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Relatório 2020\RelatorioEstatistico2020\QuadrosGraficos\"/>
    </mc:Choice>
  </mc:AlternateContent>
  <xr:revisionPtr revIDLastSave="0" documentId="13_ncr:1_{05DE4C87-9952-4D8F-A155-9E7A3B5024F9}" xr6:coauthVersionLast="45" xr6:coauthVersionMax="45" xr10:uidLastSave="{00000000-0000-0000-0000-000000000000}"/>
  <bookViews>
    <workbookView xWindow="-120" yWindow="-120" windowWidth="29040" windowHeight="15840" tabRatio="921" xr2:uid="{00000000-000D-0000-FFFF-FFFF00000000}"/>
  </bookViews>
  <sheets>
    <sheet name="Índice" sheetId="1" r:id="rId1"/>
    <sheet name="Quadro 1.1" sheetId="2" r:id="rId2"/>
    <sheet name="Quadro 1.2" sheetId="3" r:id="rId3"/>
    <sheet name="Quadro 1.3" sheetId="4" r:id="rId4"/>
    <sheet name="Quadro 1.4" sheetId="5" r:id="rId5"/>
    <sheet name="Quadro 1.5" sheetId="6" r:id="rId6"/>
    <sheet name="Quadro 1.6" sheetId="7" r:id="rId7"/>
    <sheet name="Quadro 1.7" sheetId="8" r:id="rId8"/>
    <sheet name="Quadro 1.8" sheetId="9" r:id="rId9"/>
    <sheet name="Gráfico 1.1" sheetId="10" r:id="rId10"/>
    <sheet name="Gráfico 1.2" sheetId="11" r:id="rId11"/>
    <sheet name="Gráfico 1.3" sheetId="12" r:id="rId12"/>
    <sheet name="Gráfico 1.4" sheetId="13" r:id="rId13"/>
    <sheet name="Gráfico 1.5" sheetId="14" r:id="rId14"/>
    <sheet name="Gráfico 1.6" sheetId="15" r:id="rId15"/>
    <sheet name="Gráfico 1.7" sheetId="16" r:id="rId16"/>
  </sheets>
  <definedNames>
    <definedName name="Quadro_1.1_Indicadores_sociais_de_contexto">'Quadro 1.1'!$B$2</definedName>
    <definedName name="_xlnm.Print_Titles" localSheetId="0">Índice!$1:$2</definedName>
    <definedName name="_xlnm.Print_Titles" localSheetId="1">'Quadro 1.1'!$1:$4</definedName>
    <definedName name="_xlnm.Print_Titles" localSheetId="2">'Quadro 1.2'!$1:$3</definedName>
    <definedName name="_xlnm.Print_Titles" localSheetId="3">'Quadro 1.3'!$1:$4</definedName>
    <definedName name="Z_0736B1FA_9E06_4CE7_B68A_C3C39CCEF01C_.wvu.PrintTitles" localSheetId="0" hidden="1">Índice!$1:$2</definedName>
    <definedName name="Z_0736B1FA_9E06_4CE7_B68A_C3C39CCEF01C_.wvu.PrintTitles" localSheetId="1" hidden="1">'Quadro 1.1'!$1:$4</definedName>
    <definedName name="Z_0736B1FA_9E06_4CE7_B68A_C3C39CCEF01C_.wvu.PrintTitles" localSheetId="2" hidden="1">'Quadro 1.2'!$1:$3</definedName>
    <definedName name="Z_0736B1FA_9E06_4CE7_B68A_C3C39CCEF01C_.wvu.PrintTitles" localSheetId="3" hidden="1">'Quadro 1.3'!$1:$4</definedName>
    <definedName name="Z_B544136C_407E_43E6_9B24_EBD70BB50554_.wvu.PrintTitles" localSheetId="0" hidden="1">Índice!$1:$2</definedName>
    <definedName name="Z_B544136C_407E_43E6_9B24_EBD70BB50554_.wvu.PrintTitles" localSheetId="1" hidden="1">'Quadro 1.1'!$1:$4</definedName>
    <definedName name="Z_B544136C_407E_43E6_9B24_EBD70BB50554_.wvu.PrintTitles" localSheetId="2" hidden="1">'Quadro 1.2'!$1:$3</definedName>
    <definedName name="Z_B544136C_407E_43E6_9B24_EBD70BB50554_.wvu.PrintTitles" localSheetId="3" hidden="1">'Quadro 1.3'!$1:$4</definedName>
    <definedName name="Z_DC35590C_2B94_4904_B7EE_424B7FEB2A9E_.wvu.PrintTitles" localSheetId="0" hidden="1">Índice!$1:$2</definedName>
    <definedName name="Z_DC35590C_2B94_4904_B7EE_424B7FEB2A9E_.wvu.PrintTitles" localSheetId="1" hidden="1">'Quadro 1.1'!$1:$4</definedName>
    <definedName name="Z_DC35590C_2B94_4904_B7EE_424B7FEB2A9E_.wvu.PrintTitles" localSheetId="2" hidden="1">'Quadro 1.2'!$1:$3</definedName>
    <definedName name="Z_DC35590C_2B94_4904_B7EE_424B7FEB2A9E_.wvu.PrintTitles" localSheetId="3" hidden="1">'Quadro 1.3'!$1:$4</definedName>
  </definedNames>
  <calcPr calcId="191029"/>
  <customWorkbookViews>
    <customWorkbookView name="Utlizador - Vista pessoal" guid="{B544136C-407E-43E6-9B24-EBD70BB50554}" mergeInterval="0" personalView="1" maximized="1" xWindow="-8" yWindow="-8" windowWidth="1296" windowHeight="776" tabRatio="921" activeSheetId="1"/>
    <customWorkbookView name="CIES - Personal View" guid="{0736B1FA-9E06-4CE7-B68A-C3C39CCEF01C}" mergeInterval="0" personalView="1" maximized="1" xWindow="-8" yWindow="-8" windowWidth="1296" windowHeight="1000" tabRatio="921" activeSheetId="2" showComments="commIndAndComment"/>
    <customWorkbookView name="user - Personal View" guid="{DC35590C-2B94-4904-B7EE-424B7FEB2A9E}" mergeInterval="0" personalView="1" maximized="1" windowWidth="1676" windowHeight="810" tabRatio="92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 s="1"/>
  <c r="C84" i="16" l="1"/>
  <c r="D84" i="16"/>
  <c r="H10" i="5" l="1"/>
  <c r="I10" i="5"/>
  <c r="J10" i="5" s="1"/>
  <c r="F10" i="5"/>
  <c r="D10" i="5"/>
  <c r="C6" i="4" l="1"/>
  <c r="B10" i="1" l="1"/>
  <c r="E7" i="1" l="1"/>
  <c r="D14" i="6"/>
  <c r="C14" i="6"/>
  <c r="I9" i="5" l="1"/>
  <c r="J9" i="5" s="1"/>
  <c r="H9" i="5"/>
  <c r="F9" i="5"/>
  <c r="D9" i="5"/>
  <c r="I8" i="5"/>
  <c r="J8" i="5" s="1"/>
  <c r="H8" i="5"/>
  <c r="F8" i="5"/>
  <c r="D8" i="5"/>
  <c r="I7" i="5"/>
  <c r="J7" i="5" s="1"/>
  <c r="H7" i="5"/>
  <c r="F7" i="5"/>
  <c r="D7" i="5"/>
  <c r="I6" i="5"/>
  <c r="J6" i="5" s="1"/>
  <c r="H6" i="5"/>
  <c r="F6" i="5"/>
  <c r="D6" i="5"/>
  <c r="I5" i="5"/>
  <c r="J5" i="5" s="1"/>
  <c r="H5" i="5"/>
  <c r="F5" i="5"/>
  <c r="D5" i="5"/>
  <c r="C19" i="4"/>
  <c r="E9" i="1" l="1"/>
  <c r="B5" i="1"/>
  <c r="B4" i="1"/>
  <c r="C18" i="4"/>
  <c r="C17" i="4"/>
  <c r="C16" i="4"/>
  <c r="C8" i="4"/>
  <c r="C7" i="4"/>
  <c r="E10" i="1"/>
  <c r="E8" i="1"/>
  <c r="B11" i="1"/>
  <c r="B9" i="1"/>
  <c r="B8" i="1"/>
  <c r="E6" i="1"/>
  <c r="E5" i="1"/>
  <c r="E4" i="1"/>
  <c r="B7" i="1"/>
  <c r="B6" i="1"/>
</calcChain>
</file>

<file path=xl/sharedStrings.xml><?xml version="1.0" encoding="utf-8"?>
<sst xmlns="http://schemas.openxmlformats.org/spreadsheetml/2006/main" count="435" uniqueCount="199">
  <si>
    <t>OEm</t>
  </si>
  <si>
    <t>Observatório da Emigração</t>
  </si>
  <si>
    <t>link</t>
  </si>
  <si>
    <t>Total</t>
  </si>
  <si>
    <t>Portugal</t>
  </si>
  <si>
    <t>Ranking</t>
  </si>
  <si>
    <t>Malta</t>
  </si>
  <si>
    <t>..</t>
  </si>
  <si>
    <t>Cabo Verde</t>
  </si>
  <si>
    <t>China</t>
  </si>
  <si>
    <t>Bangladesh</t>
  </si>
  <si>
    <t>Atualizado em</t>
  </si>
  <si>
    <t>Nota</t>
  </si>
  <si>
    <t>Fonte</t>
  </si>
  <si>
    <t>Instituto Nacional de Estatística
[A]</t>
  </si>
  <si>
    <t>Ano</t>
  </si>
  <si>
    <t>Permanente</t>
  </si>
  <si>
    <t>Temporária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</si>
  <si>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</si>
  <si>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Milhares</t>
  </si>
  <si>
    <t>Percentagem</t>
  </si>
  <si>
    <t>País</t>
  </si>
  <si>
    <t>Principais países de origem</t>
  </si>
  <si>
    <t>Taxa de emigração</t>
  </si>
  <si>
    <t>Taxa de imigração</t>
  </si>
  <si>
    <t>Suíça</t>
  </si>
  <si>
    <t>Reino Unido</t>
  </si>
  <si>
    <t>Espanha</t>
  </si>
  <si>
    <t>França</t>
  </si>
  <si>
    <t>Luxemburgo</t>
  </si>
  <si>
    <t>Alemanha</t>
  </si>
  <si>
    <t>Brasil</t>
  </si>
  <si>
    <t>Roménia</t>
  </si>
  <si>
    <t>Indicadores</t>
  </si>
  <si>
    <t>Taxa de emigração da população com ensino superior (idade de entrada &gt; 22, %, 2000)</t>
  </si>
  <si>
    <t>Gráfico elaborado pelo Observatório da Emigração com base nos dados sobre as entradas de portugueses nos países de destino.</t>
  </si>
  <si>
    <t>Áustria</t>
  </si>
  <si>
    <t>Bélgica</t>
  </si>
  <si>
    <t>Bulgária</t>
  </si>
  <si>
    <t>Chipre</t>
  </si>
  <si>
    <t>Dinamarca</t>
  </si>
  <si>
    <t>Eslováquia</t>
  </si>
  <si>
    <t>Eslovénia</t>
  </si>
  <si>
    <t>Estónia</t>
  </si>
  <si>
    <t>Finlândia</t>
  </si>
  <si>
    <t>Grécia</t>
  </si>
  <si>
    <t>Hungria</t>
  </si>
  <si>
    <t>Irlanda</t>
  </si>
  <si>
    <t>Itália</t>
  </si>
  <si>
    <t>Letónia</t>
  </si>
  <si>
    <t>Lituânia</t>
  </si>
  <si>
    <t>Polónia</t>
  </si>
  <si>
    <t>República Checa</t>
  </si>
  <si>
    <t>Suécia</t>
  </si>
  <si>
    <t>Croácia</t>
  </si>
  <si>
    <t>Holanda</t>
  </si>
  <si>
    <t>México</t>
  </si>
  <si>
    <t>Índia</t>
  </si>
  <si>
    <t>Federação Russa</t>
  </si>
  <si>
    <t>Paquistão</t>
  </si>
  <si>
    <t>Filipinas</t>
  </si>
  <si>
    <t>Turquia</t>
  </si>
  <si>
    <t>Marrocos</t>
  </si>
  <si>
    <t>Palestina</t>
  </si>
  <si>
    <t>Indonésia</t>
  </si>
  <si>
    <t>EUA</t>
  </si>
  <si>
    <t>Afeganistão</t>
  </si>
  <si>
    <t>Coreia do Sul</t>
  </si>
  <si>
    <t>Porto Rico</t>
  </si>
  <si>
    <t>Colômbia</t>
  </si>
  <si>
    <t>1 | Emigração total e indicadores de enquadramento</t>
  </si>
  <si>
    <t>Albânia</t>
  </si>
  <si>
    <t>Jamaica</t>
  </si>
  <si>
    <t>Arménia</t>
  </si>
  <si>
    <t>Trinidad e Tobago</t>
  </si>
  <si>
    <t>Geórgia</t>
  </si>
  <si>
    <t>Macedónia</t>
  </si>
  <si>
    <t>Moldávia</t>
  </si>
  <si>
    <t>Lesoto</t>
  </si>
  <si>
    <t>El Salvador</t>
  </si>
  <si>
    <t>Nova Zelândia</t>
  </si>
  <si>
    <t>Europa</t>
  </si>
  <si>
    <t>América</t>
  </si>
  <si>
    <t>Outros</t>
  </si>
  <si>
    <t>Egipto</t>
  </si>
  <si>
    <t>Myanmar</t>
  </si>
  <si>
    <t>(*)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</si>
  <si>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</si>
  <si>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Síria</t>
  </si>
  <si>
    <t>Vietname</t>
  </si>
  <si>
    <t>Somália</t>
  </si>
  <si>
    <t>Bósnia</t>
  </si>
  <si>
    <t>Laos</t>
  </si>
  <si>
    <t>China, Hong Kong</t>
  </si>
  <si>
    <t>Taxa de emigração = número de emigrantes em percentagem da população do país de origem; apenas países com mais de um milhão de habitantes.</t>
  </si>
  <si>
    <t>Apenas países com mais de um milhão de habitantes;
taxa de emigração = número de emigrantes em percentagem da população do país de origem; 
taxa de imigração = número de imigrantes em percentagem da população do país de residência.</t>
  </si>
  <si>
    <t>Emigrantes (stock), milhões</t>
  </si>
  <si>
    <t>Taxa (stock)</t>
  </si>
  <si>
    <t>Indicador</t>
  </si>
  <si>
    <t>2000/01</t>
  </si>
  <si>
    <t>2010/11</t>
  </si>
  <si>
    <t>Sexo</t>
  </si>
  <si>
    <t>Homens</t>
  </si>
  <si>
    <t>Mulheres</t>
  </si>
  <si>
    <t>Total (milhares)</t>
  </si>
  <si>
    <t>Grupo etário</t>
  </si>
  <si>
    <t>15 a 24 anos</t>
  </si>
  <si>
    <t>25 a 64 anos</t>
  </si>
  <si>
    <t>65 e mais anos</t>
  </si>
  <si>
    <t>Duração da estadia</t>
  </si>
  <si>
    <t>Menos de 5 anos</t>
  </si>
  <si>
    <t>5 a 10 anos</t>
  </si>
  <si>
    <t>Mais de 10 anos</t>
  </si>
  <si>
    <t>Grau de instrução</t>
  </si>
  <si>
    <t>Básico [ISCED 0/1/2]</t>
  </si>
  <si>
    <t>Secundário [ISCED 3/4]</t>
  </si>
  <si>
    <t>Superior [ISCED 5/6]</t>
  </si>
  <si>
    <t>Condição perante o trabalho</t>
  </si>
  <si>
    <t>Empregado</t>
  </si>
  <si>
    <t>Desempregado</t>
  </si>
  <si>
    <t>Inativo</t>
  </si>
  <si>
    <r>
      <rPr>
        <b/>
        <sz val="9"/>
        <color rgb="FFC00000"/>
        <rFont val="Arial"/>
        <family val="2"/>
      </rPr>
      <t>Quadro 1.5</t>
    </r>
    <r>
      <rPr>
        <b/>
        <sz val="9"/>
        <rFont val="Arial"/>
        <family val="2"/>
      </rPr>
      <t xml:space="preserve"> Nascidos em Portugal residentes em países da OCDE, 15 e mais anos, indicadores sociodemográficos, 2000/01 e 2010/11</t>
    </r>
  </si>
  <si>
    <t>Profissão</t>
  </si>
  <si>
    <t>Dirigentes e quadros [ISCO 1/2/3]</t>
  </si>
  <si>
    <t>Trabalhadores não qualificados [ISCO 9]</t>
  </si>
  <si>
    <t>Trabalhadores de qualificação intermédia [ISCO 4/5/6/7/8]</t>
  </si>
  <si>
    <t>Quadro elaborado pelo Observatório da Emigração, valores da OCDE, Database on Immigrants in OECD Countries, DIOC-2000/01 e DIOC-2010/11 (Rev 3).</t>
  </si>
  <si>
    <t>Nacionalidade</t>
  </si>
  <si>
    <t>Do país de residência</t>
  </si>
  <si>
    <t>Portuguesa (ou outra estrangeira)</t>
  </si>
  <si>
    <t>As variações nos valores totais devem-se à falta de dados em alguns países, em diferentes indicadores; problemas de fiabilidade ou de cobertura, sobretudo dos dados da Alemanha (2001 e 2011), Holanda (2001) e Suíça (2011), podem afetar ligeiramente os valores totais; a classificação das profissões mudou entre os dois censos, embora as variações estejam minimizadas com o grau de agregação utilizado.</t>
  </si>
  <si>
    <r>
      <rPr>
        <b/>
        <sz val="9"/>
        <color indexed="60"/>
        <rFont val="Arial"/>
        <family val="2"/>
      </rPr>
      <t>Gráfico 1.3</t>
    </r>
    <r>
      <rPr>
        <b/>
        <sz val="9"/>
        <rFont val="Arial"/>
        <family val="2"/>
      </rPr>
      <t xml:space="preserve"> Nascidos em Portugal residentes em países da OCDE, 15 e mais anos, por grupo etário, 2000/01 e 2010/11</t>
    </r>
  </si>
  <si>
    <r>
      <rPr>
        <b/>
        <sz val="9"/>
        <color indexed="60"/>
        <rFont val="Arial"/>
        <family val="2"/>
      </rPr>
      <t>Gráfico 1.4</t>
    </r>
    <r>
      <rPr>
        <b/>
        <sz val="9"/>
        <rFont val="Arial"/>
        <family val="2"/>
      </rPr>
      <t xml:space="preserve"> Nascidos em Portugal residentes em países da OCDE, 15 e mais anos, por grau de instrução, 2000/01 e 2010/11</t>
    </r>
  </si>
  <si>
    <t>Observatório da Emigração
[B]</t>
  </si>
  <si>
    <t>Três principais países de destino 
da emigração portuguesa</t>
  </si>
  <si>
    <t>Três principais países de origem 
da imigração em Portugal</t>
  </si>
  <si>
    <t>Gráfico elaborado pelo Observatório da Emigração, valores da OCDE, Database on Immigrants in OECD Countries, DIOC-2000/01 e DIOC-2010/11 (Rev 3).</t>
  </si>
  <si>
    <t xml:space="preserve">Taxa de emigração = número de emigrantes em percentagem da população do país de origem; 
apenas países com mais de um milhão de habitantes.
</t>
  </si>
  <si>
    <t>Uzbequistão</t>
  </si>
  <si>
    <t>Cazaquistão</t>
  </si>
  <si>
    <t>Bielorrússia</t>
  </si>
  <si>
    <t>Taxa de emigração = número de emigrantes em percentagem da população do país de origem; 
taxa de imigração = número de imigrantes em percentagem da população do país de residência.</t>
  </si>
  <si>
    <t>Série nova</t>
  </si>
  <si>
    <t>(**)</t>
  </si>
  <si>
    <t>Série anterior</t>
  </si>
  <si>
    <t>(*) Valores provisórios. (**) Anos em que há diferenças entre os valores da série nova e da série anterior.</t>
  </si>
  <si>
    <t>Cuba</t>
  </si>
  <si>
    <t>Sudão</t>
  </si>
  <si>
    <t>Ucrânia</t>
  </si>
  <si>
    <t>Número de emigrantes a residir no estrangeiro (milhares, 2017)</t>
  </si>
  <si>
    <t>Número de emigrantes a residir no estrangeiro em percentagem da população do país de origem (2017)</t>
  </si>
  <si>
    <t>Número de imigrantes (milhares, 2017)</t>
  </si>
  <si>
    <t>Número de imigrantes em percentagem da população do país de destino (2017)</t>
  </si>
  <si>
    <r>
      <t xml:space="preserve">Quadro 1.4 </t>
    </r>
    <r>
      <rPr>
        <b/>
        <sz val="9"/>
        <rFont val="Arial"/>
        <family val="2"/>
      </rPr>
      <t>Estimativa do número total de emigrantes portugueses (stock): nascidos em Portugal a residir no estrangeiro, por continente, 1990-2017</t>
    </r>
  </si>
  <si>
    <t>Quadro elaborado pelo Observatório da Emigração, valores de United Nations, Department of Economic and Social Affairs, Population Division (2017). Trends in International Migrant Stock: The 2017 revision (United Nations database, POP/DB/MIG/Stock/Rev.2017).</t>
  </si>
  <si>
    <r>
      <t>Quadro 1.6</t>
    </r>
    <r>
      <rPr>
        <b/>
        <sz val="9"/>
        <rFont val="Arial"/>
        <family val="2"/>
      </rPr>
      <t xml:space="preserve"> Comparação internacional: número de emigrantes (stock), principais países de origem,</t>
    </r>
    <r>
      <rPr>
        <b/>
        <sz val="9"/>
        <color theme="9"/>
        <rFont val="Arial"/>
        <family val="2"/>
      </rPr>
      <t xml:space="preserve"> </t>
    </r>
    <r>
      <rPr>
        <b/>
        <sz val="9"/>
        <rFont val="Arial"/>
        <family val="2"/>
      </rPr>
      <t>2017</t>
    </r>
  </si>
  <si>
    <r>
      <t xml:space="preserve">Quadro 1.7 </t>
    </r>
    <r>
      <rPr>
        <b/>
        <sz val="9"/>
        <rFont val="Arial"/>
        <family val="2"/>
      </rPr>
      <t>Comparação internacional: taxa de emigração (stock), principais países de origem, 2017</t>
    </r>
  </si>
  <si>
    <r>
      <t xml:space="preserve">Quadro 1.8 </t>
    </r>
    <r>
      <rPr>
        <b/>
        <sz val="9"/>
        <rFont val="Arial"/>
        <family val="2"/>
      </rPr>
      <t>Comparação internacional: taxas de emigração e de imigração nos países da UE, 2017</t>
    </r>
  </si>
  <si>
    <t>Gráfico elaborado pelo Observatório da Emigração, valores de United Nations, Department of Economic and Social Affairs, Population Division (2017). Trends in International Migrant Stock: The 2017 revision (United Nations database, POP/DB/MIG/Stock/Rev.2017).</t>
  </si>
  <si>
    <r>
      <rPr>
        <b/>
        <sz val="9"/>
        <color indexed="60"/>
        <rFont val="Arial"/>
        <family val="2"/>
      </rPr>
      <t>Gráfico 1.2</t>
    </r>
    <r>
      <rPr>
        <b/>
        <sz val="9"/>
        <rFont val="Arial"/>
        <family val="2"/>
      </rPr>
      <t xml:space="preserve"> Estimativa do número total de emigrantes portugueses (stock): nascidos em Portugal a residir no estrangeiro, por continente, 1990-2017</t>
    </r>
  </si>
  <si>
    <r>
      <rPr>
        <b/>
        <sz val="9"/>
        <color indexed="60"/>
        <rFont val="Arial"/>
        <family val="2"/>
      </rPr>
      <t>Gráfico 1.5</t>
    </r>
    <r>
      <rPr>
        <b/>
        <sz val="9"/>
        <rFont val="Arial"/>
        <family val="2"/>
      </rPr>
      <t xml:space="preserve"> Comparação internacional: número de emigrantes (stock), principais países de origem, 2017</t>
    </r>
  </si>
  <si>
    <r>
      <rPr>
        <b/>
        <sz val="9"/>
        <color indexed="60"/>
        <rFont val="Arial"/>
        <family val="2"/>
      </rPr>
      <t>Gráfico 1.6</t>
    </r>
    <r>
      <rPr>
        <b/>
        <sz val="9"/>
        <rFont val="Arial"/>
        <family val="2"/>
      </rPr>
      <t xml:space="preserve"> Comparação internacional: taxa de emigração (stock), principais países de origem, 2017</t>
    </r>
  </si>
  <si>
    <r>
      <rPr>
        <b/>
        <sz val="9"/>
        <color indexed="60"/>
        <rFont val="Arial"/>
        <family val="2"/>
      </rPr>
      <t>Gráfico 1.7</t>
    </r>
    <r>
      <rPr>
        <b/>
        <sz val="9"/>
        <rFont val="Arial"/>
        <family val="2"/>
      </rPr>
      <t xml:space="preserve"> Comparação internacional: taxas de emigração e de imigração nos países da UE, 2017</t>
    </r>
  </si>
  <si>
    <t>Desemprego total (% da população ativa total, 2018)</t>
  </si>
  <si>
    <t>População ativa total (milhões, 2018)</t>
  </si>
  <si>
    <t>População ativa com ensino superior (% do total de população ativa, 2018)</t>
  </si>
  <si>
    <t>Desemprego jovem (15-24 anos,% do desemprego total, 2018)</t>
  </si>
  <si>
    <t>Desemprego de longa duração (mais de um ano,% do desemprego total, 2018)</t>
  </si>
  <si>
    <t>Relatório Estatístico 2020</t>
  </si>
  <si>
    <r>
      <t xml:space="preserve">Quadro elaborado pelo Observatório da Emigração, valores de: </t>
    </r>
    <r>
      <rPr>
        <b/>
        <sz val="8"/>
        <color indexed="8"/>
        <rFont val="Arial"/>
        <family val="2"/>
      </rPr>
      <t>[A]</t>
    </r>
    <r>
      <rPr>
        <sz val="8"/>
        <color indexed="8"/>
        <rFont val="Arial"/>
        <family val="2"/>
      </rPr>
      <t xml:space="preserve"> Instituto Nacional de Estatística (INE), Inquérito aos Movimentos Migratórios de Saída (1992 a 2007) e Estimativas Anuais da Emigração (desde 2008), com base em dados do Inquérito Permanente ao Emprego; </t>
    </r>
    <r>
      <rPr>
        <b/>
        <sz val="8"/>
        <color indexed="8"/>
        <rFont val="Arial"/>
        <family val="2"/>
      </rPr>
      <t>[B]</t>
    </r>
    <r>
      <rPr>
        <sz val="8"/>
        <color indexed="8"/>
        <rFont val="Arial"/>
        <family val="2"/>
      </rPr>
      <t xml:space="preserve"> Observatório da Emigração com base nos dados sobre as entradas de portugueses nos países de destino.</t>
    </r>
  </si>
  <si>
    <t xml:space="preserve">Três principais países de emigração (fluxos de saída) e de imigração (fluxos de entrada) nos últimos seis anos (2014-2019). </t>
  </si>
  <si>
    <t>População (milhões, 2019)</t>
  </si>
  <si>
    <t>População urbana (% do total, 2019)</t>
  </si>
  <si>
    <t>Crescimento populacional (% anual, 2019)</t>
  </si>
  <si>
    <t>População com 0-14 anos (% do total, 2019)</t>
  </si>
  <si>
    <r>
      <t>Quadro 1.1</t>
    </r>
    <r>
      <rPr>
        <b/>
        <sz val="9"/>
        <rFont val="Arial"/>
        <family val="2"/>
      </rPr>
      <t xml:space="preserve"> Indicadores sociais de contexto, 2019 ou último ano disponível</t>
    </r>
  </si>
  <si>
    <t>População com 65 e mais anos (% do total, 2019)</t>
  </si>
  <si>
    <t>Fecundidade total (nascimentos por mulher, 2018)</t>
  </si>
  <si>
    <t>PIB (preços correntes, milhares de milhões de dólares, 2019)</t>
  </si>
  <si>
    <t>Crescimento do PIB (% anual, 2019)</t>
  </si>
  <si>
    <t>PIB per capita (preços correntes, milhares de dólares, 2019)</t>
  </si>
  <si>
    <t>Taxa de mortalidade infantil (mortes por 1000 nados-vivos, 2019)</t>
  </si>
  <si>
    <t>Número médio de anos de escolaridade (2018)</t>
  </si>
  <si>
    <t>Índice de desenvolvimento humano (2018)</t>
  </si>
  <si>
    <t>Posição no índice de desenvolvimento humano (2018)</t>
  </si>
  <si>
    <r>
      <t xml:space="preserve">Quadro 1.2 </t>
    </r>
    <r>
      <rPr>
        <b/>
        <sz val="9"/>
        <rFont val="Arial"/>
        <family val="2"/>
      </rPr>
      <t>Indicadores migratórios de contexto, 2019 ou último ano disponível</t>
    </r>
  </si>
  <si>
    <r>
      <t xml:space="preserve">Quadro 1.3 </t>
    </r>
    <r>
      <rPr>
        <b/>
        <sz val="9"/>
        <rFont val="Arial"/>
        <family val="2"/>
      </rPr>
      <t>Estimativa das saídas totais de emigrantes portugueses, 2001-2019</t>
    </r>
  </si>
  <si>
    <t>ttp://www.observatorioemigracao.pt/np4/7785</t>
  </si>
  <si>
    <t>Entrada de remessas (preços correntes, milhões de dólares, 2018)</t>
  </si>
  <si>
    <t>Remessas entradas em percentagem do PIB (2018)</t>
  </si>
  <si>
    <t>Saídas de remessas (preços correntes, milhões de dólares, 2018)</t>
  </si>
  <si>
    <t>Quadro elaborado pelo Observatório da Emigração, valores de: United Nations, Department of Economic and Social Affairs, Population Division (2017). Trends in International Migrant Stock: The 2017 revision (United Nations database, POP/DB/MIG/Stock/Rev.2017) (número de emigrantes e de imigrantes); Migration Database with Age of Entry, 1900-2000 (taxa de emigração da população com ensino superior); World Bank, World Bank, Bilateral Remittance Matrix 2018 (remessas).</t>
  </si>
  <si>
    <r>
      <t>Área (1000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2018)</t>
    </r>
  </si>
  <si>
    <r>
      <t>Densidade populacional (pessoas por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2018)</t>
    </r>
  </si>
  <si>
    <t>17 de novembro de 2020.</t>
  </si>
  <si>
    <t>Quadro elaborado pelo Observatório da Emigração, valores de World Bank, DataBank, World Development Indicators, atualizado em 17/11/2020, de International Labour Organization (ILO), atualizado em 09/10/2019 (para o emprego e desemprego), e de United Nations Development Programme (UNDP) (para anos de escolaridade e índice de desenvolvimento humano).</t>
  </si>
  <si>
    <t>Três principais países de emigração (fluxos de saída) e de imigração (fluxos de entrada) nos últimos seis anos (2014-2019).</t>
  </si>
  <si>
    <r>
      <rPr>
        <b/>
        <sz val="9"/>
        <color indexed="60"/>
        <rFont val="Arial"/>
        <family val="2"/>
      </rPr>
      <t>Gráfico 1.1</t>
    </r>
    <r>
      <rPr>
        <b/>
        <sz val="9"/>
        <rFont val="Arial"/>
        <family val="2"/>
      </rPr>
      <t xml:space="preserve"> Estimativa das saídas totais de emigrantes portugueses, 2001-2019</t>
    </r>
  </si>
  <si>
    <t>Os valores de 2015 a 2019 são provisórios.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</si>
</sst>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4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4" tint="-0.499984740745262"/>
      <name val="Arial"/>
      <family val="2"/>
    </font>
    <font>
      <sz val="11"/>
      <name val="Calibri"/>
      <family val="2"/>
      <scheme val="minor"/>
    </font>
    <font>
      <b/>
      <sz val="8"/>
      <color rgb="FFC00000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rgb="FFC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C00000"/>
      <name val="Wingdings 3"/>
      <family val="1"/>
      <charset val="2"/>
    </font>
    <font>
      <sz val="8"/>
      <color rgb="FFFF0000"/>
      <name val="Arial"/>
      <family val="2"/>
    </font>
    <font>
      <b/>
      <sz val="9"/>
      <color theme="9"/>
      <name val="Arial"/>
      <family val="2"/>
    </font>
    <font>
      <sz val="8"/>
      <color theme="9"/>
      <name val="Arial"/>
      <family val="2"/>
    </font>
    <font>
      <b/>
      <sz val="8"/>
      <color theme="9"/>
      <name val="Arial"/>
      <family val="2"/>
    </font>
    <font>
      <sz val="10"/>
      <color indexed="8"/>
      <name val="MS Sans Serif"/>
      <family val="2"/>
    </font>
    <font>
      <sz val="11"/>
      <color theme="9"/>
      <name val="Calibri"/>
      <family val="2"/>
      <scheme val="minor"/>
    </font>
    <font>
      <i/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8" fillId="0" borderId="0" applyNumberFormat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23" fillId="0" borderId="0" applyNumberFormat="0" applyFill="0" applyBorder="0" applyProtection="0">
      <alignment horizontal="left" vertical="center" wrapText="1"/>
    </xf>
    <xf numFmtId="166" fontId="23" fillId="0" borderId="1" applyFill="0" applyProtection="0">
      <alignment horizontal="right" vertical="center" wrapText="1"/>
    </xf>
    <xf numFmtId="168" fontId="23" fillId="0" borderId="0" applyFill="0" applyBorder="0" applyProtection="0">
      <alignment horizontal="right" vertical="center" wrapText="1"/>
    </xf>
    <xf numFmtId="167" fontId="23" fillId="0" borderId="2" applyFill="0" applyProtection="0">
      <alignment horizontal="right" vertical="center" wrapText="1"/>
    </xf>
    <xf numFmtId="169" fontId="23" fillId="0" borderId="3" applyFill="0" applyProtection="0">
      <alignment horizontal="right" vertical="center" wrapText="1"/>
    </xf>
    <xf numFmtId="0" fontId="44" fillId="0" borderId="0"/>
  </cellStyleXfs>
  <cellXfs count="448">
    <xf numFmtId="0" fontId="0" fillId="0" borderId="0" xfId="0"/>
    <xf numFmtId="3" fontId="26" fillId="0" borderId="0" xfId="0" applyNumberFormat="1" applyFont="1" applyAlignment="1">
      <alignment vertical="center"/>
    </xf>
    <xf numFmtId="3" fontId="18" fillId="2" borderId="0" xfId="0" applyNumberFormat="1" applyFont="1" applyFill="1" applyBorder="1" applyAlignment="1">
      <alignment horizontal="left" vertical="center" indent="1"/>
    </xf>
    <xf numFmtId="3" fontId="18" fillId="0" borderId="0" xfId="0" applyNumberFormat="1" applyFont="1" applyBorder="1" applyAlignment="1">
      <alignment horizontal="left" vertical="center" indent="1"/>
    </xf>
    <xf numFmtId="3" fontId="18" fillId="0" borderId="0" xfId="0" applyNumberFormat="1" applyFont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3" fontId="26" fillId="0" borderId="0" xfId="0" applyNumberFormat="1" applyFont="1" applyAlignment="1">
      <alignment horizontal="left" vertical="center" indent="1"/>
    </xf>
    <xf numFmtId="3" fontId="26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horizontal="left" vertical="center" indent="1"/>
    </xf>
    <xf numFmtId="3" fontId="18" fillId="0" borderId="0" xfId="0" applyNumberFormat="1" applyFont="1" applyFill="1" applyBorder="1" applyAlignment="1">
      <alignment horizontal="left" vertical="center" indent="1"/>
    </xf>
    <xf numFmtId="3" fontId="28" fillId="0" borderId="0" xfId="0" applyNumberFormat="1" applyFont="1" applyAlignment="1">
      <alignment horizontal="left" indent="1"/>
    </xf>
    <xf numFmtId="0" fontId="29" fillId="0" borderId="0" xfId="0" applyFont="1" applyAlignment="1">
      <alignment horizontal="left" indent="1"/>
    </xf>
    <xf numFmtId="3" fontId="26" fillId="0" borderId="0" xfId="0" applyNumberFormat="1" applyFont="1" applyAlignment="1">
      <alignment horizontal="left" indent="1"/>
    </xf>
    <xf numFmtId="14" fontId="26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2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26" fillId="0" borderId="0" xfId="0" applyNumberFormat="1" applyFont="1" applyAlignment="1"/>
    <xf numFmtId="3" fontId="28" fillId="0" borderId="0" xfId="0" applyNumberFormat="1" applyFont="1" applyBorder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0" fontId="0" fillId="3" borderId="0" xfId="0" applyFill="1"/>
    <xf numFmtId="3" fontId="26" fillId="3" borderId="0" xfId="0" applyNumberFormat="1" applyFont="1" applyFill="1" applyAlignment="1">
      <alignment vertical="center"/>
    </xf>
    <xf numFmtId="14" fontId="26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26" fillId="3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14" fontId="2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31" fillId="3" borderId="0" xfId="0" applyNumberFormat="1" applyFont="1" applyFill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3" fontId="32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28" fillId="0" borderId="0" xfId="0" applyNumberFormat="1" applyFont="1" applyAlignment="1">
      <alignment horizontal="right" vertical="top" indent="1"/>
    </xf>
    <xf numFmtId="3" fontId="26" fillId="0" borderId="0" xfId="0" applyNumberFormat="1" applyFont="1" applyFill="1" applyAlignment="1">
      <alignment vertical="center"/>
    </xf>
    <xf numFmtId="0" fontId="0" fillId="0" borderId="0" xfId="0" applyFill="1"/>
    <xf numFmtId="0" fontId="26" fillId="3" borderId="0" xfId="0" applyFont="1" applyFill="1" applyBorder="1" applyAlignment="1">
      <alignment horizontal="left" vertical="center" wrapText="1"/>
    </xf>
    <xf numFmtId="0" fontId="27" fillId="3" borderId="0" xfId="0" applyFont="1" applyFill="1" applyBorder="1" applyAlignment="1">
      <alignment horizontal="left" vertical="center" wrapText="1"/>
    </xf>
    <xf numFmtId="3" fontId="0" fillId="3" borderId="0" xfId="0" applyNumberFormat="1" applyFill="1" applyAlignment="1">
      <alignment vertical="center"/>
    </xf>
    <xf numFmtId="0" fontId="0" fillId="2" borderId="0" xfId="0" applyFill="1"/>
    <xf numFmtId="0" fontId="0" fillId="3" borderId="0" xfId="0" applyFill="1" applyAlignment="1">
      <alignment horizontal="left" vertical="top"/>
    </xf>
    <xf numFmtId="3" fontId="0" fillId="3" borderId="0" xfId="0" applyNumberFormat="1" applyFill="1" applyAlignment="1">
      <alignment horizontal="right" indent="1"/>
    </xf>
    <xf numFmtId="0" fontId="0" fillId="0" borderId="0" xfId="0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3" fillId="0" borderId="0" xfId="0" applyFont="1" applyAlignment="1">
      <alignment horizontal="left" vertical="center" indent="1"/>
    </xf>
    <xf numFmtId="0" fontId="34" fillId="0" borderId="0" xfId="1" applyFont="1" applyBorder="1" applyAlignment="1">
      <alignment horizontal="right" vertical="center" indent="1"/>
    </xf>
    <xf numFmtId="0" fontId="34" fillId="0" borderId="0" xfId="0" applyFont="1" applyFill="1" applyAlignment="1">
      <alignment horizontal="left" vertical="top"/>
    </xf>
    <xf numFmtId="0" fontId="34" fillId="0" borderId="0" xfId="1" applyFont="1" applyFill="1" applyAlignment="1">
      <alignment horizontal="left" vertical="top"/>
    </xf>
    <xf numFmtId="0" fontId="34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" fontId="18" fillId="2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 indent="1"/>
    </xf>
    <xf numFmtId="0" fontId="34" fillId="2" borderId="0" xfId="0" applyFont="1" applyFill="1" applyBorder="1" applyAlignment="1">
      <alignment horizontal="left" vertical="center" indent="1"/>
    </xf>
    <xf numFmtId="1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>
      <alignment horizontal="left" vertical="center" indent="1"/>
    </xf>
    <xf numFmtId="3" fontId="28" fillId="0" borderId="0" xfId="0" applyNumberFormat="1" applyFont="1" applyFill="1" applyAlignment="1">
      <alignment horizontal="left" indent="1"/>
    </xf>
    <xf numFmtId="3" fontId="28" fillId="0" borderId="0" xfId="0" applyNumberFormat="1" applyFont="1" applyFill="1" applyAlignment="1">
      <alignment horizontal="left"/>
    </xf>
    <xf numFmtId="3" fontId="18" fillId="2" borderId="5" xfId="0" applyNumberFormat="1" applyFont="1" applyFill="1" applyBorder="1" applyAlignment="1">
      <alignment horizontal="right" vertical="center" indent="4"/>
    </xf>
    <xf numFmtId="3" fontId="26" fillId="0" borderId="0" xfId="0" applyNumberFormat="1" applyFont="1" applyAlignment="1">
      <alignment horizontal="right" vertical="center" indent="1"/>
    </xf>
    <xf numFmtId="3" fontId="18" fillId="0" borderId="6" xfId="0" applyNumberFormat="1" applyFont="1" applyFill="1" applyBorder="1" applyAlignment="1">
      <alignment horizontal="left" vertical="center" indent="1"/>
    </xf>
    <xf numFmtId="3" fontId="17" fillId="0" borderId="7" xfId="0" applyNumberFormat="1" applyFont="1" applyBorder="1" applyAlignment="1">
      <alignment horizontal="center" vertical="center" wrapText="1"/>
    </xf>
    <xf numFmtId="3" fontId="17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7" fillId="3" borderId="4" xfId="0" applyNumberFormat="1" applyFont="1" applyFill="1" applyBorder="1" applyAlignment="1" applyProtection="1">
      <alignment horizontal="left" vertical="center" wrapText="1" indent="1"/>
      <protection locked="0"/>
    </xf>
    <xf numFmtId="3" fontId="28" fillId="3" borderId="4" xfId="0" applyNumberFormat="1" applyFont="1" applyFill="1" applyBorder="1" applyAlignment="1">
      <alignment horizontal="left" vertical="center" indent="1"/>
    </xf>
    <xf numFmtId="3" fontId="18" fillId="2" borderId="0" xfId="0" applyNumberFormat="1" applyFont="1" applyFill="1" applyBorder="1" applyAlignment="1">
      <alignment horizontal="left" vertical="center" wrapText="1" indent="1"/>
    </xf>
    <xf numFmtId="1" fontId="18" fillId="2" borderId="8" xfId="0" applyNumberFormat="1" applyFont="1" applyFill="1" applyBorder="1" applyAlignment="1">
      <alignment horizontal="center" vertical="center" wrapText="1"/>
    </xf>
    <xf numFmtId="1" fontId="18" fillId="0" borderId="0" xfId="0" applyNumberFormat="1" applyFont="1" applyFill="1" applyBorder="1" applyAlignment="1">
      <alignment horizontal="center" vertical="center"/>
    </xf>
    <xf numFmtId="3" fontId="18" fillId="0" borderId="5" xfId="0" applyNumberFormat="1" applyFont="1" applyFill="1" applyBorder="1" applyAlignment="1">
      <alignment horizontal="right" vertical="center" indent="4"/>
    </xf>
    <xf numFmtId="3" fontId="17" fillId="0" borderId="13" xfId="0" applyNumberFormat="1" applyFont="1" applyBorder="1" applyAlignment="1">
      <alignment horizontal="center" vertical="center" wrapText="1"/>
    </xf>
    <xf numFmtId="3" fontId="17" fillId="0" borderId="14" xfId="0" applyNumberFormat="1" applyFont="1" applyBorder="1" applyAlignment="1">
      <alignment horizontal="center" vertical="center" wrapText="1"/>
    </xf>
    <xf numFmtId="0" fontId="28" fillId="3" borderId="0" xfId="0" applyFont="1" applyFill="1" applyAlignment="1">
      <alignment horizontal="right" vertical="top" indent="1"/>
    </xf>
    <xf numFmtId="3" fontId="26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1" fontId="17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left" vertical="center" indent="1"/>
    </xf>
    <xf numFmtId="3" fontId="17" fillId="0" borderId="2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3" fontId="17" fillId="3" borderId="0" xfId="0" applyNumberFormat="1" applyFont="1" applyFill="1" applyAlignment="1">
      <alignment horizontal="left" vertical="center" indent="1"/>
    </xf>
    <xf numFmtId="3" fontId="17" fillId="3" borderId="0" xfId="0" applyNumberFormat="1" applyFont="1" applyFill="1" applyAlignment="1">
      <alignment horizontal="left" vertical="center"/>
    </xf>
    <xf numFmtId="3" fontId="17" fillId="0" borderId="0" xfId="0" applyNumberFormat="1" applyFont="1" applyAlignment="1">
      <alignment horizontal="left" vertical="center"/>
    </xf>
    <xf numFmtId="3" fontId="17" fillId="0" borderId="0" xfId="0" applyNumberFormat="1" applyFont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 indent="1"/>
    </xf>
    <xf numFmtId="3" fontId="17" fillId="0" borderId="0" xfId="0" applyNumberFormat="1" applyFont="1" applyFill="1" applyBorder="1" applyAlignment="1">
      <alignment horizontal="left" vertical="center"/>
    </xf>
    <xf numFmtId="3" fontId="17" fillId="0" borderId="0" xfId="0" applyNumberFormat="1" applyFont="1" applyFill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3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>
      <alignment horizontal="center" vertical="center"/>
    </xf>
    <xf numFmtId="3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165" fontId="26" fillId="0" borderId="0" xfId="0" applyNumberFormat="1" applyFont="1" applyFill="1" applyBorder="1" applyAlignment="1">
      <alignment horizontal="right" vertical="center" indent="8"/>
    </xf>
    <xf numFmtId="165" fontId="18" fillId="0" borderId="0" xfId="0" applyNumberFormat="1" applyFont="1" applyFill="1" applyBorder="1" applyAlignment="1">
      <alignment horizontal="right" vertical="center" indent="8"/>
    </xf>
    <xf numFmtId="3" fontId="18" fillId="2" borderId="8" xfId="0" applyNumberFormat="1" applyFont="1" applyFill="1" applyBorder="1" applyAlignment="1">
      <alignment horizontal="right" vertical="center" wrapText="1" indent="4"/>
    </xf>
    <xf numFmtId="3" fontId="18" fillId="0" borderId="0" xfId="0" applyNumberFormat="1" applyFont="1" applyFill="1" applyBorder="1" applyAlignment="1">
      <alignment horizontal="right" vertical="center" indent="4"/>
    </xf>
    <xf numFmtId="3" fontId="18" fillId="2" borderId="0" xfId="0" applyNumberFormat="1" applyFont="1" applyFill="1" applyBorder="1" applyAlignment="1">
      <alignment horizontal="right" vertical="center" indent="4"/>
    </xf>
    <xf numFmtId="3" fontId="18" fillId="2" borderId="13" xfId="0" applyNumberFormat="1" applyFont="1" applyFill="1" applyBorder="1" applyAlignment="1">
      <alignment horizontal="right" vertical="center" wrapText="1" indent="4"/>
    </xf>
    <xf numFmtId="3" fontId="18" fillId="2" borderId="14" xfId="0" applyNumberFormat="1" applyFont="1" applyFill="1" applyBorder="1" applyAlignment="1">
      <alignment horizontal="right" vertical="center" wrapText="1" indent="4"/>
    </xf>
    <xf numFmtId="3" fontId="18" fillId="0" borderId="1" xfId="0" applyNumberFormat="1" applyFont="1" applyFill="1" applyBorder="1" applyAlignment="1">
      <alignment horizontal="right" vertical="center" indent="4"/>
    </xf>
    <xf numFmtId="3" fontId="18" fillId="2" borderId="1" xfId="0" applyNumberFormat="1" applyFont="1" applyFill="1" applyBorder="1" applyAlignment="1">
      <alignment horizontal="right" vertical="center" indent="4"/>
    </xf>
    <xf numFmtId="3" fontId="17" fillId="0" borderId="8" xfId="0" applyNumberFormat="1" applyFont="1" applyBorder="1" applyAlignment="1">
      <alignment horizontal="center" vertical="center" wrapText="1"/>
    </xf>
    <xf numFmtId="3" fontId="18" fillId="0" borderId="0" xfId="1" applyNumberFormat="1" applyFont="1" applyFill="1" applyBorder="1" applyAlignment="1">
      <alignment horizontal="left" vertical="top" wrapText="1"/>
    </xf>
    <xf numFmtId="0" fontId="18" fillId="0" borderId="0" xfId="1" applyFont="1" applyFill="1" applyBorder="1" applyAlignment="1">
      <alignment horizontal="left" vertical="top" wrapText="1"/>
    </xf>
    <xf numFmtId="0" fontId="27" fillId="0" borderId="0" xfId="0" applyFont="1" applyFill="1" applyAlignment="1">
      <alignment horizontal="left" vertical="center" indent="1"/>
    </xf>
    <xf numFmtId="3" fontId="26" fillId="0" borderId="0" xfId="0" applyNumberFormat="1" applyFont="1" applyFill="1" applyAlignment="1">
      <alignment horizontal="left" vertical="center" indent="1"/>
    </xf>
    <xf numFmtId="3" fontId="26" fillId="0" borderId="0" xfId="0" applyNumberFormat="1" applyFont="1" applyFill="1" applyAlignment="1">
      <alignment horizontal="left"/>
    </xf>
    <xf numFmtId="0" fontId="26" fillId="0" borderId="0" xfId="0" applyFont="1" applyFill="1" applyAlignment="1">
      <alignment horizontal="left" vertical="center"/>
    </xf>
    <xf numFmtId="0" fontId="27" fillId="0" borderId="0" xfId="0" applyFont="1"/>
    <xf numFmtId="0" fontId="26" fillId="0" borderId="0" xfId="0" applyFont="1" applyFill="1" applyAlignment="1">
      <alignment horizontal="left"/>
    </xf>
    <xf numFmtId="0" fontId="26" fillId="0" borderId="0" xfId="0" applyFont="1" applyFill="1" applyAlignment="1">
      <alignment horizontal="left" vertical="center" indent="1"/>
    </xf>
    <xf numFmtId="0" fontId="26" fillId="0" borderId="0" xfId="0" applyFont="1" applyFill="1" applyBorder="1" applyAlignment="1">
      <alignment horizontal="left" vertical="center" inden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3" fontId="26" fillId="0" borderId="0" xfId="0" applyNumberFormat="1" applyFont="1" applyAlignment="1">
      <alignment vertical="top"/>
    </xf>
    <xf numFmtId="0" fontId="15" fillId="0" borderId="0" xfId="0" applyFont="1" applyAlignment="1">
      <alignment horizontal="left" vertical="top" indent="1"/>
    </xf>
    <xf numFmtId="0" fontId="28" fillId="0" borderId="0" xfId="0" applyFont="1" applyAlignment="1">
      <alignment horizontal="right" vertical="top" indent="1"/>
    </xf>
    <xf numFmtId="0" fontId="18" fillId="0" borderId="0" xfId="0" applyFont="1" applyAlignment="1">
      <alignment horizontal="left" vertical="center" wrapText="1"/>
    </xf>
    <xf numFmtId="164" fontId="15" fillId="0" borderId="0" xfId="0" applyNumberFormat="1" applyFont="1"/>
    <xf numFmtId="0" fontId="15" fillId="3" borderId="0" xfId="0" applyFont="1" applyFill="1" applyAlignment="1">
      <alignment vertical="top"/>
    </xf>
    <xf numFmtId="3" fontId="17" fillId="0" borderId="7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vertical="center"/>
    </xf>
    <xf numFmtId="3" fontId="14" fillId="3" borderId="0" xfId="0" applyNumberFormat="1" applyFont="1" applyFill="1" applyAlignment="1">
      <alignment vertical="center"/>
    </xf>
    <xf numFmtId="0" fontId="14" fillId="3" borderId="0" xfId="0" applyFont="1" applyFill="1"/>
    <xf numFmtId="0" fontId="14" fillId="0" borderId="0" xfId="0" applyFont="1" applyFill="1"/>
    <xf numFmtId="0" fontId="14" fillId="0" borderId="0" xfId="0" applyFont="1"/>
    <xf numFmtId="3" fontId="3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indent="1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Border="1" applyAlignment="1">
      <alignment horizontal="right" vertical="center"/>
    </xf>
    <xf numFmtId="3" fontId="14" fillId="3" borderId="0" xfId="0" applyNumberFormat="1" applyFont="1" applyFill="1" applyAlignment="1">
      <alignment horizontal="right" vertical="center"/>
    </xf>
    <xf numFmtId="3" fontId="14" fillId="3" borderId="0" xfId="0" applyNumberFormat="1" applyFont="1" applyFill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4" fillId="0" borderId="0" xfId="0" applyNumberFormat="1" applyFont="1" applyAlignment="1">
      <alignment horizontal="right"/>
    </xf>
    <xf numFmtId="0" fontId="34" fillId="0" borderId="0" xfId="1" applyFont="1" applyBorder="1" applyAlignment="1">
      <alignment horizontal="right" vertical="center" indent="1"/>
    </xf>
    <xf numFmtId="0" fontId="26" fillId="0" borderId="0" xfId="0" applyFont="1" applyFill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top" wrapText="1" indent="1"/>
    </xf>
    <xf numFmtId="0" fontId="18" fillId="0" borderId="0" xfId="1" applyFont="1" applyBorder="1" applyAlignment="1">
      <alignment horizontal="left" vertical="top" wrapText="1" indent="1"/>
    </xf>
    <xf numFmtId="1" fontId="18" fillId="3" borderId="1" xfId="0" applyNumberFormat="1" applyFont="1" applyFill="1" applyBorder="1" applyAlignment="1">
      <alignment horizontal="center" vertical="center"/>
    </xf>
    <xf numFmtId="3" fontId="18" fillId="3" borderId="5" xfId="0" applyNumberFormat="1" applyFont="1" applyFill="1" applyBorder="1" applyAlignment="1">
      <alignment horizontal="right" vertical="center" indent="4"/>
    </xf>
    <xf numFmtId="3" fontId="18" fillId="3" borderId="0" xfId="0" applyNumberFormat="1" applyFont="1" applyFill="1" applyBorder="1" applyAlignment="1">
      <alignment horizontal="right" vertical="center" indent="4"/>
    </xf>
    <xf numFmtId="3" fontId="18" fillId="3" borderId="1" xfId="0" applyNumberFormat="1" applyFont="1" applyFill="1" applyBorder="1" applyAlignment="1">
      <alignment horizontal="right" vertical="center" indent="4"/>
    </xf>
    <xf numFmtId="3" fontId="40" fillId="0" borderId="0" xfId="0" applyNumberFormat="1" applyFont="1" applyFill="1" applyBorder="1" applyAlignment="1">
      <alignment horizontal="right" vertical="center" indent="4"/>
    </xf>
    <xf numFmtId="0" fontId="12" fillId="2" borderId="14" xfId="0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18" fillId="2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right" vertical="center" indent="2"/>
    </xf>
    <xf numFmtId="3" fontId="34" fillId="2" borderId="0" xfId="0" applyNumberFormat="1" applyFont="1" applyFill="1" applyBorder="1" applyAlignment="1">
      <alignment horizontal="left" vertical="center" indent="1"/>
    </xf>
    <xf numFmtId="3" fontId="17" fillId="0" borderId="3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  <xf numFmtId="0" fontId="34" fillId="0" borderId="0" xfId="1" applyFont="1" applyBorder="1" applyAlignment="1">
      <alignment horizontal="right" vertical="center" indent="1"/>
    </xf>
    <xf numFmtId="0" fontId="34" fillId="0" borderId="0" xfId="1" applyFont="1" applyBorder="1" applyAlignment="1">
      <alignment horizontal="right" vertical="center" indent="1"/>
    </xf>
    <xf numFmtId="0" fontId="28" fillId="0" borderId="3" xfId="0" applyFont="1" applyBorder="1" applyAlignment="1">
      <alignment horizontal="left" vertical="center" wrapText="1" indent="1"/>
    </xf>
    <xf numFmtId="3" fontId="17" fillId="0" borderId="3" xfId="0" quotePrefix="1" applyNumberFormat="1" applyFont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left" vertical="center" wrapText="1" indent="1"/>
    </xf>
    <xf numFmtId="164" fontId="18" fillId="0" borderId="0" xfId="0" applyNumberFormat="1" applyFont="1" applyFill="1" applyBorder="1" applyAlignment="1">
      <alignment horizontal="center" vertical="center" wrapText="1"/>
    </xf>
    <xf numFmtId="9" fontId="18" fillId="2" borderId="0" xfId="0" applyNumberFormat="1" applyFont="1" applyFill="1" applyBorder="1" applyAlignment="1">
      <alignment horizontal="right" vertical="center" wrapText="1" indent="8"/>
    </xf>
    <xf numFmtId="3" fontId="18" fillId="0" borderId="0" xfId="0" applyNumberFormat="1" applyFont="1" applyFill="1" applyBorder="1" applyAlignment="1">
      <alignment horizontal="left" vertical="center" wrapText="1" indent="1"/>
    </xf>
    <xf numFmtId="9" fontId="18" fillId="0" borderId="0" xfId="0" applyNumberFormat="1" applyFont="1" applyFill="1" applyBorder="1" applyAlignment="1">
      <alignment horizontal="right" vertical="center" wrapText="1" indent="8"/>
    </xf>
    <xf numFmtId="164" fontId="9" fillId="2" borderId="0" xfId="0" applyNumberFormat="1" applyFont="1" applyFill="1" applyAlignment="1">
      <alignment horizontal="center" vertical="center"/>
    </xf>
    <xf numFmtId="3" fontId="17" fillId="0" borderId="8" xfId="0" applyNumberFormat="1" applyFont="1" applyFill="1" applyBorder="1" applyAlignment="1">
      <alignment horizontal="left" vertical="center" wrapText="1" indent="1"/>
    </xf>
    <xf numFmtId="164" fontId="18" fillId="0" borderId="8" xfId="0" applyNumberFormat="1" applyFont="1" applyFill="1" applyBorder="1" applyAlignment="1">
      <alignment horizontal="right" vertical="center" wrapText="1" indent="8"/>
    </xf>
    <xf numFmtId="164" fontId="9" fillId="0" borderId="0" xfId="0" applyNumberFormat="1" applyFont="1" applyFill="1" applyAlignment="1">
      <alignment horizontal="center" vertical="center"/>
    </xf>
    <xf numFmtId="3" fontId="17" fillId="0" borderId="8" xfId="0" applyNumberFormat="1" applyFont="1" applyFill="1" applyBorder="1" applyAlignment="1">
      <alignment horizontal="left" vertical="center" indent="1"/>
    </xf>
    <xf numFmtId="164" fontId="18" fillId="0" borderId="8" xfId="0" applyNumberFormat="1" applyFont="1" applyFill="1" applyBorder="1" applyAlignment="1">
      <alignment horizontal="right" vertical="center" indent="8"/>
    </xf>
    <xf numFmtId="9" fontId="18" fillId="2" borderId="0" xfId="0" applyNumberFormat="1" applyFont="1" applyFill="1" applyBorder="1" applyAlignment="1">
      <alignment horizontal="right" vertical="center" indent="8"/>
    </xf>
    <xf numFmtId="9" fontId="18" fillId="0" borderId="0" xfId="0" applyNumberFormat="1" applyFont="1" applyFill="1" applyBorder="1" applyAlignment="1">
      <alignment horizontal="right" vertical="center" indent="8"/>
    </xf>
    <xf numFmtId="164" fontId="9" fillId="0" borderId="6" xfId="0" applyNumberFormat="1" applyFont="1" applyFill="1" applyBorder="1" applyAlignment="1">
      <alignment horizontal="center" vertical="center"/>
    </xf>
    <xf numFmtId="0" fontId="9" fillId="0" borderId="0" xfId="0" applyFont="1"/>
    <xf numFmtId="164" fontId="9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left" vertical="center" indent="1"/>
    </xf>
    <xf numFmtId="164" fontId="18" fillId="0" borderId="0" xfId="0" applyNumberFormat="1" applyFont="1" applyFill="1" applyBorder="1" applyAlignment="1">
      <alignment horizontal="right" vertical="center" indent="8"/>
    </xf>
    <xf numFmtId="3" fontId="18" fillId="0" borderId="3" xfId="0" applyNumberFormat="1" applyFont="1" applyFill="1" applyBorder="1" applyAlignment="1">
      <alignment horizontal="left" vertical="center" indent="1"/>
    </xf>
    <xf numFmtId="164" fontId="9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/>
    <xf numFmtId="3" fontId="18" fillId="2" borderId="0" xfId="0" applyNumberFormat="1" applyFont="1" applyFill="1" applyBorder="1" applyAlignment="1">
      <alignment horizontal="right" vertical="center" wrapText="1" indent="1"/>
    </xf>
    <xf numFmtId="3" fontId="18" fillId="2" borderId="0" xfId="0" applyNumberFormat="1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horizontal="right" vertical="center" indent="1"/>
    </xf>
    <xf numFmtId="3" fontId="18" fillId="0" borderId="0" xfId="0" applyNumberFormat="1" applyFont="1" applyBorder="1" applyAlignment="1">
      <alignment vertical="center"/>
    </xf>
    <xf numFmtId="3" fontId="18" fillId="2" borderId="0" xfId="0" applyNumberFormat="1" applyFont="1" applyFill="1" applyBorder="1" applyAlignment="1">
      <alignment horizontal="right" vertical="center" indent="1"/>
    </xf>
    <xf numFmtId="3" fontId="18" fillId="0" borderId="0" xfId="0" applyNumberFormat="1" applyFont="1" applyBorder="1" applyAlignment="1">
      <alignment horizontal="left" vertical="center"/>
    </xf>
    <xf numFmtId="3" fontId="18" fillId="2" borderId="0" xfId="0" applyNumberFormat="1" applyFont="1" applyFill="1" applyBorder="1" applyAlignment="1">
      <alignment horizontal="left" vertical="center"/>
    </xf>
    <xf numFmtId="1" fontId="18" fillId="3" borderId="0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right" vertical="center" indent="1"/>
    </xf>
    <xf numFmtId="3" fontId="18" fillId="3" borderId="0" xfId="0" applyNumberFormat="1" applyFont="1" applyFill="1" applyBorder="1" applyAlignment="1">
      <alignment vertical="center"/>
    </xf>
    <xf numFmtId="3" fontId="4" fillId="3" borderId="0" xfId="0" applyNumberFormat="1" applyFont="1" applyFill="1" applyAlignment="1">
      <alignment horizontal="center" vertical="center"/>
    </xf>
    <xf numFmtId="3" fontId="26" fillId="3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top"/>
    </xf>
    <xf numFmtId="0" fontId="26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Border="1"/>
    <xf numFmtId="165" fontId="42" fillId="0" borderId="0" xfId="0" applyNumberFormat="1" applyFont="1" applyFill="1" applyAlignment="1">
      <alignment horizontal="right" vertical="center" indent="8"/>
    </xf>
    <xf numFmtId="165" fontId="42" fillId="0" borderId="0" xfId="0" applyNumberFormat="1" applyFont="1" applyFill="1" applyBorder="1" applyAlignment="1">
      <alignment horizontal="right" vertical="center" indent="8"/>
    </xf>
    <xf numFmtId="0" fontId="37" fillId="0" borderId="0" xfId="0" applyFont="1" applyFill="1" applyBorder="1" applyAlignment="1">
      <alignment horizontal="center"/>
    </xf>
    <xf numFmtId="3" fontId="19" fillId="0" borderId="0" xfId="1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indent="1"/>
    </xf>
    <xf numFmtId="0" fontId="26" fillId="0" borderId="0" xfId="0" applyFont="1" applyFill="1" applyBorder="1" applyAlignment="1">
      <alignment horizontal="left" vertical="center"/>
    </xf>
    <xf numFmtId="14" fontId="26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 indent="1"/>
    </xf>
    <xf numFmtId="165" fontId="43" fillId="0" borderId="0" xfId="0" applyNumberFormat="1" applyFont="1" applyFill="1" applyBorder="1" applyAlignment="1">
      <alignment horizontal="right" vertical="center" indent="8"/>
    </xf>
    <xf numFmtId="0" fontId="42" fillId="0" borderId="0" xfId="0" applyFont="1"/>
    <xf numFmtId="165" fontId="42" fillId="0" borderId="0" xfId="0" applyNumberFormat="1" applyFont="1"/>
    <xf numFmtId="0" fontId="43" fillId="0" borderId="0" xfId="0" applyFont="1"/>
    <xf numFmtId="0" fontId="45" fillId="0" borderId="0" xfId="0" applyFont="1" applyAlignment="1">
      <alignment horizontal="left" vertical="center" indent="1"/>
    </xf>
    <xf numFmtId="165" fontId="42" fillId="0" borderId="0" xfId="0" applyNumberFormat="1" applyFont="1" applyAlignment="1">
      <alignment horizontal="right" vertical="center"/>
    </xf>
    <xf numFmtId="0" fontId="26" fillId="0" borderId="0" xfId="0" applyFont="1" applyFill="1" applyBorder="1" applyAlignment="1">
      <alignment horizontal="right" vertical="center" indent="2"/>
    </xf>
    <xf numFmtId="3" fontId="10" fillId="0" borderId="0" xfId="0" applyNumberFormat="1" applyFont="1" applyFill="1" applyBorder="1" applyAlignment="1" applyProtection="1">
      <alignment horizontal="left" vertical="center" indent="1"/>
      <protection locked="0"/>
    </xf>
    <xf numFmtId="164" fontId="18" fillId="0" borderId="0" xfId="0" applyNumberFormat="1" applyFont="1" applyFill="1" applyBorder="1" applyAlignment="1">
      <alignment horizontal="right" vertical="center" indent="5"/>
    </xf>
    <xf numFmtId="3" fontId="10" fillId="0" borderId="0" xfId="0" applyNumberFormat="1" applyFont="1" applyFill="1" applyBorder="1" applyAlignment="1">
      <alignment horizontal="left" vertical="center" indent="1"/>
    </xf>
    <xf numFmtId="3" fontId="14" fillId="0" borderId="0" xfId="0" applyNumberFormat="1" applyFont="1" applyFill="1" applyBorder="1" applyAlignment="1">
      <alignment horizontal="left" vertical="center" indent="1"/>
    </xf>
    <xf numFmtId="3" fontId="7" fillId="0" borderId="0" xfId="0" applyNumberFormat="1" applyFont="1" applyFill="1" applyBorder="1" applyAlignment="1">
      <alignment horizontal="left" vertical="center" indent="1"/>
    </xf>
    <xf numFmtId="0" fontId="34" fillId="0" borderId="0" xfId="0" applyFont="1" applyFill="1" applyBorder="1" applyAlignment="1">
      <alignment horizontal="right" vertical="center" indent="2"/>
    </xf>
    <xf numFmtId="3" fontId="34" fillId="0" borderId="0" xfId="0" applyNumberFormat="1" applyFont="1" applyFill="1" applyBorder="1" applyAlignment="1">
      <alignment horizontal="left" vertical="center" indent="1"/>
    </xf>
    <xf numFmtId="164" fontId="34" fillId="0" borderId="0" xfId="0" applyNumberFormat="1" applyFont="1" applyFill="1" applyBorder="1" applyAlignment="1">
      <alignment horizontal="right" vertical="center" indent="5"/>
    </xf>
    <xf numFmtId="0" fontId="18" fillId="0" borderId="0" xfId="0" applyFont="1" applyFill="1" applyBorder="1" applyAlignment="1">
      <alignment horizontal="right" vertical="center" indent="2"/>
    </xf>
    <xf numFmtId="3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6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3" fontId="31" fillId="0" borderId="0" xfId="0" applyNumberFormat="1" applyFont="1" applyFill="1" applyAlignment="1">
      <alignment horizontal="center" vertical="center"/>
    </xf>
    <xf numFmtId="164" fontId="18" fillId="0" borderId="16" xfId="0" applyNumberFormat="1" applyFont="1" applyFill="1" applyBorder="1" applyAlignment="1">
      <alignment horizontal="right" vertical="center" indent="3"/>
    </xf>
    <xf numFmtId="164" fontId="18" fillId="0" borderId="5" xfId="0" applyNumberFormat="1" applyFont="1" applyFill="1" applyBorder="1" applyAlignment="1">
      <alignment horizontal="right" vertical="center" indent="3"/>
    </xf>
    <xf numFmtId="164" fontId="18" fillId="0" borderId="0" xfId="0" applyNumberFormat="1" applyFont="1" applyFill="1" applyBorder="1" applyAlignment="1">
      <alignment horizontal="right" vertical="center" indent="3"/>
    </xf>
    <xf numFmtId="164" fontId="18" fillId="0" borderId="0" xfId="0" applyNumberFormat="1" applyFont="1" applyFill="1" applyBorder="1" applyAlignment="1">
      <alignment horizontal="right" vertical="center" indent="2"/>
    </xf>
    <xf numFmtId="164" fontId="18" fillId="2" borderId="16" xfId="0" applyNumberFormat="1" applyFont="1" applyFill="1" applyBorder="1" applyAlignment="1">
      <alignment horizontal="right" vertical="center" indent="3"/>
    </xf>
    <xf numFmtId="164" fontId="18" fillId="2" borderId="5" xfId="0" applyNumberFormat="1" applyFont="1" applyFill="1" applyBorder="1" applyAlignment="1">
      <alignment horizontal="right" vertical="center" indent="3"/>
    </xf>
    <xf numFmtId="164" fontId="18" fillId="2" borderId="0" xfId="0" applyNumberFormat="1" applyFont="1" applyFill="1" applyBorder="1" applyAlignment="1">
      <alignment horizontal="right" vertical="center" indent="3"/>
    </xf>
    <xf numFmtId="164" fontId="18" fillId="2" borderId="0" xfId="0" applyNumberFormat="1" applyFont="1" applyFill="1" applyBorder="1" applyAlignment="1">
      <alignment horizontal="right" vertical="center" indent="2"/>
    </xf>
    <xf numFmtId="3" fontId="18" fillId="0" borderId="17" xfId="0" applyNumberFormat="1" applyFont="1" applyFill="1" applyBorder="1" applyAlignment="1">
      <alignment horizontal="right" vertical="center" indent="3"/>
    </xf>
    <xf numFmtId="3" fontId="18" fillId="0" borderId="9" xfId="0" applyNumberFormat="1" applyFont="1" applyFill="1" applyBorder="1" applyAlignment="1">
      <alignment horizontal="right" vertical="center" indent="3"/>
    </xf>
    <xf numFmtId="3" fontId="18" fillId="0" borderId="6" xfId="0" applyNumberFormat="1" applyFont="1" applyFill="1" applyBorder="1" applyAlignment="1">
      <alignment horizontal="right" vertical="center" indent="3"/>
    </xf>
    <xf numFmtId="3" fontId="18" fillId="0" borderId="6" xfId="0" applyNumberFormat="1" applyFont="1" applyFill="1" applyBorder="1" applyAlignment="1">
      <alignment horizontal="right" vertical="center" indent="2"/>
    </xf>
    <xf numFmtId="3" fontId="18" fillId="3" borderId="0" xfId="0" applyNumberFormat="1" applyFont="1" applyFill="1" applyBorder="1" applyAlignment="1">
      <alignment horizontal="left" vertical="center" indent="1"/>
    </xf>
    <xf numFmtId="3" fontId="18" fillId="2" borderId="25" xfId="0" applyNumberFormat="1" applyFont="1" applyFill="1" applyBorder="1" applyAlignment="1">
      <alignment horizontal="right" vertical="center" indent="2"/>
    </xf>
    <xf numFmtId="3" fontId="18" fillId="2" borderId="5" xfId="0" applyNumberFormat="1" applyFont="1" applyFill="1" applyBorder="1" applyAlignment="1">
      <alignment horizontal="right" vertical="center" indent="2"/>
    </xf>
    <xf numFmtId="3" fontId="18" fillId="2" borderId="0" xfId="0" applyNumberFormat="1" applyFont="1" applyFill="1" applyBorder="1" applyAlignment="1">
      <alignment horizontal="right" vertical="center" indent="2"/>
    </xf>
    <xf numFmtId="3" fontId="18" fillId="2" borderId="1" xfId="0" applyNumberFormat="1" applyFont="1" applyFill="1" applyBorder="1" applyAlignment="1">
      <alignment horizontal="right" vertical="center" indent="2"/>
    </xf>
    <xf numFmtId="164" fontId="18" fillId="0" borderId="16" xfId="0" applyNumberFormat="1" applyFont="1" applyFill="1" applyBorder="1" applyAlignment="1">
      <alignment horizontal="right" vertical="center" indent="2"/>
    </xf>
    <xf numFmtId="164" fontId="18" fillId="0" borderId="5" xfId="0" applyNumberFormat="1" applyFont="1" applyFill="1" applyBorder="1" applyAlignment="1">
      <alignment horizontal="right" vertical="center" indent="2"/>
    </xf>
    <xf numFmtId="164" fontId="18" fillId="0" borderId="1" xfId="0" applyNumberFormat="1" applyFont="1" applyFill="1" applyBorder="1" applyAlignment="1">
      <alignment horizontal="right" vertical="center" indent="2"/>
    </xf>
    <xf numFmtId="164" fontId="18" fillId="2" borderId="16" xfId="0" applyNumberFormat="1" applyFont="1" applyFill="1" applyBorder="1" applyAlignment="1">
      <alignment horizontal="right" vertical="center" indent="2"/>
    </xf>
    <xf numFmtId="164" fontId="18" fillId="2" borderId="5" xfId="0" applyNumberFormat="1" applyFont="1" applyFill="1" applyBorder="1" applyAlignment="1">
      <alignment horizontal="right" vertical="center" indent="2"/>
    </xf>
    <xf numFmtId="164" fontId="18" fillId="2" borderId="1" xfId="0" applyNumberFormat="1" applyFont="1" applyFill="1" applyBorder="1" applyAlignment="1">
      <alignment horizontal="right" vertical="center" indent="2"/>
    </xf>
    <xf numFmtId="3" fontId="18" fillId="0" borderId="16" xfId="0" applyNumberFormat="1" applyFont="1" applyFill="1" applyBorder="1" applyAlignment="1">
      <alignment horizontal="right" vertical="center" indent="2"/>
    </xf>
    <xf numFmtId="3" fontId="18" fillId="0" borderId="5" xfId="0" applyNumberFormat="1" applyFont="1" applyFill="1" applyBorder="1" applyAlignment="1">
      <alignment horizontal="right" vertical="center" indent="2"/>
    </xf>
    <xf numFmtId="3" fontId="18" fillId="0" borderId="0" xfId="0" applyNumberFormat="1" applyFont="1" applyFill="1" applyBorder="1" applyAlignment="1">
      <alignment horizontal="right" vertical="center" indent="2"/>
    </xf>
    <xf numFmtId="3" fontId="18" fillId="0" borderId="1" xfId="0" applyNumberFormat="1" applyFont="1" applyFill="1" applyBorder="1" applyAlignment="1">
      <alignment horizontal="right" vertical="center" indent="2"/>
    </xf>
    <xf numFmtId="165" fontId="18" fillId="2" borderId="15" xfId="0" applyNumberFormat="1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 indent="2"/>
    </xf>
    <xf numFmtId="3" fontId="18" fillId="2" borderId="0" xfId="0" applyNumberFormat="1" applyFont="1" applyFill="1" applyBorder="1" applyAlignment="1" applyProtection="1">
      <alignment horizontal="left" vertical="center" indent="1"/>
      <protection locked="0"/>
    </xf>
    <xf numFmtId="164" fontId="18" fillId="2" borderId="0" xfId="0" applyNumberFormat="1" applyFont="1" applyFill="1" applyBorder="1" applyAlignment="1">
      <alignment horizontal="right" vertical="center" indent="5"/>
    </xf>
    <xf numFmtId="0" fontId="18" fillId="3" borderId="0" xfId="0" applyFont="1" applyFill="1" applyBorder="1" applyAlignment="1">
      <alignment horizontal="right" vertical="center" indent="2"/>
    </xf>
    <xf numFmtId="164" fontId="18" fillId="3" borderId="0" xfId="0" applyNumberFormat="1" applyFont="1" applyFill="1" applyBorder="1" applyAlignment="1">
      <alignment horizontal="right" vertical="center" indent="5"/>
    </xf>
    <xf numFmtId="0" fontId="18" fillId="3" borderId="6" xfId="0" applyFont="1" applyFill="1" applyBorder="1" applyAlignment="1">
      <alignment horizontal="right" vertical="center" indent="2"/>
    </xf>
    <xf numFmtId="3" fontId="18" fillId="3" borderId="6" xfId="0" applyNumberFormat="1" applyFont="1" applyFill="1" applyBorder="1" applyAlignment="1">
      <alignment horizontal="left" vertical="center" indent="1"/>
    </xf>
    <xf numFmtId="164" fontId="18" fillId="3" borderId="6" xfId="0" applyNumberFormat="1" applyFont="1" applyFill="1" applyBorder="1" applyAlignment="1">
      <alignment horizontal="right" vertical="center" indent="5"/>
    </xf>
    <xf numFmtId="164" fontId="34" fillId="2" borderId="0" xfId="0" applyNumberFormat="1" applyFont="1" applyFill="1" applyBorder="1" applyAlignment="1">
      <alignment horizontal="right" vertical="center" indent="5"/>
    </xf>
    <xf numFmtId="165" fontId="34" fillId="2" borderId="0" xfId="0" applyNumberFormat="1" applyFont="1" applyFill="1" applyBorder="1" applyAlignment="1">
      <alignment horizontal="right" vertical="center" indent="8"/>
    </xf>
    <xf numFmtId="165" fontId="34" fillId="2" borderId="0" xfId="0" applyNumberFormat="1" applyFont="1" applyFill="1" applyAlignment="1">
      <alignment horizontal="right" vertical="center" indent="8"/>
    </xf>
    <xf numFmtId="165" fontId="18" fillId="0" borderId="0" xfId="0" applyNumberFormat="1" applyFont="1" applyFill="1" applyAlignment="1">
      <alignment horizontal="right" vertical="center" indent="8"/>
    </xf>
    <xf numFmtId="0" fontId="18" fillId="2" borderId="0" xfId="0" applyFont="1" applyFill="1" applyBorder="1" applyAlignment="1">
      <alignment horizontal="left" vertical="center" indent="1"/>
    </xf>
    <xf numFmtId="165" fontId="18" fillId="2" borderId="0" xfId="0" applyNumberFormat="1" applyFont="1" applyFill="1" applyBorder="1" applyAlignment="1">
      <alignment horizontal="right" vertical="center" indent="8"/>
    </xf>
    <xf numFmtId="165" fontId="18" fillId="2" borderId="0" xfId="0" applyNumberFormat="1" applyFont="1" applyFill="1" applyAlignment="1">
      <alignment horizontal="right" vertical="center" indent="8"/>
    </xf>
    <xf numFmtId="0" fontId="18" fillId="2" borderId="6" xfId="0" applyFont="1" applyFill="1" applyBorder="1" applyAlignment="1">
      <alignment horizontal="left" vertical="center" indent="1"/>
    </xf>
    <xf numFmtId="165" fontId="18" fillId="2" borderId="6" xfId="0" applyNumberFormat="1" applyFont="1" applyFill="1" applyBorder="1" applyAlignment="1">
      <alignment horizontal="right" vertical="center" indent="8"/>
    </xf>
    <xf numFmtId="0" fontId="17" fillId="0" borderId="0" xfId="0" applyFont="1" applyFill="1" applyAlignment="1">
      <alignment horizontal="left" vertical="top" indent="1"/>
    </xf>
    <xf numFmtId="3" fontId="18" fillId="0" borderId="0" xfId="0" applyNumberFormat="1" applyFont="1" applyFill="1" applyAlignment="1">
      <alignment vertical="center"/>
    </xf>
    <xf numFmtId="0" fontId="33" fillId="0" borderId="0" xfId="0" applyFont="1" applyFill="1"/>
    <xf numFmtId="3" fontId="18" fillId="0" borderId="5" xfId="0" applyNumberFormat="1" applyFont="1" applyFill="1" applyBorder="1" applyAlignment="1">
      <alignment horizontal="center" vertical="center"/>
    </xf>
    <xf numFmtId="3" fontId="18" fillId="2" borderId="5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vertical="center"/>
    </xf>
    <xf numFmtId="0" fontId="33" fillId="0" borderId="0" xfId="0" applyFont="1"/>
    <xf numFmtId="0" fontId="12" fillId="2" borderId="6" xfId="0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164" fontId="12" fillId="2" borderId="15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right" vertical="center" indent="3"/>
    </xf>
    <xf numFmtId="164" fontId="18" fillId="2" borderId="1" xfId="0" applyNumberFormat="1" applyFont="1" applyFill="1" applyBorder="1" applyAlignment="1">
      <alignment horizontal="right" vertical="center" indent="3"/>
    </xf>
    <xf numFmtId="3" fontId="18" fillId="0" borderId="15" xfId="0" applyNumberFormat="1" applyFont="1" applyFill="1" applyBorder="1" applyAlignment="1">
      <alignment horizontal="right" vertical="center" indent="3"/>
    </xf>
    <xf numFmtId="3" fontId="46" fillId="0" borderId="0" xfId="0" applyNumberFormat="1" applyFont="1" applyFill="1" applyAlignment="1">
      <alignment horizontal="right" vertical="center" wrapText="1" indent="1"/>
    </xf>
    <xf numFmtId="3" fontId="26" fillId="0" borderId="0" xfId="0" applyNumberFormat="1" applyFont="1" applyFill="1" applyAlignment="1">
      <alignment horizontal="right" vertical="center" indent="1"/>
    </xf>
    <xf numFmtId="3" fontId="26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8" fillId="0" borderId="0" xfId="1" applyFill="1" applyAlignment="1">
      <alignment horizontal="left" vertical="center" wrapText="1"/>
    </xf>
    <xf numFmtId="0" fontId="18" fillId="0" borderId="0" xfId="1" applyFill="1" applyAlignment="1">
      <alignment horizontal="left" vertical="center" wrapText="1"/>
    </xf>
    <xf numFmtId="3" fontId="18" fillId="0" borderId="0" xfId="0" applyNumberFormat="1" applyFont="1" applyFill="1" applyBorder="1" applyAlignment="1">
      <alignment vertical="center"/>
    </xf>
    <xf numFmtId="1" fontId="18" fillId="2" borderId="6" xfId="0" applyNumberFormat="1" applyFont="1" applyFill="1" applyBorder="1" applyAlignment="1">
      <alignment horizontal="center" vertical="center"/>
    </xf>
    <xf numFmtId="3" fontId="18" fillId="2" borderId="9" xfId="0" applyNumberFormat="1" applyFont="1" applyFill="1" applyBorder="1" applyAlignment="1">
      <alignment horizontal="right" vertical="center" indent="4"/>
    </xf>
    <xf numFmtId="3" fontId="18" fillId="2" borderId="6" xfId="0" applyNumberFormat="1" applyFont="1" applyFill="1" applyBorder="1" applyAlignment="1">
      <alignment horizontal="right" vertical="center" indent="4"/>
    </xf>
    <xf numFmtId="3" fontId="18" fillId="2" borderId="15" xfId="0" applyNumberFormat="1" applyFont="1" applyFill="1" applyBorder="1" applyAlignment="1">
      <alignment horizontal="right" vertical="center" indent="4"/>
    </xf>
    <xf numFmtId="3" fontId="18" fillId="2" borderId="9" xfId="0" applyNumberFormat="1" applyFont="1" applyFill="1" applyBorder="1" applyAlignment="1">
      <alignment horizontal="right" vertical="center" indent="1"/>
    </xf>
    <xf numFmtId="3" fontId="18" fillId="2" borderId="6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horizontal="right" vertical="center" indent="1"/>
    </xf>
    <xf numFmtId="4" fontId="18" fillId="2" borderId="16" xfId="0" applyNumberFormat="1" applyFont="1" applyFill="1" applyBorder="1" applyAlignment="1">
      <alignment horizontal="right" vertical="center" indent="3"/>
    </xf>
    <xf numFmtId="4" fontId="18" fillId="2" borderId="5" xfId="0" applyNumberFormat="1" applyFont="1" applyFill="1" applyBorder="1" applyAlignment="1">
      <alignment horizontal="right" vertical="center" indent="3"/>
    </xf>
    <xf numFmtId="4" fontId="18" fillId="2" borderId="0" xfId="0" applyNumberFormat="1" applyFont="1" applyFill="1" applyBorder="1" applyAlignment="1">
      <alignment horizontal="right" vertical="center" indent="3"/>
    </xf>
    <xf numFmtId="4" fontId="18" fillId="2" borderId="1" xfId="0" applyNumberFormat="1" applyFont="1" applyFill="1" applyBorder="1" applyAlignment="1">
      <alignment horizontal="right" vertical="center" indent="3"/>
    </xf>
    <xf numFmtId="4" fontId="18" fillId="2" borderId="0" xfId="0" applyNumberFormat="1" applyFont="1" applyFill="1" applyBorder="1" applyAlignment="1">
      <alignment horizontal="right" vertical="center" indent="2"/>
    </xf>
    <xf numFmtId="164" fontId="18" fillId="2" borderId="16" xfId="0" applyNumberFormat="1" applyFont="1" applyFill="1" applyBorder="1" applyAlignment="1">
      <alignment horizontal="right" vertical="center" wrapText="1" indent="3"/>
    </xf>
    <xf numFmtId="164" fontId="18" fillId="2" borderId="5" xfId="0" applyNumberFormat="1" applyFont="1" applyFill="1" applyBorder="1" applyAlignment="1">
      <alignment horizontal="right" vertical="center" wrapText="1" indent="3"/>
    </xf>
    <xf numFmtId="164" fontId="18" fillId="2" borderId="0" xfId="0" applyNumberFormat="1" applyFont="1" applyFill="1" applyBorder="1" applyAlignment="1">
      <alignment horizontal="right" vertical="center" wrapText="1" indent="3"/>
    </xf>
    <xf numFmtId="164" fontId="18" fillId="2" borderId="14" xfId="0" applyNumberFormat="1" applyFont="1" applyFill="1" applyBorder="1" applyAlignment="1">
      <alignment horizontal="right" vertical="center" wrapText="1" indent="3"/>
    </xf>
    <xf numFmtId="164" fontId="18" fillId="2" borderId="0" xfId="0" applyNumberFormat="1" applyFont="1" applyFill="1" applyBorder="1" applyAlignment="1">
      <alignment horizontal="right" vertical="center" wrapText="1" indent="2"/>
    </xf>
    <xf numFmtId="3" fontId="18" fillId="0" borderId="17" xfId="0" applyNumberFormat="1" applyFont="1" applyFill="1" applyBorder="1" applyAlignment="1">
      <alignment horizontal="right" vertical="center" indent="2"/>
    </xf>
    <xf numFmtId="3" fontId="18" fillId="0" borderId="9" xfId="0" applyNumberFormat="1" applyFont="1" applyFill="1" applyBorder="1" applyAlignment="1">
      <alignment horizontal="right" vertical="center" indent="2"/>
    </xf>
    <xf numFmtId="3" fontId="18" fillId="0" borderId="15" xfId="0" applyNumberFormat="1" applyFont="1" applyFill="1" applyBorder="1" applyAlignment="1">
      <alignment horizontal="right" vertical="center" indent="2"/>
    </xf>
    <xf numFmtId="3" fontId="18" fillId="0" borderId="0" xfId="0" applyNumberFormat="1" applyFont="1" applyFill="1" applyAlignment="1">
      <alignment horizontal="right" vertical="center" indent="1"/>
    </xf>
    <xf numFmtId="0" fontId="1" fillId="0" borderId="0" xfId="0" applyFont="1" applyFill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 indent="1"/>
    </xf>
    <xf numFmtId="0" fontId="27" fillId="0" borderId="11" xfId="0" applyFont="1" applyBorder="1" applyAlignment="1">
      <alignment horizontal="left" vertical="center" wrapText="1" indent="1"/>
    </xf>
    <xf numFmtId="0" fontId="27" fillId="0" borderId="12" xfId="0" applyFont="1" applyBorder="1" applyAlignment="1">
      <alignment horizontal="left" vertical="center" wrapText="1" indent="1"/>
    </xf>
    <xf numFmtId="3" fontId="18" fillId="0" borderId="0" xfId="1" applyNumberFormat="1" applyFill="1" applyAlignment="1">
      <alignment horizontal="left" vertical="top" wrapText="1" indent="1"/>
    </xf>
    <xf numFmtId="0" fontId="18" fillId="0" borderId="0" xfId="1" applyAlignment="1">
      <alignment horizontal="left" vertical="top" wrapText="1" indent="1"/>
    </xf>
    <xf numFmtId="3" fontId="18" fillId="0" borderId="0" xfId="1" quotePrefix="1" applyNumberFormat="1" applyFont="1" applyFill="1" applyAlignment="1">
      <alignment horizontal="left" vertical="top" wrapText="1"/>
    </xf>
    <xf numFmtId="0" fontId="18" fillId="0" borderId="0" xfId="1" applyFont="1" applyFill="1" applyAlignment="1">
      <alignment horizontal="left" vertical="top" wrapText="1"/>
    </xf>
    <xf numFmtId="3" fontId="18" fillId="0" borderId="0" xfId="1" applyNumberFormat="1" applyFont="1" applyFill="1" applyAlignment="1">
      <alignment horizontal="left" vertical="top" wrapText="1"/>
    </xf>
    <xf numFmtId="3" fontId="18" fillId="0" borderId="0" xfId="1" applyNumberFormat="1" applyFill="1" applyBorder="1" applyAlignment="1">
      <alignment horizontal="left" vertical="top" wrapText="1" indent="1"/>
    </xf>
    <xf numFmtId="0" fontId="18" fillId="0" borderId="0" xfId="1" applyBorder="1" applyAlignment="1">
      <alignment horizontal="left" vertical="top" wrapText="1" indent="1"/>
    </xf>
    <xf numFmtId="3" fontId="18" fillId="0" borderId="0" xfId="1" applyNumberFormat="1" applyFont="1" applyFill="1" applyAlignment="1">
      <alignment horizontal="left" vertical="top" wrapText="1" indent="1"/>
    </xf>
    <xf numFmtId="0" fontId="18" fillId="0" borderId="0" xfId="1" applyFont="1" applyAlignment="1">
      <alignment horizontal="left" vertical="top" wrapText="1" indent="1"/>
    </xf>
    <xf numFmtId="3" fontId="18" fillId="0" borderId="0" xfId="1" quotePrefix="1" applyNumberFormat="1" applyFill="1" applyAlignment="1">
      <alignment horizontal="left" vertical="top" wrapText="1"/>
    </xf>
    <xf numFmtId="0" fontId="18" fillId="0" borderId="0" xfId="1" applyAlignment="1">
      <alignment horizontal="left" vertical="top" wrapText="1"/>
    </xf>
    <xf numFmtId="0" fontId="18" fillId="0" borderId="0" xfId="1" applyFill="1" applyBorder="1" applyAlignment="1">
      <alignment horizontal="left" vertical="top" wrapText="1" indent="1"/>
    </xf>
    <xf numFmtId="3" fontId="18" fillId="0" borderId="0" xfId="0" quotePrefix="1" applyNumberFormat="1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18" fillId="0" borderId="0" xfId="1" applyFill="1" applyAlignment="1">
      <alignment horizontal="left" vertical="center" wrapText="1"/>
    </xf>
    <xf numFmtId="3" fontId="17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3" fontId="21" fillId="0" borderId="0" xfId="0" applyNumberFormat="1" applyFont="1" applyFill="1" applyAlignment="1">
      <alignment horizontal="left" wrapText="1"/>
    </xf>
    <xf numFmtId="0" fontId="22" fillId="0" borderId="0" xfId="0" applyFont="1" applyFill="1" applyAlignment="1">
      <alignment horizontal="left" wrapText="1"/>
    </xf>
    <xf numFmtId="0" fontId="22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17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15" fillId="0" borderId="0" xfId="0" quotePrefix="1" applyFont="1" applyFill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3" fontId="18" fillId="0" borderId="0" xfId="0" applyNumberFormat="1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3" fontId="36" fillId="0" borderId="6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17" fillId="0" borderId="18" xfId="0" applyNumberFormat="1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3" fontId="17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17" fillId="0" borderId="2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3" fontId="18" fillId="0" borderId="0" xfId="0" applyNumberFormat="1" applyFont="1" applyAlignment="1">
      <alignment vertical="top" wrapText="1"/>
    </xf>
    <xf numFmtId="0" fontId="33" fillId="0" borderId="0" xfId="0" applyFont="1" applyAlignment="1">
      <alignment vertical="top" wrapText="1"/>
    </xf>
    <xf numFmtId="3" fontId="18" fillId="0" borderId="0" xfId="0" applyNumberFormat="1" applyFont="1" applyBorder="1" applyAlignment="1">
      <alignment horizontal="left" vertical="top"/>
    </xf>
    <xf numFmtId="0" fontId="33" fillId="0" borderId="0" xfId="0" applyFont="1" applyAlignment="1">
      <alignment horizontal="left" vertical="top"/>
    </xf>
    <xf numFmtId="0" fontId="34" fillId="0" borderId="0" xfId="1" applyFont="1" applyBorder="1" applyAlignment="1">
      <alignment horizontal="right" vertical="center" indent="1"/>
    </xf>
    <xf numFmtId="0" fontId="17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3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/>
    <xf numFmtId="3" fontId="18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left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7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36" fillId="3" borderId="6" xfId="0" applyNumberFormat="1" applyFont="1" applyFill="1" applyBorder="1" applyAlignment="1">
      <alignment horizontal="left" vertical="center" wrapText="1"/>
    </xf>
    <xf numFmtId="0" fontId="37" fillId="0" borderId="6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top" wrapText="1"/>
    </xf>
    <xf numFmtId="0" fontId="28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3" fontId="21" fillId="0" borderId="6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8" fillId="0" borderId="0" xfId="0" applyNumberFormat="1" applyFont="1" applyAlignment="1">
      <alignment horizontal="left" vertical="top" wrapText="1"/>
    </xf>
    <xf numFmtId="3" fontId="36" fillId="0" borderId="6" xfId="0" applyNumberFormat="1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vertical="top" wrapText="1"/>
    </xf>
    <xf numFmtId="0" fontId="13" fillId="0" borderId="0" xfId="0" applyFont="1" applyAlignment="1">
      <alignment vertical="top" wrapText="1"/>
    </xf>
    <xf numFmtId="0" fontId="33" fillId="0" borderId="6" xfId="0" applyFont="1" applyBorder="1" applyAlignment="1">
      <alignment horizontal="left" vertical="center" wrapText="1"/>
    </xf>
    <xf numFmtId="0" fontId="5" fillId="3" borderId="0" xfId="0" applyFont="1" applyFill="1" applyAlignment="1">
      <alignment vertical="top" wrapText="1"/>
    </xf>
    <xf numFmtId="3" fontId="21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vertical="top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3" fontId="21" fillId="0" borderId="0" xfId="0" applyNumberFormat="1" applyFont="1" applyFill="1" applyAlignment="1">
      <alignment horizontal="left" vertical="center" wrapText="1"/>
    </xf>
    <xf numFmtId="0" fontId="38" fillId="0" borderId="0" xfId="0" applyFont="1" applyFill="1" applyAlignment="1">
      <alignment horizontal="left" vertical="center" wrapText="1"/>
    </xf>
    <xf numFmtId="0" fontId="8" fillId="0" borderId="0" xfId="0" applyFont="1" applyAlignment="1">
      <alignment vertical="top" wrapText="1"/>
    </xf>
    <xf numFmtId="3" fontId="21" fillId="3" borderId="0" xfId="0" applyNumberFormat="1" applyFont="1" applyFill="1" applyAlignment="1">
      <alignment horizontal="left" vertical="center" wrapText="1"/>
    </xf>
    <xf numFmtId="0" fontId="38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</cellXfs>
  <cellStyles count="11">
    <cellStyle name="Hiperligação" xfId="1" builtinId="8" customBuiltin="1"/>
    <cellStyle name="Normal" xfId="0" builtinId="0"/>
    <cellStyle name="Normal 2" xfId="2" xr:uid="{00000000-0005-0000-0000-000002000000}"/>
    <cellStyle name="Normal 3" xfId="3" xr:uid="{00000000-0005-0000-0000-000003000000}"/>
    <cellStyle name="Normal 54" xfId="4" xr:uid="{00000000-0005-0000-0000-000004000000}"/>
    <cellStyle name="Normal_CONSTANT" xfId="10" xr:uid="{00000000-0005-0000-0000-000005000000}"/>
    <cellStyle name="ss15" xfId="5" xr:uid="{00000000-0005-0000-0000-000006000000}"/>
    <cellStyle name="ss16" xfId="6" xr:uid="{00000000-0005-0000-0000-000007000000}"/>
    <cellStyle name="ss17" xfId="7" xr:uid="{00000000-0005-0000-0000-000008000000}"/>
    <cellStyle name="ss22" xfId="8" xr:uid="{00000000-0005-0000-0000-000009000000}"/>
    <cellStyle name="ss23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'Quadro 1.3'!$F$5:$G$5</c:f>
              <c:strCache>
                <c:ptCount val="1"/>
                <c:pt idx="0">
                  <c:v>Série nova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1.3'!$B$6:$B$24</c:f>
              <c:numCache>
                <c:formatCode>0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'Quadro 1.3'!$F$6:$F$24</c:f>
              <c:numCache>
                <c:formatCode>#,##0</c:formatCode>
                <c:ptCount val="19"/>
                <c:pt idx="0">
                  <c:v>40000</c:v>
                </c:pt>
                <c:pt idx="1">
                  <c:v>50000</c:v>
                </c:pt>
                <c:pt idx="2">
                  <c:v>60000</c:v>
                </c:pt>
                <c:pt idx="3">
                  <c:v>70000</c:v>
                </c:pt>
                <c:pt idx="4">
                  <c:v>65000</c:v>
                </c:pt>
                <c:pt idx="5">
                  <c:v>75000</c:v>
                </c:pt>
                <c:pt idx="6">
                  <c:v>85000</c:v>
                </c:pt>
                <c:pt idx="7">
                  <c:v>85000</c:v>
                </c:pt>
                <c:pt idx="8">
                  <c:v>70000</c:v>
                </c:pt>
                <c:pt idx="9">
                  <c:v>65000</c:v>
                </c:pt>
                <c:pt idx="10">
                  <c:v>85000</c:v>
                </c:pt>
                <c:pt idx="11">
                  <c:v>105000</c:v>
                </c:pt>
                <c:pt idx="12">
                  <c:v>120000</c:v>
                </c:pt>
                <c:pt idx="13">
                  <c:v>110000</c:v>
                </c:pt>
                <c:pt idx="14">
                  <c:v>105000</c:v>
                </c:pt>
                <c:pt idx="15">
                  <c:v>95000</c:v>
                </c:pt>
                <c:pt idx="16">
                  <c:v>80000</c:v>
                </c:pt>
                <c:pt idx="17">
                  <c:v>75000</c:v>
                </c:pt>
                <c:pt idx="18">
                  <c:v>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F-4040-B9B9-CE978833E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915968"/>
        <c:axId val="223767936"/>
      </c:lineChart>
      <c:catAx>
        <c:axId val="224915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-1980000" vert="horz"/>
          <a:lstStyle/>
          <a:p>
            <a:pPr>
              <a:defRPr/>
            </a:pPr>
            <a:endParaRPr lang="pt-PT"/>
          </a:p>
        </c:txPr>
        <c:crossAx val="223767936"/>
        <c:crosses val="autoZero"/>
        <c:auto val="1"/>
        <c:lblAlgn val="ctr"/>
        <c:lblOffset val="100"/>
        <c:noMultiLvlLbl val="0"/>
      </c:catAx>
      <c:valAx>
        <c:axId val="223767936"/>
        <c:scaling>
          <c:orientation val="minMax"/>
          <c:min val="2000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4915968"/>
        <c:crosses val="autoZero"/>
        <c:crossBetween val="between"/>
        <c:majorUnit val="2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'Quadro 1.4'!$E$3:$F$3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'Quadro 1.4'!$B$5:$B$11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2017</c:v>
                </c:pt>
              </c:numCache>
            </c:numRef>
          </c:cat>
          <c:val>
            <c:numRef>
              <c:f>'Quadro 1.4'!$E$5:$E$11</c:f>
              <c:numCache>
                <c:formatCode>#,##0</c:formatCode>
                <c:ptCount val="7"/>
                <c:pt idx="0">
                  <c:v>1092141</c:v>
                </c:pt>
                <c:pt idx="1">
                  <c:v>1187356</c:v>
                </c:pt>
                <c:pt idx="2">
                  <c:v>1301084</c:v>
                </c:pt>
                <c:pt idx="3">
                  <c:v>1114618</c:v>
                </c:pt>
                <c:pt idx="4">
                  <c:v>1308130</c:v>
                </c:pt>
                <c:pt idx="5">
                  <c:v>1433482</c:v>
                </c:pt>
                <c:pt idx="6">
                  <c:v>1502151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2-46C6-88A8-28CEE89D5DCC}"/>
            </c:ext>
          </c:extLst>
        </c:ser>
        <c:ser>
          <c:idx val="0"/>
          <c:order val="1"/>
          <c:tx>
            <c:strRef>
              <c:f>'Quadro 1.4'!$G$3:$H$3</c:f>
              <c:strCache>
                <c:ptCount val="1"/>
                <c:pt idx="0">
                  <c:v>América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'Quadro 1.4'!$B$5:$B$11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2017</c:v>
                </c:pt>
              </c:numCache>
            </c:numRef>
          </c:cat>
          <c:val>
            <c:numRef>
              <c:f>'Quadro 1.4'!$G$5:$G$11</c:f>
              <c:numCache>
                <c:formatCode>#,##0</c:formatCode>
                <c:ptCount val="7"/>
                <c:pt idx="0">
                  <c:v>910907</c:v>
                </c:pt>
                <c:pt idx="1">
                  <c:v>853198</c:v>
                </c:pt>
                <c:pt idx="2">
                  <c:v>815315</c:v>
                </c:pt>
                <c:pt idx="3">
                  <c:v>758905</c:v>
                </c:pt>
                <c:pt idx="4">
                  <c:v>712886</c:v>
                </c:pt>
                <c:pt idx="5">
                  <c:v>775050</c:v>
                </c:pt>
                <c:pt idx="6">
                  <c:v>592642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2-46C6-88A8-28CEE89D5DCC}"/>
            </c:ext>
          </c:extLst>
        </c:ser>
        <c:ser>
          <c:idx val="1"/>
          <c:order val="2"/>
          <c:tx>
            <c:strRef>
              <c:f>'Quadro 1.4'!$I$3:$J$3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'Quadro 1.4'!$B$5:$B$11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2017</c:v>
                </c:pt>
              </c:numCache>
            </c:numRef>
          </c:cat>
          <c:val>
            <c:numRef>
              <c:f>'Quadro 1.4'!$I$5:$I$11</c:f>
              <c:numCache>
                <c:formatCode>#,##0</c:formatCode>
                <c:ptCount val="7"/>
                <c:pt idx="0">
                  <c:v>57742</c:v>
                </c:pt>
                <c:pt idx="1">
                  <c:v>56635</c:v>
                </c:pt>
                <c:pt idx="2">
                  <c:v>58045</c:v>
                </c:pt>
                <c:pt idx="3">
                  <c:v>62543</c:v>
                </c:pt>
                <c:pt idx="4">
                  <c:v>77881</c:v>
                </c:pt>
                <c:pt idx="5">
                  <c:v>97789</c:v>
                </c:pt>
                <c:pt idx="6">
                  <c:v>171939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2-46C6-88A8-28CEE89D5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4916992"/>
        <c:axId val="223769664"/>
      </c:barChart>
      <c:catAx>
        <c:axId val="2249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3769664"/>
        <c:crosses val="autoZero"/>
        <c:auto val="1"/>
        <c:lblAlgn val="ctr"/>
        <c:lblOffset val="100"/>
        <c:noMultiLvlLbl val="0"/>
      </c:catAx>
      <c:valAx>
        <c:axId val="22376966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4916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1.5'!$B$9</c:f>
              <c:strCache>
                <c:ptCount val="1"/>
                <c:pt idx="0">
                  <c:v>15 a 24 anos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1E-45B1-A3FF-D2AB98A1CDF4}"/>
              </c:ext>
            </c:extLst>
          </c:dPt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1.5'!$C$9:$D$9</c:f>
              <c:numCache>
                <c:formatCode>0%</c:formatCode>
                <c:ptCount val="2"/>
                <c:pt idx="0">
                  <c:v>6.5255358266501307E-2</c:v>
                </c:pt>
                <c:pt idx="1">
                  <c:v>5.4640643639985623E-2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E-45B1-A3FF-D2AB98A1CDF4}"/>
            </c:ext>
          </c:extLst>
        </c:ser>
        <c:ser>
          <c:idx val="1"/>
          <c:order val="1"/>
          <c:tx>
            <c:strRef>
              <c:f>'Quadro 1.5'!$B$10</c:f>
              <c:strCache>
                <c:ptCount val="1"/>
                <c:pt idx="0">
                  <c:v>25 a 64 anos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1.5'!$C$10:$D$10</c:f>
              <c:numCache>
                <c:formatCode>0%</c:formatCode>
                <c:ptCount val="2"/>
                <c:pt idx="0">
                  <c:v>0.83989354484708978</c:v>
                </c:pt>
                <c:pt idx="1">
                  <c:v>0.77704874722887252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1E-45B1-A3FF-D2AB98A1CDF4}"/>
            </c:ext>
          </c:extLst>
        </c:ser>
        <c:ser>
          <c:idx val="2"/>
          <c:order val="2"/>
          <c:tx>
            <c:strRef>
              <c:f>'Quadro 1.5'!$B$11</c:f>
              <c:strCache>
                <c:ptCount val="1"/>
                <c:pt idx="0">
                  <c:v>65 e mais anos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1.5'!$C$11:$D$11</c:f>
              <c:numCache>
                <c:formatCode>0%</c:formatCode>
                <c:ptCount val="2"/>
                <c:pt idx="0">
                  <c:v>9.4851096886408956E-2</c:v>
                </c:pt>
                <c:pt idx="1">
                  <c:v>0.16831060913114182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1E-45B1-A3FF-D2AB98A1C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accent1">
                  <a:lumMod val="75000"/>
                </a:schemeClr>
              </a:solidFill>
            </a:ln>
          </c:spPr>
        </c:serLines>
        <c:axId val="225933824"/>
        <c:axId val="223771968"/>
      </c:barChart>
      <c:catAx>
        <c:axId val="22593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3771968"/>
        <c:crosses val="autoZero"/>
        <c:auto val="1"/>
        <c:lblAlgn val="ctr"/>
        <c:lblOffset val="100"/>
        <c:noMultiLvlLbl val="0"/>
      </c:catAx>
      <c:valAx>
        <c:axId val="22377196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225933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1.5'!$B$23</c:f>
              <c:strCache>
                <c:ptCount val="1"/>
                <c:pt idx="0">
                  <c:v>Básico [ISCED 0/1/2]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820-47E5-A47B-6898C3C33F04}"/>
              </c:ext>
            </c:extLst>
          </c:dPt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1.5'!$C$23:$D$23</c:f>
              <c:numCache>
                <c:formatCode>0%</c:formatCode>
                <c:ptCount val="2"/>
                <c:pt idx="0">
                  <c:v>0.7</c:v>
                </c:pt>
                <c:pt idx="1">
                  <c:v>0.61873123220655435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0-47E5-A47B-6898C3C33F04}"/>
            </c:ext>
          </c:extLst>
        </c:ser>
        <c:ser>
          <c:idx val="1"/>
          <c:order val="1"/>
          <c:tx>
            <c:strRef>
              <c:f>'Quadro 1.5'!$B$24</c:f>
              <c:strCache>
                <c:ptCount val="1"/>
                <c:pt idx="0">
                  <c:v>Secundário [ISCED 3/4]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1.5'!$C$24:$D$24</c:f>
              <c:numCache>
                <c:formatCode>0%</c:formatCode>
                <c:ptCount val="2"/>
                <c:pt idx="0">
                  <c:v>0.24185652334628596</c:v>
                </c:pt>
                <c:pt idx="1">
                  <c:v>0.26900609106532397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20-47E5-A47B-6898C3C33F04}"/>
            </c:ext>
          </c:extLst>
        </c:ser>
        <c:ser>
          <c:idx val="2"/>
          <c:order val="2"/>
          <c:tx>
            <c:strRef>
              <c:f>'Quadro 1.5'!$B$25</c:f>
              <c:strCache>
                <c:ptCount val="1"/>
                <c:pt idx="0">
                  <c:v>Superior [ISCED 5/6]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1.5'!$C$25:$D$25</c:f>
              <c:numCache>
                <c:formatCode>0%</c:formatCode>
                <c:ptCount val="2"/>
                <c:pt idx="0">
                  <c:v>6.3828235199621011E-2</c:v>
                </c:pt>
                <c:pt idx="1">
                  <c:v>0.11226267672812172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20-47E5-A47B-6898C3C33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accent1">
                  <a:lumMod val="75000"/>
                </a:schemeClr>
              </a:solidFill>
            </a:ln>
          </c:spPr>
        </c:serLines>
        <c:axId val="225798144"/>
        <c:axId val="225593024"/>
      </c:barChart>
      <c:catAx>
        <c:axId val="2257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5593024"/>
        <c:crosses val="autoZero"/>
        <c:auto val="1"/>
        <c:lblAlgn val="ctr"/>
        <c:lblOffset val="100"/>
        <c:noMultiLvlLbl val="0"/>
      </c:catAx>
      <c:valAx>
        <c:axId val="22559302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225798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5E4-41D0-9807-20E510F942D9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A5E4-41D0-9807-20E510F942D9}"/>
              </c:ext>
            </c:extLst>
          </c:dPt>
          <c:cat>
            <c:strRef>
              <c:f>'Quadro 1.6'!$C$4:$C$33</c:f>
              <c:strCache>
                <c:ptCount val="30"/>
                <c:pt idx="0">
                  <c:v>Índia</c:v>
                </c:pt>
                <c:pt idx="1">
                  <c:v>México</c:v>
                </c:pt>
                <c:pt idx="2">
                  <c:v>Federação Russa</c:v>
                </c:pt>
                <c:pt idx="3">
                  <c:v>China</c:v>
                </c:pt>
                <c:pt idx="4">
                  <c:v>Bangladesh</c:v>
                </c:pt>
                <c:pt idx="5">
                  <c:v>Síria</c:v>
                </c:pt>
                <c:pt idx="6">
                  <c:v>Paquistão</c:v>
                </c:pt>
                <c:pt idx="7">
                  <c:v>Ucrânia</c:v>
                </c:pt>
                <c:pt idx="8">
                  <c:v>Filipinas</c:v>
                </c:pt>
                <c:pt idx="9">
                  <c:v>Reino Unido</c:v>
                </c:pt>
                <c:pt idx="10">
                  <c:v>Afeganistão</c:v>
                </c:pt>
                <c:pt idx="11">
                  <c:v>Polónia</c:v>
                </c:pt>
                <c:pt idx="12">
                  <c:v>Indonésia</c:v>
                </c:pt>
                <c:pt idx="13">
                  <c:v>Alemanha</c:v>
                </c:pt>
                <c:pt idx="14">
                  <c:v>Cazaquistão</c:v>
                </c:pt>
                <c:pt idx="15">
                  <c:v>Palestina</c:v>
                </c:pt>
                <c:pt idx="16">
                  <c:v>Roménia</c:v>
                </c:pt>
                <c:pt idx="17">
                  <c:v>Turquia</c:v>
                </c:pt>
                <c:pt idx="18">
                  <c:v>Egipto</c:v>
                </c:pt>
                <c:pt idx="19">
                  <c:v>Itália</c:v>
                </c:pt>
                <c:pt idx="20">
                  <c:v>EUA</c:v>
                </c:pt>
                <c:pt idx="21">
                  <c:v>Marrocos</c:v>
                </c:pt>
                <c:pt idx="22">
                  <c:v>Myanmar</c:v>
                </c:pt>
                <c:pt idx="23">
                  <c:v>Colômbia</c:v>
                </c:pt>
                <c:pt idx="24">
                  <c:v>Vietname</c:v>
                </c:pt>
                <c:pt idx="25">
                  <c:v>Coreia do Sul</c:v>
                </c:pt>
                <c:pt idx="26">
                  <c:v>Portugal</c:v>
                </c:pt>
                <c:pt idx="27">
                  <c:v>França</c:v>
                </c:pt>
                <c:pt idx="28">
                  <c:v>Uzbequistão</c:v>
                </c:pt>
                <c:pt idx="29">
                  <c:v>Somália</c:v>
                </c:pt>
              </c:strCache>
            </c:strRef>
          </c:cat>
          <c:val>
            <c:numRef>
              <c:f>'Quadro 1.6'!$D$4:$D$33</c:f>
              <c:numCache>
                <c:formatCode>#\ ##0.0</c:formatCode>
                <c:ptCount val="30"/>
                <c:pt idx="0">
                  <c:v>16.587720000000001</c:v>
                </c:pt>
                <c:pt idx="1">
                  <c:v>12.964881999999999</c:v>
                </c:pt>
                <c:pt idx="2">
                  <c:v>10.635994</c:v>
                </c:pt>
                <c:pt idx="3">
                  <c:v>9.9620580000000007</c:v>
                </c:pt>
                <c:pt idx="4">
                  <c:v>7.4999190000000002</c:v>
                </c:pt>
                <c:pt idx="5">
                  <c:v>6.8644449999999999</c:v>
                </c:pt>
                <c:pt idx="6">
                  <c:v>5.9786349999999997</c:v>
                </c:pt>
                <c:pt idx="7">
                  <c:v>5.9416529999999996</c:v>
                </c:pt>
                <c:pt idx="8">
                  <c:v>5.680682</c:v>
                </c:pt>
                <c:pt idx="9">
                  <c:v>4.9213089999999999</c:v>
                </c:pt>
                <c:pt idx="10">
                  <c:v>4.8264639999999996</c:v>
                </c:pt>
                <c:pt idx="11">
                  <c:v>4.7014649999999998</c:v>
                </c:pt>
                <c:pt idx="12">
                  <c:v>4.2339729999999998</c:v>
                </c:pt>
                <c:pt idx="13">
                  <c:v>4.2080830000000002</c:v>
                </c:pt>
                <c:pt idx="14">
                  <c:v>4.074446</c:v>
                </c:pt>
                <c:pt idx="15">
                  <c:v>3.803893</c:v>
                </c:pt>
                <c:pt idx="16">
                  <c:v>3.5785040000000001</c:v>
                </c:pt>
                <c:pt idx="17">
                  <c:v>3.4189319999999999</c:v>
                </c:pt>
                <c:pt idx="18">
                  <c:v>3.412957</c:v>
                </c:pt>
                <c:pt idx="19">
                  <c:v>3.0291679999999999</c:v>
                </c:pt>
                <c:pt idx="20">
                  <c:v>3.0166849999999998</c:v>
                </c:pt>
                <c:pt idx="21">
                  <c:v>2.8987210000000001</c:v>
                </c:pt>
                <c:pt idx="22">
                  <c:v>2.8947409999999998</c:v>
                </c:pt>
                <c:pt idx="23">
                  <c:v>2.7362299999999999</c:v>
                </c:pt>
                <c:pt idx="24">
                  <c:v>2.7239800000000001</c:v>
                </c:pt>
                <c:pt idx="25">
                  <c:v>2.4775749999999999</c:v>
                </c:pt>
                <c:pt idx="26">
                  <c:v>2.2667350000000002</c:v>
                </c:pt>
                <c:pt idx="27">
                  <c:v>2.2072129999999999</c:v>
                </c:pt>
                <c:pt idx="28">
                  <c:v>1.9919100000000001</c:v>
                </c:pt>
                <c:pt idx="29">
                  <c:v>1.9884580000000001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E4-41D0-9807-20E510F9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5268224"/>
        <c:axId val="225595328"/>
      </c:barChart>
      <c:catAx>
        <c:axId val="225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225595328"/>
        <c:crosses val="autoZero"/>
        <c:auto val="1"/>
        <c:lblAlgn val="ctr"/>
        <c:lblOffset val="100"/>
        <c:noMultiLvlLbl val="0"/>
      </c:catAx>
      <c:valAx>
        <c:axId val="225595328"/>
        <c:scaling>
          <c:orientation val="minMax"/>
          <c:max val="12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Milhões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>
            <a:noFill/>
          </a:ln>
        </c:spPr>
        <c:crossAx val="2252682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136-4BCA-82F4-D648A8202B50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669B-467A-8257-BB8F613CAC61}"/>
              </c:ext>
            </c:extLst>
          </c:dPt>
          <c:cat>
            <c:strRef>
              <c:f>'Quadro 1.7'!$C$4:$C$33</c:f>
              <c:strCache>
                <c:ptCount val="30"/>
                <c:pt idx="0">
                  <c:v>Palestina</c:v>
                </c:pt>
                <c:pt idx="1">
                  <c:v>Porto Rico</c:v>
                </c:pt>
                <c:pt idx="2">
                  <c:v>Bósnia</c:v>
                </c:pt>
                <c:pt idx="3">
                  <c:v>Albânia</c:v>
                </c:pt>
                <c:pt idx="4">
                  <c:v>Jamaica</c:v>
                </c:pt>
                <c:pt idx="5">
                  <c:v>Síria</c:v>
                </c:pt>
                <c:pt idx="6">
                  <c:v>Arménia</c:v>
                </c:pt>
                <c:pt idx="7">
                  <c:v>Trinidad e Tobago</c:v>
                </c:pt>
                <c:pt idx="8">
                  <c:v>Macedónia</c:v>
                </c:pt>
                <c:pt idx="9">
                  <c:v>El Salvador</c:v>
                </c:pt>
                <c:pt idx="10">
                  <c:v>Moldávia</c:v>
                </c:pt>
                <c:pt idx="11">
                  <c:v>Cazaquistão</c:v>
                </c:pt>
                <c:pt idx="12">
                  <c:v>Portugal</c:v>
                </c:pt>
                <c:pt idx="13">
                  <c:v>Croácia</c:v>
                </c:pt>
                <c:pt idx="14">
                  <c:v>Geórgia</c:v>
                </c:pt>
                <c:pt idx="15">
                  <c:v>Lituânia</c:v>
                </c:pt>
                <c:pt idx="16">
                  <c:v>Letónia</c:v>
                </c:pt>
                <c:pt idx="17">
                  <c:v>Laos</c:v>
                </c:pt>
                <c:pt idx="18">
                  <c:v>Bulgária</c:v>
                </c:pt>
                <c:pt idx="19">
                  <c:v>Roménia</c:v>
                </c:pt>
                <c:pt idx="20">
                  <c:v>Nova Zelândia</c:v>
                </c:pt>
                <c:pt idx="21">
                  <c:v>Irlanda</c:v>
                </c:pt>
                <c:pt idx="22">
                  <c:v>Bielorrússia</c:v>
                </c:pt>
                <c:pt idx="23">
                  <c:v>Estónia</c:v>
                </c:pt>
                <c:pt idx="24">
                  <c:v>Lesoto</c:v>
                </c:pt>
                <c:pt idx="25">
                  <c:v>China, Hong Kong</c:v>
                </c:pt>
                <c:pt idx="26">
                  <c:v>Sudão</c:v>
                </c:pt>
                <c:pt idx="27">
                  <c:v>Chipre</c:v>
                </c:pt>
                <c:pt idx="28">
                  <c:v>Cuba</c:v>
                </c:pt>
                <c:pt idx="29">
                  <c:v>Somália</c:v>
                </c:pt>
              </c:strCache>
            </c:strRef>
          </c:cat>
          <c:val>
            <c:numRef>
              <c:f>'Quadro 1.7'!$D$4:$D$33</c:f>
              <c:numCache>
                <c:formatCode>#\ ##0.0</c:formatCode>
                <c:ptCount val="30"/>
                <c:pt idx="0">
                  <c:v>77.3</c:v>
                </c:pt>
                <c:pt idx="1">
                  <c:v>52.65</c:v>
                </c:pt>
                <c:pt idx="2">
                  <c:v>47.33</c:v>
                </c:pt>
                <c:pt idx="3">
                  <c:v>39.18</c:v>
                </c:pt>
                <c:pt idx="4">
                  <c:v>38.479999999999997</c:v>
                </c:pt>
                <c:pt idx="5">
                  <c:v>37.57</c:v>
                </c:pt>
                <c:pt idx="6">
                  <c:v>32.450000000000003</c:v>
                </c:pt>
                <c:pt idx="7">
                  <c:v>27.28</c:v>
                </c:pt>
                <c:pt idx="8">
                  <c:v>25.67</c:v>
                </c:pt>
                <c:pt idx="9">
                  <c:v>24.46</c:v>
                </c:pt>
                <c:pt idx="10">
                  <c:v>24.03</c:v>
                </c:pt>
                <c:pt idx="11">
                  <c:v>22.38</c:v>
                </c:pt>
                <c:pt idx="12">
                  <c:v>21.94</c:v>
                </c:pt>
                <c:pt idx="13">
                  <c:v>21.88</c:v>
                </c:pt>
                <c:pt idx="14">
                  <c:v>21.42</c:v>
                </c:pt>
                <c:pt idx="15">
                  <c:v>20.65</c:v>
                </c:pt>
                <c:pt idx="16">
                  <c:v>19.18</c:v>
                </c:pt>
                <c:pt idx="17">
                  <c:v>19.149999999999999</c:v>
                </c:pt>
                <c:pt idx="18">
                  <c:v>18.23</c:v>
                </c:pt>
                <c:pt idx="19">
                  <c:v>18.18</c:v>
                </c:pt>
                <c:pt idx="20">
                  <c:v>17.73</c:v>
                </c:pt>
                <c:pt idx="21">
                  <c:v>16.84</c:v>
                </c:pt>
                <c:pt idx="22">
                  <c:v>15.68</c:v>
                </c:pt>
                <c:pt idx="23">
                  <c:v>15.23</c:v>
                </c:pt>
                <c:pt idx="24">
                  <c:v>14.62</c:v>
                </c:pt>
                <c:pt idx="25">
                  <c:v>14.48</c:v>
                </c:pt>
                <c:pt idx="26">
                  <c:v>13.93</c:v>
                </c:pt>
                <c:pt idx="27">
                  <c:v>13.88</c:v>
                </c:pt>
                <c:pt idx="28">
                  <c:v>13.57</c:v>
                </c:pt>
                <c:pt idx="29">
                  <c:v>13.49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36-4BCA-82F4-D648A820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5270784"/>
        <c:axId val="225597056"/>
      </c:barChart>
      <c:catAx>
        <c:axId val="225270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225597056"/>
        <c:crosses val="autoZero"/>
        <c:auto val="1"/>
        <c:lblAlgn val="ctr"/>
        <c:lblOffset val="100"/>
        <c:noMultiLvlLbl val="0"/>
      </c:catAx>
      <c:valAx>
        <c:axId val="22559705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>
            <a:noFill/>
          </a:ln>
        </c:spPr>
        <c:crossAx val="2252707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tx>
                <c:strRef>
                  <c:f>'Gráfico 1.7'!$B$60</c:f>
                  <c:strCache>
                    <c:ptCount val="1"/>
                    <c:pt idx="0">
                      <c:v>Alemanha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{038E1990-8C6A-42D9-8972-AC7DF27FC166}</c15:txfldGUID>
                      <c15:f>'Gráfico 1.7'!$B$60</c15:f>
                      <c15:dlblFieldTableCache>
                        <c:ptCount val="1"/>
                        <c:pt idx="0">
                          <c:v>Alemanha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D2F6-4337-A107-33C80573E181}"/>
                </c:ext>
              </c:extLst>
            </c:dLbl>
            <c:dLbl>
              <c:idx val="1"/>
              <c:tx>
                <c:strRef>
                  <c:f>'Gráfico 1.7'!$B$61</c:f>
                  <c:strCache>
                    <c:ptCount val="1"/>
                    <c:pt idx="0">
                      <c:v>Áustria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{3342F0F1-A306-46B8-984B-36634CD65679}</c15:txfldGUID>
                      <c15:f>'Gráfico 1.7'!$B$61</c15:f>
                      <c15:dlblFieldTableCache>
                        <c:ptCount val="1"/>
                        <c:pt idx="0">
                          <c:v>Áustria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2F6-4337-A107-33C80573E181}"/>
                </c:ext>
              </c:extLst>
            </c:dLbl>
            <c:dLbl>
              <c:idx val="2"/>
              <c:tx>
                <c:strRef>
                  <c:f>'Gráfico 1.7'!$B$62</c:f>
                  <c:strCache>
                    <c:ptCount val="1"/>
                    <c:pt idx="0">
                      <c:v>Bélgica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{84EF1CC1-CDF5-4E86-8BD1-7E4BE58301FD}</c15:txfldGUID>
                      <c15:f>'Gráfico 1.7'!$B$62</c15:f>
                      <c15:dlblFieldTableCache>
                        <c:ptCount val="1"/>
                        <c:pt idx="0">
                          <c:v>Bélgica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2F6-4337-A107-33C80573E181}"/>
                </c:ext>
              </c:extLst>
            </c:dLbl>
            <c:dLbl>
              <c:idx val="3"/>
              <c:tx>
                <c:strRef>
                  <c:f>'Gráfico 1.7'!$B$63</c:f>
                  <c:strCache>
                    <c:ptCount val="1"/>
                    <c:pt idx="0">
                      <c:v>Bulgária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{503BC821-E6D4-4406-932A-05DEB363F83D}</c15:txfldGUID>
                      <c15:f>'Gráfico 1.7'!$B$63</c15:f>
                      <c15:dlblFieldTableCache>
                        <c:ptCount val="1"/>
                        <c:pt idx="0">
                          <c:v>Bulgária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2F6-4337-A107-33C80573E181}"/>
                </c:ext>
              </c:extLst>
            </c:dLbl>
            <c:dLbl>
              <c:idx val="4"/>
              <c:tx>
                <c:strRef>
                  <c:f>'Gráfico 1.7'!$B$64</c:f>
                  <c:strCache>
                    <c:ptCount val="1"/>
                    <c:pt idx="0">
                      <c:v>Dinamarca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{198CE128-BC8A-427C-8D8C-99B306C39794}</c15:txfldGUID>
                      <c15:f>'Gráfico 1.7'!$B$64</c15:f>
                      <c15:dlblFieldTableCache>
                        <c:ptCount val="1"/>
                        <c:pt idx="0">
                          <c:v>Dinamarca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D2F6-4337-A107-33C80573E181}"/>
                </c:ext>
              </c:extLst>
            </c:dLbl>
            <c:dLbl>
              <c:idx val="5"/>
              <c:tx>
                <c:strRef>
                  <c:f>'Gráfico 1.7'!$B$65</c:f>
                  <c:strCache>
                    <c:ptCount val="1"/>
                    <c:pt idx="0">
                      <c:v>Eslováquia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{5DA21856-71CA-4DB2-B621-3F369DF0D9DE}</c15:txfldGUID>
                      <c15:f>'Gráfico 1.7'!$B$65</c15:f>
                      <c15:dlblFieldTableCache>
                        <c:ptCount val="1"/>
                        <c:pt idx="0">
                          <c:v>Eslováquia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2F6-4337-A107-33C80573E181}"/>
                </c:ext>
              </c:extLst>
            </c:dLbl>
            <c:dLbl>
              <c:idx val="6"/>
              <c:tx>
                <c:strRef>
                  <c:f>'Gráfico 1.7'!$B$66</c:f>
                  <c:strCache>
                    <c:ptCount val="1"/>
                    <c:pt idx="0">
                      <c:v>Eslovénia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{1287A669-EABE-4914-93CB-B2F1C5E54E75}</c15:txfldGUID>
                      <c15:f>'Gráfico 1.7'!$B$66</c15:f>
                      <c15:dlblFieldTableCache>
                        <c:ptCount val="1"/>
                        <c:pt idx="0">
                          <c:v>Eslovénia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D2F6-4337-A107-33C80573E181}"/>
                </c:ext>
              </c:extLst>
            </c:dLbl>
            <c:dLbl>
              <c:idx val="7"/>
              <c:tx>
                <c:strRef>
                  <c:f>'Gráfico 1.7'!$B$67</c:f>
                  <c:strCache>
                    <c:ptCount val="1"/>
                    <c:pt idx="0">
                      <c:v>Espanha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{A3DBC513-1D1E-4582-972B-7C0D1457A67F}</c15:txfldGUID>
                      <c15:f>'Gráfico 1.7'!$B$67</c15:f>
                      <c15:dlblFieldTableCache>
                        <c:ptCount val="1"/>
                        <c:pt idx="0">
                          <c:v>Espanha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D2F6-4337-A107-33C80573E181}"/>
                </c:ext>
              </c:extLst>
            </c:dLbl>
            <c:dLbl>
              <c:idx val="8"/>
              <c:tx>
                <c:strRef>
                  <c:f>'Gráfico 1.7'!$B$68</c:f>
                  <c:strCache>
                    <c:ptCount val="1"/>
                    <c:pt idx="0">
                      <c:v>Estónia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{D2937928-4083-4948-904B-0BF7FE93471B}</c15:txfldGUID>
                      <c15:f>'Gráfico 1.7'!$B$68</c15:f>
                      <c15:dlblFieldTableCache>
                        <c:ptCount val="1"/>
                        <c:pt idx="0">
                          <c:v>Estónia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D2F6-4337-A107-33C80573E181}"/>
                </c:ext>
              </c:extLst>
            </c:dLbl>
            <c:dLbl>
              <c:idx val="9"/>
              <c:tx>
                <c:strRef>
                  <c:f>'Gráfico 1.7'!$B$69</c:f>
                  <c:strCache>
                    <c:ptCount val="1"/>
                    <c:pt idx="0">
                      <c:v>Finlândia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{1F46D02B-B7D2-47FA-A82D-2C9BF4480AC7}</c15:txfldGUID>
                      <c15:f>'Gráfico 1.7'!$B$69</c15:f>
                      <c15:dlblFieldTableCache>
                        <c:ptCount val="1"/>
                        <c:pt idx="0">
                          <c:v>Finlândia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D2F6-4337-A107-33C80573E181}"/>
                </c:ext>
              </c:extLst>
            </c:dLbl>
            <c:dLbl>
              <c:idx val="10"/>
              <c:tx>
                <c:strRef>
                  <c:f>'Gráfico 1.7'!$B$70</c:f>
                  <c:strCache>
                    <c:ptCount val="1"/>
                    <c:pt idx="0">
                      <c:v>França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{D3191F7B-5DBA-4FE2-8369-3FEE102208F9}</c15:txfldGUID>
                      <c15:f>'Gráfico 1.7'!$B$70</c15:f>
                      <c15:dlblFieldTableCache>
                        <c:ptCount val="1"/>
                        <c:pt idx="0">
                          <c:v>França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2F6-4337-A107-33C80573E181}"/>
                </c:ext>
              </c:extLst>
            </c:dLbl>
            <c:dLbl>
              <c:idx val="11"/>
              <c:tx>
                <c:strRef>
                  <c:f>'Gráfico 1.7'!$B$71</c:f>
                  <c:strCache>
                    <c:ptCount val="1"/>
                    <c:pt idx="0">
                      <c:v>Grécia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{D7412468-35A6-4ACE-822D-26D4AA245A9A}</c15:txfldGUID>
                      <c15:f>'Gráfico 1.7'!$B$71</c15:f>
                      <c15:dlblFieldTableCache>
                        <c:ptCount val="1"/>
                        <c:pt idx="0">
                          <c:v>Grécia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D2F6-4337-A107-33C80573E181}"/>
                </c:ext>
              </c:extLst>
            </c:dLbl>
            <c:dLbl>
              <c:idx val="12"/>
              <c:layout>
                <c:manualLayout>
                  <c:x val="-2.3703703703703744E-2"/>
                  <c:y val="-2.6706920702269731E-2"/>
                </c:manualLayout>
              </c:layout>
              <c:tx>
                <c:strRef>
                  <c:f>'Gráfico 1.7'!$B$72</c:f>
                  <c:strCache>
                    <c:ptCount val="1"/>
                    <c:pt idx="0">
                      <c:v>Holanda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{385BAEBF-A853-4ADC-8EE6-33870D9331C2}</c15:txfldGUID>
                      <c15:f>'Gráfico 1.7'!$B$72</c15:f>
                      <c15:dlblFieldTableCache>
                        <c:ptCount val="1"/>
                        <c:pt idx="0">
                          <c:v>Holanda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D2F6-4337-A107-33C80573E181}"/>
                </c:ext>
              </c:extLst>
            </c:dLbl>
            <c:dLbl>
              <c:idx val="13"/>
              <c:tx>
                <c:strRef>
                  <c:f>'Gráfico 1.7'!$B$73</c:f>
                  <c:strCache>
                    <c:ptCount val="1"/>
                    <c:pt idx="0">
                      <c:v>Hungria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{B822180D-48FE-4806-8868-162F8D1B048D}</c15:txfldGUID>
                      <c15:f>'Gráfico 1.7'!$B$73</c15:f>
                      <c15:dlblFieldTableCache>
                        <c:ptCount val="1"/>
                        <c:pt idx="0">
                          <c:v>Hungria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D2F6-4337-A107-33C80573E181}"/>
                </c:ext>
              </c:extLst>
            </c:dLbl>
            <c:dLbl>
              <c:idx val="14"/>
              <c:tx>
                <c:strRef>
                  <c:f>'Gráfico 1.7'!$B$74</c:f>
                  <c:strCache>
                    <c:ptCount val="1"/>
                    <c:pt idx="0">
                      <c:v>Irlanda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{59715250-4D3A-4DE4-8F95-CE71015F84A3}</c15:txfldGUID>
                      <c15:f>'Gráfico 1.7'!$B$74</c15:f>
                      <c15:dlblFieldTableCache>
                        <c:ptCount val="1"/>
                        <c:pt idx="0">
                          <c:v>Irlanda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D2F6-4337-A107-33C80573E181}"/>
                </c:ext>
              </c:extLst>
            </c:dLbl>
            <c:dLbl>
              <c:idx val="15"/>
              <c:tx>
                <c:strRef>
                  <c:f>'Gráfico 1.7'!$B$75</c:f>
                  <c:strCache>
                    <c:ptCount val="1"/>
                    <c:pt idx="0">
                      <c:v>Itália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{36DD5852-4B69-40AE-BB83-BA70DEDBA4F0}</c15:txfldGUID>
                      <c15:f>'Gráfico 1.7'!$B$75</c15:f>
                      <c15:dlblFieldTableCache>
                        <c:ptCount val="1"/>
                        <c:pt idx="0">
                          <c:v>Itália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D2F6-4337-A107-33C80573E181}"/>
                </c:ext>
              </c:extLst>
            </c:dLbl>
            <c:dLbl>
              <c:idx val="16"/>
              <c:tx>
                <c:strRef>
                  <c:f>'Gráfico 1.7'!$B$76</c:f>
                  <c:strCache>
                    <c:ptCount val="1"/>
                    <c:pt idx="0">
                      <c:v>Letónia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{844A5B00-95F0-4B17-8698-FB4A25A18354}</c15:txfldGUID>
                      <c15:f>'Gráfico 1.7'!$B$76</c15:f>
                      <c15:dlblFieldTableCache>
                        <c:ptCount val="1"/>
                        <c:pt idx="0">
                          <c:v>Letónia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D2F6-4337-A107-33C80573E18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800" b="0" i="0" strike="noStrike">
                        <a:latin typeface="Arial"/>
                      </a:defRPr>
                    </a:pPr>
                    <a:r>
                      <a:rPr lang="en-US" sz="800" b="0" i="0" strike="noStrike">
                        <a:solidFill>
                          <a:sysClr val="windowText" lastClr="000000"/>
                        </a:solidFill>
                        <a:latin typeface="Arial"/>
                      </a:rPr>
                      <a:t>Lituânia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2F6-4337-A107-33C80573E181}"/>
                </c:ext>
              </c:extLst>
            </c:dLbl>
            <c:dLbl>
              <c:idx val="18"/>
              <c:tx>
                <c:strRef>
                  <c:f>'Gráfico 1.7'!$B$78</c:f>
                  <c:strCache>
                    <c:ptCount val="1"/>
                    <c:pt idx="0">
                      <c:v>Polónia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{58B31DA8-BA01-4AA5-A104-3C27F9CBD351}</c15:txfldGUID>
                      <c15:f>'Gráfico 1.7'!$B$78</c15:f>
                      <c15:dlblFieldTableCache>
                        <c:ptCount val="1"/>
                        <c:pt idx="0">
                          <c:v>Polónia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D2F6-4337-A107-33C80573E18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800" b="0" i="0" strike="noStrike">
                        <a:latin typeface="Arial"/>
                      </a:defRPr>
                    </a:pPr>
                    <a:r>
                      <a:rPr lang="en-US" sz="800" b="1" i="0" strike="noStrike">
                        <a:solidFill>
                          <a:srgbClr val="C00000"/>
                        </a:solidFill>
                        <a:latin typeface="Arial"/>
                      </a:rPr>
                      <a:t>Portugal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D2F6-4337-A107-33C80573E181}"/>
                </c:ext>
              </c:extLst>
            </c:dLbl>
            <c:dLbl>
              <c:idx val="20"/>
              <c:tx>
                <c:strRef>
                  <c:f>'Gráfico 1.7'!$B$80</c:f>
                  <c:strCache>
                    <c:ptCount val="1"/>
                    <c:pt idx="0">
                      <c:v>Reino Unido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{F0E28970-4AC6-4F46-B4E4-790616174112}</c15:txfldGUID>
                      <c15:f>'Gráfico 1.7'!$B$80</c15:f>
                      <c15:dlblFieldTableCache>
                        <c:ptCount val="1"/>
                        <c:pt idx="0">
                          <c:v>Reino Unido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D2F6-4337-A107-33C80573E181}"/>
                </c:ext>
              </c:extLst>
            </c:dLbl>
            <c:dLbl>
              <c:idx val="21"/>
              <c:tx>
                <c:strRef>
                  <c:f>'Gráfico 1.7'!$B$81</c:f>
                  <c:strCache>
                    <c:ptCount val="1"/>
                    <c:pt idx="0">
                      <c:v>República Checa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{2D814844-5607-42A1-A663-11450B82D7BE}</c15:txfldGUID>
                      <c15:f>'Gráfico 1.7'!$B$81</c15:f>
                      <c15:dlblFieldTableCache>
                        <c:ptCount val="1"/>
                        <c:pt idx="0">
                          <c:v>República Checa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D2F6-4337-A107-33C80573E181}"/>
                </c:ext>
              </c:extLst>
            </c:dLbl>
            <c:dLbl>
              <c:idx val="22"/>
              <c:tx>
                <c:strRef>
                  <c:f>'Gráfico 1.7'!$B$82</c:f>
                  <c:strCache>
                    <c:ptCount val="1"/>
                    <c:pt idx="0">
                      <c:v>Roménia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{7548E3F1-A2B5-4354-8BC2-C588EF91F199}</c15:txfldGUID>
                      <c15:f>'Gráfico 1.7'!$B$82</c15:f>
                      <c15:dlblFieldTableCache>
                        <c:ptCount val="1"/>
                        <c:pt idx="0">
                          <c:v>Roménia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D2F6-4337-A107-33C80573E181}"/>
                </c:ext>
              </c:extLst>
            </c:dLbl>
            <c:dLbl>
              <c:idx val="23"/>
              <c:tx>
                <c:strRef>
                  <c:f>'Gráfico 1.7'!$B$83</c:f>
                  <c:strCache>
                    <c:ptCount val="1"/>
                    <c:pt idx="0">
                      <c:v>Suécia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{E45E3F8B-C195-4603-A7F5-836268C1DD3C}</c15:txfldGUID>
                      <c15:f>'Gráfico 1.7'!$B$83</c15:f>
                      <c15:dlblFieldTableCache>
                        <c:ptCount val="1"/>
                        <c:pt idx="0">
                          <c:v>Suécia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D2F6-4337-A107-33C80573E1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'Gráfico 1.7'!$C$60:$C$83</c:f>
              <c:numCache>
                <c:formatCode>0.0</c:formatCode>
                <c:ptCount val="24"/>
                <c:pt idx="0">
                  <c:v>5.088679</c:v>
                </c:pt>
                <c:pt idx="1">
                  <c:v>6.6539549999999998</c:v>
                </c:pt>
                <c:pt idx="2">
                  <c:v>4.947438</c:v>
                </c:pt>
                <c:pt idx="3">
                  <c:v>18.253699999999998</c:v>
                </c:pt>
                <c:pt idx="4">
                  <c:v>4.5454600000000003</c:v>
                </c:pt>
                <c:pt idx="5">
                  <c:v>6.5499460000000003</c:v>
                </c:pt>
                <c:pt idx="6">
                  <c:v>6.9432749999999999</c:v>
                </c:pt>
                <c:pt idx="7">
                  <c:v>2.8898510000000002</c:v>
                </c:pt>
                <c:pt idx="8">
                  <c:v>15.15964</c:v>
                </c:pt>
                <c:pt idx="9">
                  <c:v>5.3459409999999998</c:v>
                </c:pt>
                <c:pt idx="10">
                  <c:v>3.2885239999999998</c:v>
                </c:pt>
                <c:pt idx="11">
                  <c:v>8.6717329999999997</c:v>
                </c:pt>
                <c:pt idx="12">
                  <c:v>5.9260529999999996</c:v>
                </c:pt>
                <c:pt idx="13">
                  <c:v>6.510313</c:v>
                </c:pt>
                <c:pt idx="14">
                  <c:v>16.662839999999999</c:v>
                </c:pt>
                <c:pt idx="15">
                  <c:v>5.0026380000000001</c:v>
                </c:pt>
                <c:pt idx="16">
                  <c:v>19.271100000000001</c:v>
                </c:pt>
                <c:pt idx="17">
                  <c:v>21.107320000000001</c:v>
                </c:pt>
                <c:pt idx="18">
                  <c:v>12.38015</c:v>
                </c:pt>
                <c:pt idx="19">
                  <c:v>22.020569999999999</c:v>
                </c:pt>
                <c:pt idx="20">
                  <c:v>7.4540129999999998</c:v>
                </c:pt>
                <c:pt idx="21">
                  <c:v>9.0843509999999998</c:v>
                </c:pt>
                <c:pt idx="22">
                  <c:v>18.3</c:v>
                </c:pt>
                <c:pt idx="23">
                  <c:v>18.270219999999998</c:v>
                </c:pt>
              </c:numCache>
            </c:numRef>
          </c:xVal>
          <c:yVal>
            <c:numRef>
              <c:f>'Gráfico 1.7'!$D$60:$D$83</c:f>
              <c:numCache>
                <c:formatCode>0.0</c:formatCode>
                <c:ptCount val="24"/>
                <c:pt idx="0">
                  <c:v>14.7</c:v>
                </c:pt>
                <c:pt idx="1">
                  <c:v>18.8</c:v>
                </c:pt>
                <c:pt idx="2">
                  <c:v>11.2</c:v>
                </c:pt>
                <c:pt idx="3">
                  <c:v>2.2000000000000002</c:v>
                </c:pt>
                <c:pt idx="4">
                  <c:v>11.4</c:v>
                </c:pt>
                <c:pt idx="5">
                  <c:v>3.4</c:v>
                </c:pt>
                <c:pt idx="6">
                  <c:v>11.8</c:v>
                </c:pt>
                <c:pt idx="7">
                  <c:v>12.8</c:v>
                </c:pt>
                <c:pt idx="8">
                  <c:v>14.7</c:v>
                </c:pt>
                <c:pt idx="9">
                  <c:v>6.2</c:v>
                </c:pt>
                <c:pt idx="10">
                  <c:v>11.8</c:v>
                </c:pt>
                <c:pt idx="11">
                  <c:v>11.3</c:v>
                </c:pt>
                <c:pt idx="12">
                  <c:v>12</c:v>
                </c:pt>
                <c:pt idx="13">
                  <c:v>5.2</c:v>
                </c:pt>
                <c:pt idx="14">
                  <c:v>16.8</c:v>
                </c:pt>
                <c:pt idx="15">
                  <c:v>9.8000000000000007</c:v>
                </c:pt>
                <c:pt idx="16">
                  <c:v>13.2</c:v>
                </c:pt>
                <c:pt idx="17">
                  <c:v>4.4000000000000004</c:v>
                </c:pt>
                <c:pt idx="18">
                  <c:v>1.7</c:v>
                </c:pt>
                <c:pt idx="19">
                  <c:v>8.6</c:v>
                </c:pt>
                <c:pt idx="20">
                  <c:v>13.4</c:v>
                </c:pt>
                <c:pt idx="21">
                  <c:v>4.0999999999999996</c:v>
                </c:pt>
                <c:pt idx="22">
                  <c:v>1.9</c:v>
                </c:pt>
                <c:pt idx="23">
                  <c:v>17.399999999999999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2F6-4337-A107-33C80573E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402880"/>
        <c:axId val="226403456"/>
      </c:scatterChart>
      <c:valAx>
        <c:axId val="22640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Taxa de emigração em percentagem</a:t>
                </a:r>
              </a:p>
            </c:rich>
          </c:tx>
          <c:overlay val="0"/>
        </c:title>
        <c:numFmt formatCode="0.0" sourceLinked="1"/>
        <c:majorTickMark val="cross"/>
        <c:minorTickMark val="in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26403456"/>
        <c:crosses val="autoZero"/>
        <c:crossBetween val="midCat"/>
      </c:valAx>
      <c:valAx>
        <c:axId val="226403456"/>
        <c:scaling>
          <c:orientation val="minMax"/>
          <c:max val="2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pt-PT" b="0"/>
                  <a:t>Taxa de imigração em percentagem</a:t>
                </a:r>
              </a:p>
            </c:rich>
          </c:tx>
          <c:overlay val="0"/>
        </c:title>
        <c:numFmt formatCode="0.0" sourceLinked="1"/>
        <c:majorTickMark val="cross"/>
        <c:minorTickMark val="in"/>
        <c:tickLblPos val="nextTo"/>
        <c:crossAx val="2264028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438150</xdr:colOff>
      <xdr:row>4</xdr:row>
      <xdr:rowOff>180975</xdr:rowOff>
    </xdr:from>
    <xdr:to>
      <xdr:col>16</xdr:col>
      <xdr:colOff>9525</xdr:colOff>
      <xdr:row>4</xdr:row>
      <xdr:rowOff>333375</xdr:rowOff>
    </xdr:to>
    <xdr:pic>
      <xdr:nvPicPr>
        <xdr:cNvPr id="1025" name="Picture 1" descr="http://www.pordata.pt/Site/img/empty_16x16.png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8954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152400</xdr:colOff>
      <xdr:row>5</xdr:row>
      <xdr:rowOff>152400</xdr:rowOff>
    </xdr:to>
    <xdr:pic>
      <xdr:nvPicPr>
        <xdr:cNvPr id="1026" name="Picture 2" descr="http://www.pordata.pt/Site/img/empty_16x16.png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095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027" name="Picture 3" descr="http://www.pordata.pt/Site/img/empty_16x16.png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286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152400</xdr:colOff>
      <xdr:row>7</xdr:row>
      <xdr:rowOff>152400</xdr:rowOff>
    </xdr:to>
    <xdr:pic>
      <xdr:nvPicPr>
        <xdr:cNvPr id="1028" name="Picture 4" descr="http://www.pordata.pt/Site/img/empty_16x16.png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476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152400</xdr:colOff>
      <xdr:row>8</xdr:row>
      <xdr:rowOff>152400</xdr:rowOff>
    </xdr:to>
    <xdr:pic>
      <xdr:nvPicPr>
        <xdr:cNvPr id="1029" name="Picture 5" descr="http://www.pordata.pt/Site/img/empty_16x16.png">
          <a:extLst>
            <a:ext uri="{FF2B5EF4-FFF2-40B4-BE49-F238E27FC236}">
              <a16:creationId xmlns:a16="http://schemas.microsoft.com/office/drawing/2014/main" id="{00000000-0008-0000-03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667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152400</xdr:colOff>
      <xdr:row>9</xdr:row>
      <xdr:rowOff>152400</xdr:rowOff>
    </xdr:to>
    <xdr:pic>
      <xdr:nvPicPr>
        <xdr:cNvPr id="1030" name="Picture 6" descr="http://www.pordata.pt/Site/img/empty_16x16.png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857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152400</xdr:colOff>
      <xdr:row>10</xdr:row>
      <xdr:rowOff>152400</xdr:rowOff>
    </xdr:to>
    <xdr:pic>
      <xdr:nvPicPr>
        <xdr:cNvPr id="1031" name="Picture 7" descr="http://www.pordata.pt/Site/img/empty_16x16.png">
          <a:extLst>
            <a:ext uri="{FF2B5EF4-FFF2-40B4-BE49-F238E27FC236}">
              <a16:creationId xmlns:a16="http://schemas.microsoft.com/office/drawing/2014/main" id="{00000000-0008-0000-03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048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13</xdr:col>
      <xdr:colOff>152400</xdr:colOff>
      <xdr:row>11</xdr:row>
      <xdr:rowOff>152400</xdr:rowOff>
    </xdr:to>
    <xdr:pic>
      <xdr:nvPicPr>
        <xdr:cNvPr id="1032" name="Picture 8" descr="http://www.pordata.pt/Site/img/empty_16x16.png">
          <a:extLst>
            <a:ext uri="{FF2B5EF4-FFF2-40B4-BE49-F238E27FC236}">
              <a16:creationId xmlns:a16="http://schemas.microsoft.com/office/drawing/2014/main" id="{00000000-0008-0000-03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238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152400</xdr:colOff>
      <xdr:row>12</xdr:row>
      <xdr:rowOff>152400</xdr:rowOff>
    </xdr:to>
    <xdr:pic>
      <xdr:nvPicPr>
        <xdr:cNvPr id="1033" name="Picture 9" descr="http://www.pordata.pt/Site/img/empty_16x16.png">
          <a:extLst>
            <a:ext uri="{FF2B5EF4-FFF2-40B4-BE49-F238E27FC236}">
              <a16:creationId xmlns:a16="http://schemas.microsoft.com/office/drawing/2014/main" id="{00000000-0008-0000-03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429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152400</xdr:colOff>
      <xdr:row>13</xdr:row>
      <xdr:rowOff>152400</xdr:rowOff>
    </xdr:to>
    <xdr:pic>
      <xdr:nvPicPr>
        <xdr:cNvPr id="1034" name="Picture 10" descr="http://www.pordata.pt/Site/img/empty_16x16.png">
          <a:extLst>
            <a:ext uri="{FF2B5EF4-FFF2-40B4-BE49-F238E27FC236}">
              <a16:creationId xmlns:a16="http://schemas.microsoft.com/office/drawing/2014/main" id="{00000000-0008-0000-03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619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152400</xdr:colOff>
      <xdr:row>14</xdr:row>
      <xdr:rowOff>152400</xdr:rowOff>
    </xdr:to>
    <xdr:pic>
      <xdr:nvPicPr>
        <xdr:cNvPr id="1035" name="Picture 11" descr="http://www.pordata.pt/Site/img/empty_16x16.png">
          <a:extLst>
            <a:ext uri="{FF2B5EF4-FFF2-40B4-BE49-F238E27FC236}">
              <a16:creationId xmlns:a16="http://schemas.microsoft.com/office/drawing/2014/main" id="{00000000-0008-0000-03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810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152400</xdr:colOff>
      <xdr:row>15</xdr:row>
      <xdr:rowOff>152400</xdr:rowOff>
    </xdr:to>
    <xdr:pic>
      <xdr:nvPicPr>
        <xdr:cNvPr id="1036" name="Picture 12" descr="http://www.pordata.pt/Site/img/empty_16x16.png">
          <a:extLst>
            <a:ext uri="{FF2B5EF4-FFF2-40B4-BE49-F238E27FC236}">
              <a16:creationId xmlns:a16="http://schemas.microsoft.com/office/drawing/2014/main" id="{00000000-0008-0000-03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000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152400</xdr:colOff>
      <xdr:row>16</xdr:row>
      <xdr:rowOff>152400</xdr:rowOff>
    </xdr:to>
    <xdr:pic>
      <xdr:nvPicPr>
        <xdr:cNvPr id="1037" name="Picture 13" descr="http://www.pordata.pt/Site/img/empty_16x16.png">
          <a:extLst>
            <a:ext uri="{FF2B5EF4-FFF2-40B4-BE49-F238E27FC236}">
              <a16:creationId xmlns:a16="http://schemas.microsoft.com/office/drawing/2014/main" id="{00000000-0008-0000-03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191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9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5121" name="Chart 5">
          <a:extLst>
            <a:ext uri="{FF2B5EF4-FFF2-40B4-BE49-F238E27FC236}">
              <a16:creationId xmlns:a16="http://schemas.microsoft.com/office/drawing/2014/main" id="{00000000-0008-0000-0B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7169" name="Chart 1">
          <a:extLst>
            <a:ext uri="{FF2B5EF4-FFF2-40B4-BE49-F238E27FC236}">
              <a16:creationId xmlns:a16="http://schemas.microsoft.com/office/drawing/2014/main" id="{00000000-0008-0000-0D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8193" name="Chart 3">
          <a:extLst>
            <a:ext uri="{FF2B5EF4-FFF2-40B4-BE49-F238E27FC236}">
              <a16:creationId xmlns:a16="http://schemas.microsoft.com/office/drawing/2014/main" id="{00000000-0008-0000-0F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590550</xdr:colOff>
      <xdr:row>3</xdr:row>
      <xdr:rowOff>9525</xdr:rowOff>
    </xdr:from>
    <xdr:to>
      <xdr:col>5</xdr:col>
      <xdr:colOff>895350</xdr:colOff>
      <xdr:row>28</xdr:row>
      <xdr:rowOff>66675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pSpPr/>
      </xdr:nvGrpSpPr>
      <xdr:grpSpPr>
        <a:xfrm>
          <a:off x="1438275" y="962025"/>
          <a:ext cx="4762500" cy="4819650"/>
          <a:chOff x="1438275" y="962025"/>
          <a:chExt cx="4762500" cy="4819650"/>
        </a:xfrm>
      </xdr:grpSpPr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F00-00000F000000}"/>
              </a:ext>
            </a:extLst>
          </xdr:cNvPr>
          <xdr:cNvCxnSpPr/>
        </xdr:nvCxnSpPr>
        <xdr:spPr>
          <a:xfrm>
            <a:off x="1438275" y="3914775"/>
            <a:ext cx="4762500" cy="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00000000-0008-0000-0F00-000014000000}"/>
              </a:ext>
            </a:extLst>
          </xdr:cNvPr>
          <xdr:cNvCxnSpPr/>
        </xdr:nvCxnSpPr>
        <xdr:spPr>
          <a:xfrm>
            <a:off x="3248025" y="962025"/>
            <a:ext cx="0" cy="481965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0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4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48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2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7" Type="http://schemas.openxmlformats.org/officeDocument/2006/relationships/drawing" Target="../drawings/drawing6.xml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6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drawing" Target="../drawings/drawing7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0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7" Type="http://schemas.openxmlformats.org/officeDocument/2006/relationships/drawing" Target="../drawings/drawing8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4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0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4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28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2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6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showGridLines="0" tabSelected="1" workbookViewId="0"/>
  </sheetViews>
  <sheetFormatPr defaultColWidth="8.7109375" defaultRowHeight="12" customHeight="1" x14ac:dyDescent="0.25"/>
  <cols>
    <col min="1" max="1" width="12.7109375" style="127" customWidth="1"/>
    <col min="2" max="4" width="36.7109375" style="130" customWidth="1"/>
    <col min="5" max="7" width="36.7109375" style="127" customWidth="1"/>
    <col min="8" max="8" width="8.7109375" style="64" customWidth="1"/>
    <col min="9" max="16384" width="8.7109375" style="127"/>
  </cols>
  <sheetData>
    <row r="1" spans="1:13" s="122" customFormat="1" ht="30" customHeight="1" x14ac:dyDescent="0.25">
      <c r="A1" s="256" t="s">
        <v>0</v>
      </c>
      <c r="B1" s="365" t="s">
        <v>1</v>
      </c>
      <c r="C1" s="366"/>
      <c r="D1" s="366"/>
      <c r="E1" s="121"/>
      <c r="F1" s="121"/>
      <c r="G1" s="121"/>
      <c r="H1" s="64"/>
      <c r="I1" s="121"/>
      <c r="J1" s="121"/>
      <c r="K1" s="121"/>
      <c r="L1" s="121"/>
      <c r="M1" s="121"/>
    </row>
    <row r="2" spans="1:13" s="123" customFormat="1" ht="30" customHeight="1" x14ac:dyDescent="0.2">
      <c r="A2" s="72"/>
      <c r="B2" s="367" t="s">
        <v>168</v>
      </c>
      <c r="C2" s="368"/>
      <c r="D2" s="368"/>
      <c r="E2" s="369"/>
      <c r="F2" s="369"/>
      <c r="G2" s="369"/>
      <c r="H2" s="370"/>
    </row>
    <row r="3" spans="1:13" s="124" customFormat="1" ht="30" customHeight="1" x14ac:dyDescent="0.25">
      <c r="B3" s="371" t="s">
        <v>70</v>
      </c>
      <c r="C3" s="372"/>
      <c r="D3" s="372"/>
      <c r="E3" s="372"/>
      <c r="F3" s="372"/>
      <c r="G3" s="372"/>
      <c r="H3" s="62"/>
    </row>
    <row r="4" spans="1:13" s="124" customFormat="1" ht="15" customHeight="1" x14ac:dyDescent="0.25">
      <c r="A4" s="95"/>
      <c r="B4" s="352" t="str">
        <f>HYPERLINK('Quadro 1.1'!A1,'Quadro 1.1'!B2)</f>
        <v>Quadro 1.1 Indicadores sociais de contexto, 2019 ou último ano disponível</v>
      </c>
      <c r="C4" s="353"/>
      <c r="D4" s="353"/>
      <c r="E4" s="357" t="str">
        <f>'Gráfico 1.1'!B2</f>
        <v>Gráfico 1.1 Estimativa das saídas totais de emigrantes portugueses, 2001-2019</v>
      </c>
      <c r="F4" s="358"/>
      <c r="G4" s="358"/>
      <c r="H4" s="63"/>
    </row>
    <row r="5" spans="1:13" s="124" customFormat="1" ht="15" customHeight="1" x14ac:dyDescent="0.25">
      <c r="A5" s="95"/>
      <c r="B5" s="352" t="str">
        <f>HYPERLINK('Quadro 1.2'!A1,'Quadro 1.2'!B2)</f>
        <v>Quadro 1.2 Indicadores migratórios de contexto, 2019 ou último ano disponível</v>
      </c>
      <c r="C5" s="353"/>
      <c r="D5" s="353"/>
      <c r="E5" s="357" t="str">
        <f>'Gráfico 1.2'!B2</f>
        <v>Gráfico 1.2 Estimativa do número total de emigrantes portugueses (stock): nascidos em Portugal a residir no estrangeiro, por continente, 1990-2017</v>
      </c>
      <c r="F5" s="358"/>
      <c r="G5" s="358"/>
      <c r="H5" s="63"/>
    </row>
    <row r="6" spans="1:13" s="124" customFormat="1" ht="15" customHeight="1" x14ac:dyDescent="0.25">
      <c r="A6" s="95"/>
      <c r="B6" s="354" t="str">
        <f>'Quadro 1.3'!B2:F2</f>
        <v>Quadro 1.3 Estimativa das saídas totais de emigrantes portugueses, 2001-2019</v>
      </c>
      <c r="C6" s="353"/>
      <c r="D6" s="353"/>
      <c r="E6" s="350" t="str">
        <f>'Gráfico 1.3'!B2</f>
        <v>Gráfico 1.3 Nascidos em Portugal residentes em países da OCDE, 15 e mais anos, por grupo etário, 2000/01 e 2010/11</v>
      </c>
      <c r="F6" s="351"/>
      <c r="G6" s="351"/>
      <c r="H6" s="63"/>
    </row>
    <row r="7" spans="1:13" s="124" customFormat="1" ht="15" customHeight="1" x14ac:dyDescent="0.25">
      <c r="A7" s="95"/>
      <c r="B7" s="352" t="str">
        <f>'Quadro 1.4'!B2</f>
        <v>Quadro 1.4 Estimativa do número total de emigrantes portugueses (stock): nascidos em Portugal a residir no estrangeiro, por continente, 1990-2017</v>
      </c>
      <c r="C7" s="353"/>
      <c r="D7" s="353"/>
      <c r="E7" s="350" t="str">
        <f>'Gráfico 1.4'!B2</f>
        <v>Gráfico 1.4 Nascidos em Portugal residentes em países da OCDE, 15 e mais anos, por grau de instrução, 2000/01 e 2010/11</v>
      </c>
      <c r="F7" s="351"/>
      <c r="G7" s="351"/>
      <c r="H7" s="62"/>
    </row>
    <row r="8" spans="1:13" s="126" customFormat="1" ht="15" customHeight="1" x14ac:dyDescent="0.2">
      <c r="A8" s="95"/>
      <c r="B8" s="352" t="str">
        <f>'Quadro 1.5'!B2</f>
        <v>Quadro 1.5 Nascidos em Portugal residentes em países da OCDE, 15 e mais anos, indicadores sociodemográficos, 2000/01 e 2010/11</v>
      </c>
      <c r="C8" s="353"/>
      <c r="D8" s="353"/>
      <c r="E8" s="350" t="str">
        <f>'Gráfico 1.5'!B2</f>
        <v>Gráfico 1.5 Comparação internacional: número de emigrantes (stock), principais países de origem, 2017</v>
      </c>
      <c r="F8" s="351"/>
      <c r="G8" s="351"/>
      <c r="H8" s="125"/>
    </row>
    <row r="9" spans="1:13" s="124" customFormat="1" ht="15" customHeight="1" x14ac:dyDescent="0.25">
      <c r="A9" s="95"/>
      <c r="B9" s="359" t="str">
        <f>'Quadro 1.6'!B2</f>
        <v>Quadro 1.6 Comparação internacional: número de emigrantes (stock), principais países de origem, 2017</v>
      </c>
      <c r="C9" s="360"/>
      <c r="D9" s="360"/>
      <c r="E9" s="361" t="str">
        <f>HYPERLINK('Gráfico 1.6'!A1,'Gráfico 1.6'!B2)</f>
        <v>Gráfico 1.6 Comparação internacional: taxa de emigração (stock), principais países de origem, 2017</v>
      </c>
      <c r="F9" s="356"/>
      <c r="G9" s="356"/>
      <c r="H9" s="62"/>
    </row>
    <row r="10" spans="1:13" s="154" customFormat="1" ht="15" customHeight="1" x14ac:dyDescent="0.25">
      <c r="A10" s="95"/>
      <c r="B10" s="359" t="str">
        <f>'Quadro 1.7'!B2</f>
        <v>Quadro 1.7 Comparação internacional: taxa de emigração (stock), principais países de origem, 2017</v>
      </c>
      <c r="C10" s="360"/>
      <c r="D10" s="360"/>
      <c r="E10" s="355" t="str">
        <f>'Gráfico 1.7'!B2</f>
        <v>Gráfico 1.7 Comparação internacional: taxas de emigração e de imigração nos países da UE, 2017</v>
      </c>
      <c r="F10" s="356"/>
      <c r="G10" s="356"/>
      <c r="H10" s="62"/>
    </row>
    <row r="11" spans="1:13" s="126" customFormat="1" ht="15" customHeight="1" x14ac:dyDescent="0.2">
      <c r="A11" s="95"/>
      <c r="B11" s="359" t="str">
        <f>'Quadro 1.8'!B2</f>
        <v>Quadro 1.8 Comparação internacional: taxas de emigração e de imigração nos países da UE, 2017</v>
      </c>
      <c r="C11" s="360"/>
      <c r="D11" s="360"/>
      <c r="E11" s="155"/>
      <c r="F11" s="156"/>
      <c r="G11" s="156"/>
      <c r="H11" s="62"/>
    </row>
    <row r="12" spans="1:13" s="126" customFormat="1" ht="30" customHeight="1" x14ac:dyDescent="0.2">
      <c r="A12" s="95"/>
      <c r="B12" s="119"/>
      <c r="C12" s="120"/>
      <c r="D12" s="120"/>
      <c r="E12" s="357"/>
      <c r="F12" s="358"/>
      <c r="G12" s="358"/>
      <c r="H12" s="62"/>
    </row>
    <row r="13" spans="1:13" s="305" customFormat="1" ht="15" customHeight="1" x14ac:dyDescent="0.25">
      <c r="A13" s="345" t="s">
        <v>11</v>
      </c>
      <c r="B13" s="362" t="s">
        <v>194</v>
      </c>
      <c r="C13" s="363"/>
    </row>
    <row r="14" spans="1:13" s="305" customFormat="1" ht="15" customHeight="1" x14ac:dyDescent="0.25">
      <c r="A14" s="318" t="s">
        <v>2</v>
      </c>
      <c r="B14" s="364" t="s">
        <v>187</v>
      </c>
      <c r="C14" s="364"/>
      <c r="D14" s="322"/>
      <c r="E14" s="322"/>
      <c r="F14" s="322"/>
      <c r="G14" s="322"/>
      <c r="H14" s="303"/>
    </row>
    <row r="15" spans="1:13" ht="30" customHeight="1" x14ac:dyDescent="0.25">
      <c r="B15" s="129"/>
      <c r="C15" s="129"/>
      <c r="D15" s="129"/>
      <c r="E15" s="134"/>
      <c r="F15" s="134"/>
      <c r="G15" s="134"/>
    </row>
    <row r="16" spans="1:13" ht="60" customHeight="1" x14ac:dyDescent="0.25">
      <c r="B16" s="347" t="s">
        <v>87</v>
      </c>
      <c r="C16" s="348"/>
      <c r="D16" s="349"/>
      <c r="E16" s="128"/>
      <c r="F16" s="128"/>
      <c r="G16" s="128"/>
    </row>
    <row r="17" spans="2:2" ht="15" customHeight="1" x14ac:dyDescent="0.25"/>
    <row r="18" spans="2:2" ht="15" customHeight="1" x14ac:dyDescent="0.25"/>
    <row r="19" spans="2:2" ht="15" customHeight="1" x14ac:dyDescent="0.25"/>
    <row r="20" spans="2:2" ht="15" customHeight="1" x14ac:dyDescent="0.25">
      <c r="B20" s="346"/>
    </row>
    <row r="21" spans="2:2" ht="15" customHeight="1" x14ac:dyDescent="0.25"/>
    <row r="22" spans="2:2" ht="15" customHeight="1" x14ac:dyDescent="0.25"/>
    <row r="23" spans="2:2" ht="15" customHeight="1" x14ac:dyDescent="0.25"/>
    <row r="24" spans="2:2" ht="15" customHeight="1" x14ac:dyDescent="0.25"/>
    <row r="25" spans="2:2" ht="15" customHeight="1" x14ac:dyDescent="0.25"/>
    <row r="26" spans="2:2" ht="15" customHeight="1" x14ac:dyDescent="0.25"/>
    <row r="27" spans="2:2" ht="15" customHeight="1" x14ac:dyDescent="0.25"/>
    <row r="28" spans="2:2" ht="15" customHeight="1" x14ac:dyDescent="0.25"/>
    <row r="29" spans="2:2" ht="15" customHeight="1" x14ac:dyDescent="0.25"/>
    <row r="30" spans="2:2" ht="15" customHeight="1" x14ac:dyDescent="0.25"/>
    <row r="31" spans="2:2" ht="15" customHeight="1" x14ac:dyDescent="0.25"/>
    <row r="32" spans="2: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customSheetViews>
    <customSheetView guid="{B544136C-407E-43E6-9B24-EBD70BB50554}" showGridLines="0">
      <selection activeCell="E10" sqref="E10:G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4" sqref="B4:D4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>
      <selection activeCell="E10" sqref="E10:G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22">
    <mergeCell ref="B1:D1"/>
    <mergeCell ref="B4:D4"/>
    <mergeCell ref="B5:D5"/>
    <mergeCell ref="B2:H2"/>
    <mergeCell ref="B3:G3"/>
    <mergeCell ref="E4:G4"/>
    <mergeCell ref="E5:G5"/>
    <mergeCell ref="B16:D16"/>
    <mergeCell ref="E6:G6"/>
    <mergeCell ref="B7:D7"/>
    <mergeCell ref="B6:D6"/>
    <mergeCell ref="B8:D8"/>
    <mergeCell ref="E8:G8"/>
    <mergeCell ref="E10:G10"/>
    <mergeCell ref="E12:G12"/>
    <mergeCell ref="B10:D10"/>
    <mergeCell ref="E9:G9"/>
    <mergeCell ref="B11:D11"/>
    <mergeCell ref="B9:D9"/>
    <mergeCell ref="E7:G7"/>
    <mergeCell ref="B13:C13"/>
    <mergeCell ref="B14:C14"/>
  </mergeCells>
  <hyperlinks>
    <hyperlink ref="B6:D6" location="'Quadro 1.3'!A1" display="'Quadro 1.3'!A1" xr:uid="{00000000-0004-0000-0000-000000000000}"/>
    <hyperlink ref="B7:D7" location="'Quadro 1.4'!A1" display="'Quadro 1.4'!A1" xr:uid="{00000000-0004-0000-0000-000001000000}"/>
    <hyperlink ref="B8:D8" location="'Quadro 1.5'!A1" display="'Quadro 1.5'!A1" xr:uid="{00000000-0004-0000-0000-000002000000}"/>
    <hyperlink ref="E4:G4" location="'Gráfico 1.1'!A1" display="'Gráfico 1.1'!A1" xr:uid="{00000000-0004-0000-0000-000003000000}"/>
    <hyperlink ref="E5:G5" location="'Gráfico 1.2'!A1" display="'Gráfico 1.2'!A1" xr:uid="{00000000-0004-0000-0000-000004000000}"/>
    <hyperlink ref="E6:G6" location="'Gráfico 1.3'!A1" display="'Gráfico 1.3'!A1" xr:uid="{00000000-0004-0000-0000-000005000000}"/>
    <hyperlink ref="E8:G8" location="'Gráfico 1.5'!A1" display="'Gráfico 1.5'!A1" xr:uid="{00000000-0004-0000-0000-000006000000}"/>
    <hyperlink ref="E10:G10" location="'Gráfico 1.7'!A1" display="'Gráfico 1.7'!A1" xr:uid="{00000000-0004-0000-0000-000007000000}"/>
    <hyperlink ref="B4:D4" location="'Quadro 1.1'!A1" display="=HYPERLINK('Quadro 1.1'!A1;'Quadro 1.1'!B2)" xr:uid="{00000000-0004-0000-0000-000008000000}"/>
    <hyperlink ref="B5:D5" location="'Quadro 1.2'!A1" display="=HYPERLINK('Quadro 1.2'!A1;'Quadro 1.2'!B2)" xr:uid="{00000000-0004-0000-0000-000009000000}"/>
    <hyperlink ref="E9:G9" location="'Gráfico 1.6'!A1" display="'Gráfico 1.6'!A1" xr:uid="{00000000-0004-0000-0000-00000A000000}"/>
    <hyperlink ref="E7:G7" location="'Gráfico 1.4'!A1" display="'Gráfico 1.4'!A1" xr:uid="{00000000-0004-0000-0000-00000B000000}"/>
    <hyperlink ref="B9:D9" location="'Quadro 1.6'!A1" display="'Quadro 1.6'!A1" xr:uid="{00000000-0004-0000-0000-00000C000000}"/>
    <hyperlink ref="B10:D10" location="'Quadro 1.7'!A1" display="'Quadro 1.7'!A1" xr:uid="{00000000-0004-0000-0000-00000D000000}"/>
    <hyperlink ref="B11:D11" location="'Quadro 1.8'!A1" display="'Quadro 1.8'!A1" xr:uid="{00000000-0004-0000-0000-00000E000000}"/>
    <hyperlink ref="B14" r:id="rId4" display="http://www.observatorioemigracao.pt/np4/6415" xr:uid="{00000000-0004-0000-0000-00000F000000}"/>
    <hyperlink ref="B14:C14" r:id="rId5" display="ttp://www.observatorioemigracao.pt/np4/7785" xr:uid="{00000000-0004-0000-0000-00001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8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16384" width="8.7109375" style="23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61" t="s">
        <v>18</v>
      </c>
    </row>
    <row r="2" spans="1:16" s="13" customFormat="1" ht="30" customHeight="1" x14ac:dyDescent="0.25">
      <c r="A2" s="11"/>
      <c r="B2" s="436" t="s">
        <v>197</v>
      </c>
      <c r="C2" s="437"/>
      <c r="D2" s="437"/>
      <c r="E2" s="437"/>
      <c r="F2" s="437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s="7" customFormat="1" ht="15" customHeight="1" x14ac:dyDescent="0.25">
      <c r="B3" s="87"/>
      <c r="C3" s="88"/>
      <c r="D3" s="88"/>
      <c r="E3" s="88"/>
      <c r="F3" s="88"/>
      <c r="G3" s="57"/>
      <c r="H3" s="57"/>
      <c r="I3" s="57"/>
      <c r="J3" s="6"/>
      <c r="K3" s="6"/>
      <c r="L3" s="6"/>
      <c r="M3" s="6"/>
      <c r="N3" s="6"/>
      <c r="O3" s="57"/>
      <c r="P3" s="57"/>
    </row>
    <row r="4" spans="1:16" s="7" customFormat="1" ht="15" customHeight="1" x14ac:dyDescent="0.25">
      <c r="B4" s="87"/>
      <c r="C4" s="88"/>
      <c r="D4" s="88"/>
      <c r="E4" s="88"/>
      <c r="F4" s="88"/>
      <c r="G4" s="57"/>
      <c r="H4" s="57"/>
      <c r="I4" s="57"/>
      <c r="J4" s="6"/>
      <c r="K4" s="6"/>
      <c r="L4" s="6"/>
      <c r="M4" s="6"/>
      <c r="N4" s="6"/>
      <c r="O4" s="57"/>
      <c r="P4" s="57"/>
    </row>
    <row r="5" spans="1:16" s="7" customFormat="1" ht="15" customHeight="1" x14ac:dyDescent="0.25">
      <c r="B5" s="87"/>
      <c r="C5" s="88"/>
      <c r="D5" s="88"/>
      <c r="E5" s="88"/>
      <c r="F5" s="88"/>
      <c r="G5" s="57"/>
      <c r="H5" s="57"/>
      <c r="I5" s="57"/>
      <c r="J5" s="6"/>
      <c r="K5" s="6"/>
      <c r="L5" s="6"/>
      <c r="M5" s="6"/>
      <c r="N5" s="6"/>
      <c r="O5" s="57"/>
      <c r="P5" s="57"/>
    </row>
    <row r="6" spans="1:16" s="7" customFormat="1" ht="15" customHeight="1" x14ac:dyDescent="0.25">
      <c r="B6" s="87"/>
      <c r="C6" s="88"/>
      <c r="D6" s="88"/>
      <c r="E6" s="88"/>
      <c r="F6" s="88"/>
      <c r="G6" s="57"/>
      <c r="H6" s="57"/>
      <c r="I6" s="57"/>
      <c r="J6" s="6"/>
      <c r="K6" s="6"/>
      <c r="L6" s="6"/>
      <c r="M6" s="6"/>
      <c r="N6" s="6"/>
      <c r="O6" s="57"/>
      <c r="P6" s="57"/>
    </row>
    <row r="7" spans="1:16" s="7" customFormat="1" ht="15" customHeight="1" x14ac:dyDescent="0.25">
      <c r="B7" s="87"/>
      <c r="C7" s="88"/>
      <c r="D7" s="88"/>
      <c r="E7" s="88"/>
      <c r="F7" s="88"/>
      <c r="G7" s="57"/>
      <c r="H7" s="57"/>
      <c r="I7" s="57"/>
      <c r="J7" s="6"/>
      <c r="K7" s="6"/>
      <c r="L7" s="6"/>
      <c r="M7" s="6"/>
      <c r="N7" s="6"/>
      <c r="O7" s="57"/>
      <c r="P7" s="57"/>
    </row>
    <row r="8" spans="1:16" s="7" customFormat="1" ht="15" customHeight="1" x14ac:dyDescent="0.25">
      <c r="B8" s="87"/>
      <c r="C8" s="88"/>
      <c r="D8" s="88"/>
      <c r="E8" s="88"/>
      <c r="F8" s="88"/>
      <c r="G8" s="57"/>
      <c r="H8" s="57"/>
      <c r="I8" s="57"/>
      <c r="J8" s="6"/>
      <c r="K8" s="6"/>
      <c r="L8" s="6"/>
      <c r="M8" s="6"/>
      <c r="N8" s="6"/>
      <c r="O8" s="57"/>
      <c r="P8" s="57"/>
    </row>
    <row r="9" spans="1:16" s="7" customFormat="1" ht="15" customHeight="1" x14ac:dyDescent="0.25">
      <c r="B9" s="87"/>
      <c r="C9" s="88"/>
      <c r="D9" s="88"/>
      <c r="E9" s="88"/>
      <c r="F9" s="88"/>
      <c r="G9" s="57"/>
      <c r="H9" s="57"/>
      <c r="I9" s="57"/>
      <c r="J9" s="6"/>
      <c r="K9" s="6"/>
      <c r="L9" s="6"/>
      <c r="M9" s="6"/>
      <c r="N9" s="6"/>
      <c r="O9" s="57"/>
      <c r="P9" s="57"/>
    </row>
    <row r="10" spans="1:16" s="7" customFormat="1" ht="15" customHeight="1" x14ac:dyDescent="0.25">
      <c r="B10" s="87"/>
      <c r="C10" s="88"/>
      <c r="D10" s="88"/>
      <c r="E10" s="88"/>
      <c r="F10" s="88"/>
      <c r="G10" s="57"/>
      <c r="H10" s="57"/>
      <c r="I10" s="57"/>
      <c r="J10" s="6"/>
      <c r="K10" s="6"/>
      <c r="L10" s="6"/>
      <c r="M10" s="6"/>
      <c r="N10" s="6"/>
      <c r="O10" s="57"/>
      <c r="P10" s="57"/>
    </row>
    <row r="11" spans="1:16" s="7" customFormat="1" ht="15" customHeight="1" x14ac:dyDescent="0.25">
      <c r="B11" s="87"/>
      <c r="C11" s="88"/>
      <c r="D11" s="88"/>
      <c r="E11" s="88"/>
      <c r="F11" s="88"/>
      <c r="G11" s="57"/>
      <c r="H11" s="57"/>
      <c r="I11" s="57"/>
      <c r="J11" s="6"/>
      <c r="K11" s="6"/>
      <c r="L11" s="6"/>
      <c r="M11" s="6"/>
      <c r="N11" s="6"/>
      <c r="O11" s="57"/>
      <c r="P11" s="57"/>
    </row>
    <row r="12" spans="1:16" s="7" customFormat="1" ht="15" customHeight="1" x14ac:dyDescent="0.25">
      <c r="B12" s="87"/>
      <c r="C12" s="88"/>
      <c r="D12" s="88"/>
      <c r="E12" s="88"/>
      <c r="F12" s="88"/>
      <c r="G12" s="57"/>
      <c r="H12" s="57"/>
      <c r="I12" s="57"/>
      <c r="J12" s="6"/>
      <c r="K12" s="6"/>
      <c r="L12" s="6"/>
      <c r="M12" s="6"/>
      <c r="N12" s="6"/>
      <c r="O12" s="57"/>
      <c r="P12" s="57"/>
    </row>
    <row r="13" spans="1:16" s="7" customFormat="1" ht="15" customHeight="1" x14ac:dyDescent="0.25">
      <c r="B13" s="87"/>
      <c r="C13" s="88"/>
      <c r="D13" s="88"/>
      <c r="E13" s="88"/>
      <c r="F13" s="88"/>
      <c r="G13" s="57"/>
      <c r="H13" s="57"/>
      <c r="I13" s="57"/>
      <c r="J13" s="6"/>
      <c r="K13" s="6"/>
      <c r="L13" s="6"/>
      <c r="M13" s="6"/>
      <c r="N13" s="6"/>
      <c r="O13" s="57"/>
      <c r="P13" s="57"/>
    </row>
    <row r="14" spans="1:16" ht="15" customHeight="1" x14ac:dyDescent="0.25"/>
    <row r="15" spans="1:16" ht="15" customHeight="1" x14ac:dyDescent="0.25"/>
    <row r="16" spans="1:16" ht="15" customHeight="1" x14ac:dyDescent="0.25"/>
    <row r="17" spans="1:8" ht="15" customHeight="1" x14ac:dyDescent="0.25"/>
    <row r="18" spans="1:8" ht="15" customHeight="1" x14ac:dyDescent="0.25"/>
    <row r="19" spans="1:8" s="59" customFormat="1" ht="15" customHeight="1" x14ac:dyDescent="0.25"/>
    <row r="20" spans="1:8" s="132" customFormat="1" ht="15" customHeight="1" x14ac:dyDescent="0.25">
      <c r="A20" s="133" t="s">
        <v>12</v>
      </c>
      <c r="B20" s="440" t="s">
        <v>198</v>
      </c>
      <c r="C20" s="441"/>
      <c r="D20" s="441"/>
      <c r="E20" s="441"/>
      <c r="F20" s="441"/>
    </row>
    <row r="21" spans="1:8" s="1" customFormat="1" ht="30" customHeight="1" x14ac:dyDescent="0.25">
      <c r="A21" s="48" t="s">
        <v>13</v>
      </c>
      <c r="B21" s="438" t="s">
        <v>35</v>
      </c>
      <c r="C21" s="439"/>
      <c r="D21" s="439"/>
      <c r="E21" s="439"/>
      <c r="F21" s="439"/>
    </row>
    <row r="22" spans="1:8" s="305" customFormat="1" ht="15" customHeight="1" x14ac:dyDescent="0.25">
      <c r="A22" s="345" t="s">
        <v>11</v>
      </c>
      <c r="B22" s="362" t="s">
        <v>194</v>
      </c>
      <c r="C22" s="363"/>
    </row>
    <row r="23" spans="1:8" s="305" customFormat="1" ht="15" customHeight="1" x14ac:dyDescent="0.25">
      <c r="A23" s="318" t="s">
        <v>2</v>
      </c>
      <c r="B23" s="364" t="s">
        <v>187</v>
      </c>
      <c r="C23" s="364"/>
      <c r="D23" s="364"/>
      <c r="E23" s="364"/>
      <c r="F23" s="364"/>
      <c r="G23" s="364"/>
      <c r="H23" s="303"/>
    </row>
    <row r="24" spans="1:8" s="58" customFormat="1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</row>
    <row r="51" spans="1:14" ht="12" customHeight="1" x14ac:dyDescent="0.25">
      <c r="A51" s="18"/>
      <c r="B51" s="25"/>
      <c r="C51" s="19"/>
      <c r="D51" s="19"/>
      <c r="E51" s="19"/>
      <c r="F51" s="19"/>
      <c r="G51" s="19"/>
      <c r="H51" s="19"/>
      <c r="I51" s="19"/>
      <c r="L51" s="5"/>
      <c r="M51" s="5"/>
      <c r="N51" s="5"/>
    </row>
    <row r="52" spans="1:14" ht="12" customHeight="1" x14ac:dyDescent="0.25">
      <c r="A52" s="18"/>
      <c r="B52" s="26"/>
      <c r="C52" s="19"/>
      <c r="D52" s="19"/>
      <c r="E52" s="19"/>
      <c r="F52" s="19"/>
      <c r="G52" s="19"/>
      <c r="H52" s="19"/>
      <c r="I52" s="19"/>
    </row>
    <row r="53" spans="1:14" ht="12" customHeight="1" x14ac:dyDescent="0.25">
      <c r="A53" s="18"/>
      <c r="B53" s="27"/>
      <c r="C53" s="21"/>
      <c r="D53" s="21"/>
      <c r="E53" s="21"/>
      <c r="F53" s="21"/>
      <c r="G53" s="21"/>
      <c r="H53" s="21"/>
      <c r="I53" s="21"/>
    </row>
    <row r="54" spans="1:14" ht="12" customHeight="1" x14ac:dyDescent="0.25">
      <c r="A54" s="18"/>
      <c r="B54" s="28"/>
      <c r="C54" s="18"/>
      <c r="D54" s="19"/>
      <c r="E54" s="19"/>
      <c r="F54" s="19"/>
      <c r="G54" s="19"/>
      <c r="H54" s="19"/>
      <c r="I54" s="19"/>
    </row>
    <row r="55" spans="1:14" s="22" customFormat="1" ht="12" customHeight="1" x14ac:dyDescent="0.25">
      <c r="B55" s="26"/>
      <c r="C55" s="16"/>
      <c r="D55" s="15"/>
      <c r="E55" s="15"/>
      <c r="F55" s="15"/>
    </row>
    <row r="56" spans="1:14" s="22" customFormat="1" ht="12" customHeight="1" x14ac:dyDescent="0.25">
      <c r="B56" s="27"/>
      <c r="C56" s="14"/>
      <c r="D56" s="15"/>
      <c r="E56" s="15"/>
      <c r="F56" s="15"/>
    </row>
    <row r="57" spans="1:14" s="22" customFormat="1" ht="12" customHeight="1" x14ac:dyDescent="0.25">
      <c r="B57" s="28"/>
      <c r="C57" s="16"/>
      <c r="D57" s="15"/>
      <c r="E57" s="15"/>
      <c r="F57" s="15"/>
    </row>
    <row r="58" spans="1:14" s="22" customFormat="1" ht="12" customHeight="1" x14ac:dyDescent="0.25"/>
  </sheetData>
  <customSheetViews>
    <customSheetView guid="{B544136C-407E-43E6-9B24-EBD70BB50554}" showGridLines="0">
      <selection activeCell="B23" sqref="B23:F2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B3" sqref="B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3" sqref="B23:F2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21:F21"/>
    <mergeCell ref="B20:F20"/>
    <mergeCell ref="B22:C22"/>
    <mergeCell ref="B23:G23"/>
  </mergeCells>
  <hyperlinks>
    <hyperlink ref="F1" location="Índice!A1" display="[índice Ç]" xr:uid="{00000000-0004-0000-0900-000000000000}"/>
    <hyperlink ref="B23" r:id="rId4" display="http://www.observatorioemigracao.pt/np4/6415" xr:uid="{00000000-0004-0000-0900-000001000000}"/>
    <hyperlink ref="B23:C23" r:id="rId5" display="ttp://www.observatorioemigracao.pt/np4/7785" xr:uid="{00000000-0004-0000-09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7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8" width="8.7109375" style="23"/>
    <col min="9" max="9" width="13.42578125" style="23" customWidth="1"/>
    <col min="10" max="16384" width="8.7109375" style="23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61" t="s">
        <v>18</v>
      </c>
    </row>
    <row r="2" spans="1:16" s="13" customFormat="1" ht="45" customHeight="1" x14ac:dyDescent="0.25">
      <c r="A2" s="11"/>
      <c r="B2" s="436" t="s">
        <v>159</v>
      </c>
      <c r="C2" s="437"/>
      <c r="D2" s="437"/>
      <c r="E2" s="437"/>
      <c r="F2" s="437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ht="15" customHeight="1" x14ac:dyDescent="0.25">
      <c r="H3"/>
    </row>
    <row r="4" spans="1:16" ht="15" customHeight="1" x14ac:dyDescent="0.25">
      <c r="H4"/>
    </row>
    <row r="5" spans="1:16" ht="15" customHeight="1" x14ac:dyDescent="0.25">
      <c r="H5"/>
    </row>
    <row r="6" spans="1:16" ht="15" customHeight="1" x14ac:dyDescent="0.25">
      <c r="H6"/>
    </row>
    <row r="7" spans="1:16" s="59" customFormat="1" ht="15" customHeight="1" x14ac:dyDescent="0.25">
      <c r="H7"/>
    </row>
    <row r="8" spans="1:16" s="59" customFormat="1" ht="15" customHeight="1" x14ac:dyDescent="0.25">
      <c r="H8"/>
    </row>
    <row r="9" spans="1:16" s="59" customFormat="1" ht="15" customHeight="1" x14ac:dyDescent="0.25">
      <c r="H9"/>
    </row>
    <row r="10" spans="1:16" ht="15" customHeight="1" x14ac:dyDescent="0.25">
      <c r="H10"/>
    </row>
    <row r="11" spans="1:16" ht="15" customHeight="1" x14ac:dyDescent="0.25">
      <c r="H11"/>
    </row>
    <row r="12" spans="1:16" ht="15" customHeight="1" x14ac:dyDescent="0.25">
      <c r="H12"/>
    </row>
    <row r="13" spans="1:16" ht="15" customHeight="1" x14ac:dyDescent="0.25">
      <c r="H13"/>
    </row>
    <row r="14" spans="1:16" ht="15" customHeight="1" x14ac:dyDescent="0.25">
      <c r="H14"/>
    </row>
    <row r="15" spans="1:16" ht="15" customHeight="1" x14ac:dyDescent="0.25">
      <c r="H15"/>
    </row>
    <row r="16" spans="1:16" ht="15" customHeight="1" x14ac:dyDescent="0.25">
      <c r="H16"/>
    </row>
    <row r="17" spans="1:8" ht="15" customHeight="1" x14ac:dyDescent="0.25">
      <c r="H17"/>
    </row>
    <row r="18" spans="1:8" ht="15" customHeight="1" x14ac:dyDescent="0.25">
      <c r="H18"/>
    </row>
    <row r="19" spans="1:8" ht="15" customHeight="1" x14ac:dyDescent="0.25"/>
    <row r="20" spans="1:8" s="1" customFormat="1" ht="45" customHeight="1" x14ac:dyDescent="0.25">
      <c r="A20" s="48" t="s">
        <v>13</v>
      </c>
      <c r="B20" s="390" t="s">
        <v>158</v>
      </c>
      <c r="C20" s="391"/>
      <c r="D20" s="391"/>
      <c r="E20" s="391"/>
      <c r="F20" s="391"/>
      <c r="G20"/>
    </row>
    <row r="21" spans="1:8" s="305" customFormat="1" ht="15" customHeight="1" x14ac:dyDescent="0.25">
      <c r="A21" s="345" t="s">
        <v>11</v>
      </c>
      <c r="B21" s="362" t="s">
        <v>194</v>
      </c>
      <c r="C21" s="363"/>
    </row>
    <row r="22" spans="1:8" s="305" customFormat="1" ht="15" customHeight="1" x14ac:dyDescent="0.25">
      <c r="A22" s="318" t="s">
        <v>2</v>
      </c>
      <c r="B22" s="364" t="s">
        <v>187</v>
      </c>
      <c r="C22" s="364"/>
      <c r="D22" s="364"/>
      <c r="E22" s="364"/>
      <c r="F22" s="364"/>
      <c r="G22" s="364"/>
      <c r="H22" s="303"/>
    </row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spans="1:9" ht="15" customHeight="1" x14ac:dyDescent="0.25"/>
    <row r="48" spans="1:9" ht="12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</row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18"/>
      <c r="B50" s="25"/>
      <c r="C50" s="19"/>
      <c r="D50" s="19"/>
      <c r="E50" s="19"/>
      <c r="F50" s="19"/>
      <c r="G50" s="19"/>
      <c r="H50" s="19"/>
      <c r="I50" s="19"/>
      <c r="L50" s="5"/>
      <c r="M50" s="5"/>
      <c r="N50" s="5"/>
    </row>
    <row r="51" spans="1:14" ht="12" customHeight="1" x14ac:dyDescent="0.25">
      <c r="A51" s="18"/>
      <c r="B51" s="26"/>
      <c r="C51" s="19"/>
      <c r="D51" s="19"/>
      <c r="E51" s="19"/>
      <c r="F51" s="19"/>
      <c r="G51" s="19"/>
      <c r="H51" s="19"/>
      <c r="I51" s="19"/>
    </row>
    <row r="52" spans="1:14" ht="12" customHeight="1" x14ac:dyDescent="0.25">
      <c r="A52" s="18"/>
      <c r="B52" s="27"/>
      <c r="C52" s="21"/>
      <c r="D52" s="21"/>
      <c r="E52" s="21"/>
      <c r="F52" s="21"/>
      <c r="G52" s="21"/>
      <c r="H52" s="21"/>
      <c r="I52" s="21"/>
    </row>
    <row r="53" spans="1:14" ht="12" customHeight="1" x14ac:dyDescent="0.25">
      <c r="A53" s="18"/>
      <c r="B53" s="28"/>
      <c r="C53" s="18"/>
      <c r="D53" s="19"/>
      <c r="E53" s="19"/>
      <c r="F53" s="19"/>
      <c r="G53" s="19"/>
      <c r="H53" s="19"/>
      <c r="I53" s="19"/>
    </row>
    <row r="54" spans="1:14" s="22" customFormat="1" ht="12" customHeight="1" x14ac:dyDescent="0.25">
      <c r="B54" s="26"/>
      <c r="C54" s="16"/>
      <c r="D54" s="15"/>
      <c r="E54" s="15"/>
      <c r="F54" s="15"/>
    </row>
    <row r="55" spans="1:14" s="22" customFormat="1" ht="12" customHeight="1" x14ac:dyDescent="0.25">
      <c r="B55" s="27"/>
      <c r="C55" s="14"/>
      <c r="D55" s="15"/>
      <c r="E55" s="15"/>
      <c r="F55" s="15"/>
    </row>
    <row r="56" spans="1:14" s="22" customFormat="1" ht="12" customHeight="1" x14ac:dyDescent="0.25">
      <c r="B56" s="28"/>
      <c r="C56" s="16"/>
      <c r="D56" s="15"/>
      <c r="E56" s="15"/>
      <c r="F56" s="15"/>
    </row>
    <row r="57" spans="1:14" s="22" customFormat="1" ht="12" customHeight="1" x14ac:dyDescent="0.25"/>
  </sheetData>
  <customSheetViews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C21"/>
    <mergeCell ref="B22:G22"/>
  </mergeCells>
  <hyperlinks>
    <hyperlink ref="F1" location="Índice!A1" display="[índice Ç]" xr:uid="{00000000-0004-0000-0A00-000000000000}"/>
    <hyperlink ref="B22" r:id="rId4" display="http://www.observatorioemigracao.pt/np4/6415" xr:uid="{00000000-0004-0000-0A00-000001000000}"/>
    <hyperlink ref="B22:C22" r:id="rId5" display="ttp://www.observatorioemigracao.pt/np4/7785" xr:uid="{00000000-0004-0000-0A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9"/>
  <sheetViews>
    <sheetView showGridLines="0" zoomScaleNormal="100" workbookViewId="0">
      <selection activeCell="A21" sqref="A21:G2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1" customFormat="1" ht="30" customHeight="1" x14ac:dyDescent="0.25">
      <c r="A1" s="41" t="s">
        <v>0</v>
      </c>
      <c r="B1" s="98" t="s">
        <v>1</v>
      </c>
      <c r="C1" s="60"/>
      <c r="D1" s="60"/>
      <c r="E1" s="60"/>
      <c r="F1" s="61" t="s">
        <v>18</v>
      </c>
    </row>
    <row r="2" spans="1:16" s="13" customFormat="1" ht="45" customHeight="1" x14ac:dyDescent="0.25">
      <c r="A2" s="71"/>
      <c r="B2" s="442" t="s">
        <v>131</v>
      </c>
      <c r="C2" s="443"/>
      <c r="D2" s="443"/>
      <c r="E2" s="443"/>
      <c r="F2" s="443"/>
      <c r="G2" s="57"/>
      <c r="H2" s="57"/>
      <c r="I2" s="57"/>
      <c r="J2" s="65"/>
      <c r="K2" s="65"/>
      <c r="L2" s="12"/>
      <c r="M2" s="12"/>
      <c r="N2" s="12"/>
      <c r="O2" s="57"/>
      <c r="P2" s="57"/>
    </row>
    <row r="3" spans="1:16" ht="15" customHeight="1" x14ac:dyDescent="0.25">
      <c r="A3" s="58"/>
      <c r="B3" s="58"/>
      <c r="C3" s="58"/>
      <c r="D3" s="58"/>
      <c r="E3" s="58"/>
      <c r="F3" s="58"/>
    </row>
    <row r="4" spans="1:16" ht="15" customHeight="1" x14ac:dyDescent="0.25">
      <c r="A4" s="58"/>
      <c r="B4" s="58"/>
      <c r="C4" s="58"/>
      <c r="D4" s="58"/>
      <c r="E4" s="58"/>
      <c r="F4" s="58"/>
    </row>
    <row r="5" spans="1:16" ht="15" customHeight="1" x14ac:dyDescent="0.25">
      <c r="A5" s="58"/>
      <c r="B5" s="58"/>
      <c r="C5" s="58"/>
      <c r="D5" s="58"/>
      <c r="E5" s="58"/>
      <c r="F5" s="58"/>
    </row>
    <row r="6" spans="1:16" ht="15" customHeight="1" x14ac:dyDescent="0.25">
      <c r="A6" s="58"/>
      <c r="B6" s="58"/>
      <c r="C6" s="58"/>
      <c r="D6" s="58"/>
      <c r="E6" s="58"/>
      <c r="F6" s="58"/>
    </row>
    <row r="7" spans="1:16" ht="15" customHeight="1" x14ac:dyDescent="0.25">
      <c r="A7" s="58"/>
      <c r="B7" s="58"/>
      <c r="C7" s="58"/>
      <c r="D7" s="58"/>
      <c r="E7" s="58"/>
      <c r="F7" s="58"/>
    </row>
    <row r="8" spans="1:16" ht="15" customHeight="1" x14ac:dyDescent="0.25">
      <c r="A8" s="58"/>
      <c r="B8" s="58"/>
      <c r="C8" s="58"/>
      <c r="D8" s="58"/>
      <c r="E8" s="58"/>
      <c r="F8" s="58"/>
    </row>
    <row r="9" spans="1:16" ht="15" customHeight="1" x14ac:dyDescent="0.25">
      <c r="A9" s="58"/>
      <c r="B9" s="58"/>
      <c r="C9" s="58"/>
      <c r="D9" s="58"/>
      <c r="E9" s="58"/>
      <c r="F9" s="58"/>
    </row>
    <row r="10" spans="1:16" ht="15" customHeight="1" x14ac:dyDescent="0.25">
      <c r="A10" s="58"/>
      <c r="B10" s="58"/>
      <c r="C10" s="58"/>
      <c r="D10" s="58"/>
      <c r="E10" s="58"/>
      <c r="F10" s="58"/>
    </row>
    <row r="11" spans="1:16" ht="15" customHeight="1" x14ac:dyDescent="0.25">
      <c r="A11" s="58"/>
      <c r="B11" s="58"/>
      <c r="C11" s="58"/>
      <c r="D11" s="58"/>
      <c r="E11" s="58"/>
      <c r="F11" s="58"/>
    </row>
    <row r="12" spans="1:16" ht="15" customHeight="1" x14ac:dyDescent="0.25">
      <c r="A12" s="58"/>
      <c r="B12" s="58"/>
      <c r="C12" s="58"/>
      <c r="D12" s="58"/>
      <c r="E12" s="58"/>
      <c r="F12" s="58"/>
    </row>
    <row r="13" spans="1:16" ht="15" customHeight="1" x14ac:dyDescent="0.25">
      <c r="A13" s="58"/>
      <c r="B13" s="58"/>
      <c r="C13" s="58"/>
      <c r="D13" s="58"/>
      <c r="E13" s="58"/>
      <c r="F13" s="58"/>
    </row>
    <row r="14" spans="1:16" ht="15" customHeight="1" x14ac:dyDescent="0.25">
      <c r="A14" s="58"/>
      <c r="B14" s="58"/>
      <c r="C14" s="58"/>
      <c r="D14" s="58"/>
      <c r="E14" s="58"/>
      <c r="F14" s="58"/>
    </row>
    <row r="15" spans="1:16" ht="15" customHeight="1" x14ac:dyDescent="0.25">
      <c r="A15" s="58"/>
      <c r="B15" s="58"/>
      <c r="C15" s="58"/>
      <c r="D15" s="58"/>
      <c r="E15" s="58"/>
      <c r="F15" s="58"/>
    </row>
    <row r="16" spans="1:16" ht="15" customHeight="1" x14ac:dyDescent="0.25">
      <c r="A16" s="58"/>
      <c r="B16" s="58"/>
      <c r="C16" s="58"/>
      <c r="D16" s="58"/>
      <c r="E16" s="58"/>
      <c r="F16" s="58"/>
    </row>
    <row r="17" spans="1:12" ht="15" customHeight="1" x14ac:dyDescent="0.25">
      <c r="A17" s="58"/>
      <c r="B17" s="58"/>
      <c r="C17" s="58"/>
      <c r="D17" s="58"/>
      <c r="E17" s="58"/>
      <c r="F17" s="58"/>
    </row>
    <row r="18" spans="1:12" ht="15" customHeight="1" x14ac:dyDescent="0.25">
      <c r="A18" s="58"/>
      <c r="B18" s="58"/>
      <c r="C18" s="58"/>
      <c r="D18" s="58"/>
      <c r="E18" s="58"/>
      <c r="F18" s="58"/>
    </row>
    <row r="19" spans="1:12" ht="15" customHeight="1" x14ac:dyDescent="0.25">
      <c r="A19" s="58"/>
      <c r="B19" s="58"/>
      <c r="C19" s="58"/>
      <c r="D19" s="58"/>
      <c r="E19" s="58"/>
      <c r="F19" s="58"/>
    </row>
    <row r="20" spans="1:12" s="1" customFormat="1" ht="30" customHeight="1" x14ac:dyDescent="0.25">
      <c r="A20" s="48" t="s">
        <v>13</v>
      </c>
      <c r="B20" s="428" t="s">
        <v>136</v>
      </c>
      <c r="C20" s="427"/>
      <c r="D20" s="427"/>
      <c r="E20" s="427"/>
      <c r="F20" s="427"/>
    </row>
    <row r="21" spans="1:12" s="305" customFormat="1" ht="15" customHeight="1" x14ac:dyDescent="0.25">
      <c r="A21" s="345" t="s">
        <v>11</v>
      </c>
      <c r="B21" s="362" t="s">
        <v>194</v>
      </c>
      <c r="C21" s="363"/>
    </row>
    <row r="22" spans="1:12" s="305" customFormat="1" ht="15" customHeight="1" x14ac:dyDescent="0.25">
      <c r="A22" s="318" t="s">
        <v>2</v>
      </c>
      <c r="B22" s="364" t="s">
        <v>187</v>
      </c>
      <c r="C22" s="364"/>
      <c r="D22" s="364"/>
      <c r="E22" s="364"/>
      <c r="F22" s="364"/>
      <c r="G22" s="364"/>
      <c r="H22" s="303"/>
    </row>
    <row r="23" spans="1:12" s="49" customFormat="1" ht="15" customHeight="1" x14ac:dyDescent="0.25">
      <c r="A23" s="319"/>
      <c r="B23" s="320"/>
      <c r="C23" s="321"/>
      <c r="D23" s="321"/>
      <c r="E23" s="321"/>
      <c r="F23" s="321"/>
    </row>
    <row r="24" spans="1:12" s="1" customFormat="1" ht="15" customHeight="1" x14ac:dyDescent="0.25">
      <c r="A24" s="74"/>
      <c r="B24" s="108"/>
      <c r="C24" s="107"/>
      <c r="D24" s="107"/>
      <c r="E24" s="107"/>
      <c r="F24" s="107"/>
    </row>
    <row r="25" spans="1:12" s="1" customFormat="1" ht="15" customHeight="1" x14ac:dyDescent="0.25">
      <c r="A25" s="74"/>
      <c r="B25" s="108"/>
      <c r="C25" s="107"/>
      <c r="D25" s="107"/>
      <c r="E25" s="107"/>
      <c r="F25" s="107"/>
    </row>
    <row r="26" spans="1:12" s="1" customFormat="1" ht="15" customHeight="1" x14ac:dyDescent="0.25">
      <c r="A26" s="74"/>
      <c r="B26" s="108"/>
      <c r="C26" s="107"/>
      <c r="D26" s="107"/>
      <c r="E26" s="107"/>
      <c r="F26" s="107"/>
    </row>
    <row r="27" spans="1:12" s="1" customFormat="1" ht="15" customHeight="1" x14ac:dyDescent="0.25">
      <c r="A27" s="74"/>
      <c r="B27" s="108"/>
      <c r="C27" s="107"/>
      <c r="D27" s="107"/>
      <c r="E27" s="107"/>
      <c r="F27" s="107"/>
    </row>
    <row r="28" spans="1:12" s="1" customFormat="1" ht="15" customHeight="1" x14ac:dyDescent="0.25">
      <c r="A28" s="74"/>
      <c r="B28" s="108"/>
      <c r="C28" s="107"/>
      <c r="D28" s="107"/>
      <c r="E28" s="107"/>
      <c r="F28" s="107"/>
    </row>
    <row r="29" spans="1:12" s="1" customFormat="1" ht="15" customHeight="1" x14ac:dyDescent="0.25">
      <c r="A29" s="74"/>
      <c r="B29" s="108"/>
      <c r="C29" s="107"/>
      <c r="D29" s="107"/>
      <c r="E29" s="107"/>
      <c r="F29" s="107"/>
    </row>
    <row r="30" spans="1:12" s="1" customFormat="1" ht="15" customHeight="1" x14ac:dyDescent="0.25">
      <c r="A30" s="74"/>
      <c r="B30" s="108"/>
      <c r="C30" s="107"/>
      <c r="D30" s="107"/>
      <c r="E30" s="107"/>
      <c r="F30" s="107"/>
    </row>
    <row r="31" spans="1:12" s="1" customFormat="1" ht="15" customHeight="1" x14ac:dyDescent="0.25">
      <c r="A31" s="74"/>
      <c r="B31" s="108"/>
      <c r="C31" s="107"/>
      <c r="D31" s="107"/>
      <c r="E31" s="107"/>
      <c r="F31" s="107"/>
    </row>
    <row r="32" spans="1:12" ht="15" customHeight="1" x14ac:dyDescent="0.25">
      <c r="A32" s="58"/>
      <c r="B32" s="58"/>
      <c r="C32" s="58"/>
      <c r="D32" s="58"/>
      <c r="E32" s="58"/>
      <c r="F32" s="58"/>
      <c r="L32"/>
    </row>
    <row r="33" spans="1:12" ht="15" customHeight="1" x14ac:dyDescent="0.25">
      <c r="L33"/>
    </row>
    <row r="34" spans="1:12" ht="15" customHeight="1" x14ac:dyDescent="0.25">
      <c r="L34"/>
    </row>
    <row r="35" spans="1:12" ht="15" customHeight="1" x14ac:dyDescent="0.25"/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2" customHeight="1" x14ac:dyDescent="0.25">
      <c r="A46"/>
      <c r="B46"/>
      <c r="C46"/>
      <c r="D46"/>
    </row>
    <row r="47" spans="1:12" ht="12" customHeight="1" x14ac:dyDescent="0.25">
      <c r="A47"/>
      <c r="B47"/>
      <c r="C47"/>
      <c r="D47"/>
    </row>
    <row r="48" spans="1:12" ht="12" customHeight="1" x14ac:dyDescent="0.25">
      <c r="A48"/>
      <c r="B48"/>
      <c r="C48"/>
      <c r="D48"/>
    </row>
    <row r="49" spans="1:4" ht="12" customHeight="1" x14ac:dyDescent="0.25">
      <c r="A49"/>
      <c r="B49"/>
      <c r="C49"/>
      <c r="D49"/>
    </row>
    <row r="50" spans="1:4" ht="12" customHeight="1" x14ac:dyDescent="0.25">
      <c r="A50"/>
      <c r="B50"/>
      <c r="C50"/>
      <c r="D50"/>
    </row>
    <row r="51" spans="1:4" ht="12" customHeight="1" x14ac:dyDescent="0.25">
      <c r="A51"/>
      <c r="B51"/>
      <c r="C51"/>
      <c r="D51"/>
    </row>
    <row r="52" spans="1:4" ht="12" customHeight="1" x14ac:dyDescent="0.25">
      <c r="A52"/>
      <c r="B52"/>
      <c r="C52"/>
      <c r="D52"/>
    </row>
    <row r="53" spans="1:4" ht="12" customHeight="1" x14ac:dyDescent="0.25">
      <c r="A53"/>
      <c r="B53"/>
      <c r="C53"/>
      <c r="D53"/>
    </row>
    <row r="54" spans="1:4" ht="12" customHeight="1" x14ac:dyDescent="0.25">
      <c r="A54"/>
      <c r="B54"/>
      <c r="C54"/>
      <c r="D54"/>
    </row>
    <row r="55" spans="1:4" ht="12" customHeight="1" x14ac:dyDescent="0.25">
      <c r="A55"/>
      <c r="B55"/>
      <c r="C55"/>
      <c r="D55"/>
    </row>
    <row r="56" spans="1:4" ht="12" customHeight="1" x14ac:dyDescent="0.25">
      <c r="A56"/>
      <c r="B56"/>
      <c r="C56"/>
      <c r="D56"/>
    </row>
    <row r="57" spans="1:4" ht="12" customHeight="1" x14ac:dyDescent="0.25">
      <c r="A57"/>
      <c r="B57"/>
      <c r="C57"/>
      <c r="D57"/>
    </row>
    <row r="58" spans="1:4" ht="12" customHeight="1" x14ac:dyDescent="0.25">
      <c r="A58"/>
      <c r="B58"/>
      <c r="C58"/>
      <c r="D58"/>
    </row>
    <row r="59" spans="1:4" ht="12" customHeight="1" x14ac:dyDescent="0.25">
      <c r="A59"/>
      <c r="B59"/>
      <c r="C59"/>
      <c r="D59"/>
    </row>
  </sheetData>
  <sortState xmlns:xlrd2="http://schemas.microsoft.com/office/spreadsheetml/2017/richdata2" ref="B50:C57">
    <sortCondition descending="1" ref="C50:C57"/>
  </sortState>
  <customSheetViews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C21"/>
    <mergeCell ref="B22:G22"/>
  </mergeCells>
  <hyperlinks>
    <hyperlink ref="F1" location="Índice!A1" display="[índice Ç]" xr:uid="{00000000-0004-0000-0B00-000000000000}"/>
    <hyperlink ref="B22" r:id="rId4" display="http://www.observatorioemigracao.pt/np4/6415" xr:uid="{00000000-0004-0000-0B00-000001000000}"/>
    <hyperlink ref="B22:C22" r:id="rId5" display="ttp://www.observatorioemigracao.pt/np4/7785" xr:uid="{00000000-0004-0000-0B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63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1" customFormat="1" ht="30" customHeight="1" x14ac:dyDescent="0.25">
      <c r="A1" s="41" t="s">
        <v>0</v>
      </c>
      <c r="B1" s="98" t="s">
        <v>1</v>
      </c>
      <c r="C1" s="60"/>
      <c r="D1" s="60"/>
      <c r="E1" s="60"/>
      <c r="F1" s="183" t="s">
        <v>18</v>
      </c>
    </row>
    <row r="2" spans="1:16" s="13" customFormat="1" ht="45" customHeight="1" x14ac:dyDescent="0.25">
      <c r="A2" s="71"/>
      <c r="B2" s="442" t="s">
        <v>132</v>
      </c>
      <c r="C2" s="443"/>
      <c r="D2" s="443"/>
      <c r="E2" s="443"/>
      <c r="F2" s="443"/>
      <c r="G2" s="57"/>
      <c r="H2" s="57"/>
      <c r="I2" s="57"/>
      <c r="J2" s="65"/>
      <c r="K2" s="65"/>
      <c r="L2" s="12"/>
      <c r="M2" s="12"/>
      <c r="N2" s="12"/>
      <c r="O2" s="57"/>
      <c r="P2" s="57"/>
    </row>
    <row r="3" spans="1:16" ht="15" customHeight="1" x14ac:dyDescent="0.25">
      <c r="A3" s="58"/>
      <c r="B3" s="58"/>
      <c r="C3" s="58"/>
      <c r="D3" s="58"/>
      <c r="E3" s="58"/>
      <c r="F3" s="58"/>
    </row>
    <row r="4" spans="1:16" ht="15" customHeight="1" x14ac:dyDescent="0.25">
      <c r="A4" s="58"/>
      <c r="B4" s="58"/>
      <c r="C4" s="58"/>
      <c r="D4" s="58"/>
      <c r="E4" s="58"/>
      <c r="F4" s="58"/>
    </row>
    <row r="5" spans="1:16" ht="15" customHeight="1" x14ac:dyDescent="0.25">
      <c r="A5" s="58"/>
      <c r="B5" s="58"/>
      <c r="C5" s="58"/>
      <c r="D5" s="58"/>
      <c r="E5" s="58"/>
      <c r="F5" s="58"/>
    </row>
    <row r="6" spans="1:16" ht="15" customHeight="1" x14ac:dyDescent="0.25">
      <c r="A6" s="58"/>
      <c r="B6" s="58"/>
      <c r="C6" s="58"/>
      <c r="D6" s="58"/>
      <c r="E6" s="58"/>
      <c r="F6" s="58"/>
    </row>
    <row r="7" spans="1:16" ht="15" customHeight="1" x14ac:dyDescent="0.25">
      <c r="A7" s="58"/>
      <c r="B7" s="58"/>
      <c r="C7" s="58"/>
      <c r="D7" s="58"/>
      <c r="E7" s="58"/>
      <c r="F7" s="58"/>
    </row>
    <row r="8" spans="1:16" ht="15" customHeight="1" x14ac:dyDescent="0.25">
      <c r="A8" s="58"/>
      <c r="B8" s="58"/>
      <c r="C8" s="58"/>
      <c r="D8" s="58"/>
      <c r="E8" s="58"/>
      <c r="F8" s="58"/>
    </row>
    <row r="9" spans="1:16" ht="15" customHeight="1" x14ac:dyDescent="0.25">
      <c r="A9" s="58"/>
      <c r="B9" s="58"/>
      <c r="C9" s="58"/>
      <c r="D9" s="58"/>
      <c r="E9" s="58"/>
      <c r="F9" s="58"/>
    </row>
    <row r="10" spans="1:16" ht="15" customHeight="1" x14ac:dyDescent="0.25">
      <c r="A10" s="58"/>
      <c r="B10" s="58"/>
      <c r="C10" s="58"/>
      <c r="D10" s="58"/>
      <c r="E10" s="58"/>
      <c r="F10" s="58"/>
    </row>
    <row r="11" spans="1:16" ht="15" customHeight="1" x14ac:dyDescent="0.25">
      <c r="A11" s="58"/>
      <c r="B11" s="58"/>
      <c r="C11" s="58"/>
      <c r="D11" s="58"/>
      <c r="E11" s="58"/>
      <c r="F11" s="58"/>
    </row>
    <row r="12" spans="1:16" ht="15" customHeight="1" x14ac:dyDescent="0.25">
      <c r="A12" s="58"/>
      <c r="B12" s="58"/>
      <c r="C12" s="58"/>
      <c r="D12" s="58"/>
      <c r="E12" s="58"/>
      <c r="F12" s="58"/>
    </row>
    <row r="13" spans="1:16" ht="15" customHeight="1" x14ac:dyDescent="0.25">
      <c r="A13" s="58"/>
      <c r="B13" s="58"/>
      <c r="C13" s="58"/>
      <c r="D13" s="58"/>
      <c r="E13" s="58"/>
      <c r="F13" s="58"/>
    </row>
    <row r="14" spans="1:16" ht="15" customHeight="1" x14ac:dyDescent="0.25">
      <c r="A14" s="58"/>
      <c r="B14" s="58"/>
      <c r="C14" s="58"/>
      <c r="D14" s="58"/>
      <c r="E14" s="58"/>
      <c r="F14" s="58"/>
    </row>
    <row r="15" spans="1:16" ht="15" customHeight="1" x14ac:dyDescent="0.25">
      <c r="A15" s="58"/>
      <c r="B15" s="58"/>
      <c r="C15" s="58"/>
      <c r="D15" s="58"/>
      <c r="E15" s="58"/>
      <c r="F15" s="58"/>
    </row>
    <row r="16" spans="1:16" ht="15" customHeight="1" x14ac:dyDescent="0.25">
      <c r="A16" s="58"/>
      <c r="B16" s="58"/>
      <c r="C16" s="58"/>
      <c r="D16" s="58"/>
      <c r="E16" s="58"/>
      <c r="F16" s="58"/>
    </row>
    <row r="17" spans="1:12" ht="15" customHeight="1" x14ac:dyDescent="0.25">
      <c r="A17" s="58"/>
      <c r="B17" s="58"/>
      <c r="C17" s="58"/>
      <c r="D17" s="58"/>
      <c r="E17" s="58"/>
      <c r="F17" s="58"/>
    </row>
    <row r="18" spans="1:12" ht="15" customHeight="1" x14ac:dyDescent="0.25">
      <c r="A18" s="58"/>
      <c r="B18" s="58"/>
      <c r="C18" s="58"/>
      <c r="D18" s="58"/>
      <c r="E18" s="58"/>
      <c r="F18" s="58"/>
    </row>
    <row r="19" spans="1:12" ht="15" customHeight="1" x14ac:dyDescent="0.25">
      <c r="A19" s="58"/>
      <c r="B19" s="58"/>
      <c r="C19" s="58"/>
      <c r="D19" s="58"/>
      <c r="E19" s="58"/>
      <c r="F19" s="58"/>
    </row>
    <row r="20" spans="1:12" s="1" customFormat="1" ht="30" customHeight="1" x14ac:dyDescent="0.25">
      <c r="A20" s="48" t="s">
        <v>13</v>
      </c>
      <c r="B20" s="428" t="s">
        <v>136</v>
      </c>
      <c r="C20" s="427"/>
      <c r="D20" s="427"/>
      <c r="E20" s="427"/>
      <c r="F20" s="427"/>
    </row>
    <row r="21" spans="1:12" s="305" customFormat="1" ht="15" customHeight="1" x14ac:dyDescent="0.25">
      <c r="A21" s="345" t="s">
        <v>11</v>
      </c>
      <c r="B21" s="362" t="s">
        <v>194</v>
      </c>
      <c r="C21" s="363"/>
    </row>
    <row r="22" spans="1:12" s="305" customFormat="1" ht="15" customHeight="1" x14ac:dyDescent="0.25">
      <c r="A22" s="318" t="s">
        <v>2</v>
      </c>
      <c r="B22" s="364" t="s">
        <v>187</v>
      </c>
      <c r="C22" s="364"/>
      <c r="D22" s="364"/>
      <c r="E22" s="364"/>
      <c r="F22" s="364"/>
      <c r="G22" s="364"/>
      <c r="H22" s="303"/>
    </row>
    <row r="23" spans="1:12" s="1" customFormat="1" ht="15" customHeight="1" x14ac:dyDescent="0.25">
      <c r="A23" s="74"/>
      <c r="B23" s="108"/>
      <c r="C23" s="181"/>
      <c r="D23" s="181"/>
      <c r="E23" s="181"/>
      <c r="F23" s="181"/>
    </row>
    <row r="24" spans="1:12" s="1" customFormat="1" ht="15" customHeight="1" x14ac:dyDescent="0.25">
      <c r="A24" s="74"/>
      <c r="B24" s="108"/>
      <c r="C24" s="181"/>
      <c r="D24" s="181"/>
      <c r="E24" s="181"/>
      <c r="F24" s="181"/>
    </row>
    <row r="25" spans="1:12" s="1" customFormat="1" ht="15" customHeight="1" x14ac:dyDescent="0.25">
      <c r="A25" s="74"/>
      <c r="B25" s="108"/>
      <c r="C25" s="181"/>
      <c r="D25" s="181"/>
      <c r="E25" s="181"/>
      <c r="F25" s="181"/>
    </row>
    <row r="26" spans="1:12" s="1" customFormat="1" ht="15" customHeight="1" x14ac:dyDescent="0.25">
      <c r="A26" s="74"/>
      <c r="B26" s="108"/>
      <c r="C26" s="181"/>
      <c r="D26" s="181"/>
      <c r="E26" s="181"/>
      <c r="F26" s="181"/>
    </row>
    <row r="27" spans="1:12" s="1" customFormat="1" ht="15" customHeight="1" x14ac:dyDescent="0.25">
      <c r="A27" s="74"/>
      <c r="B27" s="108"/>
      <c r="C27" s="181"/>
      <c r="D27" s="181"/>
      <c r="E27" s="181"/>
      <c r="F27" s="181"/>
    </row>
    <row r="28" spans="1:12" s="1" customFormat="1" ht="15" customHeight="1" x14ac:dyDescent="0.25">
      <c r="A28" s="74"/>
      <c r="B28" s="108"/>
      <c r="C28" s="181"/>
      <c r="D28" s="181"/>
      <c r="E28" s="181"/>
      <c r="F28" s="181"/>
    </row>
    <row r="29" spans="1:12" s="1" customFormat="1" ht="15" customHeight="1" x14ac:dyDescent="0.25">
      <c r="A29" s="74"/>
      <c r="B29" s="108"/>
      <c r="C29" s="181"/>
      <c r="D29" s="181"/>
      <c r="E29" s="181"/>
      <c r="F29" s="181"/>
    </row>
    <row r="30" spans="1:12" s="1" customFormat="1" ht="15" customHeight="1" x14ac:dyDescent="0.25">
      <c r="A30" s="74"/>
      <c r="B30" s="108"/>
      <c r="C30" s="181"/>
      <c r="D30" s="181"/>
      <c r="E30" s="181"/>
      <c r="F30" s="181"/>
    </row>
    <row r="31" spans="1:12" s="1" customFormat="1" ht="15" customHeight="1" x14ac:dyDescent="0.25">
      <c r="A31" s="74"/>
      <c r="B31" s="108"/>
      <c r="C31" s="181"/>
      <c r="D31" s="181"/>
      <c r="E31" s="181"/>
      <c r="F31" s="181"/>
    </row>
    <row r="32" spans="1:12" ht="15" customHeight="1" x14ac:dyDescent="0.25">
      <c r="A32" s="58"/>
      <c r="B32" s="58"/>
      <c r="C32" s="58"/>
      <c r="D32" s="58"/>
      <c r="E32" s="58"/>
      <c r="F32" s="58"/>
      <c r="L32"/>
    </row>
    <row r="33" spans="1:12" ht="15" customHeight="1" x14ac:dyDescent="0.25">
      <c r="L33"/>
    </row>
    <row r="34" spans="1:12" ht="15" customHeight="1" x14ac:dyDescent="0.25">
      <c r="L34"/>
    </row>
    <row r="35" spans="1:12" ht="15" customHeight="1" x14ac:dyDescent="0.25"/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2" customHeight="1" x14ac:dyDescent="0.25">
      <c r="A46"/>
      <c r="B46"/>
      <c r="C46"/>
      <c r="D46"/>
      <c r="E46"/>
    </row>
    <row r="47" spans="1:12" ht="12" customHeight="1" x14ac:dyDescent="0.25">
      <c r="A47"/>
      <c r="B47"/>
      <c r="C47"/>
      <c r="D47"/>
      <c r="E47"/>
    </row>
    <row r="48" spans="1:12" ht="12" customHeight="1" x14ac:dyDescent="0.25">
      <c r="A48"/>
      <c r="B48"/>
      <c r="C48"/>
      <c r="D48"/>
      <c r="E48"/>
    </row>
    <row r="49" spans="1:5" ht="12" customHeight="1" x14ac:dyDescent="0.25">
      <c r="A49"/>
      <c r="B49"/>
      <c r="C49"/>
      <c r="D49"/>
      <c r="E49"/>
    </row>
    <row r="50" spans="1:5" ht="12" customHeight="1" x14ac:dyDescent="0.25">
      <c r="A50"/>
      <c r="B50"/>
      <c r="C50"/>
      <c r="D50"/>
      <c r="E50"/>
    </row>
    <row r="51" spans="1:5" ht="12" customHeight="1" x14ac:dyDescent="0.25">
      <c r="A51"/>
      <c r="B51"/>
      <c r="C51"/>
      <c r="D51"/>
      <c r="E51"/>
    </row>
    <row r="52" spans="1:5" ht="12" customHeight="1" x14ac:dyDescent="0.25">
      <c r="A52"/>
      <c r="B52"/>
      <c r="C52"/>
      <c r="D52"/>
      <c r="E52"/>
    </row>
    <row r="53" spans="1:5" ht="12" customHeight="1" x14ac:dyDescent="0.25">
      <c r="A53"/>
      <c r="B53"/>
      <c r="C53"/>
      <c r="D53"/>
      <c r="E53"/>
    </row>
    <row r="54" spans="1:5" ht="12" customHeight="1" x14ac:dyDescent="0.25">
      <c r="A54"/>
      <c r="B54"/>
      <c r="C54"/>
      <c r="D54"/>
      <c r="E54"/>
    </row>
    <row r="55" spans="1:5" ht="12" customHeight="1" x14ac:dyDescent="0.25">
      <c r="A55"/>
      <c r="B55"/>
      <c r="C55"/>
      <c r="D55"/>
      <c r="E55"/>
    </row>
    <row r="56" spans="1:5" ht="12" customHeight="1" x14ac:dyDescent="0.25">
      <c r="A56"/>
      <c r="B56"/>
      <c r="C56"/>
      <c r="D56"/>
      <c r="E56"/>
    </row>
    <row r="57" spans="1:5" ht="12" customHeight="1" x14ac:dyDescent="0.25">
      <c r="A57"/>
      <c r="B57"/>
      <c r="C57"/>
      <c r="D57"/>
      <c r="E57"/>
    </row>
    <row r="58" spans="1:5" ht="12" customHeight="1" x14ac:dyDescent="0.25">
      <c r="A58"/>
      <c r="B58"/>
      <c r="C58"/>
      <c r="D58"/>
      <c r="E58"/>
    </row>
    <row r="59" spans="1:5" ht="12" customHeight="1" x14ac:dyDescent="0.25">
      <c r="A59"/>
      <c r="B59"/>
      <c r="C59"/>
      <c r="D59"/>
      <c r="E59"/>
    </row>
    <row r="60" spans="1:5" ht="12" customHeight="1" x14ac:dyDescent="0.25">
      <c r="A60"/>
      <c r="B60"/>
      <c r="C60"/>
      <c r="D60"/>
      <c r="E60"/>
    </row>
    <row r="61" spans="1:5" ht="12" customHeight="1" x14ac:dyDescent="0.25">
      <c r="A61"/>
      <c r="B61"/>
      <c r="C61"/>
      <c r="D61"/>
      <c r="E61"/>
    </row>
    <row r="62" spans="1:5" ht="12" customHeight="1" x14ac:dyDescent="0.25">
      <c r="A62"/>
      <c r="B62"/>
      <c r="C62"/>
      <c r="D62"/>
      <c r="E62"/>
    </row>
    <row r="63" spans="1:5" ht="12" customHeight="1" x14ac:dyDescent="0.25">
      <c r="A63"/>
      <c r="B63"/>
      <c r="C63"/>
      <c r="D63"/>
      <c r="E63"/>
    </row>
  </sheetData>
  <customSheetViews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C21"/>
    <mergeCell ref="B22:G22"/>
  </mergeCells>
  <hyperlinks>
    <hyperlink ref="F1" location="Índice!A1" display="[índice Ç]" xr:uid="{00000000-0004-0000-0C00-000000000000}"/>
    <hyperlink ref="B22" r:id="rId4" display="http://www.observatorioemigracao.pt/np4/6415" xr:uid="{00000000-0004-0000-0C00-000001000000}"/>
    <hyperlink ref="B22:C22" r:id="rId5" display="ttp://www.observatorioemigracao.pt/np4/7785" xr:uid="{00000000-0004-0000-0C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6.7109375" style="34" customWidth="1"/>
    <col min="7" max="16384" width="8.7109375" style="34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61" t="s">
        <v>18</v>
      </c>
    </row>
    <row r="2" spans="1:16" s="13" customFormat="1" ht="30" customHeight="1" x14ac:dyDescent="0.25">
      <c r="A2" s="11"/>
      <c r="B2" s="436" t="s">
        <v>160</v>
      </c>
      <c r="C2" s="437"/>
      <c r="D2" s="437"/>
      <c r="E2" s="437"/>
      <c r="F2" s="437"/>
      <c r="G2" s="20"/>
      <c r="H2" s="20"/>
      <c r="I2" s="20"/>
      <c r="J2" s="35"/>
      <c r="K2" s="35"/>
      <c r="L2" s="12"/>
      <c r="M2" s="12"/>
      <c r="N2" s="12"/>
      <c r="O2" s="20"/>
      <c r="P2" s="20"/>
    </row>
    <row r="3" spans="1:16" ht="15" customHeight="1" x14ac:dyDescent="0.25">
      <c r="A3" s="58"/>
    </row>
    <row r="4" spans="1:16" s="59" customFormat="1" ht="15" customHeight="1" x14ac:dyDescent="0.25">
      <c r="A4" s="58"/>
    </row>
    <row r="5" spans="1:16" s="59" customFormat="1" ht="15" customHeight="1" x14ac:dyDescent="0.25">
      <c r="A5" s="58"/>
    </row>
    <row r="6" spans="1:16" s="59" customFormat="1" ht="15" customHeight="1" x14ac:dyDescent="0.25">
      <c r="A6" s="58"/>
    </row>
    <row r="7" spans="1:16" s="59" customFormat="1" ht="15" customHeight="1" x14ac:dyDescent="0.25">
      <c r="A7" s="58"/>
    </row>
    <row r="8" spans="1:16" s="59" customFormat="1" ht="15" customHeight="1" x14ac:dyDescent="0.25">
      <c r="A8" s="58"/>
    </row>
    <row r="9" spans="1:16" s="59" customFormat="1" ht="15" customHeight="1" x14ac:dyDescent="0.25">
      <c r="A9" s="58"/>
    </row>
    <row r="10" spans="1:16" s="59" customFormat="1" ht="15" customHeight="1" x14ac:dyDescent="0.25">
      <c r="A10" s="58"/>
    </row>
    <row r="11" spans="1:16" s="59" customFormat="1" ht="15" customHeight="1" x14ac:dyDescent="0.25">
      <c r="A11" s="58"/>
    </row>
    <row r="12" spans="1:16" s="59" customFormat="1" ht="15" customHeight="1" x14ac:dyDescent="0.25">
      <c r="A12" s="58"/>
    </row>
    <row r="13" spans="1:16" ht="15" customHeight="1" x14ac:dyDescent="0.25">
      <c r="A13" s="58"/>
    </row>
    <row r="14" spans="1:16" ht="15" customHeight="1" x14ac:dyDescent="0.25">
      <c r="A14" s="58"/>
    </row>
    <row r="15" spans="1:16" ht="15" customHeight="1" x14ac:dyDescent="0.25">
      <c r="A15" s="58"/>
    </row>
    <row r="16" spans="1:16" ht="15" customHeight="1" x14ac:dyDescent="0.25">
      <c r="A16" s="58"/>
    </row>
    <row r="17" spans="1:1" ht="15" customHeight="1" x14ac:dyDescent="0.25">
      <c r="A17" s="58"/>
    </row>
    <row r="18" spans="1:1" ht="15" customHeight="1" x14ac:dyDescent="0.25">
      <c r="A18" s="58"/>
    </row>
    <row r="19" spans="1:1" ht="15" customHeight="1" x14ac:dyDescent="0.25">
      <c r="A19" s="58"/>
    </row>
    <row r="20" spans="1:1" ht="15" customHeight="1" x14ac:dyDescent="0.25">
      <c r="A20" s="58"/>
    </row>
    <row r="21" spans="1:1" ht="15" customHeight="1" x14ac:dyDescent="0.25">
      <c r="A21" s="58"/>
    </row>
    <row r="22" spans="1:1" ht="15" customHeight="1" x14ac:dyDescent="0.25">
      <c r="A22" s="58"/>
    </row>
    <row r="23" spans="1:1" ht="15" customHeight="1" x14ac:dyDescent="0.25">
      <c r="A23" s="58"/>
    </row>
    <row r="24" spans="1:1" ht="15" customHeight="1" x14ac:dyDescent="0.25">
      <c r="A24" s="58"/>
    </row>
    <row r="25" spans="1:1" ht="15" customHeight="1" x14ac:dyDescent="0.25">
      <c r="A25" s="58"/>
    </row>
    <row r="26" spans="1:1" s="59" customFormat="1" ht="15" customHeight="1" x14ac:dyDescent="0.25">
      <c r="A26" s="58"/>
    </row>
    <row r="27" spans="1:1" ht="15" customHeight="1" x14ac:dyDescent="0.25">
      <c r="A27" s="58"/>
    </row>
    <row r="28" spans="1:1" ht="15" customHeight="1" x14ac:dyDescent="0.25">
      <c r="A28" s="58"/>
    </row>
    <row r="29" spans="1:1" ht="15" customHeight="1" x14ac:dyDescent="0.25">
      <c r="A29" s="58"/>
    </row>
    <row r="30" spans="1:1" ht="15" customHeight="1" x14ac:dyDescent="0.25">
      <c r="A30" s="58"/>
    </row>
    <row r="31" spans="1:1" ht="15" customHeight="1" x14ac:dyDescent="0.25">
      <c r="A31" s="58"/>
    </row>
    <row r="32" spans="1:1" ht="15" customHeight="1" x14ac:dyDescent="0.25"/>
    <row r="33" spans="1:8" s="1" customFormat="1" ht="45" customHeight="1" x14ac:dyDescent="0.25">
      <c r="A33" s="48" t="s">
        <v>13</v>
      </c>
      <c r="B33" s="390" t="s">
        <v>158</v>
      </c>
      <c r="C33" s="391"/>
      <c r="D33" s="391"/>
      <c r="E33" s="391"/>
      <c r="F33" s="391"/>
    </row>
    <row r="34" spans="1:8" s="305" customFormat="1" ht="15" customHeight="1" x14ac:dyDescent="0.25">
      <c r="A34" s="345" t="s">
        <v>11</v>
      </c>
      <c r="B34" s="362" t="s">
        <v>194</v>
      </c>
      <c r="C34" s="363"/>
    </row>
    <row r="35" spans="1:8" s="305" customFormat="1" ht="15" customHeight="1" x14ac:dyDescent="0.25">
      <c r="A35" s="318" t="s">
        <v>2</v>
      </c>
      <c r="B35" s="364" t="s">
        <v>187</v>
      </c>
      <c r="C35" s="364"/>
      <c r="D35" s="364"/>
      <c r="E35" s="364"/>
      <c r="F35" s="364"/>
      <c r="G35" s="364"/>
      <c r="H35" s="303"/>
    </row>
    <row r="36" spans="1:8" ht="15" customHeight="1" x14ac:dyDescent="0.25"/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61" spans="1:14" ht="12" customHeight="1" x14ac:dyDescent="0.25">
      <c r="A61" s="39"/>
      <c r="B61" s="39"/>
      <c r="C61" s="39"/>
      <c r="D61" s="39"/>
      <c r="E61" s="39"/>
      <c r="F61" s="39"/>
      <c r="G61" s="39"/>
      <c r="H61" s="39"/>
      <c r="I61" s="39"/>
    </row>
    <row r="62" spans="1:14" ht="12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</row>
    <row r="63" spans="1:14" ht="12" customHeight="1" x14ac:dyDescent="0.25">
      <c r="A63" s="18"/>
      <c r="B63" s="25"/>
      <c r="C63" s="37"/>
      <c r="D63" s="37"/>
      <c r="E63" s="37"/>
      <c r="F63" s="37"/>
      <c r="G63" s="37"/>
      <c r="H63" s="37"/>
      <c r="I63" s="37"/>
      <c r="L63" s="5"/>
      <c r="M63" s="5"/>
      <c r="N63" s="5"/>
    </row>
    <row r="64" spans="1:14" ht="12" customHeight="1" x14ac:dyDescent="0.25">
      <c r="A64" s="18"/>
      <c r="B64" s="26"/>
      <c r="C64" s="37"/>
      <c r="D64" s="37"/>
      <c r="E64" s="37"/>
      <c r="F64" s="37"/>
      <c r="G64" s="37"/>
      <c r="H64" s="37"/>
      <c r="I64" s="37"/>
    </row>
    <row r="65" spans="1:9" ht="12" customHeight="1" x14ac:dyDescent="0.25">
      <c r="A65" s="18"/>
      <c r="B65" s="27"/>
      <c r="C65" s="38"/>
      <c r="D65" s="38"/>
      <c r="E65" s="38"/>
      <c r="F65" s="38"/>
      <c r="G65" s="38"/>
      <c r="H65" s="38"/>
      <c r="I65" s="38"/>
    </row>
    <row r="66" spans="1:9" ht="12" customHeight="1" x14ac:dyDescent="0.25">
      <c r="A66" s="18"/>
      <c r="B66" s="28"/>
      <c r="C66" s="18"/>
      <c r="D66" s="37"/>
      <c r="E66" s="37"/>
      <c r="F66" s="37"/>
      <c r="G66" s="37"/>
      <c r="H66" s="37"/>
      <c r="I66" s="37"/>
    </row>
    <row r="67" spans="1:9" s="39" customFormat="1" ht="12" customHeight="1" x14ac:dyDescent="0.25">
      <c r="B67" s="26"/>
      <c r="C67" s="33"/>
      <c r="D67" s="32"/>
      <c r="E67" s="32"/>
      <c r="F67" s="32"/>
    </row>
    <row r="68" spans="1:9" s="39" customFormat="1" ht="12" customHeight="1" x14ac:dyDescent="0.25">
      <c r="B68" s="27"/>
      <c r="C68" s="31"/>
      <c r="D68" s="32"/>
      <c r="E68" s="32"/>
      <c r="F68" s="32"/>
    </row>
    <row r="69" spans="1:9" s="39" customFormat="1" ht="12" customHeight="1" x14ac:dyDescent="0.25">
      <c r="B69" s="28"/>
      <c r="C69" s="33"/>
      <c r="D69" s="32"/>
      <c r="E69" s="32"/>
      <c r="F69" s="32"/>
    </row>
    <row r="70" spans="1:9" s="39" customFormat="1" ht="12" customHeight="1" x14ac:dyDescent="0.25"/>
  </sheetData>
  <customSheetViews>
    <customSheetView guid="{B544136C-407E-43E6-9B24-EBD70BB50554}" showGridLines="0">
      <selection activeCell="B35" sqref="B35:F35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35" sqref="B35:F35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33:F33"/>
    <mergeCell ref="B34:C34"/>
    <mergeCell ref="B35:G35"/>
  </mergeCells>
  <hyperlinks>
    <hyperlink ref="F1" location="Índice!A1" display="[índice Ç]" xr:uid="{00000000-0004-0000-0D00-000000000000}"/>
    <hyperlink ref="B35" r:id="rId4" display="http://www.observatorioemigracao.pt/np4/6415" xr:uid="{00000000-0004-0000-0D00-000001000000}"/>
    <hyperlink ref="B35:C35" r:id="rId5" display="ttp://www.observatorioemigracao.pt/np4/7785" xr:uid="{00000000-0004-0000-0D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1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153" t="s">
        <v>18</v>
      </c>
    </row>
    <row r="2" spans="1:16" s="13" customFormat="1" ht="30" customHeight="1" x14ac:dyDescent="0.25">
      <c r="A2" s="11"/>
      <c r="B2" s="436" t="s">
        <v>161</v>
      </c>
      <c r="C2" s="437"/>
      <c r="D2" s="437"/>
      <c r="E2" s="437"/>
      <c r="F2" s="437"/>
      <c r="G2" s="57"/>
      <c r="H2" s="57"/>
      <c r="I2" s="57"/>
      <c r="J2" s="65"/>
      <c r="K2" s="65"/>
      <c r="L2" s="12"/>
      <c r="M2" s="12"/>
      <c r="N2" s="12"/>
      <c r="O2" s="57"/>
      <c r="P2" s="57"/>
    </row>
    <row r="3" spans="1:16" ht="15" customHeight="1" x14ac:dyDescent="0.25">
      <c r="A3" s="58"/>
    </row>
    <row r="4" spans="1:16" ht="15" customHeight="1" x14ac:dyDescent="0.25">
      <c r="A4" s="58"/>
    </row>
    <row r="5" spans="1:16" ht="15" customHeight="1" x14ac:dyDescent="0.25">
      <c r="A5" s="58"/>
    </row>
    <row r="6" spans="1:16" ht="15" customHeight="1" x14ac:dyDescent="0.25">
      <c r="A6" s="58"/>
    </row>
    <row r="7" spans="1:16" ht="15" customHeight="1" x14ac:dyDescent="0.25">
      <c r="A7" s="58"/>
    </row>
    <row r="8" spans="1:16" ht="15" customHeight="1" x14ac:dyDescent="0.25">
      <c r="A8" s="58"/>
    </row>
    <row r="9" spans="1:16" ht="15" customHeight="1" x14ac:dyDescent="0.25">
      <c r="A9" s="58"/>
    </row>
    <row r="10" spans="1:16" ht="15" customHeight="1" x14ac:dyDescent="0.25">
      <c r="A10" s="58"/>
    </row>
    <row r="11" spans="1:16" ht="15" customHeight="1" x14ac:dyDescent="0.25">
      <c r="A11" s="58"/>
    </row>
    <row r="12" spans="1:16" ht="15" customHeight="1" x14ac:dyDescent="0.25">
      <c r="A12" s="58"/>
    </row>
    <row r="13" spans="1:16" ht="15" customHeight="1" x14ac:dyDescent="0.25">
      <c r="A13" s="58"/>
    </row>
    <row r="14" spans="1:16" ht="15" customHeight="1" x14ac:dyDescent="0.25">
      <c r="A14" s="58"/>
    </row>
    <row r="15" spans="1:16" ht="15" customHeight="1" x14ac:dyDescent="0.25">
      <c r="A15" s="58"/>
    </row>
    <row r="16" spans="1:16" ht="15" customHeight="1" x14ac:dyDescent="0.25">
      <c r="A16" s="58"/>
    </row>
    <row r="17" spans="1:1" ht="15" customHeight="1" x14ac:dyDescent="0.25">
      <c r="A17" s="58"/>
    </row>
    <row r="18" spans="1:1" ht="15" customHeight="1" x14ac:dyDescent="0.25">
      <c r="A18" s="58"/>
    </row>
    <row r="19" spans="1:1" ht="15" customHeight="1" x14ac:dyDescent="0.25">
      <c r="A19" s="58"/>
    </row>
    <row r="20" spans="1:1" ht="15" customHeight="1" x14ac:dyDescent="0.25">
      <c r="A20" s="58"/>
    </row>
    <row r="21" spans="1:1" ht="15" customHeight="1" x14ac:dyDescent="0.25">
      <c r="A21" s="58"/>
    </row>
    <row r="22" spans="1:1" ht="15" customHeight="1" x14ac:dyDescent="0.25">
      <c r="A22" s="58"/>
    </row>
    <row r="23" spans="1:1" ht="15" customHeight="1" x14ac:dyDescent="0.25">
      <c r="A23" s="58"/>
    </row>
    <row r="24" spans="1:1" ht="15" customHeight="1" x14ac:dyDescent="0.25">
      <c r="A24" s="58"/>
    </row>
    <row r="25" spans="1:1" ht="15" customHeight="1" x14ac:dyDescent="0.25">
      <c r="A25" s="58"/>
    </row>
    <row r="26" spans="1:1" ht="15" customHeight="1" x14ac:dyDescent="0.25">
      <c r="A26" s="58"/>
    </row>
    <row r="27" spans="1:1" ht="15" customHeight="1" x14ac:dyDescent="0.25">
      <c r="A27" s="58"/>
    </row>
    <row r="28" spans="1:1" ht="15" customHeight="1" x14ac:dyDescent="0.25">
      <c r="A28" s="58"/>
    </row>
    <row r="29" spans="1:1" ht="15" customHeight="1" x14ac:dyDescent="0.25">
      <c r="A29" s="58"/>
    </row>
    <row r="30" spans="1:1" ht="15" customHeight="1" x14ac:dyDescent="0.25">
      <c r="A30" s="58"/>
    </row>
    <row r="31" spans="1:1" ht="15" customHeight="1" x14ac:dyDescent="0.25">
      <c r="A31" s="58"/>
    </row>
    <row r="32" spans="1:1" ht="15" customHeight="1" x14ac:dyDescent="0.25">
      <c r="A32" s="58"/>
    </row>
    <row r="33" spans="1:8" ht="30" customHeight="1" x14ac:dyDescent="0.25">
      <c r="A33" s="48" t="s">
        <v>12</v>
      </c>
      <c r="B33" s="444" t="s">
        <v>137</v>
      </c>
      <c r="C33" s="433"/>
      <c r="D33" s="433"/>
      <c r="E33" s="433"/>
      <c r="F33" s="433"/>
    </row>
    <row r="34" spans="1:8" s="1" customFormat="1" ht="45" customHeight="1" x14ac:dyDescent="0.25">
      <c r="A34" s="48" t="s">
        <v>13</v>
      </c>
      <c r="B34" s="390" t="s">
        <v>158</v>
      </c>
      <c r="C34" s="391"/>
      <c r="D34" s="391"/>
      <c r="E34" s="391"/>
      <c r="F34" s="391"/>
    </row>
    <row r="35" spans="1:8" s="305" customFormat="1" ht="15" customHeight="1" x14ac:dyDescent="0.25">
      <c r="A35" s="345" t="s">
        <v>11</v>
      </c>
      <c r="B35" s="362" t="s">
        <v>194</v>
      </c>
      <c r="C35" s="363"/>
    </row>
    <row r="36" spans="1:8" s="305" customFormat="1" ht="15" customHeight="1" x14ac:dyDescent="0.25">
      <c r="A36" s="318" t="s">
        <v>2</v>
      </c>
      <c r="B36" s="364" t="s">
        <v>187</v>
      </c>
      <c r="C36" s="364"/>
      <c r="D36" s="364"/>
      <c r="E36" s="364"/>
      <c r="F36" s="364"/>
      <c r="G36" s="364"/>
      <c r="H36" s="303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62" spans="1:14" ht="12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</row>
    <row r="63" spans="1:14" ht="12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</row>
    <row r="64" spans="1:14" ht="12" customHeight="1" x14ac:dyDescent="0.25">
      <c r="A64" s="18"/>
      <c r="B64" s="25"/>
      <c r="C64" s="37"/>
      <c r="D64" s="37"/>
      <c r="E64" s="37"/>
      <c r="F64" s="37"/>
      <c r="G64" s="37"/>
      <c r="H64" s="37"/>
      <c r="I64" s="37"/>
      <c r="L64" s="5"/>
      <c r="M64" s="5"/>
      <c r="N64" s="5"/>
    </row>
    <row r="65" spans="1:9" ht="12" customHeight="1" x14ac:dyDescent="0.25">
      <c r="A65" s="18"/>
      <c r="B65" s="26"/>
      <c r="C65" s="37"/>
      <c r="D65" s="37"/>
      <c r="E65" s="37"/>
      <c r="F65" s="37"/>
      <c r="G65" s="37"/>
      <c r="H65" s="37"/>
      <c r="I65" s="37"/>
    </row>
    <row r="66" spans="1:9" ht="12" customHeight="1" x14ac:dyDescent="0.25">
      <c r="A66" s="18"/>
      <c r="B66" s="27"/>
      <c r="C66" s="38"/>
      <c r="D66" s="38"/>
      <c r="E66" s="38"/>
      <c r="F66" s="38"/>
      <c r="G66" s="38"/>
      <c r="H66" s="38"/>
      <c r="I66" s="38"/>
    </row>
    <row r="67" spans="1:9" ht="12" customHeight="1" x14ac:dyDescent="0.25">
      <c r="A67" s="18"/>
      <c r="B67" s="28"/>
      <c r="C67" s="18"/>
      <c r="D67" s="37"/>
      <c r="E67" s="37"/>
      <c r="F67" s="37"/>
      <c r="G67" s="37"/>
      <c r="H67" s="37"/>
      <c r="I67" s="37"/>
    </row>
    <row r="68" spans="1:9" s="39" customFormat="1" ht="12" customHeight="1" x14ac:dyDescent="0.25">
      <c r="B68" s="26"/>
      <c r="C68" s="33"/>
      <c r="D68" s="94"/>
      <c r="E68" s="94"/>
      <c r="F68" s="94"/>
    </row>
    <row r="69" spans="1:9" s="39" customFormat="1" ht="12" customHeight="1" x14ac:dyDescent="0.25">
      <c r="B69" s="27"/>
      <c r="C69" s="31"/>
      <c r="D69" s="94"/>
      <c r="E69" s="94"/>
      <c r="F69" s="94"/>
    </row>
    <row r="70" spans="1:9" s="39" customFormat="1" ht="12" customHeight="1" x14ac:dyDescent="0.25">
      <c r="B70" s="28"/>
      <c r="C70" s="33"/>
      <c r="D70" s="94"/>
      <c r="E70" s="94"/>
      <c r="F70" s="94"/>
    </row>
    <row r="71" spans="1:9" s="39" customFormat="1" ht="12" customHeight="1" x14ac:dyDescent="0.25"/>
  </sheetData>
  <customSheetViews>
    <customSheetView guid="{B544136C-407E-43E6-9B24-EBD70BB50554}" showGridLines="0" topLeftCell="A14">
      <selection activeCell="B36" sqref="B36:F36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Q40" sqref="Q40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 topLeftCell="A14">
      <selection activeCell="B36" sqref="B36:F36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34:F34"/>
    <mergeCell ref="B33:F33"/>
    <mergeCell ref="B35:C35"/>
    <mergeCell ref="B36:G36"/>
  </mergeCells>
  <hyperlinks>
    <hyperlink ref="F1" location="Índice!A1" display="[índice Ç]" xr:uid="{00000000-0004-0000-0E00-000000000000}"/>
    <hyperlink ref="B36" r:id="rId4" display="http://www.observatorioemigracao.pt/np4/6415" xr:uid="{00000000-0004-0000-0E00-000001000000}"/>
    <hyperlink ref="B36:C36" r:id="rId5" display="ttp://www.observatorioemigracao.pt/np4/7785" xr:uid="{00000000-0004-0000-0E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86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6.7109375" style="34" customWidth="1"/>
    <col min="7" max="16384" width="8.7109375" style="34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61" t="s">
        <v>18</v>
      </c>
    </row>
    <row r="2" spans="1:16" s="13" customFormat="1" ht="30" customHeight="1" x14ac:dyDescent="0.25">
      <c r="A2" s="11"/>
      <c r="B2" s="445" t="s">
        <v>162</v>
      </c>
      <c r="C2" s="446"/>
      <c r="D2" s="446"/>
      <c r="E2" s="446"/>
      <c r="F2" s="446"/>
      <c r="G2" s="20"/>
      <c r="H2" s="20"/>
      <c r="I2" s="20"/>
      <c r="J2" s="35"/>
      <c r="K2" s="35"/>
      <c r="L2" s="12"/>
      <c r="M2" s="12"/>
      <c r="N2" s="12"/>
      <c r="O2" s="20"/>
      <c r="P2" s="20"/>
    </row>
    <row r="3" spans="1:16" ht="15" customHeight="1" x14ac:dyDescent="0.25"/>
    <row r="4" spans="1:16" ht="15" customHeight="1" x14ac:dyDescent="0.25"/>
    <row r="5" spans="1:16" s="59" customFormat="1" ht="15" customHeight="1" x14ac:dyDescent="0.25"/>
    <row r="6" spans="1:16" s="59" customFormat="1" ht="15" customHeight="1" x14ac:dyDescent="0.25"/>
    <row r="7" spans="1:16" s="59" customFormat="1" ht="15" customHeight="1" x14ac:dyDescent="0.25"/>
    <row r="8" spans="1:16" s="59" customFormat="1" ht="15" customHeight="1" x14ac:dyDescent="0.25"/>
    <row r="9" spans="1:16" s="59" customFormat="1" ht="15" customHeight="1" x14ac:dyDescent="0.25"/>
    <row r="10" spans="1:16" s="59" customFormat="1" ht="15" customHeight="1" x14ac:dyDescent="0.25"/>
    <row r="11" spans="1:16" s="59" customFormat="1" ht="15" customHeight="1" x14ac:dyDescent="0.25"/>
    <row r="12" spans="1:16" s="59" customFormat="1" ht="15" customHeight="1" x14ac:dyDescent="0.25"/>
    <row r="13" spans="1:16" s="59" customFormat="1" ht="15" customHeight="1" x14ac:dyDescent="0.25"/>
    <row r="14" spans="1:16" s="59" customFormat="1" ht="15" customHeight="1" x14ac:dyDescent="0.25"/>
    <row r="15" spans="1:16" s="59" customFormat="1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59" customFormat="1" ht="15" customHeight="1" x14ac:dyDescent="0.25"/>
    <row r="33" spans="1:8" ht="45" customHeight="1" x14ac:dyDescent="0.25">
      <c r="A33" s="48" t="s">
        <v>12</v>
      </c>
      <c r="B33" s="447" t="s">
        <v>95</v>
      </c>
      <c r="C33" s="427"/>
      <c r="D33" s="427"/>
      <c r="E33" s="427"/>
      <c r="F33" s="427"/>
    </row>
    <row r="34" spans="1:8" s="1" customFormat="1" ht="45" customHeight="1" x14ac:dyDescent="0.25">
      <c r="A34" s="48" t="s">
        <v>13</v>
      </c>
      <c r="B34" s="390" t="s">
        <v>158</v>
      </c>
      <c r="C34" s="391"/>
      <c r="D34" s="391"/>
      <c r="E34" s="391"/>
      <c r="F34" s="391"/>
    </row>
    <row r="35" spans="1:8" s="305" customFormat="1" ht="15" customHeight="1" x14ac:dyDescent="0.25">
      <c r="A35" s="345" t="s">
        <v>11</v>
      </c>
      <c r="B35" s="362" t="s">
        <v>194</v>
      </c>
      <c r="C35" s="363"/>
    </row>
    <row r="36" spans="1:8" s="305" customFormat="1" ht="15" customHeight="1" x14ac:dyDescent="0.25">
      <c r="A36" s="318" t="s">
        <v>2</v>
      </c>
      <c r="B36" s="364" t="s">
        <v>187</v>
      </c>
      <c r="C36" s="364"/>
      <c r="D36" s="364"/>
      <c r="E36" s="364"/>
      <c r="F36" s="364"/>
      <c r="G36" s="364"/>
      <c r="H36" s="303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58" spans="1:14" ht="12" customHeight="1" x14ac:dyDescent="0.25">
      <c r="E58" s="145"/>
      <c r="F58" s="225"/>
      <c r="G58" s="224"/>
    </row>
    <row r="59" spans="1:14" ht="12" customHeight="1" x14ac:dyDescent="0.25">
      <c r="E59" s="145"/>
      <c r="F59" s="225"/>
      <c r="G59" s="225"/>
      <c r="H59" s="229"/>
    </row>
    <row r="60" spans="1:14" ht="12" customHeight="1" x14ac:dyDescent="0.2">
      <c r="A60" s="146"/>
      <c r="B60" s="236" t="s">
        <v>30</v>
      </c>
      <c r="C60" s="237">
        <v>5.088679</v>
      </c>
      <c r="D60" s="237">
        <v>14.7</v>
      </c>
      <c r="E60" s="145"/>
      <c r="F60" s="225"/>
      <c r="G60" s="225"/>
      <c r="H60" s="229"/>
    </row>
    <row r="61" spans="1:14" ht="12" customHeight="1" x14ac:dyDescent="0.2">
      <c r="A61" s="146"/>
      <c r="B61" s="236" t="s">
        <v>36</v>
      </c>
      <c r="C61" s="237">
        <v>6.6539549999999998</v>
      </c>
      <c r="D61" s="237">
        <v>18.8</v>
      </c>
      <c r="E61" s="145"/>
      <c r="F61" s="225"/>
      <c r="G61" s="225"/>
      <c r="H61" s="229"/>
    </row>
    <row r="62" spans="1:14" ht="12" customHeight="1" x14ac:dyDescent="0.2">
      <c r="A62" s="146"/>
      <c r="B62" s="236" t="s">
        <v>37</v>
      </c>
      <c r="C62" s="237">
        <v>4.947438</v>
      </c>
      <c r="D62" s="237">
        <v>11.2</v>
      </c>
      <c r="E62" s="145"/>
      <c r="F62" s="225"/>
      <c r="G62" s="225"/>
      <c r="H62" s="230"/>
      <c r="I62" s="39"/>
    </row>
    <row r="63" spans="1:14" ht="12" customHeight="1" x14ac:dyDescent="0.2">
      <c r="A63" s="147"/>
      <c r="B63" s="236" t="s">
        <v>38</v>
      </c>
      <c r="C63" s="237">
        <v>18.253699999999998</v>
      </c>
      <c r="D63" s="237">
        <v>2.2000000000000002</v>
      </c>
      <c r="E63" s="231"/>
      <c r="F63" s="225"/>
      <c r="G63" s="225"/>
      <c r="H63" s="232"/>
      <c r="I63" s="37"/>
      <c r="L63" s="5"/>
      <c r="M63" s="5"/>
      <c r="N63" s="5"/>
    </row>
    <row r="64" spans="1:14" ht="12" customHeight="1" x14ac:dyDescent="0.2">
      <c r="A64" s="147"/>
      <c r="B64" s="236" t="s">
        <v>40</v>
      </c>
      <c r="C64" s="237">
        <v>4.5454600000000003</v>
      </c>
      <c r="D64" s="237">
        <v>11.4</v>
      </c>
      <c r="E64" s="145"/>
      <c r="F64" s="225"/>
      <c r="G64" s="225"/>
      <c r="H64" s="232"/>
      <c r="I64" s="37"/>
    </row>
    <row r="65" spans="1:9" ht="12" customHeight="1" x14ac:dyDescent="0.2">
      <c r="A65" s="147"/>
      <c r="B65" s="236" t="s">
        <v>41</v>
      </c>
      <c r="C65" s="237">
        <v>6.5499460000000003</v>
      </c>
      <c r="D65" s="237">
        <v>3.4</v>
      </c>
      <c r="E65" s="145"/>
      <c r="F65" s="225"/>
      <c r="G65" s="225"/>
      <c r="H65" s="233"/>
      <c r="I65" s="38"/>
    </row>
    <row r="66" spans="1:9" ht="12" customHeight="1" x14ac:dyDescent="0.2">
      <c r="A66" s="146"/>
      <c r="B66" s="236" t="s">
        <v>42</v>
      </c>
      <c r="C66" s="237">
        <v>6.9432749999999999</v>
      </c>
      <c r="D66" s="237">
        <v>11.8</v>
      </c>
      <c r="E66" s="145"/>
      <c r="F66" s="225"/>
      <c r="G66" s="225"/>
      <c r="H66" s="232"/>
      <c r="I66" s="37"/>
    </row>
    <row r="67" spans="1:9" s="39" customFormat="1" ht="12" customHeight="1" x14ac:dyDescent="0.2">
      <c r="A67" s="146"/>
      <c r="B67" s="236" t="s">
        <v>27</v>
      </c>
      <c r="C67" s="237">
        <v>2.8898510000000002</v>
      </c>
      <c r="D67" s="237">
        <v>12.8</v>
      </c>
      <c r="E67" s="145"/>
      <c r="F67" s="225"/>
      <c r="G67" s="225"/>
      <c r="H67" s="230"/>
    </row>
    <row r="68" spans="1:9" s="39" customFormat="1" ht="12" customHeight="1" x14ac:dyDescent="0.2">
      <c r="A68" s="146"/>
      <c r="B68" s="236" t="s">
        <v>43</v>
      </c>
      <c r="C68" s="237">
        <v>15.15964</v>
      </c>
      <c r="D68" s="237">
        <v>14.7</v>
      </c>
      <c r="E68" s="145"/>
      <c r="F68" s="225"/>
      <c r="G68" s="225"/>
      <c r="H68" s="230"/>
    </row>
    <row r="69" spans="1:9" s="39" customFormat="1" ht="12" customHeight="1" x14ac:dyDescent="0.2">
      <c r="A69" s="146"/>
      <c r="B69" s="236" t="s">
        <v>44</v>
      </c>
      <c r="C69" s="237">
        <v>5.3459409999999998</v>
      </c>
      <c r="D69" s="237">
        <v>6.2</v>
      </c>
      <c r="E69" s="145"/>
      <c r="F69" s="225"/>
      <c r="G69" s="225"/>
      <c r="H69" s="230"/>
    </row>
    <row r="70" spans="1:9" s="39" customFormat="1" ht="12" customHeight="1" x14ac:dyDescent="0.2">
      <c r="A70" s="146"/>
      <c r="B70" s="236" t="s">
        <v>28</v>
      </c>
      <c r="C70" s="237">
        <v>3.2885239999999998</v>
      </c>
      <c r="D70" s="237">
        <v>11.8</v>
      </c>
      <c r="E70" s="145"/>
      <c r="F70" s="225"/>
      <c r="G70" s="225"/>
      <c r="H70" s="230"/>
    </row>
    <row r="71" spans="1:9" ht="12" customHeight="1" x14ac:dyDescent="0.2">
      <c r="A71" s="146"/>
      <c r="B71" s="236" t="s">
        <v>45</v>
      </c>
      <c r="C71" s="237">
        <v>8.6717329999999997</v>
      </c>
      <c r="D71" s="237">
        <v>11.3</v>
      </c>
      <c r="E71" s="145"/>
      <c r="F71" s="225"/>
      <c r="G71" s="225"/>
      <c r="H71" s="229"/>
    </row>
    <row r="72" spans="1:9" ht="12" customHeight="1" x14ac:dyDescent="0.2">
      <c r="A72" s="146"/>
      <c r="B72" s="236" t="s">
        <v>55</v>
      </c>
      <c r="C72" s="237">
        <v>5.9260529999999996</v>
      </c>
      <c r="D72" s="237">
        <v>12</v>
      </c>
      <c r="E72" s="145"/>
      <c r="F72" s="225"/>
      <c r="G72" s="225"/>
      <c r="H72" s="229"/>
    </row>
    <row r="73" spans="1:9" ht="12" customHeight="1" x14ac:dyDescent="0.2">
      <c r="A73" s="146"/>
      <c r="B73" s="236" t="s">
        <v>46</v>
      </c>
      <c r="C73" s="237">
        <v>6.510313</v>
      </c>
      <c r="D73" s="237">
        <v>5.2</v>
      </c>
      <c r="E73" s="145"/>
      <c r="F73" s="225"/>
      <c r="G73" s="225"/>
      <c r="H73" s="229"/>
    </row>
    <row r="74" spans="1:9" ht="12" customHeight="1" x14ac:dyDescent="0.2">
      <c r="A74" s="146"/>
      <c r="B74" s="236" t="s">
        <v>47</v>
      </c>
      <c r="C74" s="237">
        <v>16.662839999999999</v>
      </c>
      <c r="D74" s="237">
        <v>16.8</v>
      </c>
      <c r="E74" s="145"/>
      <c r="F74" s="225"/>
      <c r="G74" s="225"/>
      <c r="H74" s="229"/>
    </row>
    <row r="75" spans="1:9" ht="12" customHeight="1" x14ac:dyDescent="0.2">
      <c r="A75" s="146"/>
      <c r="B75" s="236" t="s">
        <v>48</v>
      </c>
      <c r="C75" s="237">
        <v>5.0026380000000001</v>
      </c>
      <c r="D75" s="237">
        <v>9.8000000000000007</v>
      </c>
      <c r="E75" s="145"/>
      <c r="F75" s="225"/>
      <c r="G75" s="225"/>
      <c r="H75" s="229"/>
    </row>
    <row r="76" spans="1:9" ht="12" customHeight="1" x14ac:dyDescent="0.2">
      <c r="A76" s="146"/>
      <c r="B76" s="236" t="s">
        <v>49</v>
      </c>
      <c r="C76" s="237">
        <v>19.271100000000001</v>
      </c>
      <c r="D76" s="237">
        <v>13.2</v>
      </c>
      <c r="E76" s="145"/>
      <c r="F76" s="225"/>
      <c r="G76" s="225"/>
      <c r="H76" s="229"/>
    </row>
    <row r="77" spans="1:9" ht="12" customHeight="1" x14ac:dyDescent="0.2">
      <c r="A77" s="146"/>
      <c r="B77" s="236" t="s">
        <v>50</v>
      </c>
      <c r="C77" s="237">
        <v>21.107320000000001</v>
      </c>
      <c r="D77" s="237">
        <v>4.4000000000000004</v>
      </c>
      <c r="E77" s="145"/>
      <c r="F77" s="225"/>
      <c r="G77" s="225"/>
      <c r="H77" s="229"/>
    </row>
    <row r="78" spans="1:9" ht="12" customHeight="1" x14ac:dyDescent="0.2">
      <c r="A78" s="146"/>
      <c r="B78" s="236" t="s">
        <v>51</v>
      </c>
      <c r="C78" s="237">
        <v>12.38015</v>
      </c>
      <c r="D78" s="237">
        <v>1.7</v>
      </c>
      <c r="E78" s="145"/>
      <c r="F78" s="225"/>
      <c r="G78" s="225"/>
      <c r="H78" s="229"/>
    </row>
    <row r="79" spans="1:9" ht="12" customHeight="1" x14ac:dyDescent="0.2">
      <c r="A79" s="146"/>
      <c r="B79" s="238" t="s">
        <v>4</v>
      </c>
      <c r="C79" s="237">
        <v>22.020569999999999</v>
      </c>
      <c r="D79" s="237">
        <v>8.6</v>
      </c>
      <c r="E79" s="128"/>
      <c r="F79" s="225"/>
      <c r="G79" s="225"/>
      <c r="H79" s="229"/>
    </row>
    <row r="80" spans="1:9" ht="12" customHeight="1" x14ac:dyDescent="0.2">
      <c r="A80" s="146"/>
      <c r="B80" s="236" t="s">
        <v>26</v>
      </c>
      <c r="C80" s="237">
        <v>7.4540129999999998</v>
      </c>
      <c r="D80" s="237">
        <v>13.4</v>
      </c>
      <c r="E80" s="145"/>
      <c r="F80" s="225"/>
      <c r="G80" s="225"/>
      <c r="H80" s="229"/>
    </row>
    <row r="81" spans="1:8" ht="12" customHeight="1" x14ac:dyDescent="0.2">
      <c r="A81" s="146"/>
      <c r="B81" s="236" t="s">
        <v>52</v>
      </c>
      <c r="C81" s="237">
        <v>9.0843509999999998</v>
      </c>
      <c r="D81" s="237">
        <v>4.0999999999999996</v>
      </c>
      <c r="E81" s="234"/>
      <c r="F81" s="235"/>
      <c r="G81" s="235"/>
      <c r="H81" s="229"/>
    </row>
    <row r="82" spans="1:8" ht="12" customHeight="1" x14ac:dyDescent="0.2">
      <c r="A82" s="146"/>
      <c r="B82" s="236" t="s">
        <v>32</v>
      </c>
      <c r="C82" s="237">
        <v>18.3</v>
      </c>
      <c r="D82" s="237">
        <v>1.9</v>
      </c>
      <c r="E82" s="145"/>
      <c r="F82" s="225"/>
      <c r="G82" s="225"/>
      <c r="H82" s="229"/>
    </row>
    <row r="83" spans="1:8" ht="12" customHeight="1" x14ac:dyDescent="0.2">
      <c r="A83" s="146"/>
      <c r="B83" s="236" t="s">
        <v>53</v>
      </c>
      <c r="C83" s="237">
        <v>18.270219999999998</v>
      </c>
      <c r="D83" s="237">
        <v>17.399999999999999</v>
      </c>
      <c r="E83" s="145"/>
      <c r="F83" s="225"/>
      <c r="G83" s="225"/>
      <c r="H83" s="229"/>
    </row>
    <row r="84" spans="1:8" ht="12" customHeight="1" x14ac:dyDescent="0.25">
      <c r="B84" s="239"/>
      <c r="C84" s="240">
        <f>AVERAGE(C60:C83)</f>
        <v>10.43032125</v>
      </c>
      <c r="D84" s="240">
        <f>AVERAGE(D60:D83)</f>
        <v>9.9500000000000011</v>
      </c>
      <c r="E84" s="70"/>
      <c r="F84" s="225"/>
      <c r="G84" s="225"/>
      <c r="H84" s="229"/>
    </row>
    <row r="85" spans="1:8" ht="12" customHeight="1" x14ac:dyDescent="0.25">
      <c r="E85" s="145"/>
      <c r="F85" s="225"/>
      <c r="G85" s="225"/>
      <c r="H85" s="229"/>
    </row>
    <row r="86" spans="1:8" ht="12" customHeight="1" x14ac:dyDescent="0.25">
      <c r="E86" s="229"/>
      <c r="F86" s="229"/>
      <c r="G86" s="229"/>
      <c r="H86" s="229"/>
    </row>
  </sheetData>
  <sortState xmlns:xlrd2="http://schemas.microsoft.com/office/spreadsheetml/2017/richdata2" ref="B60:D84">
    <sortCondition ref="B60:B84"/>
  </sortState>
  <customSheetViews>
    <customSheetView guid="{B544136C-407E-43E6-9B24-EBD70BB50554}" showGridLines="0"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34:F34"/>
    <mergeCell ref="B33:F33"/>
    <mergeCell ref="B35:C35"/>
    <mergeCell ref="B36:G36"/>
  </mergeCells>
  <hyperlinks>
    <hyperlink ref="F1" location="Índice!A1" display="[índice Ç]" xr:uid="{00000000-0004-0000-0F00-000000000000}"/>
    <hyperlink ref="B36" r:id="rId4" display="http://www.observatorioemigracao.pt/np4/6415" xr:uid="{00000000-0004-0000-0F00-000001000000}"/>
    <hyperlink ref="B36:C36" r:id="rId5" display="ttp://www.observatorioemigracao.pt/np4/7785" xr:uid="{00000000-0004-0000-0F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54.7109375" style="1" customWidth="1"/>
    <col min="3" max="6" width="12.7109375" style="1" customWidth="1"/>
    <col min="7" max="9" width="12.7109375" style="8" customWidth="1"/>
    <col min="10" max="10" width="8.7109375" style="1"/>
    <col min="11" max="11" width="14.5703125" bestFit="1" customWidth="1"/>
    <col min="20" max="16384" width="8.7109375" style="1"/>
  </cols>
  <sheetData>
    <row r="1" spans="1:19" ht="30" customHeight="1" x14ac:dyDescent="0.25">
      <c r="A1" s="41" t="s">
        <v>0</v>
      </c>
      <c r="B1" s="98" t="s">
        <v>1</v>
      </c>
      <c r="C1" s="92"/>
      <c r="D1" s="92"/>
      <c r="E1" s="92"/>
      <c r="F1" s="92"/>
      <c r="G1" s="9"/>
      <c r="H1" s="9"/>
      <c r="I1" s="61" t="s">
        <v>18</v>
      </c>
    </row>
    <row r="2" spans="1:19" ht="30" customHeight="1" thickBot="1" x14ac:dyDescent="0.3">
      <c r="B2" s="377" t="s">
        <v>175</v>
      </c>
      <c r="C2" s="378"/>
      <c r="D2" s="378"/>
      <c r="E2" s="378"/>
      <c r="F2" s="378"/>
      <c r="G2" s="378"/>
      <c r="H2" s="378"/>
      <c r="I2" s="378"/>
    </row>
    <row r="3" spans="1:19" ht="45" customHeight="1" x14ac:dyDescent="0.25">
      <c r="B3" s="379" t="s">
        <v>33</v>
      </c>
      <c r="C3" s="381" t="s">
        <v>4</v>
      </c>
      <c r="D3" s="383" t="s">
        <v>134</v>
      </c>
      <c r="E3" s="384"/>
      <c r="F3" s="385"/>
      <c r="G3" s="386" t="s">
        <v>135</v>
      </c>
      <c r="H3" s="384"/>
      <c r="I3" s="384"/>
    </row>
    <row r="4" spans="1:19" ht="30" customHeight="1" x14ac:dyDescent="0.25">
      <c r="B4" s="380"/>
      <c r="C4" s="382"/>
      <c r="D4" s="76" t="s">
        <v>26</v>
      </c>
      <c r="E4" s="90" t="s">
        <v>28</v>
      </c>
      <c r="F4" s="93" t="s">
        <v>25</v>
      </c>
      <c r="G4" s="90" t="s">
        <v>31</v>
      </c>
      <c r="H4" s="179" t="s">
        <v>8</v>
      </c>
      <c r="I4" s="91" t="s">
        <v>148</v>
      </c>
    </row>
    <row r="5" spans="1:19" s="308" customFormat="1" ht="15" customHeight="1" x14ac:dyDescent="0.25">
      <c r="B5" s="80" t="s">
        <v>192</v>
      </c>
      <c r="C5" s="337">
        <v>92.2</v>
      </c>
      <c r="D5" s="338">
        <v>243.6</v>
      </c>
      <c r="E5" s="339">
        <v>549.1</v>
      </c>
      <c r="F5" s="340">
        <v>41.3</v>
      </c>
      <c r="G5" s="341">
        <v>8515.7999999999993</v>
      </c>
      <c r="H5" s="339">
        <v>4</v>
      </c>
      <c r="I5" s="339">
        <v>603.54999999999995</v>
      </c>
      <c r="K5" s="309"/>
      <c r="L5" s="309"/>
      <c r="M5" s="309"/>
      <c r="N5" s="309"/>
      <c r="O5" s="309"/>
      <c r="P5" s="309"/>
      <c r="Q5" s="309"/>
      <c r="R5" s="309"/>
      <c r="S5" s="309"/>
    </row>
    <row r="6" spans="1:19" s="308" customFormat="1" ht="15" customHeight="1" x14ac:dyDescent="0.25">
      <c r="B6" s="10" t="s">
        <v>171</v>
      </c>
      <c r="C6" s="257">
        <v>10.28</v>
      </c>
      <c r="D6" s="258">
        <v>66.8</v>
      </c>
      <c r="E6" s="259">
        <v>67.099999999999994</v>
      </c>
      <c r="F6" s="315">
        <v>8.6</v>
      </c>
      <c r="G6" s="260">
        <v>211</v>
      </c>
      <c r="H6" s="259">
        <v>0.54900000000000004</v>
      </c>
      <c r="I6" s="259">
        <v>44.4</v>
      </c>
      <c r="K6" s="309"/>
      <c r="L6" s="309"/>
      <c r="M6" s="309"/>
      <c r="N6" s="309"/>
      <c r="O6" s="309"/>
      <c r="P6" s="309"/>
      <c r="Q6" s="309"/>
    </row>
    <row r="7" spans="1:19" s="308" customFormat="1" ht="15" customHeight="1" x14ac:dyDescent="0.25">
      <c r="B7" s="2" t="s">
        <v>193</v>
      </c>
      <c r="C7" s="261">
        <v>112.3</v>
      </c>
      <c r="D7" s="262">
        <v>274.8</v>
      </c>
      <c r="E7" s="263">
        <v>122.3</v>
      </c>
      <c r="F7" s="316">
        <v>215.5</v>
      </c>
      <c r="G7" s="264">
        <v>25.1</v>
      </c>
      <c r="H7" s="263">
        <v>134.9</v>
      </c>
      <c r="I7" s="263">
        <v>77</v>
      </c>
      <c r="K7" s="309"/>
      <c r="L7" s="309"/>
      <c r="M7" s="309"/>
      <c r="N7" s="309"/>
      <c r="O7" s="309"/>
      <c r="P7" s="309"/>
      <c r="Q7" s="309"/>
    </row>
    <row r="8" spans="1:19" s="308" customFormat="1" ht="15" customHeight="1" x14ac:dyDescent="0.25">
      <c r="B8" s="10" t="s">
        <v>172</v>
      </c>
      <c r="C8" s="257">
        <v>65.8</v>
      </c>
      <c r="D8" s="258">
        <v>83.7</v>
      </c>
      <c r="E8" s="259">
        <v>80.7</v>
      </c>
      <c r="F8" s="315">
        <v>73.8</v>
      </c>
      <c r="G8" s="260">
        <v>86.8</v>
      </c>
      <c r="H8" s="259">
        <v>66.2</v>
      </c>
      <c r="I8" s="259">
        <v>69.5</v>
      </c>
      <c r="K8" s="309"/>
      <c r="L8" s="309"/>
      <c r="M8" s="309"/>
      <c r="N8" s="309"/>
      <c r="O8" s="309"/>
      <c r="P8" s="309"/>
      <c r="Q8" s="309"/>
      <c r="R8" s="309"/>
      <c r="S8" s="309"/>
    </row>
    <row r="9" spans="1:19" s="308" customFormat="1" ht="15" customHeight="1" x14ac:dyDescent="0.25">
      <c r="B9" s="2" t="s">
        <v>173</v>
      </c>
      <c r="C9" s="261">
        <v>-0.1</v>
      </c>
      <c r="D9" s="262">
        <v>0.6</v>
      </c>
      <c r="E9" s="263">
        <v>0.1</v>
      </c>
      <c r="F9" s="316">
        <v>0.7</v>
      </c>
      <c r="G9" s="264">
        <v>0.8</v>
      </c>
      <c r="H9" s="263">
        <v>1.1000000000000001</v>
      </c>
      <c r="I9" s="263">
        <v>-0.5</v>
      </c>
      <c r="K9" s="309"/>
      <c r="L9" s="309"/>
      <c r="M9" s="309"/>
      <c r="N9" s="309"/>
      <c r="O9" s="309"/>
      <c r="P9" s="309"/>
      <c r="Q9" s="309"/>
      <c r="R9" s="309"/>
      <c r="S9" s="309"/>
    </row>
    <row r="10" spans="1:19" s="308" customFormat="1" ht="15" customHeight="1" x14ac:dyDescent="0.25">
      <c r="B10" s="10" t="s">
        <v>174</v>
      </c>
      <c r="C10" s="257">
        <v>13.3</v>
      </c>
      <c r="D10" s="258">
        <v>17.7</v>
      </c>
      <c r="E10" s="259">
        <v>17.8</v>
      </c>
      <c r="F10" s="315">
        <v>14.9</v>
      </c>
      <c r="G10" s="260">
        <v>21</v>
      </c>
      <c r="H10" s="259">
        <v>28.4</v>
      </c>
      <c r="I10" s="259">
        <v>15.9</v>
      </c>
      <c r="K10" s="309"/>
      <c r="L10" s="309"/>
      <c r="M10" s="309"/>
      <c r="N10" s="309"/>
      <c r="O10" s="309"/>
      <c r="P10" s="309"/>
      <c r="Q10" s="309"/>
      <c r="R10" s="309"/>
      <c r="S10" s="309"/>
    </row>
    <row r="11" spans="1:19" s="308" customFormat="1" ht="15" customHeight="1" x14ac:dyDescent="0.25">
      <c r="B11" s="2" t="s">
        <v>176</v>
      </c>
      <c r="C11" s="261">
        <v>22.4</v>
      </c>
      <c r="D11" s="262">
        <v>18.5</v>
      </c>
      <c r="E11" s="263">
        <v>20.399999999999999</v>
      </c>
      <c r="F11" s="316">
        <v>18.8</v>
      </c>
      <c r="G11" s="264">
        <v>9.3000000000000007</v>
      </c>
      <c r="H11" s="263">
        <v>4.7</v>
      </c>
      <c r="I11" s="263">
        <v>16.7</v>
      </c>
      <c r="K11" s="309"/>
      <c r="L11" s="309"/>
      <c r="M11" s="309"/>
      <c r="N11" s="309"/>
      <c r="O11" s="309"/>
      <c r="P11" s="309"/>
      <c r="Q11" s="309"/>
      <c r="R11" s="309"/>
      <c r="S11" s="309"/>
    </row>
    <row r="12" spans="1:19" s="308" customFormat="1" ht="15" customHeight="1" x14ac:dyDescent="0.25">
      <c r="B12" s="10" t="s">
        <v>177</v>
      </c>
      <c r="C12" s="257">
        <v>1.4</v>
      </c>
      <c r="D12" s="258">
        <v>1.7</v>
      </c>
      <c r="E12" s="259">
        <v>1.9</v>
      </c>
      <c r="F12" s="315">
        <v>1.5</v>
      </c>
      <c r="G12" s="260">
        <v>1.7</v>
      </c>
      <c r="H12" s="259">
        <v>2.2999999999999998</v>
      </c>
      <c r="I12" s="259">
        <v>1.3</v>
      </c>
      <c r="K12" s="309"/>
      <c r="L12" s="309"/>
      <c r="M12" s="309"/>
      <c r="N12" s="309"/>
      <c r="O12" s="309"/>
      <c r="P12" s="309"/>
      <c r="Q12" s="309"/>
      <c r="R12" s="309"/>
      <c r="S12" s="309"/>
    </row>
    <row r="13" spans="1:19" s="308" customFormat="1" ht="15" customHeight="1" x14ac:dyDescent="0.25">
      <c r="B13" s="2" t="s">
        <v>164</v>
      </c>
      <c r="C13" s="261">
        <v>4.8</v>
      </c>
      <c r="D13" s="262">
        <v>32.200000000000003</v>
      </c>
      <c r="E13" s="263">
        <v>27.088000000000001</v>
      </c>
      <c r="F13" s="316">
        <v>4.6429999999999998</v>
      </c>
      <c r="G13" s="264">
        <v>90.763999999999996</v>
      </c>
      <c r="H13" s="263">
        <v>0.19500000000000001</v>
      </c>
      <c r="I13" s="263">
        <v>16.361000000000001</v>
      </c>
      <c r="K13" s="309"/>
      <c r="L13" s="309"/>
      <c r="M13" s="309"/>
      <c r="N13" s="309"/>
      <c r="O13" s="309"/>
      <c r="P13" s="309"/>
      <c r="Q13" s="309"/>
      <c r="R13" s="309"/>
      <c r="S13" s="309"/>
    </row>
    <row r="14" spans="1:19" s="304" customFormat="1" ht="15" customHeight="1" x14ac:dyDescent="0.25">
      <c r="B14" s="10" t="s">
        <v>165</v>
      </c>
      <c r="C14" s="257">
        <v>27.1</v>
      </c>
      <c r="D14" s="258">
        <v>43.7</v>
      </c>
      <c r="E14" s="259">
        <v>41.4</v>
      </c>
      <c r="F14" s="315">
        <v>41.6</v>
      </c>
      <c r="G14" s="260">
        <v>22</v>
      </c>
      <c r="H14" s="259">
        <v>15.9</v>
      </c>
      <c r="I14" s="259">
        <v>54</v>
      </c>
      <c r="K14" s="305"/>
      <c r="L14" s="305"/>
      <c r="M14" s="305"/>
      <c r="N14" s="305"/>
      <c r="O14" s="305"/>
      <c r="P14" s="305"/>
      <c r="Q14" s="305"/>
      <c r="R14" s="305"/>
      <c r="S14" s="305"/>
    </row>
    <row r="15" spans="1:19" s="308" customFormat="1" ht="15" customHeight="1" x14ac:dyDescent="0.25">
      <c r="B15" s="2" t="s">
        <v>163</v>
      </c>
      <c r="C15" s="261">
        <v>6.9</v>
      </c>
      <c r="D15" s="262">
        <v>4</v>
      </c>
      <c r="E15" s="263">
        <v>9.1999999999999993</v>
      </c>
      <c r="F15" s="316">
        <v>4.9000000000000004</v>
      </c>
      <c r="G15" s="264">
        <v>12.5</v>
      </c>
      <c r="H15" s="263">
        <v>12.3</v>
      </c>
      <c r="I15" s="263">
        <v>9.4</v>
      </c>
      <c r="K15" s="309"/>
      <c r="L15" s="309"/>
      <c r="M15" s="309"/>
      <c r="N15" s="309"/>
      <c r="O15" s="309"/>
      <c r="P15" s="309"/>
      <c r="Q15" s="309"/>
      <c r="R15" s="309"/>
      <c r="S15" s="309"/>
    </row>
    <row r="16" spans="1:19" s="304" customFormat="1" ht="22.5" x14ac:dyDescent="0.25">
      <c r="B16" s="190" t="s">
        <v>167</v>
      </c>
      <c r="C16" s="257">
        <v>43.7</v>
      </c>
      <c r="D16" s="258">
        <v>26.2</v>
      </c>
      <c r="E16" s="259">
        <v>41.6</v>
      </c>
      <c r="F16" s="315">
        <v>36.9</v>
      </c>
      <c r="G16" s="260" t="s">
        <v>7</v>
      </c>
      <c r="H16" s="259">
        <v>29.7</v>
      </c>
      <c r="I16" s="259">
        <v>21.1</v>
      </c>
      <c r="K16" s="305"/>
      <c r="L16" s="305"/>
      <c r="M16" s="305"/>
      <c r="N16" s="305"/>
      <c r="O16" s="305"/>
      <c r="P16" s="305"/>
      <c r="Q16" s="305"/>
      <c r="R16" s="305"/>
      <c r="S16" s="305"/>
    </row>
    <row r="17" spans="1:19" s="308" customFormat="1" ht="15" customHeight="1" x14ac:dyDescent="0.25">
      <c r="B17" s="2" t="s">
        <v>166</v>
      </c>
      <c r="C17" s="261">
        <v>20.3</v>
      </c>
      <c r="D17" s="262">
        <v>11.2</v>
      </c>
      <c r="E17" s="263">
        <v>20.9</v>
      </c>
      <c r="F17" s="316">
        <v>7.9</v>
      </c>
      <c r="G17" s="264">
        <v>28.6</v>
      </c>
      <c r="H17" s="263">
        <v>23.1</v>
      </c>
      <c r="I17" s="263">
        <v>19.600000000000001</v>
      </c>
      <c r="K17" s="309"/>
      <c r="L17" s="309"/>
      <c r="M17" s="309"/>
      <c r="N17" s="309"/>
      <c r="O17" s="309"/>
      <c r="P17" s="309"/>
      <c r="Q17" s="309"/>
      <c r="R17" s="309"/>
      <c r="S17" s="309"/>
    </row>
    <row r="18" spans="1:19" s="308" customFormat="1" ht="15" customHeight="1" x14ac:dyDescent="0.25">
      <c r="B18" s="10" t="s">
        <v>178</v>
      </c>
      <c r="C18" s="257">
        <v>237.7</v>
      </c>
      <c r="D18" s="258">
        <v>2827.1</v>
      </c>
      <c r="E18" s="259">
        <v>2715.5</v>
      </c>
      <c r="F18" s="315">
        <v>703.1</v>
      </c>
      <c r="G18" s="260">
        <v>1839.8</v>
      </c>
      <c r="H18" s="259">
        <v>1.9810000000000001</v>
      </c>
      <c r="I18" s="259">
        <v>153.80000000000001</v>
      </c>
      <c r="K18" s="309"/>
      <c r="L18" s="309"/>
      <c r="M18" s="309"/>
      <c r="N18" s="309"/>
      <c r="O18" s="309"/>
      <c r="P18" s="309"/>
      <c r="Q18" s="309"/>
      <c r="R18" s="309"/>
      <c r="S18" s="309"/>
    </row>
    <row r="19" spans="1:19" s="308" customFormat="1" ht="15" customHeight="1" x14ac:dyDescent="0.25">
      <c r="B19" s="2" t="s">
        <v>179</v>
      </c>
      <c r="C19" s="261">
        <v>2.2000000000000002</v>
      </c>
      <c r="D19" s="262">
        <v>1.4</v>
      </c>
      <c r="E19" s="263">
        <v>1.5</v>
      </c>
      <c r="F19" s="316">
        <v>0.9</v>
      </c>
      <c r="G19" s="264">
        <v>1.1000000000000001</v>
      </c>
      <c r="H19" s="263">
        <v>5.7</v>
      </c>
      <c r="I19" s="263">
        <v>3.2</v>
      </c>
      <c r="K19" s="309"/>
      <c r="L19" s="309"/>
      <c r="M19" s="309"/>
      <c r="N19" s="309"/>
      <c r="O19" s="309"/>
      <c r="P19" s="309"/>
      <c r="Q19" s="309"/>
      <c r="R19" s="309"/>
      <c r="S19" s="309"/>
    </row>
    <row r="20" spans="1:19" s="308" customFormat="1" ht="15" customHeight="1" x14ac:dyDescent="0.25">
      <c r="B20" s="10" t="s">
        <v>180</v>
      </c>
      <c r="C20" s="257">
        <v>23.1</v>
      </c>
      <c r="D20" s="258">
        <v>42.3</v>
      </c>
      <c r="E20" s="259">
        <v>40.49</v>
      </c>
      <c r="F20" s="315">
        <v>81.99</v>
      </c>
      <c r="G20" s="260">
        <v>8.6999999999999993</v>
      </c>
      <c r="H20" s="259">
        <v>3.6</v>
      </c>
      <c r="I20" s="259">
        <v>3.7</v>
      </c>
      <c r="K20" s="309"/>
      <c r="L20" s="309"/>
      <c r="M20" s="309"/>
      <c r="N20" s="309"/>
      <c r="O20" s="309"/>
      <c r="P20" s="309"/>
      <c r="Q20" s="309"/>
      <c r="R20" s="309"/>
      <c r="S20" s="309"/>
    </row>
    <row r="21" spans="1:19" s="308" customFormat="1" ht="15" customHeight="1" x14ac:dyDescent="0.25">
      <c r="B21" s="2" t="s">
        <v>181</v>
      </c>
      <c r="C21" s="261">
        <v>3.1</v>
      </c>
      <c r="D21" s="262">
        <v>3.7</v>
      </c>
      <c r="E21" s="263">
        <v>3.8</v>
      </c>
      <c r="F21" s="316">
        <v>3.6</v>
      </c>
      <c r="G21" s="264">
        <v>12.4</v>
      </c>
      <c r="H21" s="263">
        <v>12.8</v>
      </c>
      <c r="I21" s="263">
        <v>7.2</v>
      </c>
      <c r="K21" s="309"/>
      <c r="L21" s="309"/>
      <c r="M21" s="309"/>
      <c r="N21" s="309"/>
      <c r="O21" s="309"/>
      <c r="P21" s="309"/>
      <c r="Q21" s="309"/>
      <c r="R21" s="309"/>
      <c r="S21" s="309"/>
    </row>
    <row r="22" spans="1:19" s="308" customFormat="1" ht="15" customHeight="1" x14ac:dyDescent="0.25">
      <c r="B22" s="10" t="s">
        <v>182</v>
      </c>
      <c r="C22" s="257">
        <v>9.1999999999999993</v>
      </c>
      <c r="D22" s="258">
        <v>13</v>
      </c>
      <c r="E22" s="259">
        <v>11.4</v>
      </c>
      <c r="F22" s="315">
        <v>13.4</v>
      </c>
      <c r="G22" s="260">
        <v>7.8</v>
      </c>
      <c r="H22" s="259">
        <v>6.2</v>
      </c>
      <c r="I22" s="259">
        <v>11.3</v>
      </c>
      <c r="K22" s="309"/>
      <c r="L22" s="309"/>
      <c r="M22" s="309"/>
      <c r="N22" s="309"/>
      <c r="O22" s="309"/>
      <c r="P22" s="309"/>
      <c r="Q22" s="309"/>
      <c r="R22" s="309"/>
      <c r="S22" s="309"/>
    </row>
    <row r="23" spans="1:19" s="308" customFormat="1" ht="15" customHeight="1" x14ac:dyDescent="0.25">
      <c r="B23" s="2" t="s">
        <v>183</v>
      </c>
      <c r="C23" s="332">
        <v>0.85</v>
      </c>
      <c r="D23" s="333">
        <v>0.92</v>
      </c>
      <c r="E23" s="334">
        <v>0.89</v>
      </c>
      <c r="F23" s="335">
        <v>0.94599999999999995</v>
      </c>
      <c r="G23" s="336">
        <v>0.76100000000000001</v>
      </c>
      <c r="H23" s="334">
        <v>0.65100000000000002</v>
      </c>
      <c r="I23" s="334">
        <v>0.75</v>
      </c>
      <c r="K23" s="309"/>
      <c r="L23" s="309"/>
      <c r="M23" s="309"/>
      <c r="N23" s="309"/>
      <c r="O23" s="309"/>
      <c r="P23" s="309"/>
      <c r="Q23" s="309"/>
      <c r="R23" s="309"/>
      <c r="S23" s="309"/>
    </row>
    <row r="24" spans="1:19" s="308" customFormat="1" ht="12" customHeight="1" thickBot="1" x14ac:dyDescent="0.3">
      <c r="B24" s="75" t="s">
        <v>184</v>
      </c>
      <c r="C24" s="265">
        <v>40</v>
      </c>
      <c r="D24" s="266">
        <v>15</v>
      </c>
      <c r="E24" s="267">
        <v>26</v>
      </c>
      <c r="F24" s="317">
        <v>2</v>
      </c>
      <c r="G24" s="268">
        <v>79</v>
      </c>
      <c r="H24" s="267">
        <v>126</v>
      </c>
      <c r="I24" s="267">
        <v>88</v>
      </c>
      <c r="K24" s="309"/>
      <c r="L24" s="309"/>
      <c r="M24" s="309"/>
      <c r="N24" s="309"/>
      <c r="O24" s="309"/>
      <c r="P24" s="309"/>
      <c r="Q24" s="309"/>
      <c r="R24" s="309"/>
      <c r="S24" s="309"/>
    </row>
    <row r="25" spans="1:19" ht="15" customHeight="1" x14ac:dyDescent="0.25">
      <c r="B25" s="3"/>
      <c r="C25" s="3"/>
      <c r="D25" s="3"/>
      <c r="E25" s="3"/>
      <c r="F25" s="3"/>
      <c r="G25" s="4"/>
      <c r="H25" s="4"/>
      <c r="I25" s="4"/>
    </row>
    <row r="26" spans="1:19" ht="15" customHeight="1" x14ac:dyDescent="0.25">
      <c r="A26" s="48" t="s">
        <v>12</v>
      </c>
      <c r="B26" s="387" t="s">
        <v>170</v>
      </c>
      <c r="C26" s="376"/>
      <c r="D26" s="376"/>
      <c r="E26" s="376"/>
      <c r="F26" s="376"/>
      <c r="G26" s="376"/>
      <c r="H26" s="376"/>
      <c r="I26" s="376"/>
    </row>
    <row r="27" spans="1:19" ht="25.5" customHeight="1" x14ac:dyDescent="0.25">
      <c r="A27" s="48" t="s">
        <v>13</v>
      </c>
      <c r="B27" s="375" t="s">
        <v>195</v>
      </c>
      <c r="C27" s="376"/>
      <c r="D27" s="376"/>
      <c r="E27" s="376"/>
      <c r="F27" s="376"/>
      <c r="G27" s="376"/>
      <c r="H27" s="376"/>
      <c r="I27" s="376"/>
    </row>
    <row r="28" spans="1:19" s="305" customFormat="1" ht="15" customHeight="1" x14ac:dyDescent="0.25">
      <c r="A28" s="345" t="s">
        <v>11</v>
      </c>
      <c r="B28" s="362" t="s">
        <v>194</v>
      </c>
      <c r="C28" s="363"/>
    </row>
    <row r="29" spans="1:19" s="305" customFormat="1" ht="15" customHeight="1" x14ac:dyDescent="0.25">
      <c r="A29" s="318" t="s">
        <v>2</v>
      </c>
      <c r="B29" s="364" t="s">
        <v>187</v>
      </c>
      <c r="C29" s="364"/>
      <c r="D29" s="323"/>
      <c r="E29" s="323"/>
      <c r="F29" s="323"/>
      <c r="G29" s="323"/>
      <c r="H29" s="303"/>
    </row>
    <row r="30" spans="1:19" ht="15" customHeight="1" x14ac:dyDescent="0.25">
      <c r="B30"/>
      <c r="C30"/>
      <c r="D30"/>
      <c r="E30"/>
      <c r="F30"/>
      <c r="G30"/>
      <c r="H30"/>
      <c r="I30"/>
    </row>
    <row r="31" spans="1:19" ht="15" customHeight="1" x14ac:dyDescent="0.25">
      <c r="B31"/>
      <c r="C31"/>
      <c r="D31"/>
      <c r="E31"/>
      <c r="F31"/>
      <c r="G31"/>
      <c r="H31"/>
      <c r="I31"/>
    </row>
    <row r="32" spans="1:19" ht="15" customHeight="1" x14ac:dyDescent="0.25">
      <c r="B32" s="373"/>
      <c r="C32" s="374"/>
      <c r="D32" s="374"/>
      <c r="E32" s="374"/>
      <c r="F32" s="374"/>
      <c r="G32" s="374"/>
      <c r="H32"/>
      <c r="I32"/>
    </row>
    <row r="33" spans="2:9" ht="15" customHeight="1" x14ac:dyDescent="0.25">
      <c r="B33"/>
      <c r="C33"/>
      <c r="D33"/>
      <c r="E33"/>
      <c r="F33"/>
      <c r="G33"/>
      <c r="H33"/>
      <c r="I33"/>
    </row>
    <row r="34" spans="2:9" ht="15" customHeight="1" x14ac:dyDescent="0.25"/>
    <row r="35" spans="2:9" ht="15" customHeight="1" x14ac:dyDescent="0.25"/>
    <row r="36" spans="2:9" ht="15" customHeight="1" x14ac:dyDescent="0.25"/>
    <row r="37" spans="2:9" ht="15" customHeight="1" x14ac:dyDescent="0.25"/>
    <row r="38" spans="2:9" ht="15" customHeight="1" x14ac:dyDescent="0.25"/>
    <row r="39" spans="2:9" ht="15" customHeight="1" x14ac:dyDescent="0.25"/>
    <row r="40" spans="2:9" ht="15" customHeight="1" x14ac:dyDescent="0.25"/>
    <row r="41" spans="2:9" ht="15" customHeight="1" x14ac:dyDescent="0.25"/>
    <row r="42" spans="2:9" ht="15" customHeight="1" x14ac:dyDescent="0.25"/>
    <row r="43" spans="2:9" ht="15" customHeight="1" x14ac:dyDescent="0.25"/>
  </sheetData>
  <customSheetViews>
    <customSheetView guid="{B544136C-407E-43E6-9B24-EBD70BB50554}" showGridLines="0" topLeftCell="A7">
      <selection activeCell="B29" sqref="B29:I29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28" sqref="B28:I28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 topLeftCell="A7">
      <selection activeCell="B29" sqref="B29:I29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10">
    <mergeCell ref="B32:G32"/>
    <mergeCell ref="B27:I27"/>
    <mergeCell ref="B2:I2"/>
    <mergeCell ref="B3:B4"/>
    <mergeCell ref="C3:C4"/>
    <mergeCell ref="D3:F3"/>
    <mergeCell ref="G3:I3"/>
    <mergeCell ref="B26:I26"/>
    <mergeCell ref="B28:C28"/>
    <mergeCell ref="B29:C29"/>
  </mergeCells>
  <hyperlinks>
    <hyperlink ref="I1" location="Índice!A1" display="[índice Ç]" xr:uid="{00000000-0004-0000-0100-000000000000}"/>
    <hyperlink ref="B29" r:id="rId4" display="http://www.observatorioemigracao.pt/np4/6415" xr:uid="{00000000-0004-0000-0100-000001000000}"/>
    <hyperlink ref="B29:C29" r:id="rId5" display="ttp://www.observatorioemigracao.pt/np4/7785" xr:uid="{00000000-0004-0000-01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0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78.7109375" style="1" customWidth="1"/>
    <col min="3" max="5" width="12.7109375" style="8" customWidth="1"/>
    <col min="6" max="7" width="12.7109375" customWidth="1"/>
    <col min="8" max="9" width="12.7109375" style="1" customWidth="1"/>
    <col min="10" max="16384" width="8.7109375" style="1"/>
  </cols>
  <sheetData>
    <row r="1" spans="1:19" ht="30" customHeight="1" x14ac:dyDescent="0.25">
      <c r="A1" s="41" t="s">
        <v>0</v>
      </c>
      <c r="B1" s="98" t="s">
        <v>1</v>
      </c>
      <c r="C1" s="9"/>
      <c r="D1" s="9"/>
      <c r="I1" s="61" t="s">
        <v>18</v>
      </c>
    </row>
    <row r="2" spans="1:19" ht="30" customHeight="1" thickBot="1" x14ac:dyDescent="0.3">
      <c r="B2" s="377" t="s">
        <v>185</v>
      </c>
      <c r="C2" s="388"/>
      <c r="D2" s="388"/>
      <c r="E2" s="388"/>
      <c r="F2" s="389"/>
      <c r="G2" s="389"/>
      <c r="H2" s="389"/>
      <c r="I2" s="389"/>
    </row>
    <row r="3" spans="1:19" ht="45" customHeight="1" x14ac:dyDescent="0.25">
      <c r="B3" s="379" t="s">
        <v>33</v>
      </c>
      <c r="C3" s="381" t="s">
        <v>4</v>
      </c>
      <c r="D3" s="383" t="s">
        <v>134</v>
      </c>
      <c r="E3" s="384"/>
      <c r="F3" s="385"/>
      <c r="G3" s="386" t="s">
        <v>135</v>
      </c>
      <c r="H3" s="384"/>
      <c r="I3" s="384"/>
    </row>
    <row r="4" spans="1:19" ht="30" customHeight="1" x14ac:dyDescent="0.25">
      <c r="B4" s="380"/>
      <c r="C4" s="382"/>
      <c r="D4" s="137" t="s">
        <v>26</v>
      </c>
      <c r="E4" s="138" t="s">
        <v>28</v>
      </c>
      <c r="F4" s="93" t="s">
        <v>25</v>
      </c>
      <c r="G4" s="138" t="s">
        <v>31</v>
      </c>
      <c r="H4" s="179" t="s">
        <v>8</v>
      </c>
      <c r="I4" s="91" t="s">
        <v>148</v>
      </c>
    </row>
    <row r="5" spans="1:19" ht="15" customHeight="1" x14ac:dyDescent="0.25">
      <c r="B5" s="80" t="s">
        <v>149</v>
      </c>
      <c r="C5" s="270">
        <v>2266.7350000000001</v>
      </c>
      <c r="D5" s="271">
        <v>4921.3090000000002</v>
      </c>
      <c r="E5" s="272">
        <v>2207</v>
      </c>
      <c r="F5" s="273">
        <v>677</v>
      </c>
      <c r="G5" s="272">
        <v>1612.86</v>
      </c>
      <c r="H5" s="272">
        <v>226.786</v>
      </c>
      <c r="I5" s="272">
        <v>5942</v>
      </c>
    </row>
    <row r="6" spans="1:19" ht="15" customHeight="1" x14ac:dyDescent="0.25">
      <c r="B6" s="10" t="s">
        <v>150</v>
      </c>
      <c r="C6" s="274">
        <v>21.94427303687127</v>
      </c>
      <c r="D6" s="275">
        <v>7.4565287878787796</v>
      </c>
      <c r="E6" s="260">
        <v>12.16</v>
      </c>
      <c r="F6" s="276">
        <v>8</v>
      </c>
      <c r="G6" s="260">
        <v>7.7059722885809798E-2</v>
      </c>
      <c r="H6" s="260">
        <v>41.506402043968698</v>
      </c>
      <c r="I6" s="260">
        <v>11.114000000000001</v>
      </c>
    </row>
    <row r="7" spans="1:19" s="49" customFormat="1" ht="15" customHeight="1" x14ac:dyDescent="0.25">
      <c r="B7" s="2" t="s">
        <v>34</v>
      </c>
      <c r="C7" s="277">
        <v>13.082865246168501</v>
      </c>
      <c r="D7" s="278">
        <v>11.655423542047799</v>
      </c>
      <c r="E7" s="264" t="s">
        <v>7</v>
      </c>
      <c r="F7" s="279">
        <v>6.6</v>
      </c>
      <c r="G7" s="264">
        <v>1.8664827291510999</v>
      </c>
      <c r="H7" s="264">
        <v>55.469988518160498</v>
      </c>
      <c r="I7" s="264" t="s">
        <v>7</v>
      </c>
    </row>
    <row r="8" spans="1:19" ht="15" customHeight="1" x14ac:dyDescent="0.25">
      <c r="B8" s="10" t="s">
        <v>151</v>
      </c>
      <c r="C8" s="280">
        <v>880.18799999999999</v>
      </c>
      <c r="D8" s="281">
        <v>8841.7170000000006</v>
      </c>
      <c r="E8" s="282">
        <v>7902</v>
      </c>
      <c r="F8" s="283">
        <v>2506</v>
      </c>
      <c r="G8" s="282">
        <v>735.55700000000002</v>
      </c>
      <c r="H8" s="282">
        <v>15.295</v>
      </c>
      <c r="I8" s="282">
        <v>4915</v>
      </c>
    </row>
    <row r="9" spans="1:19" ht="15" customHeight="1" x14ac:dyDescent="0.25">
      <c r="B9" s="2" t="s">
        <v>152</v>
      </c>
      <c r="C9" s="277">
        <v>8.5455145631067904</v>
      </c>
      <c r="D9" s="278">
        <v>13.396540909909101</v>
      </c>
      <c r="E9" s="264">
        <v>12.2</v>
      </c>
      <c r="F9" s="279">
        <v>29.5</v>
      </c>
      <c r="G9" s="264">
        <v>0.35143669374104097</v>
      </c>
      <c r="H9" s="264">
        <v>2.7992313323572402</v>
      </c>
      <c r="I9" s="264">
        <v>11.2</v>
      </c>
    </row>
    <row r="10" spans="1:19" ht="15" customHeight="1" x14ac:dyDescent="0.25">
      <c r="A10" s="30"/>
      <c r="B10" s="10" t="s">
        <v>188</v>
      </c>
      <c r="C10" s="280">
        <v>4469.8</v>
      </c>
      <c r="D10" s="281">
        <v>4498.8</v>
      </c>
      <c r="E10" s="282">
        <v>27011</v>
      </c>
      <c r="F10" s="283">
        <v>2473.0501119999999</v>
      </c>
      <c r="G10" s="282">
        <v>2933.269952000001</v>
      </c>
      <c r="H10" s="282">
        <v>242.01000000000008</v>
      </c>
      <c r="I10" s="282">
        <v>14693.9</v>
      </c>
    </row>
    <row r="11" spans="1:19" ht="15" customHeight="1" x14ac:dyDescent="0.25">
      <c r="A11" s="30"/>
      <c r="B11" s="2" t="s">
        <v>189</v>
      </c>
      <c r="C11" s="277">
        <v>1.8782369645913712</v>
      </c>
      <c r="D11" s="278">
        <v>0.16679377669310499</v>
      </c>
      <c r="E11" s="264">
        <v>1</v>
      </c>
      <c r="F11" s="279">
        <v>0.4</v>
      </c>
      <c r="G11" s="264">
        <v>0.2</v>
      </c>
      <c r="H11" s="264">
        <v>11.9</v>
      </c>
      <c r="I11" s="264">
        <v>11.23116482662541</v>
      </c>
    </row>
    <row r="12" spans="1:19" s="49" customFormat="1" ht="15" customHeight="1" thickBot="1" x14ac:dyDescent="0.3">
      <c r="B12" s="75" t="s">
        <v>190</v>
      </c>
      <c r="C12" s="342">
        <v>2544.9520211321883</v>
      </c>
      <c r="D12" s="343">
        <v>31427.956756498028</v>
      </c>
      <c r="E12" s="268">
        <v>22118.063803193454</v>
      </c>
      <c r="F12" s="344">
        <v>9888.9656570646221</v>
      </c>
      <c r="G12" s="268">
        <v>1981.1733827789935</v>
      </c>
      <c r="H12" s="268">
        <v>26.806842687679804</v>
      </c>
      <c r="I12" s="268">
        <v>4412.2001509607926</v>
      </c>
    </row>
    <row r="13" spans="1:19" ht="15" customHeight="1" x14ac:dyDescent="0.25">
      <c r="B13" s="3"/>
      <c r="C13" s="3"/>
      <c r="D13" s="3"/>
      <c r="E13" s="3"/>
      <c r="F13" s="3"/>
      <c r="G13" s="4"/>
      <c r="H13" s="4"/>
      <c r="I13" s="4"/>
    </row>
    <row r="14" spans="1:19" ht="15" customHeight="1" x14ac:dyDescent="0.25">
      <c r="A14" s="48" t="s">
        <v>12</v>
      </c>
      <c r="B14" s="392" t="s">
        <v>196</v>
      </c>
      <c r="C14" s="393"/>
      <c r="D14" s="393"/>
      <c r="E14" s="393"/>
      <c r="F14" s="393"/>
      <c r="G14" s="393"/>
      <c r="H14" s="393"/>
      <c r="I14" s="393"/>
      <c r="K14"/>
      <c r="L14"/>
      <c r="M14"/>
      <c r="N14"/>
      <c r="O14"/>
      <c r="P14"/>
      <c r="Q14"/>
      <c r="R14"/>
      <c r="S14"/>
    </row>
    <row r="15" spans="1:19" ht="45" customHeight="1" x14ac:dyDescent="0.25">
      <c r="A15" s="48" t="s">
        <v>13</v>
      </c>
      <c r="B15" s="390" t="s">
        <v>191</v>
      </c>
      <c r="C15" s="391"/>
      <c r="D15" s="391"/>
      <c r="E15" s="391"/>
      <c r="F15" s="391"/>
      <c r="G15" s="391"/>
      <c r="H15" s="391"/>
      <c r="I15" s="391"/>
    </row>
    <row r="16" spans="1:19" s="305" customFormat="1" ht="15" customHeight="1" x14ac:dyDescent="0.25">
      <c r="A16" s="345" t="s">
        <v>11</v>
      </c>
      <c r="B16" s="362" t="s">
        <v>194</v>
      </c>
      <c r="C16" s="363"/>
    </row>
    <row r="17" spans="1:17" s="305" customFormat="1" ht="15" customHeight="1" x14ac:dyDescent="0.25">
      <c r="A17" s="318" t="s">
        <v>2</v>
      </c>
      <c r="B17" s="364" t="s">
        <v>187</v>
      </c>
      <c r="C17" s="364"/>
      <c r="D17" s="323"/>
      <c r="E17" s="323"/>
      <c r="F17" s="323"/>
      <c r="G17" s="323"/>
      <c r="H17" s="303"/>
    </row>
    <row r="18" spans="1:17" ht="15" customHeight="1" x14ac:dyDescent="0.25">
      <c r="H18"/>
    </row>
    <row r="19" spans="1:17" ht="15" customHeight="1" x14ac:dyDescent="0.25">
      <c r="A19"/>
      <c r="B19"/>
      <c r="C19"/>
      <c r="D19"/>
      <c r="E19"/>
      <c r="H19"/>
      <c r="K19"/>
      <c r="L19"/>
      <c r="M19"/>
      <c r="N19"/>
      <c r="O19"/>
      <c r="P19"/>
      <c r="Q19"/>
    </row>
    <row r="20" spans="1:17" ht="12" customHeight="1" x14ac:dyDescent="0.25">
      <c r="A20"/>
      <c r="B20"/>
      <c r="C20"/>
      <c r="D20"/>
      <c r="E20"/>
      <c r="H20"/>
    </row>
    <row r="21" spans="1:17" ht="12" customHeight="1" x14ac:dyDescent="0.25">
      <c r="H21"/>
    </row>
    <row r="22" spans="1:17" ht="12" customHeight="1" x14ac:dyDescent="0.25">
      <c r="H22"/>
    </row>
    <row r="23" spans="1:17" ht="12" customHeight="1" x14ac:dyDescent="0.25">
      <c r="H23"/>
    </row>
    <row r="24" spans="1:17" ht="12" customHeight="1" x14ac:dyDescent="0.25">
      <c r="B24" s="180"/>
      <c r="H24"/>
    </row>
    <row r="25" spans="1:17" ht="12" customHeight="1" x14ac:dyDescent="0.25">
      <c r="H25"/>
    </row>
    <row r="26" spans="1:17" ht="12" customHeight="1" x14ac:dyDescent="0.25">
      <c r="H26"/>
    </row>
    <row r="27" spans="1:17" ht="12" customHeight="1" x14ac:dyDescent="0.25">
      <c r="H27"/>
    </row>
    <row r="28" spans="1:17" ht="12" customHeight="1" x14ac:dyDescent="0.25">
      <c r="H28"/>
    </row>
    <row r="29" spans="1:17" ht="12" customHeight="1" x14ac:dyDescent="0.25">
      <c r="H29"/>
    </row>
    <row r="30" spans="1:17" ht="12" customHeight="1" x14ac:dyDescent="0.25">
      <c r="H30"/>
    </row>
  </sheetData>
  <customSheetViews>
    <customSheetView guid="{B544136C-407E-43E6-9B24-EBD70BB50554}" showGridLines="0">
      <selection activeCell="I1" sqref="I1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20" sqref="B2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>
      <selection activeCell="I1" sqref="I1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9">
    <mergeCell ref="B17:C17"/>
    <mergeCell ref="B16:C16"/>
    <mergeCell ref="B2:I2"/>
    <mergeCell ref="G3:I3"/>
    <mergeCell ref="B15:I15"/>
    <mergeCell ref="B3:B4"/>
    <mergeCell ref="C3:C4"/>
    <mergeCell ref="D3:F3"/>
    <mergeCell ref="B14:I14"/>
  </mergeCells>
  <hyperlinks>
    <hyperlink ref="I1" location="Índice!A1" display="[índice Ç]" xr:uid="{00000000-0004-0000-0200-000000000000}"/>
    <hyperlink ref="B17" r:id="rId4" display="http://www.observatorioemigracao.pt/np4/6415" xr:uid="{00000000-0004-0000-0200-000001000000}"/>
    <hyperlink ref="B17:C17" r:id="rId5" display="ttp://www.observatorioemigracao.pt/np4/7785" xr:uid="{00000000-0004-0000-02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4"/>
  <sheetViews>
    <sheetView showGridLines="0" zoomScaleNormal="100" workbookViewId="0"/>
  </sheetViews>
  <sheetFormatPr defaultColWidth="8.7109375" defaultRowHeight="12" customHeight="1" x14ac:dyDescent="0.25"/>
  <cols>
    <col min="1" max="1" width="12.7109375" style="1" customWidth="1"/>
    <col min="2" max="2" width="8.7109375" style="1" customWidth="1"/>
    <col min="3" max="5" width="16.7109375" style="8" customWidth="1"/>
    <col min="6" max="6" width="12.7109375" style="8" customWidth="1"/>
    <col min="7" max="7" width="4.7109375" style="1" customWidth="1"/>
    <col min="8" max="8" width="12.7109375" style="1" customWidth="1"/>
    <col min="9" max="9" width="4.7109375" style="1" customWidth="1"/>
    <col min="10" max="10" width="8.7109375" style="1"/>
    <col min="14" max="16384" width="8.7109375" style="1"/>
  </cols>
  <sheetData>
    <row r="1" spans="1:18" ht="30" customHeight="1" x14ac:dyDescent="0.25">
      <c r="A1" s="41" t="s">
        <v>0</v>
      </c>
      <c r="B1" s="98" t="s">
        <v>1</v>
      </c>
      <c r="C1" s="94"/>
      <c r="D1" s="9"/>
      <c r="E1" s="9"/>
      <c r="F1" s="9"/>
      <c r="G1" s="184"/>
      <c r="H1" s="394" t="s">
        <v>18</v>
      </c>
      <c r="I1" s="394"/>
      <c r="K1" s="1"/>
      <c r="N1"/>
    </row>
    <row r="2" spans="1:18" s="24" customFormat="1" ht="30" customHeight="1" thickBot="1" x14ac:dyDescent="0.3">
      <c r="B2" s="377" t="s">
        <v>186</v>
      </c>
      <c r="C2" s="408"/>
      <c r="D2" s="408"/>
      <c r="E2" s="408"/>
      <c r="F2" s="408"/>
      <c r="K2"/>
      <c r="L2"/>
      <c r="M2"/>
    </row>
    <row r="3" spans="1:18" s="24" customFormat="1" ht="30" customHeight="1" x14ac:dyDescent="0.25">
      <c r="B3" s="412" t="s">
        <v>15</v>
      </c>
      <c r="C3" s="386" t="s">
        <v>13</v>
      </c>
      <c r="D3" s="404"/>
      <c r="E3" s="404"/>
      <c r="F3" s="404"/>
      <c r="G3" s="405"/>
      <c r="H3" s="406"/>
      <c r="I3" s="406"/>
      <c r="K3"/>
      <c r="L3"/>
      <c r="M3"/>
    </row>
    <row r="4" spans="1:18" ht="30" customHeight="1" x14ac:dyDescent="0.25">
      <c r="B4" s="413"/>
      <c r="C4" s="409" t="s">
        <v>14</v>
      </c>
      <c r="D4" s="410"/>
      <c r="E4" s="411"/>
      <c r="F4" s="395" t="s">
        <v>133</v>
      </c>
      <c r="G4" s="396"/>
      <c r="H4" s="396"/>
      <c r="I4" s="396"/>
      <c r="N4"/>
      <c r="O4"/>
      <c r="P4"/>
      <c r="Q4"/>
      <c r="R4"/>
    </row>
    <row r="5" spans="1:18" ht="30" customHeight="1" x14ac:dyDescent="0.25">
      <c r="B5" s="414"/>
      <c r="C5" s="84" t="s">
        <v>3</v>
      </c>
      <c r="D5" s="118" t="s">
        <v>16</v>
      </c>
      <c r="E5" s="85" t="s">
        <v>17</v>
      </c>
      <c r="F5" s="397" t="s">
        <v>142</v>
      </c>
      <c r="G5" s="398"/>
      <c r="H5" s="399" t="s">
        <v>144</v>
      </c>
      <c r="I5" s="399"/>
      <c r="N5"/>
      <c r="O5"/>
      <c r="P5"/>
      <c r="Q5"/>
      <c r="R5"/>
    </row>
    <row r="6" spans="1:18" ht="15" customHeight="1" x14ac:dyDescent="0.25">
      <c r="B6" s="81">
        <v>2001</v>
      </c>
      <c r="C6" s="114">
        <f>D6+E6</f>
        <v>20589</v>
      </c>
      <c r="D6" s="111">
        <v>5762</v>
      </c>
      <c r="E6" s="115">
        <v>14827</v>
      </c>
      <c r="F6" s="208">
        <v>40000</v>
      </c>
      <c r="G6" s="209"/>
      <c r="H6" s="208">
        <v>45000</v>
      </c>
      <c r="I6" s="214" t="s">
        <v>143</v>
      </c>
      <c r="N6"/>
      <c r="O6"/>
      <c r="P6"/>
      <c r="Q6"/>
      <c r="R6"/>
    </row>
    <row r="7" spans="1:18" ht="15" customHeight="1" x14ac:dyDescent="0.25">
      <c r="B7" s="82">
        <v>2002</v>
      </c>
      <c r="C7" s="83">
        <f>D7+E7</f>
        <v>27358</v>
      </c>
      <c r="D7" s="112">
        <v>8813</v>
      </c>
      <c r="E7" s="116">
        <v>18545</v>
      </c>
      <c r="F7" s="210">
        <v>50000</v>
      </c>
      <c r="G7" s="211"/>
      <c r="H7" s="210">
        <v>50000</v>
      </c>
      <c r="I7" s="213"/>
      <c r="N7"/>
      <c r="O7"/>
      <c r="P7"/>
      <c r="Q7"/>
      <c r="R7"/>
    </row>
    <row r="8" spans="1:18" ht="15" customHeight="1" x14ac:dyDescent="0.25">
      <c r="B8" s="66">
        <v>2003</v>
      </c>
      <c r="C8" s="73">
        <f>D8+E8</f>
        <v>27008</v>
      </c>
      <c r="D8" s="113">
        <v>6687</v>
      </c>
      <c r="E8" s="117">
        <v>20321</v>
      </c>
      <c r="F8" s="212">
        <v>60000</v>
      </c>
      <c r="G8" s="209"/>
      <c r="H8" s="212">
        <v>60000</v>
      </c>
      <c r="I8" s="214"/>
      <c r="N8"/>
      <c r="O8"/>
      <c r="P8"/>
      <c r="Q8"/>
      <c r="R8"/>
    </row>
    <row r="9" spans="1:18" ht="15" customHeight="1" x14ac:dyDescent="0.25">
      <c r="B9" s="82">
        <v>2004</v>
      </c>
      <c r="C9" s="83" t="s">
        <v>7</v>
      </c>
      <c r="D9" s="112">
        <v>6757</v>
      </c>
      <c r="E9" s="116" t="s">
        <v>7</v>
      </c>
      <c r="F9" s="210">
        <v>70000</v>
      </c>
      <c r="G9" s="211"/>
      <c r="H9" s="210">
        <v>70000</v>
      </c>
      <c r="I9" s="213"/>
      <c r="N9"/>
      <c r="O9"/>
      <c r="P9"/>
      <c r="Q9"/>
      <c r="R9"/>
    </row>
    <row r="10" spans="1:18" ht="15" customHeight="1" x14ac:dyDescent="0.25">
      <c r="B10" s="66">
        <v>2005</v>
      </c>
      <c r="C10" s="73" t="s">
        <v>7</v>
      </c>
      <c r="D10" s="113">
        <v>6360</v>
      </c>
      <c r="E10" s="117" t="s">
        <v>7</v>
      </c>
      <c r="F10" s="212">
        <v>65000</v>
      </c>
      <c r="G10" s="209"/>
      <c r="H10" s="212">
        <v>65000</v>
      </c>
      <c r="I10" s="214"/>
      <c r="N10"/>
      <c r="O10"/>
      <c r="P10"/>
      <c r="Q10"/>
      <c r="R10"/>
    </row>
    <row r="11" spans="1:18" ht="15" customHeight="1" x14ac:dyDescent="0.25">
      <c r="B11" s="82">
        <v>2006</v>
      </c>
      <c r="C11" s="83" t="s">
        <v>7</v>
      </c>
      <c r="D11" s="112">
        <v>5600</v>
      </c>
      <c r="E11" s="116" t="s">
        <v>7</v>
      </c>
      <c r="F11" s="210">
        <v>75000</v>
      </c>
      <c r="G11" s="211"/>
      <c r="H11" s="210">
        <v>75000</v>
      </c>
      <c r="I11" s="213"/>
      <c r="N11"/>
      <c r="O11"/>
      <c r="P11"/>
      <c r="Q11"/>
      <c r="R11"/>
    </row>
    <row r="12" spans="1:18" ht="15" customHeight="1" x14ac:dyDescent="0.25">
      <c r="B12" s="66">
        <v>2007</v>
      </c>
      <c r="C12" s="73" t="s">
        <v>7</v>
      </c>
      <c r="D12" s="113">
        <v>7890</v>
      </c>
      <c r="E12" s="117" t="s">
        <v>7</v>
      </c>
      <c r="F12" s="212">
        <v>85000</v>
      </c>
      <c r="G12" s="209"/>
      <c r="H12" s="212">
        <v>90000</v>
      </c>
      <c r="I12" s="214" t="s">
        <v>143</v>
      </c>
      <c r="N12"/>
      <c r="O12"/>
      <c r="P12"/>
      <c r="Q12"/>
      <c r="R12"/>
    </row>
    <row r="13" spans="1:18" ht="15" customHeight="1" x14ac:dyDescent="0.25">
      <c r="B13" s="82">
        <v>2008</v>
      </c>
      <c r="C13" s="83" t="s">
        <v>7</v>
      </c>
      <c r="D13" s="112">
        <v>20357</v>
      </c>
      <c r="E13" s="116" t="s">
        <v>7</v>
      </c>
      <c r="F13" s="210">
        <v>85000</v>
      </c>
      <c r="G13" s="211"/>
      <c r="H13" s="210">
        <v>85000</v>
      </c>
      <c r="I13" s="213"/>
      <c r="N13"/>
      <c r="O13"/>
      <c r="P13"/>
      <c r="Q13"/>
      <c r="R13"/>
    </row>
    <row r="14" spans="1:18" ht="15" customHeight="1" x14ac:dyDescent="0.25">
      <c r="B14" s="66">
        <v>2009</v>
      </c>
      <c r="C14" s="73" t="s">
        <v>7</v>
      </c>
      <c r="D14" s="113">
        <v>16899</v>
      </c>
      <c r="E14" s="117" t="s">
        <v>7</v>
      </c>
      <c r="F14" s="212">
        <v>70000</v>
      </c>
      <c r="G14" s="209"/>
      <c r="H14" s="212">
        <v>75000</v>
      </c>
      <c r="I14" s="214" t="s">
        <v>143</v>
      </c>
      <c r="J14"/>
      <c r="N14"/>
      <c r="O14"/>
      <c r="P14"/>
      <c r="Q14"/>
      <c r="R14"/>
    </row>
    <row r="15" spans="1:18" ht="15" customHeight="1" x14ac:dyDescent="0.25">
      <c r="B15" s="82">
        <v>2010</v>
      </c>
      <c r="C15" s="83" t="s">
        <v>7</v>
      </c>
      <c r="D15" s="112">
        <v>23760</v>
      </c>
      <c r="E15" s="116" t="s">
        <v>7</v>
      </c>
      <c r="F15" s="210">
        <v>65000</v>
      </c>
      <c r="G15" s="211"/>
      <c r="H15" s="210">
        <v>70000</v>
      </c>
      <c r="I15" s="213" t="s">
        <v>143</v>
      </c>
      <c r="J15"/>
      <c r="N15"/>
      <c r="O15"/>
      <c r="P15"/>
      <c r="Q15"/>
      <c r="R15"/>
    </row>
    <row r="16" spans="1:18" ht="15" customHeight="1" x14ac:dyDescent="0.25">
      <c r="B16" s="66">
        <v>2011</v>
      </c>
      <c r="C16" s="73">
        <f>D16+E16</f>
        <v>100978</v>
      </c>
      <c r="D16" s="113">
        <v>43998</v>
      </c>
      <c r="E16" s="117">
        <v>56980</v>
      </c>
      <c r="F16" s="212">
        <v>85000</v>
      </c>
      <c r="G16" s="209"/>
      <c r="H16" s="212">
        <v>85000</v>
      </c>
      <c r="I16" s="214"/>
      <c r="J16"/>
      <c r="N16"/>
      <c r="O16"/>
      <c r="P16"/>
      <c r="Q16"/>
      <c r="R16"/>
    </row>
    <row r="17" spans="1:18" ht="15" customHeight="1" x14ac:dyDescent="0.25">
      <c r="B17" s="82">
        <v>2012</v>
      </c>
      <c r="C17" s="83">
        <f>D17+E17</f>
        <v>121418</v>
      </c>
      <c r="D17" s="112">
        <v>51958</v>
      </c>
      <c r="E17" s="116">
        <v>69460</v>
      </c>
      <c r="F17" s="210">
        <v>105000</v>
      </c>
      <c r="G17" s="211"/>
      <c r="H17" s="210">
        <v>105000</v>
      </c>
      <c r="I17" s="213"/>
      <c r="J17"/>
      <c r="N17"/>
      <c r="O17"/>
      <c r="P17"/>
      <c r="Q17"/>
      <c r="R17"/>
    </row>
    <row r="18" spans="1:18" ht="15" customHeight="1" x14ac:dyDescent="0.25">
      <c r="B18" s="66">
        <v>2013</v>
      </c>
      <c r="C18" s="73">
        <f>D18+E18</f>
        <v>128108</v>
      </c>
      <c r="D18" s="113">
        <v>53786</v>
      </c>
      <c r="E18" s="117">
        <v>74322</v>
      </c>
      <c r="F18" s="212">
        <v>120000</v>
      </c>
      <c r="G18" s="209"/>
      <c r="H18" s="212">
        <v>120000</v>
      </c>
      <c r="I18" s="214"/>
      <c r="J18"/>
      <c r="N18"/>
      <c r="O18"/>
      <c r="P18"/>
      <c r="Q18"/>
      <c r="R18"/>
    </row>
    <row r="19" spans="1:18" ht="15" customHeight="1" x14ac:dyDescent="0.25">
      <c r="B19" s="157">
        <v>2014</v>
      </c>
      <c r="C19" s="158">
        <f>D19+E19</f>
        <v>134624</v>
      </c>
      <c r="D19" s="159">
        <v>49572</v>
      </c>
      <c r="E19" s="160">
        <v>85052</v>
      </c>
      <c r="F19" s="210">
        <v>110000</v>
      </c>
      <c r="G19" s="213"/>
      <c r="H19" s="210">
        <v>115000</v>
      </c>
      <c r="I19" s="213" t="s">
        <v>143</v>
      </c>
      <c r="J19"/>
      <c r="N19"/>
      <c r="O19"/>
      <c r="P19"/>
      <c r="Q19"/>
      <c r="R19"/>
    </row>
    <row r="20" spans="1:18" ht="15" customHeight="1" x14ac:dyDescent="0.25">
      <c r="B20" s="66">
        <v>2015</v>
      </c>
      <c r="C20" s="73">
        <v>101203</v>
      </c>
      <c r="D20" s="113">
        <v>40377</v>
      </c>
      <c r="E20" s="117">
        <v>60826</v>
      </c>
      <c r="F20" s="212">
        <v>105000</v>
      </c>
      <c r="G20" s="209"/>
      <c r="H20" s="212">
        <v>115000</v>
      </c>
      <c r="I20" s="209" t="s">
        <v>143</v>
      </c>
      <c r="J20"/>
      <c r="N20"/>
      <c r="O20"/>
      <c r="P20"/>
      <c r="Q20"/>
      <c r="R20"/>
    </row>
    <row r="21" spans="1:18" ht="15" customHeight="1" x14ac:dyDescent="0.25">
      <c r="B21" s="215">
        <v>2016</v>
      </c>
      <c r="C21" s="158">
        <v>97151</v>
      </c>
      <c r="D21" s="159">
        <v>38273</v>
      </c>
      <c r="E21" s="160">
        <v>58878</v>
      </c>
      <c r="F21" s="216">
        <v>95000</v>
      </c>
      <c r="G21" s="217" t="s">
        <v>86</v>
      </c>
      <c r="H21" s="216">
        <v>100000</v>
      </c>
      <c r="I21" s="217" t="s">
        <v>143</v>
      </c>
      <c r="J21"/>
      <c r="N21"/>
      <c r="O21"/>
      <c r="P21"/>
      <c r="Q21"/>
      <c r="R21"/>
    </row>
    <row r="22" spans="1:18" ht="15" customHeight="1" x14ac:dyDescent="0.25">
      <c r="B22" s="66">
        <v>2017</v>
      </c>
      <c r="C22" s="73">
        <v>81051</v>
      </c>
      <c r="D22" s="113">
        <v>31753</v>
      </c>
      <c r="E22" s="117">
        <v>49298</v>
      </c>
      <c r="F22" s="212">
        <v>80000</v>
      </c>
      <c r="G22" s="209" t="s">
        <v>86</v>
      </c>
      <c r="H22" s="212">
        <v>85000</v>
      </c>
      <c r="I22" s="209" t="s">
        <v>143</v>
      </c>
      <c r="J22"/>
      <c r="N22"/>
      <c r="O22"/>
      <c r="P22"/>
      <c r="Q22"/>
      <c r="R22"/>
    </row>
    <row r="23" spans="1:18" ht="15" customHeight="1" x14ac:dyDescent="0.25">
      <c r="B23" s="82">
        <v>2018</v>
      </c>
      <c r="C23" s="83">
        <v>81754</v>
      </c>
      <c r="D23" s="112">
        <v>31600</v>
      </c>
      <c r="E23" s="116">
        <v>50154</v>
      </c>
      <c r="F23" s="210">
        <v>75000</v>
      </c>
      <c r="G23" s="324" t="s">
        <v>86</v>
      </c>
      <c r="H23" s="210">
        <v>80000</v>
      </c>
      <c r="I23" s="324" t="s">
        <v>143</v>
      </c>
      <c r="J23"/>
      <c r="N23"/>
      <c r="O23"/>
      <c r="P23"/>
      <c r="Q23"/>
      <c r="R23"/>
    </row>
    <row r="24" spans="1:18" ht="15" customHeight="1" thickBot="1" x14ac:dyDescent="0.3">
      <c r="B24" s="325">
        <v>2019</v>
      </c>
      <c r="C24" s="326">
        <v>77040</v>
      </c>
      <c r="D24" s="327">
        <v>28219</v>
      </c>
      <c r="E24" s="328">
        <v>48821</v>
      </c>
      <c r="F24" s="329">
        <v>80000</v>
      </c>
      <c r="G24" s="330" t="s">
        <v>86</v>
      </c>
      <c r="H24" s="331" t="s">
        <v>7</v>
      </c>
      <c r="I24" s="330"/>
      <c r="J24"/>
      <c r="N24"/>
      <c r="O24"/>
      <c r="P24"/>
      <c r="Q24"/>
      <c r="R24"/>
    </row>
    <row r="25" spans="1:18" ht="15" customHeight="1" x14ac:dyDescent="0.25">
      <c r="B25" s="82"/>
      <c r="C25" s="112"/>
      <c r="D25" s="112"/>
      <c r="E25" s="112"/>
      <c r="F25" s="161"/>
      <c r="I25"/>
      <c r="J25"/>
      <c r="N25"/>
      <c r="O25"/>
      <c r="P25"/>
      <c r="Q25"/>
      <c r="R25"/>
    </row>
    <row r="26" spans="1:18" s="131" customFormat="1" ht="15" customHeight="1" x14ac:dyDescent="0.25">
      <c r="A26" s="48" t="s">
        <v>12</v>
      </c>
      <c r="B26" s="407" t="s">
        <v>145</v>
      </c>
      <c r="C26" s="402"/>
      <c r="D26" s="402"/>
      <c r="E26" s="402"/>
      <c r="F26" s="402"/>
      <c r="G26" s="402"/>
      <c r="K26"/>
      <c r="L26"/>
      <c r="M26"/>
    </row>
    <row r="27" spans="1:18" ht="45" customHeight="1" x14ac:dyDescent="0.25">
      <c r="A27" s="48" t="s">
        <v>13</v>
      </c>
      <c r="B27" s="400" t="s">
        <v>169</v>
      </c>
      <c r="C27" s="401"/>
      <c r="D27" s="401"/>
      <c r="E27" s="401"/>
      <c r="F27" s="401"/>
      <c r="G27" s="402"/>
      <c r="H27" s="403"/>
      <c r="I27" s="403"/>
    </row>
    <row r="28" spans="1:18" s="305" customFormat="1" ht="15" customHeight="1" x14ac:dyDescent="0.25">
      <c r="A28" s="345" t="s">
        <v>11</v>
      </c>
      <c r="B28" s="362" t="s">
        <v>194</v>
      </c>
      <c r="C28" s="363"/>
    </row>
    <row r="29" spans="1:18" s="305" customFormat="1" ht="15" customHeight="1" x14ac:dyDescent="0.25">
      <c r="A29" s="318" t="s">
        <v>2</v>
      </c>
      <c r="B29" s="364" t="s">
        <v>187</v>
      </c>
      <c r="C29" s="364"/>
      <c r="D29" s="364"/>
      <c r="E29" s="364"/>
      <c r="F29" s="364"/>
      <c r="G29" s="364"/>
      <c r="H29" s="303"/>
    </row>
    <row r="30" spans="1:18" ht="15" customHeight="1" x14ac:dyDescent="0.25"/>
    <row r="31" spans="1:18" ht="15" customHeight="1" x14ac:dyDescent="0.25"/>
    <row r="32" spans="1:18" ht="15" customHeight="1" x14ac:dyDescent="0.25"/>
    <row r="33" ht="15" customHeight="1" x14ac:dyDescent="0.25"/>
    <row r="34" ht="15" customHeight="1" x14ac:dyDescent="0.25"/>
  </sheetData>
  <customSheetViews>
    <customSheetView guid="{B544136C-407E-43E6-9B24-EBD70BB50554}" showGridLines="0" topLeftCell="A4">
      <selection activeCell="B26" sqref="B26:G26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D9" sqref="D9:D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>
      <selection activeCell="B23" sqref="B23:G23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12">
    <mergeCell ref="B29:G29"/>
    <mergeCell ref="B26:G26"/>
    <mergeCell ref="B2:F2"/>
    <mergeCell ref="C4:E4"/>
    <mergeCell ref="B3:B5"/>
    <mergeCell ref="B28:C28"/>
    <mergeCell ref="H1:I1"/>
    <mergeCell ref="F4:I4"/>
    <mergeCell ref="F5:G5"/>
    <mergeCell ref="H5:I5"/>
    <mergeCell ref="B27:I27"/>
    <mergeCell ref="C3:I3"/>
  </mergeCells>
  <hyperlinks>
    <hyperlink ref="H1" location="Índice!A1" display="[índice Ç]" xr:uid="{00000000-0004-0000-0300-000000000000}"/>
    <hyperlink ref="B29" r:id="rId4" display="http://www.observatorioemigracao.pt/np4/6415" xr:uid="{00000000-0004-0000-0300-000001000000}"/>
    <hyperlink ref="B29:C29" r:id="rId5" display="ttp://www.observatorioemigracao.pt/np4/7785" xr:uid="{00000000-0004-0000-03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4"/>
  <sheetViews>
    <sheetView showGridLines="0" workbookViewId="0">
      <selection activeCell="J1" sqref="J1"/>
    </sheetView>
  </sheetViews>
  <sheetFormatPr defaultRowHeight="15" x14ac:dyDescent="0.25"/>
  <cols>
    <col min="1" max="1" width="12.7109375" customWidth="1"/>
    <col min="2" max="2" width="8.7109375" customWidth="1"/>
    <col min="3" max="9" width="12.7109375" customWidth="1"/>
    <col min="10" max="10" width="12.7109375" style="45" customWidth="1"/>
  </cols>
  <sheetData>
    <row r="1" spans="1:29" s="30" customFormat="1" ht="30" customHeight="1" x14ac:dyDescent="0.25">
      <c r="A1" s="40" t="s">
        <v>0</v>
      </c>
      <c r="B1" s="97" t="s">
        <v>1</v>
      </c>
      <c r="C1" s="96"/>
      <c r="D1" s="96"/>
      <c r="E1" s="96"/>
      <c r="F1" s="96"/>
      <c r="G1" s="96"/>
      <c r="H1" s="96"/>
      <c r="I1" s="96"/>
      <c r="J1" s="61" t="s">
        <v>18</v>
      </c>
      <c r="M1"/>
    </row>
    <row r="2" spans="1:29" s="30" customFormat="1" ht="45" customHeight="1" thickBot="1" x14ac:dyDescent="0.3">
      <c r="B2" s="415" t="s">
        <v>153</v>
      </c>
      <c r="C2" s="416"/>
      <c r="D2" s="416"/>
      <c r="E2" s="416"/>
      <c r="F2" s="416"/>
      <c r="G2" s="416"/>
      <c r="H2" s="416"/>
      <c r="I2" s="416"/>
      <c r="J2" s="416"/>
      <c r="M2"/>
    </row>
    <row r="3" spans="1:29" s="30" customFormat="1" ht="30" customHeight="1" x14ac:dyDescent="0.25">
      <c r="B3" s="420" t="s">
        <v>15</v>
      </c>
      <c r="C3" s="418" t="s">
        <v>3</v>
      </c>
      <c r="D3" s="419"/>
      <c r="E3" s="422" t="s">
        <v>81</v>
      </c>
      <c r="F3" s="423"/>
      <c r="G3" s="422" t="s">
        <v>82</v>
      </c>
      <c r="H3" s="424"/>
      <c r="I3" s="425" t="s">
        <v>83</v>
      </c>
      <c r="J3" s="423"/>
      <c r="M3"/>
    </row>
    <row r="4" spans="1:29" s="30" customFormat="1" ht="30" customHeight="1" x14ac:dyDescent="0.25">
      <c r="B4" s="421"/>
      <c r="C4" s="103" t="s">
        <v>19</v>
      </c>
      <c r="D4" s="104" t="s">
        <v>20</v>
      </c>
      <c r="E4" s="103" t="s">
        <v>19</v>
      </c>
      <c r="F4" s="104" t="s">
        <v>20</v>
      </c>
      <c r="G4" s="103" t="s">
        <v>19</v>
      </c>
      <c r="H4" s="104" t="s">
        <v>20</v>
      </c>
      <c r="I4" s="105" t="s">
        <v>19</v>
      </c>
      <c r="J4" s="106" t="s">
        <v>20</v>
      </c>
      <c r="M4"/>
    </row>
    <row r="5" spans="1:29" s="47" customFormat="1" ht="15" customHeight="1" x14ac:dyDescent="0.25">
      <c r="A5" s="46"/>
      <c r="B5" s="162">
        <v>1990</v>
      </c>
      <c r="C5" s="307">
        <v>2060790</v>
      </c>
      <c r="D5" s="164">
        <f>C5/$C5*100</f>
        <v>100</v>
      </c>
      <c r="E5" s="165">
        <v>1092141</v>
      </c>
      <c r="F5" s="166">
        <f t="shared" ref="F5:F10" si="0">E5/$C5*100</f>
        <v>52.99622960126942</v>
      </c>
      <c r="G5" s="163">
        <v>910907</v>
      </c>
      <c r="H5" s="167">
        <f t="shared" ref="H5:H11" si="1">G5/$C5*100</f>
        <v>44.2018352185327</v>
      </c>
      <c r="I5" s="165">
        <f>C5-(E5+G5)</f>
        <v>57742</v>
      </c>
      <c r="J5" s="168">
        <f t="shared" ref="J5:J11" si="2">I5/$C5*100</f>
        <v>2.8019351801978853</v>
      </c>
      <c r="K5" s="46"/>
      <c r="L5" s="46"/>
      <c r="M5"/>
      <c r="N5" s="53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1:29" s="47" customFormat="1" ht="15" customHeight="1" x14ac:dyDescent="0.25">
      <c r="A6" s="46"/>
      <c r="B6" s="169">
        <v>1995</v>
      </c>
      <c r="C6" s="306">
        <v>2097189</v>
      </c>
      <c r="D6" s="171">
        <f t="shared" ref="D6:D10" si="3">C6/$C6*100</f>
        <v>100</v>
      </c>
      <c r="E6" s="172">
        <v>1187356</v>
      </c>
      <c r="F6" s="173">
        <f t="shared" si="0"/>
        <v>56.616547197224477</v>
      </c>
      <c r="G6" s="170">
        <v>853198</v>
      </c>
      <c r="H6" s="174">
        <f t="shared" si="1"/>
        <v>40.682933202491526</v>
      </c>
      <c r="I6" s="172">
        <f t="shared" ref="I6:I11" si="4">C6-(E6+G6)</f>
        <v>56635</v>
      </c>
      <c r="J6" s="175">
        <f t="shared" si="2"/>
        <v>2.7005196002839993</v>
      </c>
      <c r="K6" s="46"/>
      <c r="L6" s="46"/>
      <c r="M6"/>
      <c r="N6" s="53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</row>
    <row r="7" spans="1:29" s="47" customFormat="1" ht="15" customHeight="1" x14ac:dyDescent="0.25">
      <c r="A7" s="46"/>
      <c r="B7" s="176">
        <v>2000</v>
      </c>
      <c r="C7" s="307">
        <v>2174444</v>
      </c>
      <c r="D7" s="164">
        <f t="shared" si="3"/>
        <v>100</v>
      </c>
      <c r="E7" s="165">
        <v>1301084</v>
      </c>
      <c r="F7" s="166">
        <f t="shared" si="0"/>
        <v>59.835249838579429</v>
      </c>
      <c r="G7" s="163">
        <v>815315</v>
      </c>
      <c r="H7" s="167">
        <f t="shared" si="1"/>
        <v>37.495332140078105</v>
      </c>
      <c r="I7" s="165">
        <f t="shared" si="4"/>
        <v>58045</v>
      </c>
      <c r="J7" s="168">
        <f t="shared" si="2"/>
        <v>2.6694180213424672</v>
      </c>
      <c r="K7" s="46"/>
      <c r="L7" s="46"/>
      <c r="M7"/>
      <c r="N7" s="53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s="47" customFormat="1" ht="15" customHeight="1" x14ac:dyDescent="0.25">
      <c r="A8" s="46"/>
      <c r="B8" s="169">
        <v>2005</v>
      </c>
      <c r="C8" s="306">
        <v>1936066</v>
      </c>
      <c r="D8" s="171">
        <f t="shared" si="3"/>
        <v>100</v>
      </c>
      <c r="E8" s="172">
        <v>1114618</v>
      </c>
      <c r="F8" s="173">
        <f t="shared" si="0"/>
        <v>57.571281144341157</v>
      </c>
      <c r="G8" s="170">
        <v>758905</v>
      </c>
      <c r="H8" s="174">
        <f t="shared" si="1"/>
        <v>39.198302123997841</v>
      </c>
      <c r="I8" s="172">
        <f t="shared" si="4"/>
        <v>62543</v>
      </c>
      <c r="J8" s="175">
        <f t="shared" si="2"/>
        <v>3.2304167316610073</v>
      </c>
      <c r="K8" s="53"/>
      <c r="L8" s="53"/>
      <c r="M8"/>
      <c r="N8" s="53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s="47" customFormat="1" ht="15" customHeight="1" x14ac:dyDescent="0.25">
      <c r="A9" s="46"/>
      <c r="B9" s="176">
        <v>2010</v>
      </c>
      <c r="C9" s="307">
        <v>2098897</v>
      </c>
      <c r="D9" s="164">
        <f t="shared" si="3"/>
        <v>100</v>
      </c>
      <c r="E9" s="165">
        <v>1308130</v>
      </c>
      <c r="F9" s="166">
        <f t="shared" si="0"/>
        <v>62.324640037124254</v>
      </c>
      <c r="G9" s="163">
        <v>712886</v>
      </c>
      <c r="H9" s="167">
        <f t="shared" si="1"/>
        <v>33.964791983599</v>
      </c>
      <c r="I9" s="165">
        <f t="shared" si="4"/>
        <v>77881</v>
      </c>
      <c r="J9" s="168">
        <f t="shared" si="2"/>
        <v>3.7105679792767345</v>
      </c>
      <c r="K9" s="53"/>
      <c r="L9" s="53"/>
      <c r="M9"/>
      <c r="N9" s="53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29" s="47" customFormat="1" ht="15" customHeight="1" x14ac:dyDescent="0.25">
      <c r="A10" s="46"/>
      <c r="B10" s="169">
        <v>2015</v>
      </c>
      <c r="C10" s="170">
        <v>2306321</v>
      </c>
      <c r="D10" s="171">
        <f t="shared" si="3"/>
        <v>100</v>
      </c>
      <c r="E10" s="172">
        <v>1433482</v>
      </c>
      <c r="F10" s="173">
        <f t="shared" si="0"/>
        <v>62.154487601682504</v>
      </c>
      <c r="G10" s="170">
        <v>775050</v>
      </c>
      <c r="H10" s="174">
        <f t="shared" si="1"/>
        <v>33.605469490153368</v>
      </c>
      <c r="I10" s="172">
        <f t="shared" si="4"/>
        <v>97789</v>
      </c>
      <c r="J10" s="175">
        <f t="shared" si="2"/>
        <v>4.2400429081641278</v>
      </c>
      <c r="K10" s="53"/>
      <c r="L10" s="53"/>
      <c r="M10"/>
      <c r="N10" s="53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</row>
    <row r="11" spans="1:29" s="47" customFormat="1" ht="15" customHeight="1" thickBot="1" x14ac:dyDescent="0.3">
      <c r="A11" s="46"/>
      <c r="B11" s="310">
        <v>2017</v>
      </c>
      <c r="C11" s="311">
        <v>2266732</v>
      </c>
      <c r="D11" s="284">
        <v>100</v>
      </c>
      <c r="E11" s="312">
        <v>1502151</v>
      </c>
      <c r="F11" s="313">
        <v>66.3</v>
      </c>
      <c r="G11" s="311">
        <v>592642</v>
      </c>
      <c r="H11" s="314">
        <f t="shared" si="1"/>
        <v>26.145216990804382</v>
      </c>
      <c r="I11" s="312">
        <f t="shared" si="4"/>
        <v>171939</v>
      </c>
      <c r="J11" s="285">
        <f t="shared" si="2"/>
        <v>7.5853254817949374</v>
      </c>
      <c r="K11" s="53"/>
      <c r="L11" s="53"/>
      <c r="M11"/>
      <c r="N11" s="53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</row>
    <row r="12" spans="1:29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44"/>
      <c r="K12" s="29"/>
      <c r="L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29" ht="30" customHeight="1" x14ac:dyDescent="0.25">
      <c r="A13" s="48" t="s">
        <v>13</v>
      </c>
      <c r="B13" s="417" t="s">
        <v>154</v>
      </c>
      <c r="C13" s="417"/>
      <c r="D13" s="417"/>
      <c r="E13" s="417"/>
      <c r="F13" s="417"/>
      <c r="G13" s="417"/>
      <c r="H13" s="417"/>
      <c r="I13" s="417"/>
      <c r="J13" s="417"/>
    </row>
    <row r="14" spans="1:29" s="305" customFormat="1" ht="15" customHeight="1" x14ac:dyDescent="0.25">
      <c r="A14" s="345" t="s">
        <v>11</v>
      </c>
      <c r="B14" s="362" t="s">
        <v>194</v>
      </c>
      <c r="C14" s="363"/>
    </row>
    <row r="15" spans="1:29" s="305" customFormat="1" ht="15" customHeight="1" x14ac:dyDescent="0.25">
      <c r="A15" s="318" t="s">
        <v>2</v>
      </c>
      <c r="B15" s="364" t="s">
        <v>187</v>
      </c>
      <c r="C15" s="364"/>
      <c r="D15" s="364"/>
      <c r="E15" s="364"/>
      <c r="F15" s="364"/>
      <c r="G15" s="364"/>
      <c r="H15" s="303"/>
    </row>
    <row r="16" spans="1:29" ht="25.5" customHeight="1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</row>
    <row r="17" spans="1:29" x14ac:dyDescent="0.25">
      <c r="J17"/>
    </row>
    <row r="18" spans="1:29" x14ac:dyDescent="0.25">
      <c r="C18" s="135"/>
      <c r="J18"/>
    </row>
    <row r="19" spans="1:29" ht="33" customHeight="1" x14ac:dyDescent="0.25">
      <c r="J19"/>
    </row>
    <row r="20" spans="1:29" ht="15.75" customHeight="1" x14ac:dyDescent="0.25">
      <c r="J20"/>
    </row>
    <row r="21" spans="1:29" x14ac:dyDescent="0.25">
      <c r="J21"/>
    </row>
    <row r="22" spans="1:29" x14ac:dyDescent="0.25">
      <c r="J22"/>
    </row>
    <row r="23" spans="1:29" ht="34.5" customHeight="1" x14ac:dyDescent="0.25">
      <c r="J23"/>
    </row>
    <row r="24" spans="1:29" x14ac:dyDescent="0.25">
      <c r="J24"/>
    </row>
    <row r="25" spans="1:29" x14ac:dyDescent="0.25">
      <c r="J25"/>
    </row>
    <row r="26" spans="1:29" ht="12.75" customHeight="1" x14ac:dyDescent="0.25">
      <c r="J26"/>
    </row>
    <row r="27" spans="1:29" x14ac:dyDescent="0.25">
      <c r="A27" s="29"/>
      <c r="B27" s="36"/>
      <c r="C27" s="36"/>
      <c r="D27" s="36"/>
      <c r="E27" s="36"/>
      <c r="F27" s="36"/>
      <c r="G27" s="36"/>
      <c r="H27" s="36"/>
      <c r="I27" s="36"/>
      <c r="J27" s="36"/>
      <c r="K27" s="29"/>
      <c r="L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x14ac:dyDescent="0.25">
      <c r="A28" s="29"/>
      <c r="B28" s="36"/>
      <c r="C28" s="36"/>
      <c r="D28" s="36"/>
      <c r="E28" s="36"/>
      <c r="F28" s="36"/>
      <c r="G28" s="36"/>
      <c r="H28" s="36"/>
      <c r="I28" s="36"/>
      <c r="J28" s="36"/>
      <c r="K28" s="29"/>
      <c r="L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44"/>
      <c r="K29" s="29"/>
      <c r="L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44"/>
      <c r="K30" s="29"/>
      <c r="L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44"/>
      <c r="K31" s="29"/>
      <c r="L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44"/>
      <c r="K32" s="29"/>
      <c r="L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44"/>
      <c r="K33" s="29"/>
      <c r="L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44"/>
      <c r="K34" s="29"/>
      <c r="L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</sheetData>
  <customSheetViews>
    <customSheetView guid="{B544136C-407E-43E6-9B24-EBD70BB50554}" showGridLines="0">
      <selection activeCell="B14" sqref="B14:J14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G18" sqref="G18"/>
      <pageMargins left="0.7" right="0.7" top="0.75" bottom="0.75" header="0.3" footer="0.3"/>
      <pageSetup paperSize="9" orientation="portrait" r:id="rId2"/>
    </customSheetView>
    <customSheetView guid="{DC35590C-2B94-4904-B7EE-424B7FEB2A9E}" showGridLines="0">
      <selection activeCell="B14" sqref="B14:J14"/>
      <pageMargins left="0.7" right="0.7" top="0.75" bottom="0.75" header="0.3" footer="0.3"/>
      <pageSetup paperSize="9" orientation="portrait" r:id="rId3"/>
    </customSheetView>
  </customSheetViews>
  <mergeCells count="9">
    <mergeCell ref="B14:C14"/>
    <mergeCell ref="B15:G15"/>
    <mergeCell ref="B2:J2"/>
    <mergeCell ref="B13:J13"/>
    <mergeCell ref="C3:D3"/>
    <mergeCell ref="B3:B4"/>
    <mergeCell ref="E3:F3"/>
    <mergeCell ref="G3:H3"/>
    <mergeCell ref="I3:J3"/>
  </mergeCells>
  <hyperlinks>
    <hyperlink ref="J1" location="Índice!A1" display="[índice Ç]" xr:uid="{00000000-0004-0000-0400-000000000000}"/>
    <hyperlink ref="B15" r:id="rId4" display="http://www.observatorioemigracao.pt/np4/6415" xr:uid="{00000000-0004-0000-0400-000001000000}"/>
    <hyperlink ref="B15:C15" r:id="rId5" display="ttp://www.observatorioemigracao.pt/np4/7785" xr:uid="{00000000-0004-0000-0400-000002000000}"/>
  </hyperlinks>
  <pageMargins left="0.7" right="0.7" top="0.75" bottom="0.75" header="0.3" footer="0.3"/>
  <pageSetup paperSize="9" orientation="portrait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1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customWidth="1"/>
    <col min="2" max="2" width="48.7109375" customWidth="1"/>
    <col min="3" max="4" width="24.7109375" customWidth="1"/>
    <col min="5" max="6" width="18.7109375" customWidth="1"/>
    <col min="8" max="8" width="9.140625" style="143"/>
    <col min="9" max="9" width="9.140625" style="152"/>
  </cols>
  <sheetData>
    <row r="1" spans="1:13" s="8" customFormat="1" ht="30" customHeight="1" x14ac:dyDescent="0.25">
      <c r="A1" s="144" t="s">
        <v>0</v>
      </c>
      <c r="B1" s="99" t="s">
        <v>1</v>
      </c>
      <c r="C1" s="42"/>
      <c r="D1" s="61" t="s">
        <v>18</v>
      </c>
      <c r="G1" s="139"/>
      <c r="H1" s="148"/>
    </row>
    <row r="2" spans="1:13" s="30" customFormat="1" ht="45" customHeight="1" thickBot="1" x14ac:dyDescent="0.25">
      <c r="A2" s="49"/>
      <c r="B2" s="426" t="s">
        <v>121</v>
      </c>
      <c r="C2" s="378"/>
      <c r="D2" s="378"/>
      <c r="E2" s="201"/>
      <c r="F2" s="201"/>
      <c r="H2" s="140"/>
      <c r="I2" s="149"/>
    </row>
    <row r="3" spans="1:13" s="30" customFormat="1" ht="30" customHeight="1" x14ac:dyDescent="0.2">
      <c r="A3" s="49"/>
      <c r="B3" s="185" t="s">
        <v>98</v>
      </c>
      <c r="C3" s="186" t="s">
        <v>99</v>
      </c>
      <c r="D3" s="186" t="s">
        <v>100</v>
      </c>
      <c r="E3" s="201"/>
      <c r="F3" s="201"/>
      <c r="H3" s="140"/>
      <c r="I3" s="149"/>
    </row>
    <row r="4" spans="1:13" s="30" customFormat="1" ht="30" customHeight="1" x14ac:dyDescent="0.25">
      <c r="A4" s="49"/>
      <c r="B4" s="187" t="s">
        <v>101</v>
      </c>
      <c r="C4" s="188"/>
      <c r="D4" s="188"/>
      <c r="E4" s="201"/>
      <c r="F4"/>
      <c r="G4"/>
      <c r="H4"/>
      <c r="I4"/>
      <c r="J4"/>
      <c r="K4"/>
      <c r="L4"/>
      <c r="M4"/>
    </row>
    <row r="5" spans="1:13" s="30" customFormat="1" ht="15" customHeight="1" x14ac:dyDescent="0.25">
      <c r="A5" s="49"/>
      <c r="B5" s="80" t="s">
        <v>102</v>
      </c>
      <c r="C5" s="189">
        <v>0.50554850668399653</v>
      </c>
      <c r="D5" s="189">
        <v>0.51452106735312475</v>
      </c>
      <c r="E5" s="201"/>
      <c r="F5"/>
      <c r="G5"/>
      <c r="H5"/>
      <c r="I5"/>
      <c r="J5"/>
      <c r="K5"/>
      <c r="L5"/>
      <c r="M5"/>
    </row>
    <row r="6" spans="1:13" s="29" customFormat="1" ht="15" customHeight="1" x14ac:dyDescent="0.25">
      <c r="A6" s="49"/>
      <c r="B6" s="190" t="s">
        <v>103</v>
      </c>
      <c r="C6" s="191">
        <v>0.49445149331600341</v>
      </c>
      <c r="D6" s="191">
        <v>0.48547893264687531</v>
      </c>
      <c r="E6" s="201"/>
      <c r="F6"/>
      <c r="G6"/>
      <c r="H6"/>
      <c r="I6"/>
      <c r="J6"/>
      <c r="K6"/>
      <c r="L6"/>
      <c r="M6"/>
    </row>
    <row r="7" spans="1:13" s="29" customFormat="1" ht="15" customHeight="1" x14ac:dyDescent="0.25">
      <c r="A7" s="49"/>
      <c r="B7" s="80" t="s">
        <v>104</v>
      </c>
      <c r="C7" s="192">
        <v>1260.249</v>
      </c>
      <c r="D7" s="192">
        <v>1435.7760000000001</v>
      </c>
      <c r="E7" s="201"/>
      <c r="F7"/>
      <c r="G7"/>
      <c r="H7"/>
      <c r="I7"/>
      <c r="J7"/>
      <c r="K7"/>
      <c r="L7"/>
      <c r="M7"/>
    </row>
    <row r="8" spans="1:13" s="29" customFormat="1" ht="30" customHeight="1" x14ac:dyDescent="0.25">
      <c r="A8" s="49"/>
      <c r="B8" s="193" t="s">
        <v>105</v>
      </c>
      <c r="C8" s="194"/>
      <c r="D8" s="194"/>
      <c r="E8" s="201"/>
      <c r="F8" s="201"/>
      <c r="H8" s="141"/>
      <c r="I8" s="150"/>
    </row>
    <row r="9" spans="1:13" s="29" customFormat="1" ht="15" customHeight="1" x14ac:dyDescent="0.25">
      <c r="A9" s="49"/>
      <c r="B9" s="80" t="s">
        <v>106</v>
      </c>
      <c r="C9" s="189">
        <v>6.5255358266501307E-2</v>
      </c>
      <c r="D9" s="189">
        <v>5.4640643639985623E-2</v>
      </c>
      <c r="E9" s="207"/>
      <c r="F9" s="201"/>
      <c r="H9" s="141"/>
      <c r="I9" s="150"/>
    </row>
    <row r="10" spans="1:13" s="29" customFormat="1" ht="15" customHeight="1" x14ac:dyDescent="0.25">
      <c r="A10" s="49"/>
      <c r="B10" s="190" t="s">
        <v>107</v>
      </c>
      <c r="C10" s="191">
        <v>0.83989354484708978</v>
      </c>
      <c r="D10" s="191">
        <v>0.77704874722887252</v>
      </c>
      <c r="E10" s="207"/>
      <c r="F10"/>
      <c r="G10"/>
      <c r="H10"/>
      <c r="I10"/>
      <c r="J10"/>
      <c r="K10"/>
      <c r="L10"/>
      <c r="M10"/>
    </row>
    <row r="11" spans="1:13" s="29" customFormat="1" ht="15" customHeight="1" x14ac:dyDescent="0.25">
      <c r="A11" s="49"/>
      <c r="B11" s="80" t="s">
        <v>108</v>
      </c>
      <c r="C11" s="189">
        <v>9.4851096886408956E-2</v>
      </c>
      <c r="D11" s="189">
        <v>0.16831060913114182</v>
      </c>
      <c r="E11" s="207"/>
      <c r="F11"/>
      <c r="G11"/>
      <c r="H11"/>
      <c r="I11"/>
      <c r="J11"/>
      <c r="K11"/>
      <c r="L11"/>
      <c r="M11"/>
    </row>
    <row r="12" spans="1:13" s="29" customFormat="1" ht="15" customHeight="1" x14ac:dyDescent="0.25">
      <c r="A12" s="49"/>
      <c r="B12" s="190" t="s">
        <v>104</v>
      </c>
      <c r="C12" s="195">
        <v>1260.249</v>
      </c>
      <c r="D12" s="195">
        <v>1218.818</v>
      </c>
      <c r="E12" s="207"/>
      <c r="F12"/>
      <c r="G12"/>
      <c r="H12"/>
      <c r="I12"/>
      <c r="J12"/>
      <c r="K12"/>
      <c r="L12"/>
      <c r="M12"/>
    </row>
    <row r="13" spans="1:13" s="29" customFormat="1" ht="30" customHeight="1" x14ac:dyDescent="0.25">
      <c r="A13" s="49"/>
      <c r="B13" s="196" t="s">
        <v>127</v>
      </c>
      <c r="C13" s="197"/>
      <c r="D13" s="197"/>
      <c r="E13" s="207"/>
      <c r="F13"/>
      <c r="G13"/>
      <c r="H13"/>
      <c r="I13"/>
      <c r="J13"/>
      <c r="K13"/>
      <c r="L13"/>
      <c r="M13"/>
    </row>
    <row r="14" spans="1:13" s="29" customFormat="1" ht="15" customHeight="1" x14ac:dyDescent="0.25">
      <c r="A14" s="49"/>
      <c r="B14" s="2" t="s">
        <v>129</v>
      </c>
      <c r="C14" s="198">
        <f>1-C15</f>
        <v>0.64914203682685778</v>
      </c>
      <c r="D14" s="198">
        <f>1-D15</f>
        <v>0.60166127235713007</v>
      </c>
      <c r="E14" s="207"/>
      <c r="F14"/>
      <c r="G14"/>
      <c r="H14"/>
      <c r="I14"/>
      <c r="J14"/>
      <c r="K14"/>
      <c r="L14"/>
      <c r="M14"/>
    </row>
    <row r="15" spans="1:13" s="29" customFormat="1" ht="15" customHeight="1" x14ac:dyDescent="0.25">
      <c r="A15" s="49"/>
      <c r="B15" s="10" t="s">
        <v>128</v>
      </c>
      <c r="C15" s="199">
        <v>0.35085796317314222</v>
      </c>
      <c r="D15" s="199">
        <v>0.39833872764286993</v>
      </c>
      <c r="E15" s="207"/>
      <c r="F15"/>
      <c r="G15"/>
      <c r="H15"/>
      <c r="I15"/>
      <c r="J15"/>
      <c r="K15"/>
      <c r="L15"/>
      <c r="M15"/>
    </row>
    <row r="16" spans="1:13" s="29" customFormat="1" ht="15" customHeight="1" x14ac:dyDescent="0.25">
      <c r="A16" s="49"/>
      <c r="B16" s="2" t="s">
        <v>104</v>
      </c>
      <c r="C16" s="192">
        <v>1157.742</v>
      </c>
      <c r="D16" s="192">
        <v>1219.1859999999999</v>
      </c>
      <c r="E16" s="207"/>
      <c r="F16"/>
      <c r="G16"/>
      <c r="H16"/>
      <c r="I16"/>
      <c r="J16"/>
      <c r="K16"/>
      <c r="L16"/>
      <c r="M16"/>
    </row>
    <row r="17" spans="1:19" s="29" customFormat="1" ht="30" customHeight="1" x14ac:dyDescent="0.25">
      <c r="A17" s="49"/>
      <c r="B17" s="196" t="s">
        <v>109</v>
      </c>
      <c r="C17" s="197"/>
      <c r="D17" s="197"/>
      <c r="E17" s="207"/>
      <c r="F17"/>
      <c r="G17"/>
      <c r="H17"/>
      <c r="I17"/>
      <c r="J17"/>
      <c r="K17"/>
      <c r="L17"/>
      <c r="M17"/>
    </row>
    <row r="18" spans="1:19" s="29" customFormat="1" ht="15" customHeight="1" x14ac:dyDescent="0.25">
      <c r="A18" s="49"/>
      <c r="B18" s="2" t="s">
        <v>110</v>
      </c>
      <c r="C18" s="198">
        <v>6.6876434950949165E-2</v>
      </c>
      <c r="D18" s="198">
        <v>0.10855316758313249</v>
      </c>
      <c r="E18" s="207"/>
      <c r="F18" s="201"/>
      <c r="H18" s="141"/>
      <c r="I18" s="150"/>
    </row>
    <row r="19" spans="1:19" s="29" customFormat="1" ht="15" customHeight="1" x14ac:dyDescent="0.25">
      <c r="A19" s="49"/>
      <c r="B19" s="10" t="s">
        <v>111</v>
      </c>
      <c r="C19" s="199">
        <v>8.3314068298812161E-2</v>
      </c>
      <c r="D19" s="199">
        <v>8.1650984197551277E-2</v>
      </c>
      <c r="E19" s="207"/>
      <c r="F19" s="201"/>
      <c r="H19" s="141"/>
      <c r="I19" s="150"/>
    </row>
    <row r="20" spans="1:19" s="29" customFormat="1" ht="15" customHeight="1" x14ac:dyDescent="0.25">
      <c r="A20" s="49"/>
      <c r="B20" s="2" t="s">
        <v>112</v>
      </c>
      <c r="C20" s="198">
        <v>0.84980949675023865</v>
      </c>
      <c r="D20" s="198">
        <v>0.80979584821931627</v>
      </c>
      <c r="E20" s="207"/>
      <c r="F20" s="201"/>
      <c r="H20" s="141"/>
      <c r="I20" s="150"/>
    </row>
    <row r="21" spans="1:19" s="29" customFormat="1" ht="15" customHeight="1" x14ac:dyDescent="0.25">
      <c r="A21" s="49"/>
      <c r="B21" s="10" t="s">
        <v>104</v>
      </c>
      <c r="C21" s="195">
        <v>1133.3140000000001</v>
      </c>
      <c r="D21" s="195">
        <v>1233.5429999999999</v>
      </c>
      <c r="E21" s="207"/>
      <c r="F21" s="201"/>
      <c r="H21" s="141"/>
      <c r="I21" s="150"/>
    </row>
    <row r="22" spans="1:19" s="29" customFormat="1" ht="30" customHeight="1" x14ac:dyDescent="0.25">
      <c r="A22" s="49"/>
      <c r="B22" s="196" t="s">
        <v>113</v>
      </c>
      <c r="C22" s="197"/>
      <c r="D22" s="197"/>
      <c r="E22" s="207"/>
      <c r="F22" s="201"/>
      <c r="H22" s="141"/>
      <c r="I22" s="150"/>
    </row>
    <row r="23" spans="1:19" s="29" customFormat="1" ht="15" customHeight="1" x14ac:dyDescent="0.25">
      <c r="A23" s="49"/>
      <c r="B23" s="2" t="s">
        <v>114</v>
      </c>
      <c r="C23" s="198">
        <v>0.7</v>
      </c>
      <c r="D23" s="198">
        <v>0.61873123220655435</v>
      </c>
      <c r="E23" s="207"/>
      <c r="F23" s="201"/>
      <c r="H23" s="141"/>
      <c r="I23" s="150"/>
    </row>
    <row r="24" spans="1:19" s="29" customFormat="1" ht="15" customHeight="1" x14ac:dyDescent="0.25">
      <c r="A24" s="49"/>
      <c r="B24" s="10" t="s">
        <v>115</v>
      </c>
      <c r="C24" s="199">
        <v>0.24185652334628596</v>
      </c>
      <c r="D24" s="199">
        <v>0.26900609106532397</v>
      </c>
      <c r="E24" s="207"/>
      <c r="F24" s="201"/>
      <c r="H24" s="142"/>
      <c r="I24" s="151"/>
    </row>
    <row r="25" spans="1:19" s="50" customFormat="1" ht="15" customHeight="1" x14ac:dyDescent="0.25">
      <c r="A25" s="49"/>
      <c r="B25" s="2" t="s">
        <v>116</v>
      </c>
      <c r="C25" s="198">
        <v>6.3828235199621011E-2</v>
      </c>
      <c r="D25" s="198">
        <v>0.11226267672812172</v>
      </c>
      <c r="E25" s="207"/>
      <c r="F25" s="201"/>
      <c r="H25" s="141"/>
      <c r="I25" s="150"/>
    </row>
    <row r="26" spans="1:19" s="29" customFormat="1" ht="15" customHeight="1" x14ac:dyDescent="0.25">
      <c r="A26" s="49"/>
      <c r="B26" s="10" t="s">
        <v>104</v>
      </c>
      <c r="C26" s="195">
        <v>1220.087</v>
      </c>
      <c r="D26" s="195">
        <v>1347.0550000000001</v>
      </c>
      <c r="E26" s="207"/>
      <c r="F26" s="201"/>
      <c r="H26" s="141"/>
      <c r="I26" s="150"/>
    </row>
    <row r="27" spans="1:19" s="29" customFormat="1" ht="30" customHeight="1" x14ac:dyDescent="0.25">
      <c r="A27" s="49"/>
      <c r="B27" s="196" t="s">
        <v>117</v>
      </c>
      <c r="C27" s="197"/>
      <c r="D27" s="197"/>
      <c r="E27" s="207"/>
      <c r="F27" s="201"/>
      <c r="H27" s="141"/>
      <c r="I27" s="150"/>
      <c r="J27"/>
      <c r="K27"/>
      <c r="L27"/>
      <c r="M27"/>
      <c r="N27"/>
      <c r="O27"/>
      <c r="P27"/>
      <c r="Q27"/>
      <c r="R27"/>
      <c r="S27"/>
    </row>
    <row r="28" spans="1:19" s="29" customFormat="1" ht="15" customHeight="1" x14ac:dyDescent="0.25">
      <c r="A28" s="49"/>
      <c r="B28" s="2" t="s">
        <v>118</v>
      </c>
      <c r="C28" s="198">
        <v>0.65541235524882357</v>
      </c>
      <c r="D28" s="198">
        <v>0.61967638858271146</v>
      </c>
      <c r="E28" s="207"/>
      <c r="F28" s="201"/>
      <c r="H28" s="141"/>
      <c r="I28" s="150"/>
      <c r="J28"/>
      <c r="K28"/>
      <c r="L28"/>
      <c r="M28"/>
      <c r="N28"/>
      <c r="O28"/>
      <c r="P28"/>
      <c r="Q28"/>
      <c r="R28"/>
      <c r="S28"/>
    </row>
    <row r="29" spans="1:19" s="29" customFormat="1" ht="15" customHeight="1" x14ac:dyDescent="0.25">
      <c r="A29" s="49"/>
      <c r="B29" s="10" t="s">
        <v>119</v>
      </c>
      <c r="C29" s="199">
        <v>5.4921199808852808E-2</v>
      </c>
      <c r="D29" s="199">
        <v>6.0645098919513141E-2</v>
      </c>
      <c r="E29" s="207"/>
      <c r="F29" s="201"/>
      <c r="H29" s="141"/>
      <c r="I29" s="150"/>
      <c r="J29"/>
      <c r="K29"/>
      <c r="L29"/>
      <c r="M29"/>
      <c r="N29"/>
      <c r="O29"/>
      <c r="P29"/>
      <c r="Q29"/>
      <c r="R29"/>
      <c r="S29"/>
    </row>
    <row r="30" spans="1:19" s="29" customFormat="1" ht="15" customHeight="1" x14ac:dyDescent="0.25">
      <c r="A30" s="49"/>
      <c r="B30" s="2" t="s">
        <v>120</v>
      </c>
      <c r="C30" s="198">
        <v>0.28966644494232363</v>
      </c>
      <c r="D30" s="198">
        <v>0.3196785124977754</v>
      </c>
      <c r="E30" s="207"/>
      <c r="F30" s="201"/>
      <c r="H30" s="141"/>
      <c r="I30" s="150"/>
      <c r="J30"/>
      <c r="K30"/>
      <c r="L30"/>
      <c r="M30"/>
      <c r="N30"/>
      <c r="O30"/>
      <c r="P30"/>
      <c r="Q30"/>
      <c r="R30"/>
      <c r="S30"/>
    </row>
    <row r="31" spans="1:19" s="29" customFormat="1" ht="15" customHeight="1" x14ac:dyDescent="0.25">
      <c r="A31" s="49"/>
      <c r="B31" s="205" t="s">
        <v>104</v>
      </c>
      <c r="C31" s="206">
        <v>1249.299</v>
      </c>
      <c r="D31" s="206">
        <v>1365.403</v>
      </c>
      <c r="E31" s="207"/>
      <c r="F31" s="201"/>
      <c r="H31" s="141"/>
      <c r="I31" s="150"/>
      <c r="J31"/>
      <c r="K31"/>
      <c r="L31"/>
      <c r="M31"/>
      <c r="N31"/>
      <c r="O31"/>
      <c r="P31"/>
      <c r="Q31"/>
      <c r="R31"/>
      <c r="S31"/>
    </row>
    <row r="32" spans="1:19" s="29" customFormat="1" ht="30" customHeight="1" x14ac:dyDescent="0.25">
      <c r="A32" s="49"/>
      <c r="B32" s="203" t="s">
        <v>122</v>
      </c>
      <c r="C32" s="204"/>
      <c r="D32" s="204"/>
      <c r="E32" s="201"/>
      <c r="F32" s="201"/>
      <c r="H32" s="141"/>
      <c r="I32" s="150"/>
      <c r="J32"/>
      <c r="K32"/>
      <c r="L32"/>
      <c r="M32"/>
      <c r="N32"/>
      <c r="O32"/>
      <c r="P32"/>
      <c r="Q32"/>
      <c r="R32"/>
      <c r="S32"/>
    </row>
    <row r="33" spans="1:19" s="29" customFormat="1" ht="15" customHeight="1" x14ac:dyDescent="0.25">
      <c r="A33" s="49"/>
      <c r="B33" s="2" t="s">
        <v>123</v>
      </c>
      <c r="C33" s="198">
        <v>0.20799999999999996</v>
      </c>
      <c r="D33" s="198">
        <v>0.1863470079388084</v>
      </c>
      <c r="E33" s="201"/>
      <c r="F33" s="201"/>
      <c r="H33" s="141"/>
      <c r="I33" s="150"/>
      <c r="J33"/>
      <c r="K33"/>
      <c r="L33"/>
      <c r="M33"/>
      <c r="N33"/>
      <c r="O33"/>
      <c r="P33"/>
      <c r="Q33"/>
      <c r="R33"/>
      <c r="S33"/>
    </row>
    <row r="34" spans="1:19" s="29" customFormat="1" ht="15" customHeight="1" x14ac:dyDescent="0.25">
      <c r="A34" s="49"/>
      <c r="B34" s="10" t="s">
        <v>125</v>
      </c>
      <c r="C34" s="199">
        <v>0.64200000000000002</v>
      </c>
      <c r="D34" s="199">
        <v>0.58458560629060241</v>
      </c>
      <c r="E34" s="201"/>
      <c r="F34" s="201"/>
      <c r="H34" s="141"/>
      <c r="I34" s="150"/>
      <c r="J34"/>
      <c r="K34"/>
      <c r="L34"/>
      <c r="M34"/>
      <c r="N34"/>
      <c r="O34"/>
      <c r="P34"/>
      <c r="Q34"/>
      <c r="R34"/>
      <c r="S34"/>
    </row>
    <row r="35" spans="1:19" s="29" customFormat="1" ht="15" customHeight="1" x14ac:dyDescent="0.25">
      <c r="A35" s="49"/>
      <c r="B35" s="2" t="s">
        <v>124</v>
      </c>
      <c r="C35" s="198">
        <v>0.15</v>
      </c>
      <c r="D35" s="198">
        <v>0.22906738577058922</v>
      </c>
      <c r="E35" s="201"/>
      <c r="F35" s="201"/>
      <c r="H35" s="141"/>
      <c r="I35" s="150"/>
      <c r="J35"/>
      <c r="K35"/>
      <c r="L35"/>
      <c r="M35"/>
      <c r="N35"/>
      <c r="O35"/>
      <c r="P35"/>
      <c r="Q35"/>
      <c r="R35"/>
      <c r="S35"/>
    </row>
    <row r="36" spans="1:19" s="29" customFormat="1" ht="15" customHeight="1" thickBot="1" x14ac:dyDescent="0.3">
      <c r="A36" s="49"/>
      <c r="B36" s="75" t="s">
        <v>104</v>
      </c>
      <c r="C36" s="200">
        <v>576.99099999999999</v>
      </c>
      <c r="D36" s="200">
        <v>727.94299999999998</v>
      </c>
      <c r="E36" s="201"/>
      <c r="F36" s="201"/>
      <c r="H36" s="141"/>
      <c r="I36" s="150"/>
      <c r="J36"/>
      <c r="K36"/>
      <c r="L36"/>
      <c r="M36"/>
      <c r="N36"/>
      <c r="O36"/>
      <c r="P36"/>
      <c r="Q36"/>
      <c r="R36"/>
      <c r="S36"/>
    </row>
    <row r="37" spans="1:19" s="29" customFormat="1" ht="15" customHeight="1" x14ac:dyDescent="0.25">
      <c r="A37" s="49"/>
      <c r="B37" s="10"/>
      <c r="C37" s="202"/>
      <c r="D37" s="202"/>
      <c r="E37" s="201"/>
      <c r="F37" s="201"/>
      <c r="H37" s="141"/>
      <c r="I37" s="150"/>
      <c r="J37"/>
      <c r="K37"/>
      <c r="L37"/>
      <c r="M37"/>
      <c r="N37"/>
      <c r="O37"/>
      <c r="P37"/>
      <c r="Q37"/>
      <c r="R37"/>
      <c r="S37"/>
    </row>
    <row r="38" spans="1:19" s="29" customFormat="1" ht="45" customHeight="1" x14ac:dyDescent="0.25">
      <c r="A38" s="86" t="s">
        <v>12</v>
      </c>
      <c r="B38" s="387" t="s">
        <v>130</v>
      </c>
      <c r="C38" s="427"/>
      <c r="D38" s="427"/>
      <c r="E38" s="201"/>
      <c r="F38" s="201"/>
      <c r="H38" s="141"/>
      <c r="I38" s="150"/>
      <c r="J38"/>
      <c r="K38"/>
      <c r="L38"/>
      <c r="M38"/>
      <c r="N38"/>
      <c r="O38"/>
      <c r="P38"/>
      <c r="Q38"/>
      <c r="R38"/>
      <c r="S38"/>
    </row>
    <row r="39" spans="1:19" s="29" customFormat="1" ht="30" customHeight="1" x14ac:dyDescent="0.25">
      <c r="A39" s="48" t="s">
        <v>13</v>
      </c>
      <c r="B39" s="428" t="s">
        <v>126</v>
      </c>
      <c r="C39" s="427"/>
      <c r="D39" s="427"/>
      <c r="E39" s="201"/>
      <c r="F39" s="201"/>
      <c r="H39" s="141"/>
      <c r="I39" s="150"/>
    </row>
    <row r="40" spans="1:19" s="305" customFormat="1" ht="15" customHeight="1" x14ac:dyDescent="0.25">
      <c r="A40" s="345" t="s">
        <v>11</v>
      </c>
      <c r="B40" s="362" t="s">
        <v>194</v>
      </c>
      <c r="C40" s="363"/>
    </row>
    <row r="41" spans="1:19" s="305" customFormat="1" ht="15" customHeight="1" x14ac:dyDescent="0.25">
      <c r="A41" s="318" t="s">
        <v>2</v>
      </c>
      <c r="B41" s="364" t="s">
        <v>187</v>
      </c>
      <c r="C41" s="364"/>
      <c r="D41" s="364"/>
      <c r="E41" s="364"/>
      <c r="F41" s="364"/>
      <c r="G41" s="364"/>
      <c r="H41" s="303"/>
    </row>
    <row r="42" spans="1:19" s="29" customFormat="1" ht="15" customHeight="1" x14ac:dyDescent="0.25">
      <c r="C42" s="201"/>
      <c r="D42" s="201"/>
      <c r="E42" s="201"/>
      <c r="F42" s="201"/>
      <c r="H42" s="141"/>
      <c r="I42" s="150"/>
    </row>
    <row r="43" spans="1:19" s="29" customFormat="1" ht="15" customHeight="1" x14ac:dyDescent="0.25">
      <c r="C43" s="201"/>
      <c r="D43" s="201"/>
      <c r="E43" s="201"/>
      <c r="F43" s="201"/>
      <c r="H43" s="141"/>
      <c r="I43" s="150"/>
    </row>
    <row r="44" spans="1:19" s="29" customFormat="1" ht="15" customHeight="1" x14ac:dyDescent="0.25">
      <c r="C44" s="201"/>
      <c r="D44" s="201"/>
      <c r="E44" s="201"/>
      <c r="F44" s="201"/>
      <c r="H44" s="141"/>
      <c r="I44" s="150"/>
    </row>
    <row r="45" spans="1:19" s="29" customFormat="1" ht="15" customHeight="1" x14ac:dyDescent="0.25">
      <c r="C45" s="201"/>
      <c r="D45" s="201"/>
      <c r="E45" s="201"/>
      <c r="F45" s="201"/>
      <c r="H45" s="143"/>
      <c r="I45" s="150"/>
    </row>
    <row r="46" spans="1:19" s="29" customFormat="1" ht="15" customHeight="1" x14ac:dyDescent="0.25">
      <c r="C46" s="201"/>
      <c r="D46" s="201"/>
      <c r="E46" s="201"/>
      <c r="F46" s="201"/>
      <c r="H46" s="140"/>
      <c r="I46" s="152"/>
    </row>
    <row r="47" spans="1:19" ht="15" customHeight="1" x14ac:dyDescent="0.25">
      <c r="A47" s="29"/>
      <c r="B47" s="29"/>
      <c r="C47" s="201"/>
      <c r="D47" s="201"/>
      <c r="E47" s="201"/>
      <c r="F47" s="201"/>
      <c r="G47" s="29"/>
      <c r="H47" s="140"/>
      <c r="I47" s="149"/>
    </row>
    <row r="48" spans="1:19" s="30" customFormat="1" ht="15" customHeight="1" x14ac:dyDescent="0.25">
      <c r="A48" s="29"/>
      <c r="B48" s="29"/>
      <c r="C48" s="201"/>
      <c r="D48" s="201"/>
      <c r="E48" s="201"/>
      <c r="F48" s="201"/>
      <c r="H48" s="140"/>
      <c r="I48" s="149"/>
    </row>
    <row r="49" spans="1:9" s="30" customFormat="1" ht="15" customHeight="1" x14ac:dyDescent="0.25">
      <c r="A49" s="29"/>
      <c r="B49" s="29"/>
      <c r="C49" s="181"/>
      <c r="D49" s="181"/>
      <c r="E49" s="181"/>
      <c r="H49" s="143"/>
      <c r="I49" s="149"/>
    </row>
    <row r="50" spans="1:9" s="30" customFormat="1" ht="15" customHeight="1" x14ac:dyDescent="0.25">
      <c r="A50" s="29"/>
      <c r="B50" s="29"/>
      <c r="C50" s="182"/>
      <c r="D50" s="182"/>
      <c r="E50" s="182"/>
      <c r="H50" s="143"/>
      <c r="I50" s="152"/>
    </row>
    <row r="51" spans="1:9" ht="15" customHeight="1" x14ac:dyDescent="0.25">
      <c r="C51" s="29"/>
      <c r="D51" s="29"/>
      <c r="E51" s="29"/>
      <c r="F51" s="29"/>
      <c r="G51" s="29"/>
    </row>
    <row r="52" spans="1:9" ht="15" customHeight="1" x14ac:dyDescent="0.25">
      <c r="C52" s="29"/>
      <c r="D52" s="29"/>
      <c r="E52" s="29"/>
      <c r="F52" s="29"/>
      <c r="G52" s="29"/>
    </row>
    <row r="53" spans="1:9" ht="15" customHeight="1" x14ac:dyDescent="0.25">
      <c r="C53" s="29"/>
      <c r="D53" s="29"/>
      <c r="E53" s="29"/>
      <c r="F53" s="29"/>
      <c r="G53" s="29"/>
    </row>
    <row r="54" spans="1:9" ht="15" customHeight="1" x14ac:dyDescent="0.25">
      <c r="C54" s="29"/>
      <c r="D54" s="29"/>
      <c r="E54" s="29"/>
      <c r="F54" s="29"/>
      <c r="G54" s="29"/>
    </row>
    <row r="55" spans="1:9" ht="15" customHeight="1" x14ac:dyDescent="0.25">
      <c r="C55" s="29"/>
      <c r="D55" s="29"/>
      <c r="E55" s="29"/>
      <c r="F55" s="29"/>
      <c r="G55" s="29"/>
    </row>
    <row r="56" spans="1:9" ht="15" customHeight="1" x14ac:dyDescent="0.25">
      <c r="C56" s="29"/>
      <c r="D56" s="29"/>
      <c r="E56" s="29"/>
      <c r="F56" s="29"/>
      <c r="G56" s="29"/>
    </row>
    <row r="57" spans="1:9" ht="15" customHeight="1" x14ac:dyDescent="0.25">
      <c r="C57" s="29"/>
      <c r="D57" s="29"/>
      <c r="E57" s="29"/>
      <c r="F57" s="29"/>
      <c r="G57" s="29"/>
    </row>
    <row r="58" spans="1:9" ht="15" customHeight="1" x14ac:dyDescent="0.25">
      <c r="C58" s="29"/>
      <c r="D58" s="29"/>
      <c r="E58" s="29"/>
      <c r="F58" s="29"/>
      <c r="G58" s="29"/>
    </row>
    <row r="59" spans="1:9" ht="15" customHeight="1" x14ac:dyDescent="0.25">
      <c r="C59" s="29"/>
      <c r="D59" s="29"/>
      <c r="E59" s="29"/>
      <c r="F59" s="29"/>
      <c r="G59" s="29"/>
    </row>
    <row r="60" spans="1:9" ht="15" customHeight="1" x14ac:dyDescent="0.25"/>
    <row r="61" spans="1:9" ht="15" customHeight="1" x14ac:dyDescent="0.25"/>
  </sheetData>
  <sortState xmlns:xlrd2="http://schemas.microsoft.com/office/spreadsheetml/2017/richdata2" ref="B5:E35">
    <sortCondition ref="B5:B35"/>
  </sortState>
  <customSheetViews>
    <customSheetView guid="{B544136C-407E-43E6-9B24-EBD70BB50554}" showGridLines="0" topLeftCell="A24">
      <selection activeCell="B41" sqref="B41:D41"/>
      <pageMargins left="0.7" right="0.7" top="0.75" bottom="0.75" header="0.3" footer="0.3"/>
      <pageSetup paperSize="9" orientation="portrait" horizontalDpi="4294967293" verticalDpi="0" r:id="rId1"/>
    </customSheetView>
    <customSheetView guid="{0736B1FA-9E06-4CE7-B68A-C3C39CCEF01C}" showGridLines="0">
      <selection activeCell="E6" sqref="E6"/>
      <pageMargins left="0.7" right="0.7" top="0.75" bottom="0.75" header="0.3" footer="0.3"/>
      <pageSetup paperSize="9" orientation="portrait" horizontalDpi="4294967293" verticalDpi="0" r:id="rId2"/>
    </customSheetView>
    <customSheetView guid="{DC35590C-2B94-4904-B7EE-424B7FEB2A9E}" showGridLines="0" topLeftCell="A24">
      <selection activeCell="B41" sqref="B41:D41"/>
      <pageMargins left="0.7" right="0.7" top="0.75" bottom="0.75" header="0.3" footer="0.3"/>
      <pageSetup paperSize="9" orientation="portrait" horizontalDpi="4294967293" verticalDpi="0" r:id="rId3"/>
    </customSheetView>
  </customSheetViews>
  <mergeCells count="5">
    <mergeCell ref="B2:D2"/>
    <mergeCell ref="B38:D38"/>
    <mergeCell ref="B39:D39"/>
    <mergeCell ref="B40:C40"/>
    <mergeCell ref="B41:G41"/>
  </mergeCells>
  <hyperlinks>
    <hyperlink ref="D1" location="Índice!A1" display="[índice Ç]" xr:uid="{00000000-0004-0000-0500-000000000000}"/>
    <hyperlink ref="B41" r:id="rId4" display="http://www.observatorioemigracao.pt/np4/6415" xr:uid="{00000000-0004-0000-0500-000001000000}"/>
    <hyperlink ref="B41:C41" r:id="rId5" display="ttp://www.observatorioemigracao.pt/np4/7785" xr:uid="{00000000-0004-0000-0500-000002000000}"/>
  </hyperlinks>
  <pageMargins left="0.7" right="0.7" top="0.75" bottom="0.75" header="0.3" footer="0.3"/>
  <pageSetup paperSize="9" orientation="portrait" horizontalDpi="4294967293" verticalDpi="0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7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8.7109375" style="29" customWidth="1"/>
    <col min="3" max="3" width="32.7109375" style="43" customWidth="1"/>
    <col min="4" max="4" width="16.7109375" style="29" customWidth="1"/>
    <col min="5" max="16384" width="9.140625" style="29"/>
  </cols>
  <sheetData>
    <row r="1" spans="1:6" s="30" customFormat="1" ht="30" customHeight="1" x14ac:dyDescent="0.25">
      <c r="A1" s="40" t="s">
        <v>0</v>
      </c>
      <c r="B1" s="101" t="s">
        <v>1</v>
      </c>
      <c r="C1" s="100"/>
      <c r="D1" s="61" t="s">
        <v>18</v>
      </c>
    </row>
    <row r="2" spans="1:6" s="30" customFormat="1" ht="45" customHeight="1" thickBot="1" x14ac:dyDescent="0.3">
      <c r="B2" s="429" t="s">
        <v>155</v>
      </c>
      <c r="C2" s="430"/>
      <c r="D2" s="430"/>
    </row>
    <row r="3" spans="1:6" s="30" customFormat="1" ht="45" customHeight="1" x14ac:dyDescent="0.25">
      <c r="B3" s="77" t="s">
        <v>5</v>
      </c>
      <c r="C3" s="89" t="s">
        <v>22</v>
      </c>
      <c r="D3" s="89" t="s">
        <v>96</v>
      </c>
    </row>
    <row r="4" spans="1:6" ht="15" customHeight="1" x14ac:dyDescent="0.25">
      <c r="A4" s="50"/>
      <c r="B4" s="286">
        <v>1</v>
      </c>
      <c r="C4" s="287" t="s">
        <v>57</v>
      </c>
      <c r="D4" s="288">
        <v>16.587720000000001</v>
      </c>
    </row>
    <row r="5" spans="1:6" ht="15" customHeight="1" x14ac:dyDescent="0.25">
      <c r="A5" s="50"/>
      <c r="B5" s="289">
        <v>2</v>
      </c>
      <c r="C5" s="269" t="s">
        <v>56</v>
      </c>
      <c r="D5" s="290">
        <v>12.964881999999999</v>
      </c>
    </row>
    <row r="6" spans="1:6" ht="15" customHeight="1" x14ac:dyDescent="0.25">
      <c r="A6" s="50"/>
      <c r="B6" s="286">
        <v>3</v>
      </c>
      <c r="C6" s="2" t="s">
        <v>58</v>
      </c>
      <c r="D6" s="288">
        <v>10.635994</v>
      </c>
    </row>
    <row r="7" spans="1:6" ht="15" customHeight="1" x14ac:dyDescent="0.25">
      <c r="A7" s="50"/>
      <c r="B7" s="289">
        <v>4</v>
      </c>
      <c r="C7" s="269" t="s">
        <v>9</v>
      </c>
      <c r="D7" s="290">
        <v>9.9620580000000007</v>
      </c>
    </row>
    <row r="8" spans="1:6" ht="15" customHeight="1" x14ac:dyDescent="0.25">
      <c r="A8" s="50"/>
      <c r="B8" s="286">
        <v>5</v>
      </c>
      <c r="C8" s="2" t="s">
        <v>10</v>
      </c>
      <c r="D8" s="288">
        <v>7.4999190000000002</v>
      </c>
    </row>
    <row r="9" spans="1:6" ht="15" customHeight="1" x14ac:dyDescent="0.25">
      <c r="A9" s="50"/>
      <c r="B9" s="289">
        <v>6</v>
      </c>
      <c r="C9" s="269" t="s">
        <v>88</v>
      </c>
      <c r="D9" s="290">
        <v>6.8644449999999999</v>
      </c>
    </row>
    <row r="10" spans="1:6" ht="15" customHeight="1" x14ac:dyDescent="0.25">
      <c r="A10" s="50"/>
      <c r="B10" s="286">
        <v>7</v>
      </c>
      <c r="C10" s="2" t="s">
        <v>59</v>
      </c>
      <c r="D10" s="288">
        <v>5.9786349999999997</v>
      </c>
    </row>
    <row r="11" spans="1:6" ht="15" customHeight="1" x14ac:dyDescent="0.25">
      <c r="A11" s="50"/>
      <c r="B11" s="289">
        <v>8</v>
      </c>
      <c r="C11" s="269" t="s">
        <v>148</v>
      </c>
      <c r="D11" s="290">
        <v>5.9416529999999996</v>
      </c>
    </row>
    <row r="12" spans="1:6" ht="15" customHeight="1" x14ac:dyDescent="0.25">
      <c r="A12" s="50"/>
      <c r="B12" s="286">
        <v>9</v>
      </c>
      <c r="C12" s="2" t="s">
        <v>60</v>
      </c>
      <c r="D12" s="288">
        <v>5.680682</v>
      </c>
    </row>
    <row r="13" spans="1:6" ht="15" customHeight="1" x14ac:dyDescent="0.25">
      <c r="A13" s="50"/>
      <c r="B13" s="289">
        <v>10</v>
      </c>
      <c r="C13" s="269" t="s">
        <v>26</v>
      </c>
      <c r="D13" s="290">
        <v>4.9213089999999999</v>
      </c>
      <c r="F13" s="50"/>
    </row>
    <row r="14" spans="1:6" ht="15" customHeight="1" x14ac:dyDescent="0.25">
      <c r="A14" s="50"/>
      <c r="B14" s="286">
        <v>11</v>
      </c>
      <c r="C14" s="2" t="s">
        <v>66</v>
      </c>
      <c r="D14" s="288">
        <v>4.8264639999999996</v>
      </c>
    </row>
    <row r="15" spans="1:6" ht="15" customHeight="1" x14ac:dyDescent="0.25">
      <c r="A15" s="50"/>
      <c r="B15" s="289">
        <v>12</v>
      </c>
      <c r="C15" s="269" t="s">
        <v>51</v>
      </c>
      <c r="D15" s="290">
        <v>4.7014649999999998</v>
      </c>
      <c r="F15" s="50"/>
    </row>
    <row r="16" spans="1:6" ht="15" customHeight="1" x14ac:dyDescent="0.25">
      <c r="A16" s="50"/>
      <c r="B16" s="286">
        <v>13</v>
      </c>
      <c r="C16" s="2" t="s">
        <v>64</v>
      </c>
      <c r="D16" s="288">
        <v>4.2339729999999998</v>
      </c>
    </row>
    <row r="17" spans="1:6" ht="15" customHeight="1" x14ac:dyDescent="0.25">
      <c r="A17" s="50"/>
      <c r="B17" s="289">
        <v>14</v>
      </c>
      <c r="C17" s="269" t="s">
        <v>30</v>
      </c>
      <c r="D17" s="290">
        <v>4.2080830000000002</v>
      </c>
    </row>
    <row r="18" spans="1:6" ht="15" customHeight="1" x14ac:dyDescent="0.25">
      <c r="A18" s="50"/>
      <c r="B18" s="286">
        <v>15</v>
      </c>
      <c r="C18" s="2" t="s">
        <v>139</v>
      </c>
      <c r="D18" s="288">
        <v>4.074446</v>
      </c>
    </row>
    <row r="19" spans="1:6" ht="15" customHeight="1" x14ac:dyDescent="0.25">
      <c r="A19" s="50"/>
      <c r="B19" s="289">
        <v>16</v>
      </c>
      <c r="C19" s="269" t="s">
        <v>63</v>
      </c>
      <c r="D19" s="290">
        <v>3.803893</v>
      </c>
    </row>
    <row r="20" spans="1:6" ht="15" customHeight="1" x14ac:dyDescent="0.25">
      <c r="A20" s="50"/>
      <c r="B20" s="286">
        <v>17</v>
      </c>
      <c r="C20" s="2" t="s">
        <v>32</v>
      </c>
      <c r="D20" s="288">
        <v>3.5785040000000001</v>
      </c>
      <c r="F20" s="50"/>
    </row>
    <row r="21" spans="1:6" ht="15" customHeight="1" x14ac:dyDescent="0.25">
      <c r="A21" s="50"/>
      <c r="B21" s="289">
        <v>18</v>
      </c>
      <c r="C21" s="269" t="s">
        <v>61</v>
      </c>
      <c r="D21" s="290">
        <v>3.4189319999999999</v>
      </c>
    </row>
    <row r="22" spans="1:6" ht="15" customHeight="1" x14ac:dyDescent="0.25">
      <c r="A22" s="50"/>
      <c r="B22" s="286">
        <v>19</v>
      </c>
      <c r="C22" s="2" t="s">
        <v>84</v>
      </c>
      <c r="D22" s="288">
        <v>3.412957</v>
      </c>
    </row>
    <row r="23" spans="1:6" ht="15" customHeight="1" x14ac:dyDescent="0.25">
      <c r="A23" s="50"/>
      <c r="B23" s="289">
        <v>20</v>
      </c>
      <c r="C23" s="269" t="s">
        <v>48</v>
      </c>
      <c r="D23" s="290">
        <v>3.0291679999999999</v>
      </c>
    </row>
    <row r="24" spans="1:6" ht="15" customHeight="1" x14ac:dyDescent="0.25">
      <c r="A24" s="50"/>
      <c r="B24" s="286">
        <v>21</v>
      </c>
      <c r="C24" s="2" t="s">
        <v>65</v>
      </c>
      <c r="D24" s="288">
        <v>3.0166849999999998</v>
      </c>
      <c r="F24" s="50"/>
    </row>
    <row r="25" spans="1:6" ht="15" customHeight="1" x14ac:dyDescent="0.25">
      <c r="A25" s="50"/>
      <c r="B25" s="289">
        <v>22</v>
      </c>
      <c r="C25" s="269" t="s">
        <v>62</v>
      </c>
      <c r="D25" s="290">
        <v>2.8987210000000001</v>
      </c>
    </row>
    <row r="26" spans="1:6" ht="15" customHeight="1" x14ac:dyDescent="0.25">
      <c r="A26" s="50"/>
      <c r="B26" s="286">
        <v>23</v>
      </c>
      <c r="C26" s="2" t="s">
        <v>85</v>
      </c>
      <c r="D26" s="288">
        <v>2.8947409999999998</v>
      </c>
      <c r="F26" s="50"/>
    </row>
    <row r="27" spans="1:6" ht="15" customHeight="1" x14ac:dyDescent="0.25">
      <c r="A27" s="50"/>
      <c r="B27" s="289">
        <v>24</v>
      </c>
      <c r="C27" s="269" t="s">
        <v>69</v>
      </c>
      <c r="D27" s="290">
        <v>2.7362299999999999</v>
      </c>
    </row>
    <row r="28" spans="1:6" ht="15" customHeight="1" x14ac:dyDescent="0.25">
      <c r="A28" s="50"/>
      <c r="B28" s="286">
        <v>25</v>
      </c>
      <c r="C28" s="2" t="s">
        <v>89</v>
      </c>
      <c r="D28" s="288">
        <v>2.7239800000000001</v>
      </c>
      <c r="F28" s="50"/>
    </row>
    <row r="29" spans="1:6" ht="15" customHeight="1" x14ac:dyDescent="0.25">
      <c r="A29" s="50"/>
      <c r="B29" s="289">
        <v>26</v>
      </c>
      <c r="C29" s="269" t="s">
        <v>67</v>
      </c>
      <c r="D29" s="290">
        <v>2.4775749999999999</v>
      </c>
      <c r="F29" s="50"/>
    </row>
    <row r="30" spans="1:6" ht="15" customHeight="1" x14ac:dyDescent="0.25">
      <c r="A30" s="50"/>
      <c r="B30" s="177">
        <v>27</v>
      </c>
      <c r="C30" s="178" t="s">
        <v>4</v>
      </c>
      <c r="D30" s="294">
        <v>2.2667350000000002</v>
      </c>
    </row>
    <row r="31" spans="1:6" ht="15" customHeight="1" x14ac:dyDescent="0.25">
      <c r="A31" s="50"/>
      <c r="B31" s="289">
        <v>28</v>
      </c>
      <c r="C31" s="269" t="s">
        <v>28</v>
      </c>
      <c r="D31" s="290">
        <v>2.2072129999999999</v>
      </c>
      <c r="F31" s="50"/>
    </row>
    <row r="32" spans="1:6" ht="15" customHeight="1" x14ac:dyDescent="0.25">
      <c r="A32" s="50"/>
      <c r="B32" s="286">
        <v>29</v>
      </c>
      <c r="C32" s="2" t="s">
        <v>138</v>
      </c>
      <c r="D32" s="288">
        <v>1.9919100000000001</v>
      </c>
    </row>
    <row r="33" spans="1:10" ht="15" customHeight="1" thickBot="1" x14ac:dyDescent="0.3">
      <c r="A33" s="50"/>
      <c r="B33" s="291">
        <v>30</v>
      </c>
      <c r="C33" s="292" t="s">
        <v>90</v>
      </c>
      <c r="D33" s="293">
        <v>1.9884580000000001</v>
      </c>
      <c r="F33" s="50"/>
    </row>
    <row r="34" spans="1:10" x14ac:dyDescent="0.25">
      <c r="C34" s="56"/>
    </row>
    <row r="35" spans="1:10" s="55" customFormat="1" ht="60" customHeight="1" x14ac:dyDescent="0.25">
      <c r="A35" s="48" t="s">
        <v>13</v>
      </c>
      <c r="B35" s="431" t="s">
        <v>154</v>
      </c>
      <c r="C35" s="376"/>
      <c r="D35" s="376"/>
      <c r="E35" s="51"/>
      <c r="F35" s="51"/>
      <c r="G35" s="51"/>
      <c r="H35" s="51"/>
      <c r="I35" s="52"/>
      <c r="J35" s="52"/>
    </row>
    <row r="36" spans="1:10" s="305" customFormat="1" ht="15" customHeight="1" x14ac:dyDescent="0.25">
      <c r="A36" s="345" t="s">
        <v>11</v>
      </c>
      <c r="B36" s="362" t="s">
        <v>194</v>
      </c>
      <c r="C36" s="363"/>
    </row>
    <row r="37" spans="1:10" s="305" customFormat="1" ht="15" customHeight="1" x14ac:dyDescent="0.25">
      <c r="A37" s="318" t="s">
        <v>2</v>
      </c>
      <c r="B37" s="364" t="s">
        <v>187</v>
      </c>
      <c r="C37" s="364"/>
      <c r="D37" s="364"/>
      <c r="E37" s="364"/>
      <c r="F37" s="364"/>
      <c r="G37" s="364"/>
      <c r="H37" s="303"/>
    </row>
  </sheetData>
  <customSheetViews>
    <customSheetView guid="{B544136C-407E-43E6-9B24-EBD70BB50554}" showGridLines="0" topLeftCell="A16">
      <selection activeCell="B37" sqref="B37:D37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G20" sqref="G20"/>
      <pageMargins left="0.7" right="0.7" top="0.75" bottom="0.75" header="0.3" footer="0.3"/>
      <pageSetup paperSize="9" orientation="portrait" r:id="rId2"/>
    </customSheetView>
    <customSheetView guid="{DC35590C-2B94-4904-B7EE-424B7FEB2A9E}" showGridLines="0" topLeftCell="A16">
      <selection activeCell="B37" sqref="B37:D37"/>
      <pageMargins left="0.7" right="0.7" top="0.75" bottom="0.75" header="0.3" footer="0.3"/>
      <pageSetup paperSize="9" orientation="portrait" r:id="rId3"/>
    </customSheetView>
  </customSheetViews>
  <mergeCells count="4">
    <mergeCell ref="B2:D2"/>
    <mergeCell ref="B35:D35"/>
    <mergeCell ref="B36:C36"/>
    <mergeCell ref="B37:G37"/>
  </mergeCells>
  <hyperlinks>
    <hyperlink ref="D1" location="Índice!A1" display="[índice Ç]" xr:uid="{00000000-0004-0000-0600-000000000000}"/>
    <hyperlink ref="B37" r:id="rId4" display="http://www.observatorioemigracao.pt/np4/6415" xr:uid="{00000000-0004-0000-0600-000001000000}"/>
    <hyperlink ref="B37:C37" r:id="rId5" display="ttp://www.observatorioemigracao.pt/np4/7785" xr:uid="{00000000-0004-0000-0600-000002000000}"/>
  </hyperlinks>
  <pageMargins left="0.7" right="0.7" top="0.75" bottom="0.75" header="0.3" footer="0.3"/>
  <pageSetup paperSize="9" orientation="portrait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8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8.7109375" style="29" customWidth="1"/>
    <col min="3" max="3" width="32.7109375" style="43" customWidth="1"/>
    <col min="4" max="4" width="16.7109375" style="29" customWidth="1"/>
    <col min="5" max="6" width="9.140625" style="29"/>
    <col min="7" max="7" width="29.85546875" style="29" customWidth="1"/>
    <col min="8" max="8" width="28" style="29" customWidth="1"/>
    <col min="9" max="16384" width="9.140625" style="29"/>
  </cols>
  <sheetData>
    <row r="1" spans="1:9" s="30" customFormat="1" ht="30" customHeight="1" x14ac:dyDescent="0.25">
      <c r="A1" s="40" t="s">
        <v>0</v>
      </c>
      <c r="B1" s="101" t="s">
        <v>1</v>
      </c>
      <c r="C1" s="100"/>
      <c r="D1" s="153" t="s">
        <v>18</v>
      </c>
    </row>
    <row r="2" spans="1:9" s="30" customFormat="1" ht="45" customHeight="1" thickBot="1" x14ac:dyDescent="0.3">
      <c r="B2" s="429" t="s">
        <v>156</v>
      </c>
      <c r="C2" s="430"/>
      <c r="D2" s="430"/>
    </row>
    <row r="3" spans="1:9" s="30" customFormat="1" ht="30" customHeight="1" x14ac:dyDescent="0.25">
      <c r="B3" s="77" t="s">
        <v>5</v>
      </c>
      <c r="C3" s="78" t="s">
        <v>22</v>
      </c>
      <c r="D3" s="89" t="s">
        <v>97</v>
      </c>
      <c r="F3" s="251"/>
      <c r="G3" s="252"/>
      <c r="H3" s="253"/>
      <c r="I3" s="254"/>
    </row>
    <row r="4" spans="1:9" ht="15" customHeight="1" x14ac:dyDescent="0.25">
      <c r="A4" s="50"/>
      <c r="B4" s="286">
        <v>1</v>
      </c>
      <c r="C4" s="287" t="s">
        <v>63</v>
      </c>
      <c r="D4" s="288">
        <v>77.3</v>
      </c>
      <c r="F4" s="241"/>
      <c r="G4" s="242"/>
      <c r="H4" s="243"/>
      <c r="I4" s="255"/>
    </row>
    <row r="5" spans="1:9" ht="15" customHeight="1" x14ac:dyDescent="0.25">
      <c r="A5" s="50"/>
      <c r="B5" s="289">
        <v>2</v>
      </c>
      <c r="C5" s="269" t="s">
        <v>68</v>
      </c>
      <c r="D5" s="290">
        <v>52.65</v>
      </c>
      <c r="F5" s="241"/>
      <c r="G5" s="244"/>
      <c r="H5" s="243"/>
      <c r="I5" s="255"/>
    </row>
    <row r="6" spans="1:9" ht="15" customHeight="1" x14ac:dyDescent="0.25">
      <c r="A6" s="50"/>
      <c r="B6" s="286">
        <v>3</v>
      </c>
      <c r="C6" s="2" t="s">
        <v>91</v>
      </c>
      <c r="D6" s="288">
        <v>47.33</v>
      </c>
      <c r="F6" s="241"/>
      <c r="G6" s="244"/>
      <c r="H6" s="243"/>
      <c r="I6" s="255"/>
    </row>
    <row r="7" spans="1:9" ht="15" customHeight="1" x14ac:dyDescent="0.25">
      <c r="A7" s="50"/>
      <c r="B7" s="289">
        <v>4</v>
      </c>
      <c r="C7" s="269" t="s">
        <v>71</v>
      </c>
      <c r="D7" s="290">
        <v>39.18</v>
      </c>
      <c r="F7" s="241"/>
      <c r="G7" s="244"/>
      <c r="H7" s="243"/>
      <c r="I7" s="255"/>
    </row>
    <row r="8" spans="1:9" ht="15" customHeight="1" x14ac:dyDescent="0.25">
      <c r="A8" s="50"/>
      <c r="B8" s="286">
        <v>5</v>
      </c>
      <c r="C8" s="2" t="s">
        <v>72</v>
      </c>
      <c r="D8" s="288">
        <v>38.479999999999997</v>
      </c>
      <c r="F8" s="241"/>
      <c r="G8" s="245"/>
      <c r="H8" s="243"/>
      <c r="I8" s="255"/>
    </row>
    <row r="9" spans="1:9" ht="15" customHeight="1" x14ac:dyDescent="0.25">
      <c r="A9" s="50"/>
      <c r="B9" s="289">
        <v>6</v>
      </c>
      <c r="C9" s="269" t="s">
        <v>88</v>
      </c>
      <c r="D9" s="290">
        <v>37.57</v>
      </c>
      <c r="F9" s="241"/>
      <c r="G9" s="244"/>
      <c r="H9" s="243"/>
      <c r="I9" s="255"/>
    </row>
    <row r="10" spans="1:9" ht="15" customHeight="1" x14ac:dyDescent="0.25">
      <c r="A10" s="50"/>
      <c r="B10" s="286">
        <v>7</v>
      </c>
      <c r="C10" s="2" t="s">
        <v>73</v>
      </c>
      <c r="D10" s="288">
        <v>32.450000000000003</v>
      </c>
      <c r="F10" s="241"/>
      <c r="G10" s="244"/>
      <c r="H10" s="243"/>
      <c r="I10" s="255"/>
    </row>
    <row r="11" spans="1:9" ht="15" customHeight="1" x14ac:dyDescent="0.25">
      <c r="A11" s="50"/>
      <c r="B11" s="289">
        <v>8</v>
      </c>
      <c r="C11" s="269" t="s">
        <v>74</v>
      </c>
      <c r="D11" s="290">
        <v>27.28</v>
      </c>
      <c r="F11" s="241"/>
      <c r="G11" s="244"/>
      <c r="H11" s="243"/>
      <c r="I11" s="255"/>
    </row>
    <row r="12" spans="1:9" ht="15" customHeight="1" x14ac:dyDescent="0.25">
      <c r="A12" s="50"/>
      <c r="B12" s="286">
        <v>9</v>
      </c>
      <c r="C12" s="2" t="s">
        <v>76</v>
      </c>
      <c r="D12" s="288">
        <v>25.67</v>
      </c>
      <c r="F12" s="241"/>
      <c r="G12" s="244"/>
      <c r="H12" s="243"/>
      <c r="I12" s="255"/>
    </row>
    <row r="13" spans="1:9" ht="15" customHeight="1" x14ac:dyDescent="0.25">
      <c r="A13" s="50"/>
      <c r="B13" s="289">
        <v>10</v>
      </c>
      <c r="C13" s="269" t="s">
        <v>79</v>
      </c>
      <c r="D13" s="290">
        <v>24.46</v>
      </c>
      <c r="F13" s="241"/>
      <c r="G13" s="245"/>
      <c r="H13" s="243"/>
      <c r="I13" s="255"/>
    </row>
    <row r="14" spans="1:9" ht="15" customHeight="1" x14ac:dyDescent="0.25">
      <c r="A14" s="50"/>
      <c r="B14" s="286">
        <v>11</v>
      </c>
      <c r="C14" s="2" t="s">
        <v>77</v>
      </c>
      <c r="D14" s="288">
        <v>24.03</v>
      </c>
      <c r="F14" s="241"/>
      <c r="G14" s="246"/>
      <c r="H14" s="243"/>
      <c r="I14" s="255"/>
    </row>
    <row r="15" spans="1:9" ht="15" customHeight="1" x14ac:dyDescent="0.25">
      <c r="A15" s="50"/>
      <c r="B15" s="289">
        <v>12</v>
      </c>
      <c r="C15" s="269" t="s">
        <v>139</v>
      </c>
      <c r="D15" s="290">
        <v>22.38</v>
      </c>
      <c r="F15" s="247"/>
      <c r="G15" s="248"/>
      <c r="H15" s="249"/>
      <c r="I15" s="255"/>
    </row>
    <row r="16" spans="1:9" ht="15" customHeight="1" x14ac:dyDescent="0.25">
      <c r="A16" s="50"/>
      <c r="B16" s="177">
        <v>13</v>
      </c>
      <c r="C16" s="178" t="s">
        <v>4</v>
      </c>
      <c r="D16" s="294">
        <v>21.94</v>
      </c>
      <c r="F16" s="241"/>
      <c r="G16" s="244"/>
      <c r="H16" s="243"/>
      <c r="I16" s="255"/>
    </row>
    <row r="17" spans="1:9" ht="15" customHeight="1" x14ac:dyDescent="0.25">
      <c r="A17" s="50"/>
      <c r="B17" s="289">
        <v>14</v>
      </c>
      <c r="C17" s="269" t="s">
        <v>54</v>
      </c>
      <c r="D17" s="290">
        <v>21.88</v>
      </c>
      <c r="F17" s="241"/>
      <c r="G17" s="244"/>
      <c r="H17" s="243"/>
      <c r="I17" s="255"/>
    </row>
    <row r="18" spans="1:9" ht="15" customHeight="1" x14ac:dyDescent="0.25">
      <c r="A18" s="50"/>
      <c r="B18" s="286">
        <v>15</v>
      </c>
      <c r="C18" s="2" t="s">
        <v>75</v>
      </c>
      <c r="D18" s="288">
        <v>21.42</v>
      </c>
      <c r="F18" s="241"/>
      <c r="G18" s="244"/>
      <c r="H18" s="243"/>
      <c r="I18" s="255"/>
    </row>
    <row r="19" spans="1:9" ht="15" customHeight="1" x14ac:dyDescent="0.25">
      <c r="A19" s="50"/>
      <c r="B19" s="289">
        <v>16</v>
      </c>
      <c r="C19" s="269" t="s">
        <v>50</v>
      </c>
      <c r="D19" s="290">
        <v>20.65</v>
      </c>
      <c r="F19" s="241"/>
      <c r="G19" s="244"/>
      <c r="H19" s="243"/>
      <c r="I19" s="255"/>
    </row>
    <row r="20" spans="1:9" ht="15" customHeight="1" x14ac:dyDescent="0.25">
      <c r="A20" s="50"/>
      <c r="B20" s="286">
        <v>17</v>
      </c>
      <c r="C20" s="2" t="s">
        <v>49</v>
      </c>
      <c r="D20" s="288">
        <v>19.18</v>
      </c>
      <c r="F20" s="241"/>
      <c r="G20" s="244"/>
      <c r="H20" s="243"/>
      <c r="I20" s="255"/>
    </row>
    <row r="21" spans="1:9" ht="15" customHeight="1" x14ac:dyDescent="0.25">
      <c r="A21" s="50"/>
      <c r="B21" s="289">
        <v>18</v>
      </c>
      <c r="C21" s="269" t="s">
        <v>92</v>
      </c>
      <c r="D21" s="290">
        <v>19.149999999999999</v>
      </c>
      <c r="F21" s="241"/>
      <c r="G21" s="244"/>
      <c r="H21" s="243"/>
      <c r="I21" s="255"/>
    </row>
    <row r="22" spans="1:9" ht="15" customHeight="1" x14ac:dyDescent="0.25">
      <c r="A22" s="50"/>
      <c r="B22" s="286">
        <v>19</v>
      </c>
      <c r="C22" s="2" t="s">
        <v>38</v>
      </c>
      <c r="D22" s="288">
        <v>18.23</v>
      </c>
      <c r="F22" s="241"/>
      <c r="G22" s="244"/>
      <c r="H22" s="243"/>
      <c r="I22" s="255"/>
    </row>
    <row r="23" spans="1:9" ht="15" customHeight="1" x14ac:dyDescent="0.25">
      <c r="A23" s="50"/>
      <c r="B23" s="289">
        <v>20</v>
      </c>
      <c r="C23" s="269" t="s">
        <v>32</v>
      </c>
      <c r="D23" s="290">
        <v>18.18</v>
      </c>
      <c r="F23" s="241"/>
      <c r="G23" s="244"/>
      <c r="H23" s="243"/>
      <c r="I23" s="255"/>
    </row>
    <row r="24" spans="1:9" ht="15" customHeight="1" x14ac:dyDescent="0.25">
      <c r="A24" s="50"/>
      <c r="B24" s="286">
        <v>21</v>
      </c>
      <c r="C24" s="2" t="s">
        <v>80</v>
      </c>
      <c r="D24" s="288">
        <v>17.73</v>
      </c>
      <c r="F24" s="241"/>
      <c r="G24" s="244"/>
      <c r="H24" s="243"/>
      <c r="I24" s="255"/>
    </row>
    <row r="25" spans="1:9" ht="15" customHeight="1" x14ac:dyDescent="0.25">
      <c r="A25" s="50"/>
      <c r="B25" s="289">
        <v>22</v>
      </c>
      <c r="C25" s="269" t="s">
        <v>47</v>
      </c>
      <c r="D25" s="290">
        <v>16.84</v>
      </c>
      <c r="F25" s="250"/>
      <c r="G25" s="10"/>
      <c r="H25" s="243"/>
      <c r="I25" s="255"/>
    </row>
    <row r="26" spans="1:9" ht="15" customHeight="1" x14ac:dyDescent="0.25">
      <c r="A26" s="50"/>
      <c r="B26" s="286">
        <v>23</v>
      </c>
      <c r="C26" s="2" t="s">
        <v>140</v>
      </c>
      <c r="D26" s="288">
        <v>15.68</v>
      </c>
      <c r="F26" s="241"/>
      <c r="G26" s="244"/>
      <c r="H26" s="243"/>
      <c r="I26" s="255"/>
    </row>
    <row r="27" spans="1:9" ht="15" customHeight="1" x14ac:dyDescent="0.25">
      <c r="A27" s="50"/>
      <c r="B27" s="289">
        <v>24</v>
      </c>
      <c r="C27" s="269" t="s">
        <v>43</v>
      </c>
      <c r="D27" s="290">
        <v>15.23</v>
      </c>
      <c r="F27" s="241"/>
      <c r="G27" s="244"/>
      <c r="H27" s="243"/>
      <c r="I27" s="255"/>
    </row>
    <row r="28" spans="1:9" ht="15" customHeight="1" x14ac:dyDescent="0.25">
      <c r="A28" s="50"/>
      <c r="B28" s="286">
        <v>25</v>
      </c>
      <c r="C28" s="2" t="s">
        <v>78</v>
      </c>
      <c r="D28" s="288">
        <v>14.62</v>
      </c>
      <c r="F28" s="241"/>
      <c r="G28" s="246"/>
      <c r="H28" s="243"/>
      <c r="I28" s="255"/>
    </row>
    <row r="29" spans="1:9" ht="15" customHeight="1" x14ac:dyDescent="0.25">
      <c r="A29" s="50"/>
      <c r="B29" s="289">
        <v>26</v>
      </c>
      <c r="C29" s="269" t="s">
        <v>93</v>
      </c>
      <c r="D29" s="290">
        <v>14.48</v>
      </c>
      <c r="F29" s="241"/>
      <c r="G29" s="244"/>
      <c r="H29" s="243"/>
      <c r="I29" s="255"/>
    </row>
    <row r="30" spans="1:9" ht="15" customHeight="1" x14ac:dyDescent="0.25">
      <c r="A30" s="50"/>
      <c r="B30" s="286">
        <v>27</v>
      </c>
      <c r="C30" s="2" t="s">
        <v>147</v>
      </c>
      <c r="D30" s="288">
        <v>13.93</v>
      </c>
      <c r="F30" s="241"/>
      <c r="G30" s="244"/>
      <c r="H30" s="243"/>
      <c r="I30" s="255"/>
    </row>
    <row r="31" spans="1:9" ht="15" customHeight="1" x14ac:dyDescent="0.25">
      <c r="A31" s="50"/>
      <c r="B31" s="289">
        <v>28</v>
      </c>
      <c r="C31" s="269" t="s">
        <v>39</v>
      </c>
      <c r="D31" s="290">
        <v>13.88</v>
      </c>
      <c r="F31" s="241"/>
      <c r="G31" s="244"/>
      <c r="H31" s="243"/>
      <c r="I31" s="255"/>
    </row>
    <row r="32" spans="1:9" ht="15" customHeight="1" x14ac:dyDescent="0.25">
      <c r="A32" s="50"/>
      <c r="B32" s="286">
        <v>29</v>
      </c>
      <c r="C32" s="2" t="s">
        <v>146</v>
      </c>
      <c r="D32" s="288">
        <v>13.57</v>
      </c>
      <c r="F32" s="241"/>
      <c r="G32" s="244"/>
      <c r="H32" s="243"/>
      <c r="I32" s="255"/>
    </row>
    <row r="33" spans="1:9" ht="15" customHeight="1" thickBot="1" x14ac:dyDescent="0.3">
      <c r="A33" s="50"/>
      <c r="B33" s="291">
        <v>30</v>
      </c>
      <c r="C33" s="292" t="s">
        <v>90</v>
      </c>
      <c r="D33" s="293">
        <v>13.49</v>
      </c>
      <c r="F33" s="241"/>
      <c r="G33" s="244"/>
      <c r="H33" s="243"/>
      <c r="I33" s="255"/>
    </row>
    <row r="34" spans="1:9" x14ac:dyDescent="0.25">
      <c r="C34" s="56"/>
    </row>
    <row r="35" spans="1:9" ht="30" customHeight="1" x14ac:dyDescent="0.25">
      <c r="A35" s="86" t="s">
        <v>12</v>
      </c>
      <c r="B35" s="432" t="s">
        <v>94</v>
      </c>
      <c r="C35" s="433"/>
      <c r="D35" s="433"/>
    </row>
    <row r="36" spans="1:9" s="55" customFormat="1" ht="60" customHeight="1" x14ac:dyDescent="0.25">
      <c r="A36" s="48" t="s">
        <v>13</v>
      </c>
      <c r="B36" s="431" t="s">
        <v>154</v>
      </c>
      <c r="C36" s="376"/>
      <c r="D36" s="376"/>
      <c r="E36" s="51"/>
      <c r="F36" s="51"/>
      <c r="G36" s="52"/>
      <c r="H36" s="52"/>
    </row>
    <row r="37" spans="1:9" s="305" customFormat="1" ht="15" customHeight="1" x14ac:dyDescent="0.25">
      <c r="A37" s="345" t="s">
        <v>11</v>
      </c>
      <c r="B37" s="362" t="s">
        <v>194</v>
      </c>
      <c r="C37" s="363"/>
    </row>
    <row r="38" spans="1:9" s="305" customFormat="1" ht="15" customHeight="1" x14ac:dyDescent="0.25">
      <c r="A38" s="318" t="s">
        <v>2</v>
      </c>
      <c r="B38" s="364" t="s">
        <v>187</v>
      </c>
      <c r="C38" s="364"/>
      <c r="D38" s="364"/>
      <c r="E38" s="364"/>
      <c r="F38" s="364"/>
      <c r="G38" s="364"/>
      <c r="H38" s="303"/>
    </row>
  </sheetData>
  <customSheetViews>
    <customSheetView guid="{B544136C-407E-43E6-9B24-EBD70BB50554}" showGridLines="0" topLeftCell="A19">
      <selection activeCell="B38" sqref="B38:D38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D1" sqref="D1"/>
      <pageMargins left="0.7" right="0.7" top="0.75" bottom="0.75" header="0.3" footer="0.3"/>
      <pageSetup paperSize="9" orientation="portrait" r:id="rId2"/>
    </customSheetView>
    <customSheetView guid="{DC35590C-2B94-4904-B7EE-424B7FEB2A9E}" showGridLines="0" topLeftCell="A19">
      <selection activeCell="B38" sqref="B38:D38"/>
      <pageMargins left="0.7" right="0.7" top="0.75" bottom="0.75" header="0.3" footer="0.3"/>
      <pageSetup paperSize="9" orientation="portrait" r:id="rId3"/>
    </customSheetView>
  </customSheetViews>
  <mergeCells count="5">
    <mergeCell ref="B2:D2"/>
    <mergeCell ref="B36:D36"/>
    <mergeCell ref="B35:D35"/>
    <mergeCell ref="B37:C37"/>
    <mergeCell ref="B38:G38"/>
  </mergeCells>
  <hyperlinks>
    <hyperlink ref="D1" location="Índice!A1" display="[índice Ç]" xr:uid="{00000000-0004-0000-0700-000000000000}"/>
    <hyperlink ref="B38" r:id="rId4" display="http://www.observatorioemigracao.pt/np4/6415" xr:uid="{00000000-0004-0000-0700-000001000000}"/>
    <hyperlink ref="B38:C38" r:id="rId5" display="ttp://www.observatorioemigracao.pt/np4/7785" xr:uid="{00000000-0004-0000-0700-000002000000}"/>
  </hyperlinks>
  <pageMargins left="0.7" right="0.7" top="0.75" bottom="0.75" header="0.3" footer="0.3"/>
  <pageSetup paperSize="9" orientation="portrait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E51"/>
  <sheetViews>
    <sheetView showGridLines="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24.7109375" style="29" customWidth="1"/>
    <col min="3" max="3" width="24.7109375" style="43" customWidth="1"/>
    <col min="4" max="4" width="24.7109375" style="29" customWidth="1"/>
    <col min="5" max="5" width="9.140625" style="29"/>
    <col min="6" max="6" width="15.7109375" style="222" customWidth="1"/>
    <col min="7" max="7" width="18.140625" style="222" customWidth="1"/>
    <col min="8" max="16384" width="9.140625" style="29"/>
  </cols>
  <sheetData>
    <row r="1" spans="1:135" s="30" customFormat="1" ht="30" customHeight="1" x14ac:dyDescent="0.25">
      <c r="A1" s="40" t="s">
        <v>0</v>
      </c>
      <c r="B1" s="102" t="s">
        <v>1</v>
      </c>
      <c r="C1" s="67"/>
      <c r="D1" s="61" t="s">
        <v>18</v>
      </c>
      <c r="F1" s="219"/>
      <c r="G1" s="219"/>
    </row>
    <row r="2" spans="1:135" s="30" customFormat="1" ht="45" customHeight="1" thickBot="1" x14ac:dyDescent="0.3">
      <c r="B2" s="429" t="s">
        <v>157</v>
      </c>
      <c r="C2" s="430"/>
      <c r="D2" s="434"/>
      <c r="F2" s="219"/>
      <c r="G2" s="219"/>
    </row>
    <row r="3" spans="1:135" s="30" customFormat="1" ht="30" customHeight="1" x14ac:dyDescent="0.25">
      <c r="B3" s="79" t="s">
        <v>21</v>
      </c>
      <c r="C3" s="77" t="s">
        <v>23</v>
      </c>
      <c r="D3" s="69" t="s">
        <v>24</v>
      </c>
      <c r="F3" s="218"/>
      <c r="G3" s="218"/>
    </row>
    <row r="4" spans="1:135" s="54" customFormat="1" ht="15" customHeight="1" x14ac:dyDescent="0.25">
      <c r="A4" s="50"/>
      <c r="B4" s="70" t="s">
        <v>30</v>
      </c>
      <c r="C4" s="110">
        <v>5.1246699959999997</v>
      </c>
      <c r="D4" s="297">
        <v>14.81483038</v>
      </c>
      <c r="E4" s="29"/>
      <c r="F4" s="226"/>
      <c r="G4" s="227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</row>
    <row r="5" spans="1:135" ht="15" customHeight="1" x14ac:dyDescent="0.25">
      <c r="A5" s="50"/>
      <c r="B5" s="298" t="s">
        <v>36</v>
      </c>
      <c r="C5" s="299">
        <v>6.7101385579999997</v>
      </c>
      <c r="D5" s="300">
        <v>19.006261039999998</v>
      </c>
      <c r="F5" s="226"/>
      <c r="G5" s="227"/>
    </row>
    <row r="6" spans="1:135" s="54" customFormat="1" ht="15" customHeight="1" x14ac:dyDescent="0.25">
      <c r="A6" s="50"/>
      <c r="B6" s="70" t="s">
        <v>37</v>
      </c>
      <c r="C6" s="110">
        <v>4.922648175</v>
      </c>
      <c r="D6" s="297">
        <v>11.097853799999999</v>
      </c>
      <c r="E6" s="29"/>
      <c r="F6" s="226"/>
      <c r="G6" s="227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</row>
    <row r="7" spans="1:135" ht="15" customHeight="1" x14ac:dyDescent="0.25">
      <c r="A7" s="50"/>
      <c r="B7" s="298" t="s">
        <v>38</v>
      </c>
      <c r="C7" s="299">
        <v>18.231590879999999</v>
      </c>
      <c r="D7" s="300">
        <v>2.1709571410000001</v>
      </c>
      <c r="F7" s="226"/>
      <c r="G7" s="227"/>
    </row>
    <row r="8" spans="1:135" s="54" customFormat="1" ht="15" customHeight="1" x14ac:dyDescent="0.25">
      <c r="A8" s="50"/>
      <c r="B8" s="70" t="s">
        <v>39</v>
      </c>
      <c r="C8" s="110">
        <v>13.88104457</v>
      </c>
      <c r="D8" s="297">
        <v>16.02075705</v>
      </c>
      <c r="E8" s="29"/>
      <c r="F8" s="226"/>
      <c r="G8" s="227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</row>
    <row r="9" spans="1:135" s="54" customFormat="1" ht="15" customHeight="1" x14ac:dyDescent="0.25">
      <c r="A9" s="50"/>
      <c r="B9" s="298" t="s">
        <v>54</v>
      </c>
      <c r="C9" s="299">
        <v>21.88462037</v>
      </c>
      <c r="D9" s="300">
        <v>13.378748460000001</v>
      </c>
      <c r="E9" s="29"/>
      <c r="F9" s="226"/>
      <c r="G9" s="227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</row>
    <row r="10" spans="1:135" ht="15" customHeight="1" x14ac:dyDescent="0.25">
      <c r="A10" s="50"/>
      <c r="B10" s="70" t="s">
        <v>40</v>
      </c>
      <c r="C10" s="110">
        <v>4.5740414620000003</v>
      </c>
      <c r="D10" s="297">
        <v>11.455187199999999</v>
      </c>
      <c r="F10" s="226"/>
      <c r="G10" s="227"/>
    </row>
    <row r="11" spans="1:135" s="54" customFormat="1" ht="15" customHeight="1" x14ac:dyDescent="0.25">
      <c r="A11" s="50"/>
      <c r="B11" s="298" t="s">
        <v>41</v>
      </c>
      <c r="C11" s="299">
        <v>6.5406040240000003</v>
      </c>
      <c r="D11" s="300">
        <v>3.3893806190000002</v>
      </c>
      <c r="E11" s="29"/>
      <c r="F11" s="226"/>
      <c r="G11" s="227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</row>
    <row r="12" spans="1:135" ht="15" customHeight="1" x14ac:dyDescent="0.25">
      <c r="A12" s="50"/>
      <c r="B12" s="70" t="s">
        <v>42</v>
      </c>
      <c r="C12" s="110">
        <v>6.8991180669999999</v>
      </c>
      <c r="D12" s="297">
        <v>11.768885790000001</v>
      </c>
      <c r="F12" s="226"/>
      <c r="G12" s="227"/>
    </row>
    <row r="13" spans="1:135" s="54" customFormat="1" ht="15" customHeight="1" x14ac:dyDescent="0.25">
      <c r="A13" s="50"/>
      <c r="B13" s="298" t="s">
        <v>27</v>
      </c>
      <c r="C13" s="299">
        <v>2.9034229620000001</v>
      </c>
      <c r="D13" s="300">
        <v>12.8296691</v>
      </c>
      <c r="E13" s="29"/>
      <c r="F13" s="226"/>
      <c r="G13" s="227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</row>
    <row r="14" spans="1:135" ht="15" customHeight="1" x14ac:dyDescent="0.25">
      <c r="A14" s="50"/>
      <c r="B14" s="70" t="s">
        <v>43</v>
      </c>
      <c r="C14" s="110">
        <v>15.227331039999999</v>
      </c>
      <c r="D14" s="297">
        <v>14.734062700000001</v>
      </c>
      <c r="F14" s="226"/>
      <c r="G14" s="227"/>
    </row>
    <row r="15" spans="1:135" s="54" customFormat="1" ht="15" customHeight="1" x14ac:dyDescent="0.25">
      <c r="A15" s="50"/>
      <c r="B15" s="298" t="s">
        <v>44</v>
      </c>
      <c r="C15" s="299">
        <v>5.3343957550000001</v>
      </c>
      <c r="D15" s="300">
        <v>6.2206704730000002</v>
      </c>
      <c r="E15" s="29"/>
      <c r="F15" s="226"/>
      <c r="G15" s="227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</row>
    <row r="16" spans="1:135" ht="15" customHeight="1" x14ac:dyDescent="0.25">
      <c r="A16" s="50"/>
      <c r="B16" s="70" t="s">
        <v>28</v>
      </c>
      <c r="C16" s="110">
        <v>3.3967810919999999</v>
      </c>
      <c r="D16" s="297">
        <v>12.161954400000001</v>
      </c>
      <c r="F16" s="226"/>
      <c r="G16" s="227"/>
    </row>
    <row r="17" spans="1:135" s="54" customFormat="1" ht="15" customHeight="1" x14ac:dyDescent="0.25">
      <c r="A17" s="50"/>
      <c r="B17" s="298" t="s">
        <v>45</v>
      </c>
      <c r="C17" s="299">
        <v>8.3614155950000004</v>
      </c>
      <c r="D17" s="300">
        <v>10.9356615</v>
      </c>
      <c r="E17" s="29"/>
      <c r="F17" s="226"/>
      <c r="G17" s="227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</row>
    <row r="18" spans="1:135" ht="15" customHeight="1" x14ac:dyDescent="0.25">
      <c r="A18" s="50"/>
      <c r="B18" s="70" t="s">
        <v>55</v>
      </c>
      <c r="C18" s="110">
        <v>5.9597657609999999</v>
      </c>
      <c r="D18" s="297">
        <v>12.071656989999999</v>
      </c>
      <c r="F18" s="226"/>
      <c r="G18" s="227"/>
    </row>
    <row r="19" spans="1:135" s="54" customFormat="1" ht="15" customHeight="1" x14ac:dyDescent="0.25">
      <c r="A19" s="50"/>
      <c r="B19" s="298" t="s">
        <v>46</v>
      </c>
      <c r="C19" s="299">
        <v>6.5502045510000002</v>
      </c>
      <c r="D19" s="300">
        <v>5.182162655</v>
      </c>
      <c r="E19" s="29"/>
      <c r="F19" s="226"/>
      <c r="G19" s="227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</row>
    <row r="20" spans="1:135" ht="15" customHeight="1" x14ac:dyDescent="0.25">
      <c r="A20" s="50"/>
      <c r="B20" s="70" t="s">
        <v>47</v>
      </c>
      <c r="C20" s="110">
        <v>16.844640429999998</v>
      </c>
      <c r="D20" s="297">
        <v>16.938410309999998</v>
      </c>
      <c r="F20" s="226"/>
      <c r="G20" s="227"/>
    </row>
    <row r="21" spans="1:135" s="54" customFormat="1" ht="15" customHeight="1" x14ac:dyDescent="0.25">
      <c r="A21" s="50"/>
      <c r="B21" s="298" t="s">
        <v>48</v>
      </c>
      <c r="C21" s="299">
        <v>5.1030544190000002</v>
      </c>
      <c r="D21" s="300">
        <v>9.9519389349999994</v>
      </c>
      <c r="E21" s="29"/>
      <c r="F21" s="226"/>
      <c r="G21" s="227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</row>
    <row r="22" spans="1:135" ht="15" customHeight="1" x14ac:dyDescent="0.25">
      <c r="A22" s="50"/>
      <c r="B22" s="70" t="s">
        <v>49</v>
      </c>
      <c r="C22" s="110">
        <v>19.18283607</v>
      </c>
      <c r="D22" s="297">
        <v>13.176024659999999</v>
      </c>
      <c r="E22" s="50"/>
      <c r="F22" s="226"/>
      <c r="G22" s="227"/>
    </row>
    <row r="23" spans="1:135" s="54" customFormat="1" ht="15" customHeight="1" x14ac:dyDescent="0.25">
      <c r="A23" s="50"/>
      <c r="B23" s="298" t="s">
        <v>50</v>
      </c>
      <c r="C23" s="299">
        <v>20.65033455</v>
      </c>
      <c r="D23" s="300">
        <v>4.3146430970000003</v>
      </c>
      <c r="E23" s="29"/>
      <c r="F23" s="226"/>
      <c r="G23" s="227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</row>
    <row r="24" spans="1:135" ht="15" customHeight="1" x14ac:dyDescent="0.25">
      <c r="A24" s="50"/>
      <c r="B24" s="70" t="s">
        <v>29</v>
      </c>
      <c r="C24" s="110">
        <v>10.635610290000001</v>
      </c>
      <c r="D24" s="297">
        <v>45.260217150000003</v>
      </c>
      <c r="F24" s="226"/>
      <c r="G24" s="227"/>
    </row>
    <row r="25" spans="1:135" s="54" customFormat="1" ht="15" customHeight="1" x14ac:dyDescent="0.25">
      <c r="A25" s="50"/>
      <c r="B25" s="298" t="s">
        <v>6</v>
      </c>
      <c r="C25" s="299">
        <v>24.372671669999999</v>
      </c>
      <c r="D25" s="300">
        <v>10.56993977</v>
      </c>
      <c r="E25" s="29"/>
      <c r="F25" s="226"/>
      <c r="G25" s="227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</row>
    <row r="26" spans="1:135" ht="15" customHeight="1" x14ac:dyDescent="0.25">
      <c r="A26" s="50"/>
      <c r="B26" s="70" t="s">
        <v>51</v>
      </c>
      <c r="C26" s="110">
        <v>12.316943419999999</v>
      </c>
      <c r="D26" s="297">
        <v>1.679132944</v>
      </c>
      <c r="F26" s="226"/>
      <c r="G26" s="227"/>
    </row>
    <row r="27" spans="1:135" s="54" customFormat="1" ht="15" customHeight="1" x14ac:dyDescent="0.25">
      <c r="A27" s="50"/>
      <c r="B27" s="68" t="s">
        <v>4</v>
      </c>
      <c r="C27" s="295">
        <v>21.944273039999999</v>
      </c>
      <c r="D27" s="296">
        <v>8.5211044939999994</v>
      </c>
      <c r="E27" s="29"/>
      <c r="F27" s="226"/>
      <c r="G27" s="227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</row>
    <row r="28" spans="1:135" ht="15" customHeight="1" x14ac:dyDescent="0.25">
      <c r="A28" s="50"/>
      <c r="B28" s="70" t="s">
        <v>26</v>
      </c>
      <c r="C28" s="110">
        <v>7.4360700189999998</v>
      </c>
      <c r="D28" s="297">
        <v>13.359784299999999</v>
      </c>
      <c r="F28" s="226"/>
      <c r="G28" s="227"/>
    </row>
    <row r="29" spans="1:135" s="54" customFormat="1" ht="15" customHeight="1" x14ac:dyDescent="0.25">
      <c r="A29" s="50"/>
      <c r="B29" s="298" t="s">
        <v>52</v>
      </c>
      <c r="C29" s="299">
        <v>9.0612690180000008</v>
      </c>
      <c r="D29" s="300">
        <v>4.0805955530000002</v>
      </c>
      <c r="E29" s="29"/>
      <c r="F29" s="226"/>
      <c r="G29" s="227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</row>
    <row r="30" spans="1:135" ht="15" customHeight="1" x14ac:dyDescent="0.25">
      <c r="A30" s="50"/>
      <c r="B30" s="70" t="s">
        <v>32</v>
      </c>
      <c r="C30" s="110">
        <v>18.184096530000001</v>
      </c>
      <c r="D30" s="297">
        <v>1.883973957</v>
      </c>
      <c r="F30" s="226"/>
      <c r="G30" s="227"/>
    </row>
    <row r="31" spans="1:135" s="54" customFormat="1" ht="15" customHeight="1" thickBot="1" x14ac:dyDescent="0.3">
      <c r="A31" s="50"/>
      <c r="B31" s="301" t="s">
        <v>53</v>
      </c>
      <c r="C31" s="302">
        <v>3.5117596629999999</v>
      </c>
      <c r="D31" s="302">
        <v>17.634574990000001</v>
      </c>
      <c r="E31" s="223"/>
      <c r="F31" s="226"/>
      <c r="G31" s="227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</row>
    <row r="32" spans="1:135" s="54" customFormat="1" ht="15" customHeight="1" x14ac:dyDescent="0.25">
      <c r="A32" s="29"/>
      <c r="B32" s="128"/>
      <c r="C32" s="109"/>
      <c r="D32" s="110"/>
      <c r="E32" s="29"/>
      <c r="F32" s="228"/>
      <c r="G32" s="2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</row>
    <row r="33" spans="1:8" s="136" customFormat="1" ht="30" customHeight="1" x14ac:dyDescent="0.25">
      <c r="A33" s="86" t="s">
        <v>12</v>
      </c>
      <c r="B33" s="435" t="s">
        <v>141</v>
      </c>
      <c r="C33" s="402"/>
      <c r="D33" s="402"/>
      <c r="F33" s="220"/>
      <c r="G33" s="220"/>
    </row>
    <row r="34" spans="1:8" ht="45" customHeight="1" x14ac:dyDescent="0.25">
      <c r="A34" s="48" t="s">
        <v>13</v>
      </c>
      <c r="B34" s="431" t="s">
        <v>154</v>
      </c>
      <c r="C34" s="376"/>
      <c r="D34" s="376"/>
      <c r="E34" s="51"/>
      <c r="F34" s="221"/>
      <c r="G34" s="221"/>
    </row>
    <row r="35" spans="1:8" s="305" customFormat="1" ht="15" customHeight="1" x14ac:dyDescent="0.25">
      <c r="A35" s="345" t="s">
        <v>11</v>
      </c>
      <c r="B35" s="362" t="s">
        <v>194</v>
      </c>
      <c r="C35" s="363"/>
    </row>
    <row r="36" spans="1:8" s="305" customFormat="1" ht="15" customHeight="1" x14ac:dyDescent="0.25">
      <c r="A36" s="318" t="s">
        <v>2</v>
      </c>
      <c r="B36" s="364" t="s">
        <v>187</v>
      </c>
      <c r="C36" s="364"/>
      <c r="D36" s="364"/>
      <c r="E36" s="364"/>
      <c r="F36" s="364"/>
      <c r="G36" s="364"/>
      <c r="H36" s="303"/>
    </row>
    <row r="37" spans="1:8" x14ac:dyDescent="0.25">
      <c r="B37"/>
      <c r="C37"/>
      <c r="D37"/>
      <c r="E37"/>
    </row>
    <row r="38" spans="1:8" x14ac:dyDescent="0.25">
      <c r="B38"/>
      <c r="C38"/>
      <c r="D38"/>
      <c r="E38"/>
    </row>
    <row r="39" spans="1:8" x14ac:dyDescent="0.25">
      <c r="B39"/>
      <c r="C39"/>
      <c r="D39"/>
      <c r="E39"/>
    </row>
    <row r="40" spans="1:8" x14ac:dyDescent="0.25">
      <c r="B40"/>
      <c r="C40"/>
      <c r="D40"/>
      <c r="E40"/>
    </row>
    <row r="41" spans="1:8" x14ac:dyDescent="0.25">
      <c r="B41"/>
      <c r="C41"/>
      <c r="D41"/>
      <c r="E41"/>
    </row>
    <row r="42" spans="1:8" x14ac:dyDescent="0.25">
      <c r="B42"/>
      <c r="C42"/>
      <c r="D42"/>
      <c r="E42"/>
    </row>
    <row r="43" spans="1:8" x14ac:dyDescent="0.25">
      <c r="B43"/>
      <c r="C43"/>
      <c r="D43"/>
      <c r="E43"/>
    </row>
    <row r="44" spans="1:8" x14ac:dyDescent="0.25">
      <c r="B44"/>
      <c r="C44"/>
      <c r="D44"/>
      <c r="E44"/>
    </row>
    <row r="45" spans="1:8" x14ac:dyDescent="0.25">
      <c r="B45"/>
      <c r="C45"/>
      <c r="D45"/>
      <c r="E45"/>
    </row>
    <row r="46" spans="1:8" x14ac:dyDescent="0.25">
      <c r="B46"/>
      <c r="C46"/>
      <c r="D46"/>
      <c r="E46"/>
    </row>
    <row r="47" spans="1:8" x14ac:dyDescent="0.25">
      <c r="B47"/>
      <c r="C47"/>
      <c r="D47"/>
      <c r="E47"/>
    </row>
    <row r="48" spans="1:8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</row>
  </sheetData>
  <sortState xmlns:xlrd2="http://schemas.microsoft.com/office/spreadsheetml/2017/richdata2" ref="B4:D30">
    <sortCondition ref="B4:B30"/>
  </sortState>
  <customSheetViews>
    <customSheetView guid="{B544136C-407E-43E6-9B24-EBD70BB50554}" showGridLines="0" topLeftCell="A19">
      <selection activeCell="D1" sqref="D1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D1" sqref="D1"/>
      <pageMargins left="0.7" right="0.7" top="0.75" bottom="0.75" header="0.3" footer="0.3"/>
      <pageSetup paperSize="9" orientation="portrait" r:id="rId2"/>
    </customSheetView>
    <customSheetView guid="{DC35590C-2B94-4904-B7EE-424B7FEB2A9E}" showGridLines="0" topLeftCell="A19">
      <selection activeCell="D1" sqref="D1"/>
      <pageMargins left="0.7" right="0.7" top="0.75" bottom="0.75" header="0.3" footer="0.3"/>
      <pageSetup paperSize="9" orientation="portrait" r:id="rId3"/>
    </customSheetView>
  </customSheetViews>
  <mergeCells count="5">
    <mergeCell ref="B2:D2"/>
    <mergeCell ref="B34:D34"/>
    <mergeCell ref="B33:D33"/>
    <mergeCell ref="B35:C35"/>
    <mergeCell ref="B36:G36"/>
  </mergeCells>
  <hyperlinks>
    <hyperlink ref="D1" location="Índice!A1" display="[índice Ç]" xr:uid="{00000000-0004-0000-0800-000000000000}"/>
    <hyperlink ref="B36" r:id="rId4" display="http://www.observatorioemigracao.pt/np4/6415" xr:uid="{00000000-0004-0000-0800-000001000000}"/>
    <hyperlink ref="B36:C36" r:id="rId5" display="ttp://www.observatorioemigracao.pt/np4/7785" xr:uid="{00000000-0004-0000-0800-000002000000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16</vt:i4>
      </vt:variant>
      <vt:variant>
        <vt:lpstr>Intervalos com Nome</vt:lpstr>
      </vt:variant>
      <vt:variant>
        <vt:i4>5</vt:i4>
      </vt:variant>
    </vt:vector>
  </HeadingPairs>
  <TitlesOfParts>
    <vt:vector size="21" baseType="lpstr">
      <vt:lpstr>Índice</vt:lpstr>
      <vt:lpstr>Quadro 1.1</vt:lpstr>
      <vt:lpstr>Quadro 1.2</vt:lpstr>
      <vt:lpstr>Quadro 1.3</vt:lpstr>
      <vt:lpstr>Quadro 1.4</vt:lpstr>
      <vt:lpstr>Quadro 1.5</vt:lpstr>
      <vt:lpstr>Quadro 1.6</vt:lpstr>
      <vt:lpstr>Quadro 1.7</vt:lpstr>
      <vt:lpstr>Quadro 1.8</vt:lpstr>
      <vt:lpstr>Gráfico 1.1</vt:lpstr>
      <vt:lpstr>Gráfico 1.2</vt:lpstr>
      <vt:lpstr>Gráfico 1.3</vt:lpstr>
      <vt:lpstr>Gráfico 1.4</vt:lpstr>
      <vt:lpstr>Gráfico 1.5</vt:lpstr>
      <vt:lpstr>Gráfico 1.6</vt:lpstr>
      <vt:lpstr>Gráfico 1.7</vt:lpstr>
      <vt:lpstr>Quadro_1.1_Indicadores_sociais_de_contexto</vt:lpstr>
      <vt:lpstr>Índice!Títulos_de_Impressão</vt:lpstr>
      <vt:lpstr>'Quadro 1.1'!Títulos_de_Impressão</vt:lpstr>
      <vt:lpstr>'Quadro 1.2'!Títulos_de_Impressão</vt:lpstr>
      <vt:lpstr>'Quadro 1.3'!Títulos_de_Impressão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2014-05-01T00:44:53Z</cp:lastPrinted>
  <dcterms:created xsi:type="dcterms:W3CDTF">2014-04-13T11:25:45Z</dcterms:created>
  <dcterms:modified xsi:type="dcterms:W3CDTF">2021-01-31T09:21:49Z</dcterms:modified>
</cp:coreProperties>
</file>