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442CFC48-567C-49B1-9562-CE91A35C1379}" xr6:coauthVersionLast="44" xr6:coauthVersionMax="44" xr10:uidLastSave="{00000000-0000-0000-0000-000000000000}"/>
  <bookViews>
    <workbookView xWindow="-120" yWindow="-120" windowWidth="29040" windowHeight="15840" tabRatio="736" xr2:uid="{00000000-000D-0000-FFFF-FFFF00000000}"/>
  </bookViews>
  <sheets>
    <sheet name="Índice" sheetId="11" r:id="rId1"/>
    <sheet name="Quadro 4.1" sheetId="7" r:id="rId2"/>
    <sheet name="Quadro 4.2" sheetId="6" r:id="rId3"/>
    <sheet name="Quadro 4.3" sheetId="8" r:id="rId4"/>
    <sheet name="Quadro 4.4" sheetId="10" r:id="rId5"/>
    <sheet name="Quadro 4.5" sheetId="2" r:id="rId6"/>
    <sheet name="Gráfico 4.1" sheetId="12" r:id="rId7"/>
    <sheet name="Gráfico 4.2" sheetId="13" r:id="rId8"/>
    <sheet name="Gráfico 4.3" sheetId="14" r:id="rId9"/>
    <sheet name="Gráfico 4.4" sheetId="17" r:id="rId10"/>
    <sheet name="Gráfico 4.5" sheetId="15" r:id="rId11"/>
    <sheet name="Gráfico 4.6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2" l="1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" i="2"/>
  <c r="S16" i="10" l="1"/>
  <c r="T16" i="10"/>
  <c r="T6" i="10"/>
  <c r="T7" i="10"/>
  <c r="T8" i="10"/>
  <c r="T9" i="10"/>
  <c r="T10" i="10"/>
  <c r="T11" i="10"/>
  <c r="T12" i="10"/>
  <c r="T13" i="10"/>
  <c r="T14" i="10"/>
  <c r="T15" i="10"/>
  <c r="T17" i="10"/>
  <c r="T18" i="10"/>
  <c r="T19" i="10"/>
  <c r="T5" i="10"/>
  <c r="S5" i="10"/>
  <c r="G25" i="8"/>
  <c r="F25" i="8"/>
  <c r="E25" i="8"/>
  <c r="G26" i="8" l="1"/>
  <c r="F26" i="8"/>
  <c r="E26" i="8"/>
  <c r="E5" i="8"/>
  <c r="S19" i="10" l="1"/>
  <c r="S18" i="10"/>
  <c r="S17" i="10"/>
  <c r="S15" i="10"/>
  <c r="S14" i="10"/>
  <c r="S13" i="10"/>
  <c r="S10" i="10"/>
  <c r="S8" i="10"/>
  <c r="S12" i="10"/>
  <c r="S9" i="10"/>
  <c r="S11" i="10"/>
  <c r="S7" i="10"/>
  <c r="S6" i="10"/>
  <c r="F10" i="8" l="1"/>
  <c r="F9" i="8"/>
  <c r="F8" i="8"/>
  <c r="F7" i="8"/>
  <c r="F6" i="8"/>
  <c r="F5" i="8"/>
  <c r="E10" i="8"/>
  <c r="E9" i="8"/>
  <c r="E8" i="8"/>
  <c r="E7" i="8"/>
  <c r="E6" i="8"/>
  <c r="B4" i="11" l="1"/>
  <c r="G23" i="8" l="1"/>
  <c r="F23" i="8"/>
  <c r="E23" i="8"/>
  <c r="E9" i="11" l="1"/>
  <c r="E8" i="11"/>
  <c r="E7" i="11"/>
  <c r="E6" i="11"/>
  <c r="E5" i="11"/>
  <c r="E4" i="11"/>
  <c r="B8" i="11"/>
  <c r="B7" i="11"/>
  <c r="B6" i="11"/>
  <c r="B5" i="11"/>
  <c r="C5" i="6" l="1"/>
  <c r="D5" i="6" s="1"/>
  <c r="G24" i="8" l="1"/>
  <c r="F24" i="8"/>
  <c r="E24" i="8"/>
  <c r="G22" i="8"/>
  <c r="F22" i="8"/>
  <c r="E22" i="8"/>
  <c r="G21" i="8"/>
  <c r="F21" i="8"/>
  <c r="E21" i="8"/>
  <c r="G20" i="8"/>
  <c r="F20" i="8"/>
  <c r="E20" i="8"/>
  <c r="G19" i="8"/>
  <c r="F19" i="8"/>
  <c r="E19" i="8"/>
  <c r="G18" i="8"/>
  <c r="F18" i="8"/>
  <c r="E18" i="8"/>
  <c r="G17" i="8"/>
  <c r="F17" i="8"/>
  <c r="E17" i="8"/>
  <c r="G16" i="8"/>
  <c r="F16" i="8"/>
  <c r="E16" i="8"/>
  <c r="G15" i="8"/>
  <c r="F15" i="8"/>
  <c r="E15" i="8"/>
  <c r="G14" i="8"/>
  <c r="F14" i="8"/>
  <c r="E14" i="8"/>
  <c r="G13" i="8"/>
  <c r="F13" i="8"/>
  <c r="E13" i="8"/>
  <c r="G12" i="8"/>
  <c r="F12" i="8"/>
  <c r="E12" i="8"/>
  <c r="G11" i="8"/>
  <c r="F11" i="8"/>
  <c r="E11" i="8"/>
  <c r="G10" i="8"/>
  <c r="G9" i="8"/>
  <c r="G8" i="8"/>
  <c r="G7" i="8"/>
  <c r="G6" i="8"/>
  <c r="G5" i="8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E6" i="6" s="1"/>
  <c r="D4" i="6"/>
  <c r="E7" i="6" l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</calcChain>
</file>

<file path=xl/sharedStrings.xml><?xml version="1.0" encoding="utf-8"?>
<sst xmlns="http://schemas.openxmlformats.org/spreadsheetml/2006/main" count="328" uniqueCount="133">
  <si>
    <t>Observatório da Emigração</t>
  </si>
  <si>
    <t>Remessas</t>
  </si>
  <si>
    <t>PIB</t>
  </si>
  <si>
    <t>África do Sul</t>
  </si>
  <si>
    <t>Alemanha</t>
  </si>
  <si>
    <t>..</t>
  </si>
  <si>
    <t>Angola</t>
  </si>
  <si>
    <t>Arábia Saudita</t>
  </si>
  <si>
    <t>Argélia</t>
  </si>
  <si>
    <t>Argentina</t>
  </si>
  <si>
    <t>Austrália</t>
  </si>
  <si>
    <t>Áustria</t>
  </si>
  <si>
    <t>Bangladesh</t>
  </si>
  <si>
    <t>Bélgica</t>
  </si>
  <si>
    <t>Brasil</t>
  </si>
  <si>
    <t>Bulgária</t>
  </si>
  <si>
    <t>Cabo Verde</t>
  </si>
  <si>
    <t>Canadá</t>
  </si>
  <si>
    <t>China</t>
  </si>
  <si>
    <t>Chipre</t>
  </si>
  <si>
    <t>Croácia</t>
  </si>
  <si>
    <t>Dinamarca</t>
  </si>
  <si>
    <t>Egito</t>
  </si>
  <si>
    <t>Emirados Árabes Unidos</t>
  </si>
  <si>
    <t>Eslováquia</t>
  </si>
  <si>
    <t>Eslovénia</t>
  </si>
  <si>
    <t>Espanha</t>
  </si>
  <si>
    <t>EUA</t>
  </si>
  <si>
    <t>Estónia</t>
  </si>
  <si>
    <t>Finlândia</t>
  </si>
  <si>
    <t>França</t>
  </si>
  <si>
    <t>Grécia</t>
  </si>
  <si>
    <t>Guatemala</t>
  </si>
  <si>
    <t>Guiné-Bissau</t>
  </si>
  <si>
    <t>Holanda</t>
  </si>
  <si>
    <t>Hungria</t>
  </si>
  <si>
    <t>Índia</t>
  </si>
  <si>
    <t>Irlanda</t>
  </si>
  <si>
    <t>Islândia</t>
  </si>
  <si>
    <t>Itália</t>
  </si>
  <si>
    <t>Japão</t>
  </si>
  <si>
    <t>Letónia</t>
  </si>
  <si>
    <t>Lituânia</t>
  </si>
  <si>
    <t>Luxemburgo</t>
  </si>
  <si>
    <t>Malta</t>
  </si>
  <si>
    <t>Marrocos</t>
  </si>
  <si>
    <t>México</t>
  </si>
  <si>
    <t>Moçambique</t>
  </si>
  <si>
    <t>Nepal</t>
  </si>
  <si>
    <t>Nigéria</t>
  </si>
  <si>
    <t>Noruega</t>
  </si>
  <si>
    <t>Nova Zelândia</t>
  </si>
  <si>
    <t>Polónia</t>
  </si>
  <si>
    <t>Portugal</t>
  </si>
  <si>
    <t>Reino Unido</t>
  </si>
  <si>
    <t>República Checa</t>
  </si>
  <si>
    <t>Roménia</t>
  </si>
  <si>
    <t>Rússia</t>
  </si>
  <si>
    <t>São Tomé e Príncipe</t>
  </si>
  <si>
    <t>Sri Lanka</t>
  </si>
  <si>
    <t>Suécia</t>
  </si>
  <si>
    <t>Suíça</t>
  </si>
  <si>
    <t>Timor-Leste</t>
  </si>
  <si>
    <t>Turquia</t>
  </si>
  <si>
    <t>Ucrânia</t>
  </si>
  <si>
    <t>Venezuela</t>
  </si>
  <si>
    <t>OEm</t>
  </si>
  <si>
    <t>Atualizado em</t>
  </si>
  <si>
    <t>Fonte</t>
  </si>
  <si>
    <t>link</t>
  </si>
  <si>
    <t>Total</t>
  </si>
  <si>
    <t>PALOP</t>
  </si>
  <si>
    <r>
      <t xml:space="preserve">[índice </t>
    </r>
    <r>
      <rPr>
        <b/>
        <sz val="8"/>
        <color indexed="60"/>
        <rFont val="Wingdings 3"/>
        <family val="1"/>
        <charset val="2"/>
      </rPr>
      <t>Ç</t>
    </r>
    <r>
      <rPr>
        <b/>
        <sz val="8"/>
        <color indexed="60"/>
        <rFont val="Arial"/>
        <family val="2"/>
      </rPr>
      <t>]</t>
    </r>
  </si>
  <si>
    <t>República da Coreia</t>
  </si>
  <si>
    <t>OCDE</t>
  </si>
  <si>
    <t>Zona Euro (15)</t>
  </si>
  <si>
    <t>Ano</t>
  </si>
  <si>
    <t>Guiné Equatorial</t>
  </si>
  <si>
    <t>Macau</t>
  </si>
  <si>
    <t>Percentagem
acumulada</t>
  </si>
  <si>
    <t>País</t>
  </si>
  <si>
    <t>Remessas recebidas totais</t>
  </si>
  <si>
    <t>Remessas recebidas, principais países de origem</t>
  </si>
  <si>
    <t>Em percentagem das remessas recebidas totais</t>
  </si>
  <si>
    <t>Quadro elaborado pelo Observatório da Emigração, valores do Banco de Portugal.</t>
  </si>
  <si>
    <t>Quadro elaborado pelo Observatório da Emigração, valores do Banco de Portugal (remessas) e do Instituto Nacional de Estatística (PIB).</t>
  </si>
  <si>
    <t>Em milhares
de euros</t>
  </si>
  <si>
    <t>Evolução (2002=100)</t>
  </si>
  <si>
    <t>(milhares de euros, preços correntes)</t>
  </si>
  <si>
    <t>Remessas em percentagem 
do PIB</t>
  </si>
  <si>
    <t>Gráfico elaborado pelo Observatório da Emigração, valores da Banco de Portugal.</t>
  </si>
  <si>
    <t>Gráfico elaborado pelo Observatório da Emigração, valores do Banco de Portugal (remessas) 
e do Instituto Nacional de Estatística (PIB).</t>
  </si>
  <si>
    <t>Variação percentual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</si>
  <si>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</si>
  <si>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 | As remessas dos emigrantes</t>
  </si>
  <si>
    <t>Valores anuais, milhares de euros, preços correntes</t>
  </si>
  <si>
    <t>El Salvador</t>
  </si>
  <si>
    <t>Relatório Estatístico 2018</t>
  </si>
  <si>
    <r>
      <rPr>
        <b/>
        <sz val="9"/>
        <color indexed="60"/>
        <rFont val="Arial"/>
        <family val="2"/>
      </rPr>
      <t xml:space="preserve">Quadro 4.1 </t>
    </r>
    <r>
      <rPr>
        <b/>
        <sz val="9"/>
        <color indexed="8"/>
        <rFont val="Arial"/>
        <family val="2"/>
      </rPr>
      <t>Remessas recebidas em Portugal por país de origem das transferências, milhares de euros, 2017</t>
    </r>
  </si>
  <si>
    <t>União Europeia (UE28)</t>
  </si>
  <si>
    <r>
      <rPr>
        <b/>
        <sz val="9"/>
        <color indexed="60"/>
        <rFont val="Arial"/>
        <family val="2"/>
      </rPr>
      <t>Quadro 4.2</t>
    </r>
    <r>
      <rPr>
        <b/>
        <sz val="9"/>
        <rFont val="Arial"/>
        <family val="2"/>
      </rPr>
      <t xml:space="preserve"> Remessas recebidas em Portugal, principais países de origem das transferências, 2017</t>
    </r>
  </si>
  <si>
    <r>
      <rPr>
        <b/>
        <sz val="9"/>
        <color indexed="60"/>
        <rFont val="Arial"/>
        <family val="2"/>
      </rPr>
      <t>Quadro 4.3</t>
    </r>
    <r>
      <rPr>
        <b/>
        <sz val="9"/>
        <color indexed="8"/>
        <rFont val="Arial"/>
        <family val="2"/>
      </rPr>
      <t xml:space="preserve"> Comparação entre a evolução das remessas recebidas em Portugal e a evolução do PIB, 1996-2017</t>
    </r>
  </si>
  <si>
    <r>
      <rPr>
        <b/>
        <sz val="9"/>
        <color indexed="60"/>
        <rFont val="Arial"/>
        <family val="2"/>
      </rPr>
      <t>Quadro 4.4</t>
    </r>
    <r>
      <rPr>
        <b/>
        <sz val="9"/>
        <color indexed="8"/>
        <rFont val="Arial"/>
        <family val="2"/>
      </rPr>
      <t xml:space="preserve">  Evolução das remessas recebidas em Portugal, principais países de origem das transferências, 2000-2017</t>
    </r>
  </si>
  <si>
    <t>2002-2017</t>
  </si>
  <si>
    <t>2016-2017</t>
  </si>
  <si>
    <r>
      <rPr>
        <b/>
        <sz val="9"/>
        <color rgb="FFC00000"/>
        <rFont val="Arial"/>
        <family val="2"/>
      </rPr>
      <t>Gráfico 4.1</t>
    </r>
    <r>
      <rPr>
        <b/>
        <sz val="9"/>
        <rFont val="Arial"/>
        <family val="2"/>
      </rPr>
      <t xml:space="preserve"> Remessas recebidas em Portugal, principais países de origem das transferências, 2017</t>
    </r>
  </si>
  <si>
    <r>
      <rPr>
        <b/>
        <sz val="9"/>
        <color rgb="FFC00000"/>
        <rFont val="Arial"/>
        <family val="2"/>
      </rPr>
      <t>Gráfico 4.2</t>
    </r>
    <r>
      <rPr>
        <b/>
        <sz val="9"/>
        <rFont val="Arial"/>
        <family val="2"/>
      </rPr>
      <t xml:space="preserve"> Evolução das remessas recebidas em Portugal, milhares de euros, preços correntes, e em percentagem do PIB, 1996-2017</t>
    </r>
  </si>
  <si>
    <r>
      <rPr>
        <b/>
        <sz val="9"/>
        <color rgb="FFC00000"/>
        <rFont val="Arial"/>
        <family val="2"/>
      </rPr>
      <t>Gráfico 4.3</t>
    </r>
    <r>
      <rPr>
        <b/>
        <sz val="9"/>
        <rFont val="Arial"/>
        <family val="2"/>
      </rPr>
      <t xml:space="preserve"> Variação percentual das remessas recebidas em Portugal, principais países de origem das transferências, 2002-2017</t>
    </r>
  </si>
  <si>
    <r>
      <rPr>
        <b/>
        <sz val="9"/>
        <color rgb="FFC00000"/>
        <rFont val="Arial"/>
        <family val="2"/>
      </rPr>
      <t>Gráfico 4.4</t>
    </r>
    <r>
      <rPr>
        <b/>
        <sz val="9"/>
        <rFont val="Arial"/>
        <family val="2"/>
      </rPr>
      <t xml:space="preserve"> Variação percentual das remessas recebidas em Portugal, principais países de origem das transferências, 2016-2017</t>
    </r>
  </si>
  <si>
    <r>
      <rPr>
        <b/>
        <sz val="9"/>
        <color indexed="60"/>
        <rFont val="Arial"/>
        <family val="2"/>
      </rPr>
      <t>Quadro 4.5</t>
    </r>
    <r>
      <rPr>
        <b/>
        <sz val="9"/>
        <color indexed="8"/>
        <rFont val="Arial"/>
        <family val="2"/>
      </rPr>
      <t xml:space="preserve">  Remessas mundiais de emigrantes, principais países de destino das transferências, valor em milhares de dólares e em percentagem do PIB, 2017</t>
    </r>
  </si>
  <si>
    <r>
      <rPr>
        <b/>
        <sz val="9"/>
        <color rgb="FFC00000"/>
        <rFont val="Arial"/>
        <family val="2"/>
      </rPr>
      <t>Gráfico 4.5</t>
    </r>
    <r>
      <rPr>
        <b/>
        <sz val="9"/>
        <rFont val="Arial"/>
        <family val="2"/>
      </rPr>
      <t xml:space="preserve"> Remessas mundiais de emigrantes, principais países de destino das transferências, milhares de dólares, 2017</t>
    </r>
  </si>
  <si>
    <r>
      <rPr>
        <b/>
        <sz val="9"/>
        <color rgb="FFC00000"/>
        <rFont val="Arial"/>
        <family val="2"/>
      </rPr>
      <t>Gráfico 4.6</t>
    </r>
    <r>
      <rPr>
        <b/>
        <sz val="9"/>
        <rFont val="Arial"/>
        <family val="2"/>
      </rPr>
      <t xml:space="preserve"> Remessas mundiais de emigrantes, principais países de destino das transferências, percentagem do PIB, 2017</t>
    </r>
  </si>
  <si>
    <t>Nota</t>
  </si>
  <si>
    <t>Países com mais remessas em valor absoluto (dólares).</t>
  </si>
  <si>
    <t>Gráfico  elaborado pelo Observatório da Emigração, dados do Banco Mundial, World DataBank, World Development Indicators, Economic Policy &amp; Debt Series.</t>
  </si>
  <si>
    <t xml:space="preserve">Remessas recebidas
(milhares de dólares, EUA)
</t>
  </si>
  <si>
    <t>Remessas em percentagem do PIB</t>
  </si>
  <si>
    <t>Total de remessas mundiais</t>
  </si>
  <si>
    <t xml:space="preserve">Principais países de destino </t>
  </si>
  <si>
    <t>Filipinas</t>
  </si>
  <si>
    <t>Egipto</t>
  </si>
  <si>
    <t>Paquistão</t>
  </si>
  <si>
    <t>Vietname</t>
  </si>
  <si>
    <t>Indonésia</t>
  </si>
  <si>
    <t>Líbano</t>
  </si>
  <si>
    <t>Tailândia</t>
  </si>
  <si>
    <t>Coreia</t>
  </si>
  <si>
    <t>República Dominicana</t>
  </si>
  <si>
    <t>Colômbia</t>
  </si>
  <si>
    <t>Quadro elaborado pelo Observatório da Emigração, dados do Banco Mundial, World DataBank, World Development Indicators, Economic Policy &amp; Debt Series.</t>
  </si>
  <si>
    <t>20 dedezembro de 2018.</t>
  </si>
  <si>
    <t>20 de dezembro de 2018.</t>
  </si>
  <si>
    <t>http://www.observatorioemigracao.pt/np4/6415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</si>
</sst>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9"/>
      <color theme="1"/>
      <name val="Arial"/>
      <family val="2"/>
    </font>
    <font>
      <b/>
      <sz val="9"/>
      <color indexed="60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60"/>
      <name val="Wingdings 3"/>
      <family val="1"/>
      <charset val="2"/>
    </font>
    <font>
      <b/>
      <sz val="8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9"/>
      <color rgb="FFC0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6" fillId="0" borderId="0" applyNumberFormat="0" applyFill="0" applyBorder="0" applyAlignment="0" applyProtection="0"/>
  </cellStyleXfs>
  <cellXfs count="262">
    <xf numFmtId="0" fontId="0" fillId="0" borderId="0" xfId="0"/>
    <xf numFmtId="3" fontId="5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right" vertical="center" indent="1"/>
    </xf>
    <xf numFmtId="0" fontId="0" fillId="2" borderId="0" xfId="0" applyFill="1"/>
    <xf numFmtId="0" fontId="0" fillId="2" borderId="0" xfId="0" applyFill="1" applyAlignment="1">
      <alignment horizontal="right" indent="1"/>
    </xf>
    <xf numFmtId="3" fontId="13" fillId="0" borderId="0" xfId="0" applyNumberFormat="1" applyFon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horizontal="right" vertical="top" indent="1"/>
    </xf>
    <xf numFmtId="0" fontId="0" fillId="2" borderId="0" xfId="0" applyFill="1" applyAlignment="1">
      <alignment vertical="center"/>
    </xf>
    <xf numFmtId="3" fontId="5" fillId="0" borderId="0" xfId="0" applyNumberFormat="1" applyFont="1" applyFill="1" applyAlignment="1">
      <alignment horizontal="left" vertical="center" indent="1"/>
    </xf>
    <xf numFmtId="3" fontId="1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7" fillId="0" borderId="0" xfId="0" applyFont="1" applyBorder="1" applyAlignment="1">
      <alignment horizontal="left" vertical="center" indent="1"/>
    </xf>
    <xf numFmtId="0" fontId="8" fillId="0" borderId="0" xfId="2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left" vertical="center" wrapText="1" inden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center" indent="1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 applyAlignment="1">
      <alignment horizontal="left" vertical="top" indent="1"/>
    </xf>
    <xf numFmtId="3" fontId="16" fillId="0" borderId="0" xfId="0" applyNumberFormat="1" applyFont="1" applyBorder="1" applyAlignment="1">
      <alignment horizontal="right" vertical="center" indent="1"/>
    </xf>
    <xf numFmtId="3" fontId="5" fillId="0" borderId="0" xfId="0" applyNumberFormat="1" applyFont="1" applyBorder="1" applyAlignment="1">
      <alignment horizontal="right" vertical="center" indent="3"/>
    </xf>
    <xf numFmtId="165" fontId="5" fillId="0" borderId="0" xfId="0" applyNumberFormat="1" applyFont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left" vertical="center" indent="2"/>
    </xf>
    <xf numFmtId="3" fontId="16" fillId="3" borderId="0" xfId="0" applyNumberFormat="1" applyFont="1" applyFill="1" applyBorder="1" applyAlignment="1">
      <alignment horizontal="right" vertical="center" indent="3"/>
    </xf>
    <xf numFmtId="165" fontId="16" fillId="3" borderId="0" xfId="0" applyNumberFormat="1" applyFont="1" applyFill="1" applyBorder="1" applyAlignment="1">
      <alignment horizontal="right" vertical="center" indent="4"/>
    </xf>
    <xf numFmtId="3" fontId="16" fillId="0" borderId="0" xfId="0" applyNumberFormat="1" applyFont="1" applyBorder="1" applyAlignment="1">
      <alignment horizontal="left" vertical="center" indent="2"/>
    </xf>
    <xf numFmtId="3" fontId="16" fillId="0" borderId="0" xfId="0" applyNumberFormat="1" applyFont="1" applyBorder="1" applyAlignment="1">
      <alignment horizontal="right" vertical="center" indent="3"/>
    </xf>
    <xf numFmtId="165" fontId="16" fillId="0" borderId="0" xfId="0" applyNumberFormat="1" applyFont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left" vertical="center" indent="2"/>
    </xf>
    <xf numFmtId="3" fontId="16" fillId="2" borderId="0" xfId="0" applyNumberFormat="1" applyFont="1" applyFill="1" applyBorder="1" applyAlignment="1">
      <alignment horizontal="right" vertical="center" indent="3"/>
    </xf>
    <xf numFmtId="165" fontId="16" fillId="2" borderId="0" xfId="0" applyNumberFormat="1" applyFont="1" applyFill="1" applyBorder="1" applyAlignment="1">
      <alignment horizontal="right" vertical="center" indent="4"/>
    </xf>
    <xf numFmtId="3" fontId="16" fillId="0" borderId="1" xfId="0" applyNumberFormat="1" applyFont="1" applyBorder="1" applyAlignment="1">
      <alignment horizontal="left" vertical="center" indent="2"/>
    </xf>
    <xf numFmtId="3" fontId="16" fillId="0" borderId="1" xfId="0" applyNumberFormat="1" applyFont="1" applyBorder="1" applyAlignment="1">
      <alignment horizontal="right" vertical="center" indent="3"/>
    </xf>
    <xf numFmtId="165" fontId="16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left" vertical="center" indent="1"/>
    </xf>
    <xf numFmtId="0" fontId="6" fillId="0" borderId="0" xfId="0" applyFont="1" applyBorder="1" applyAlignment="1">
      <alignment horizontal="left" vertical="center" indent="1"/>
    </xf>
    <xf numFmtId="3" fontId="13" fillId="0" borderId="0" xfId="0" applyNumberFormat="1" applyFont="1" applyAlignment="1"/>
    <xf numFmtId="3" fontId="5" fillId="2" borderId="0" xfId="0" applyNumberFormat="1" applyFont="1" applyFill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 indent="1"/>
    </xf>
    <xf numFmtId="3" fontId="13" fillId="0" borderId="0" xfId="0" applyNumberFormat="1" applyFont="1" applyFill="1" applyAlignment="1">
      <alignment vertical="center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3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13" fillId="3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13" fillId="0" borderId="0" xfId="0" applyNumberFormat="1" applyFont="1" applyFill="1" applyBorder="1" applyAlignment="1">
      <alignment horizontal="right" vertical="center" indent="3"/>
    </xf>
    <xf numFmtId="1" fontId="13" fillId="2" borderId="0" xfId="0" applyNumberFormat="1" applyFont="1" applyFill="1" applyBorder="1" applyAlignment="1">
      <alignment horizontal="right" vertical="center" indent="5"/>
    </xf>
    <xf numFmtId="0" fontId="1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 applyProtection="1">
      <alignment horizontal="right" vertical="center" indent="1"/>
      <protection locked="0"/>
    </xf>
    <xf numFmtId="3" fontId="16" fillId="3" borderId="0" xfId="0" applyNumberFormat="1" applyFont="1" applyFill="1" applyBorder="1" applyAlignment="1" applyProtection="1">
      <alignment horizontal="right" vertical="center" indent="1"/>
      <protection locked="0"/>
    </xf>
    <xf numFmtId="3" fontId="16" fillId="0" borderId="0" xfId="0" applyNumberFormat="1" applyFont="1" applyFill="1" applyBorder="1" applyAlignment="1" applyProtection="1">
      <alignment horizontal="right" vertical="center" indent="1"/>
      <protection locked="0"/>
    </xf>
    <xf numFmtId="3" fontId="5" fillId="2" borderId="0" xfId="0" applyNumberFormat="1" applyFont="1" applyFill="1" applyBorder="1" applyAlignment="1" applyProtection="1">
      <alignment horizontal="right" indent="1"/>
      <protection locked="0"/>
    </xf>
    <xf numFmtId="0" fontId="0" fillId="0" borderId="0" xfId="0" applyFill="1"/>
    <xf numFmtId="3" fontId="13" fillId="0" borderId="0" xfId="0" applyNumberFormat="1" applyFont="1" applyFill="1" applyAlignment="1"/>
    <xf numFmtId="3" fontId="5" fillId="2" borderId="8" xfId="0" applyNumberFormat="1" applyFont="1" applyFill="1" applyBorder="1" applyAlignment="1" applyProtection="1">
      <alignment horizontal="right" vertical="top" indent="1"/>
      <protection locked="0"/>
    </xf>
    <xf numFmtId="0" fontId="15" fillId="0" borderId="0" xfId="0" applyFont="1" applyAlignment="1">
      <alignment horizontal="right" indent="1"/>
    </xf>
    <xf numFmtId="164" fontId="16" fillId="3" borderId="13" xfId="0" applyNumberFormat="1" applyFont="1" applyFill="1" applyBorder="1" applyAlignment="1">
      <alignment horizontal="center" vertical="center"/>
    </xf>
    <xf numFmtId="164" fontId="16" fillId="2" borderId="13" xfId="0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3" fillId="3" borderId="13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4"/>
    </xf>
    <xf numFmtId="3" fontId="13" fillId="2" borderId="13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13" xfId="0" applyNumberFormat="1" applyFont="1" applyFill="1" applyBorder="1" applyAlignment="1">
      <alignment horizontal="right" vertical="center" indent="4"/>
    </xf>
    <xf numFmtId="1" fontId="13" fillId="3" borderId="13" xfId="0" applyNumberFormat="1" applyFont="1" applyFill="1" applyBorder="1" applyAlignment="1">
      <alignment horizontal="right" vertical="center" indent="6"/>
    </xf>
    <xf numFmtId="1" fontId="13" fillId="2" borderId="13" xfId="0" applyNumberFormat="1" applyFont="1" applyFill="1" applyBorder="1" applyAlignment="1">
      <alignment horizontal="right" vertical="center" indent="6"/>
    </xf>
    <xf numFmtId="3" fontId="5" fillId="0" borderId="0" xfId="0" applyNumberFormat="1" applyFont="1" applyBorder="1" applyAlignment="1">
      <alignment horizontal="right" vertical="center" indent="9"/>
    </xf>
    <xf numFmtId="3" fontId="16" fillId="3" borderId="0" xfId="0" applyNumberFormat="1" applyFont="1" applyFill="1" applyBorder="1" applyAlignment="1">
      <alignment horizontal="right" vertical="center" indent="9"/>
    </xf>
    <xf numFmtId="3" fontId="16" fillId="2" borderId="0" xfId="0" applyNumberFormat="1" applyFont="1" applyFill="1" applyBorder="1" applyAlignment="1">
      <alignment horizontal="right" vertical="center" indent="9"/>
    </xf>
    <xf numFmtId="3" fontId="5" fillId="0" borderId="0" xfId="0" applyNumberFormat="1" applyFont="1" applyFill="1" applyBorder="1" applyAlignment="1">
      <alignment horizontal="right" indent="9"/>
    </xf>
    <xf numFmtId="3" fontId="5" fillId="0" borderId="0" xfId="0" applyNumberFormat="1" applyFont="1" applyFill="1" applyBorder="1" applyAlignment="1">
      <alignment horizontal="right" vertical="center" indent="9"/>
    </xf>
    <xf numFmtId="3" fontId="5" fillId="0" borderId="1" xfId="0" applyNumberFormat="1" applyFont="1" applyFill="1" applyBorder="1" applyAlignment="1">
      <alignment horizontal="right" vertical="top" indent="9"/>
    </xf>
    <xf numFmtId="1" fontId="5" fillId="2" borderId="6" xfId="0" applyNumberFormat="1" applyFont="1" applyFill="1" applyBorder="1" applyAlignment="1" applyProtection="1">
      <alignment horizontal="center" wrapText="1"/>
      <protection locked="0"/>
    </xf>
    <xf numFmtId="3" fontId="5" fillId="2" borderId="3" xfId="0" applyNumberFormat="1" applyFont="1" applyFill="1" applyBorder="1" applyAlignment="1" applyProtection="1">
      <alignment horizontal="center"/>
      <protection locked="0"/>
    </xf>
    <xf numFmtId="3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3" fontId="15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vertical="center"/>
    </xf>
    <xf numFmtId="0" fontId="0" fillId="0" borderId="0" xfId="0" applyAlignment="1">
      <alignment horizontal="left" indent="1"/>
    </xf>
    <xf numFmtId="3" fontId="3" fillId="0" borderId="0" xfId="0" applyNumberFormat="1" applyFont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5" fillId="0" borderId="0" xfId="0" applyNumberFormat="1" applyFont="1" applyFill="1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7" fillId="0" borderId="0" xfId="0" applyFont="1"/>
    <xf numFmtId="0" fontId="3" fillId="0" borderId="0" xfId="0" applyFont="1"/>
    <xf numFmtId="3" fontId="15" fillId="2" borderId="1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3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top" indent="1"/>
    </xf>
    <xf numFmtId="3" fontId="15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8" fillId="0" borderId="0" xfId="2" applyFont="1" applyFill="1" applyAlignment="1">
      <alignment horizontal="left" vertical="top"/>
    </xf>
    <xf numFmtId="0" fontId="3" fillId="0" borderId="0" xfId="0" applyFont="1" applyFill="1" applyAlignment="1">
      <alignment horizontal="left" vertical="center" indent="1"/>
    </xf>
    <xf numFmtId="3" fontId="16" fillId="0" borderId="0" xfId="2" applyNumberFormat="1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Alignment="1">
      <alignment horizontal="left" vertical="center" wrapText="1"/>
    </xf>
    <xf numFmtId="1" fontId="15" fillId="3" borderId="13" xfId="0" applyNumberFormat="1" applyFont="1" applyFill="1" applyBorder="1" applyAlignment="1">
      <alignment horizontal="right" vertical="center" indent="6"/>
    </xf>
    <xf numFmtId="1" fontId="15" fillId="3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indent="1"/>
    </xf>
    <xf numFmtId="3" fontId="5" fillId="0" borderId="0" xfId="0" applyNumberFormat="1" applyFont="1" applyFill="1" applyBorder="1" applyAlignment="1">
      <alignment horizontal="right" vertical="center" indent="1"/>
    </xf>
    <xf numFmtId="3" fontId="5" fillId="0" borderId="8" xfId="0" applyNumberFormat="1" applyFont="1" applyFill="1" applyBorder="1" applyAlignment="1">
      <alignment horizontal="right" vertical="top" indent="1"/>
    </xf>
    <xf numFmtId="3" fontId="5" fillId="2" borderId="17" xfId="0" applyNumberFormat="1" applyFont="1" applyFill="1" applyBorder="1" applyAlignment="1" applyProtection="1">
      <alignment horizontal="right" vertical="center" indent="2"/>
      <protection locked="0"/>
    </xf>
    <xf numFmtId="3" fontId="16" fillId="3" borderId="5" xfId="0" applyNumberFormat="1" applyFont="1" applyFill="1" applyBorder="1" applyAlignment="1" applyProtection="1">
      <alignment horizontal="right" vertical="center" indent="2"/>
      <protection locked="0"/>
    </xf>
    <xf numFmtId="3" fontId="16" fillId="0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5" xfId="0" applyNumberFormat="1" applyFont="1" applyFill="1" applyBorder="1" applyAlignment="1" applyProtection="1">
      <alignment horizontal="right" indent="2"/>
      <protection locked="0"/>
    </xf>
    <xf numFmtId="3" fontId="5" fillId="2" borderId="5" xfId="0" applyNumberFormat="1" applyFont="1" applyFill="1" applyBorder="1" applyAlignment="1" applyProtection="1">
      <alignment horizontal="right" vertical="center" indent="2"/>
      <protection locked="0"/>
    </xf>
    <xf numFmtId="3" fontId="5" fillId="2" borderId="10" xfId="0" applyNumberFormat="1" applyFont="1" applyFill="1" applyBorder="1" applyAlignment="1" applyProtection="1">
      <alignment horizontal="right" vertical="top" indent="2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 applyProtection="1">
      <alignment horizontal="left" vertical="center" indent="1"/>
      <protection locked="0"/>
    </xf>
    <xf numFmtId="3" fontId="16" fillId="3" borderId="5" xfId="0" applyNumberFormat="1" applyFont="1" applyFill="1" applyBorder="1" applyAlignment="1" applyProtection="1">
      <alignment horizontal="left" vertical="center" indent="1"/>
      <protection locked="0"/>
    </xf>
    <xf numFmtId="3" fontId="16" fillId="0" borderId="5" xfId="0" applyNumberFormat="1" applyFont="1" applyFill="1" applyBorder="1" applyAlignment="1" applyProtection="1">
      <alignment horizontal="left" vertical="center" indent="1"/>
      <protection locked="0"/>
    </xf>
    <xf numFmtId="3" fontId="5" fillId="2" borderId="5" xfId="0" applyNumberFormat="1" applyFont="1" applyFill="1" applyBorder="1" applyAlignment="1" applyProtection="1">
      <alignment horizontal="left" indent="1"/>
      <protection locked="0"/>
    </xf>
    <xf numFmtId="3" fontId="5" fillId="2" borderId="10" xfId="0" applyNumberFormat="1" applyFont="1" applyFill="1" applyBorder="1" applyAlignment="1" applyProtection="1">
      <alignment horizontal="left" vertical="top" indent="1"/>
      <protection locked="0"/>
    </xf>
    <xf numFmtId="3" fontId="5" fillId="2" borderId="0" xfId="0" applyNumberFormat="1" applyFont="1" applyFill="1" applyBorder="1" applyAlignment="1" applyProtection="1">
      <alignment horizontal="right" vertical="center" indent="2"/>
    </xf>
    <xf numFmtId="3" fontId="5" fillId="3" borderId="0" xfId="0" applyNumberFormat="1" applyFont="1" applyFill="1" applyBorder="1" applyAlignment="1" applyProtection="1">
      <alignment horizontal="right" vertical="center" indent="2"/>
    </xf>
    <xf numFmtId="3" fontId="5" fillId="2" borderId="0" xfId="0" applyNumberFormat="1" applyFont="1" applyFill="1" applyBorder="1" applyAlignment="1" applyProtection="1">
      <alignment horizontal="right" indent="2"/>
    </xf>
    <xf numFmtId="0" fontId="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right" vertical="center" indent="4"/>
    </xf>
    <xf numFmtId="1" fontId="13" fillId="0" borderId="0" xfId="0" applyNumberFormat="1" applyFont="1" applyFill="1" applyBorder="1" applyAlignment="1">
      <alignment horizontal="center" vertical="center"/>
    </xf>
    <xf numFmtId="1" fontId="13" fillId="0" borderId="13" xfId="0" applyNumberFormat="1" applyFont="1" applyFill="1" applyBorder="1" applyAlignment="1">
      <alignment horizontal="right" vertical="center" indent="6"/>
    </xf>
    <xf numFmtId="164" fontId="16" fillId="0" borderId="13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right" vertical="center" indent="9"/>
    </xf>
    <xf numFmtId="3" fontId="16" fillId="0" borderId="0" xfId="0" applyNumberFormat="1" applyFont="1" applyFill="1" applyBorder="1" applyAlignment="1">
      <alignment horizontal="left" vertical="center" indent="1"/>
    </xf>
    <xf numFmtId="3" fontId="5" fillId="2" borderId="9" xfId="0" applyNumberFormat="1" applyFont="1" applyFill="1" applyBorder="1" applyAlignment="1" applyProtection="1">
      <alignment horizontal="right" vertical="top" indent="2"/>
    </xf>
    <xf numFmtId="3" fontId="5" fillId="0" borderId="0" xfId="0" applyNumberFormat="1" applyFont="1" applyFill="1" applyBorder="1" applyAlignment="1" applyProtection="1">
      <alignment horizontal="right" vertical="center" indent="2"/>
    </xf>
    <xf numFmtId="0" fontId="3" fillId="0" borderId="1" xfId="0" applyFont="1" applyFill="1" applyBorder="1" applyAlignment="1">
      <alignment horizontal="center" vertical="center"/>
    </xf>
    <xf numFmtId="3" fontId="13" fillId="0" borderId="14" xfId="0" applyNumberFormat="1" applyFont="1" applyFill="1" applyBorder="1" applyAlignment="1">
      <alignment horizontal="right" vertical="center" indent="4"/>
    </xf>
    <xf numFmtId="3" fontId="13" fillId="0" borderId="1" xfId="0" applyNumberFormat="1" applyFont="1" applyFill="1" applyBorder="1" applyAlignment="1">
      <alignment horizontal="right" vertical="center" indent="4"/>
    </xf>
    <xf numFmtId="1" fontId="13" fillId="0" borderId="14" xfId="0" applyNumberFormat="1" applyFont="1" applyFill="1" applyBorder="1" applyAlignment="1">
      <alignment horizontal="right" vertical="center" indent="6"/>
    </xf>
    <xf numFmtId="1" fontId="13" fillId="0" borderId="1" xfId="0" applyNumberFormat="1" applyFont="1" applyFill="1" applyBorder="1" applyAlignment="1">
      <alignment horizontal="center" vertical="center"/>
    </xf>
    <xf numFmtId="164" fontId="16" fillId="0" borderId="14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 applyProtection="1">
      <alignment horizontal="right" vertical="top" indent="2"/>
    </xf>
    <xf numFmtId="1" fontId="3" fillId="0" borderId="0" xfId="0" applyNumberFormat="1" applyFont="1"/>
    <xf numFmtId="0" fontId="15" fillId="0" borderId="2" xfId="0" applyFont="1" applyBorder="1" applyAlignment="1">
      <alignment horizontal="left" vertical="center" wrapText="1" inden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indent="1"/>
    </xf>
    <xf numFmtId="3" fontId="15" fillId="0" borderId="0" xfId="0" applyNumberFormat="1" applyFont="1" applyFill="1" applyBorder="1" applyAlignment="1">
      <alignment horizontal="right" vertical="center" wrapText="1" indent="5"/>
    </xf>
    <xf numFmtId="3" fontId="15" fillId="0" borderId="0" xfId="0" applyNumberFormat="1" applyFont="1" applyAlignment="1">
      <alignment horizontal="right" vertical="center" indent="5"/>
    </xf>
    <xf numFmtId="165" fontId="15" fillId="0" borderId="0" xfId="0" applyNumberFormat="1" applyFont="1" applyFill="1" applyBorder="1" applyAlignment="1">
      <alignment horizontal="right" vertical="center" indent="8"/>
    </xf>
    <xf numFmtId="3" fontId="5" fillId="0" borderId="0" xfId="0" applyNumberFormat="1" applyFont="1" applyBorder="1" applyAlignment="1">
      <alignment horizontal="left" vertical="top" indent="1"/>
    </xf>
    <xf numFmtId="3" fontId="5" fillId="2" borderId="0" xfId="0" applyNumberFormat="1" applyFont="1" applyFill="1" applyBorder="1" applyAlignment="1" applyProtection="1">
      <alignment horizontal="right" vertical="center" indent="3"/>
      <protection locked="0"/>
    </xf>
    <xf numFmtId="0" fontId="2" fillId="3" borderId="0" xfId="0" applyFont="1" applyFill="1" applyBorder="1" applyAlignment="1">
      <alignment horizontal="left" vertical="center" indent="2"/>
    </xf>
    <xf numFmtId="3" fontId="2" fillId="3" borderId="0" xfId="0" applyNumberFormat="1" applyFont="1" applyFill="1" applyBorder="1" applyAlignment="1">
      <alignment horizontal="right" vertical="center" indent="5"/>
    </xf>
    <xf numFmtId="165" fontId="2" fillId="3" borderId="0" xfId="0" applyNumberFormat="1" applyFont="1" applyFill="1" applyBorder="1" applyAlignment="1">
      <alignment horizontal="right" vertical="center" indent="8"/>
    </xf>
    <xf numFmtId="0" fontId="16" fillId="0" borderId="0" xfId="0" applyFont="1" applyFill="1" applyBorder="1" applyAlignment="1">
      <alignment horizontal="left" vertical="center" indent="2"/>
    </xf>
    <xf numFmtId="3" fontId="16" fillId="0" borderId="0" xfId="0" applyNumberFormat="1" applyFont="1" applyFill="1" applyBorder="1" applyAlignment="1">
      <alignment horizontal="right" vertical="center" indent="5"/>
    </xf>
    <xf numFmtId="165" fontId="16" fillId="0" borderId="0" xfId="0" applyNumberFormat="1" applyFont="1" applyFill="1" applyBorder="1" applyAlignment="1">
      <alignment horizontal="right" vertical="center" indent="8"/>
    </xf>
    <xf numFmtId="0" fontId="2" fillId="0" borderId="0" xfId="0" applyFont="1" applyFill="1" applyBorder="1" applyAlignment="1">
      <alignment horizontal="left" vertical="center" indent="2"/>
    </xf>
    <xf numFmtId="3" fontId="2" fillId="0" borderId="0" xfId="0" applyNumberFormat="1" applyFont="1" applyFill="1" applyBorder="1" applyAlignment="1">
      <alignment horizontal="right" vertical="center" indent="5"/>
    </xf>
    <xf numFmtId="165" fontId="2" fillId="0" borderId="0" xfId="0" applyNumberFormat="1" applyFont="1" applyFill="1" applyBorder="1" applyAlignment="1">
      <alignment horizontal="right" vertical="center" indent="8"/>
    </xf>
    <xf numFmtId="0" fontId="8" fillId="3" borderId="0" xfId="0" applyFont="1" applyFill="1" applyBorder="1" applyAlignment="1">
      <alignment horizontal="left" vertical="center" indent="2"/>
    </xf>
    <xf numFmtId="3" fontId="8" fillId="3" borderId="0" xfId="0" applyNumberFormat="1" applyFont="1" applyFill="1" applyBorder="1" applyAlignment="1">
      <alignment horizontal="right" vertical="center" indent="5"/>
    </xf>
    <xf numFmtId="165" fontId="8" fillId="3" borderId="0" xfId="0" applyNumberFormat="1" applyFont="1" applyFill="1" applyBorder="1" applyAlignment="1">
      <alignment horizontal="right" vertical="center" indent="8"/>
    </xf>
    <xf numFmtId="0" fontId="16" fillId="0" borderId="1" xfId="0" applyFont="1" applyFill="1" applyBorder="1" applyAlignment="1">
      <alignment horizontal="left" vertical="center" indent="2"/>
    </xf>
    <xf numFmtId="3" fontId="16" fillId="0" borderId="1" xfId="0" applyNumberFormat="1" applyFont="1" applyFill="1" applyBorder="1" applyAlignment="1">
      <alignment horizontal="right" vertical="center" indent="5"/>
    </xf>
    <xf numFmtId="165" fontId="16" fillId="0" borderId="1" xfId="0" applyNumberFormat="1" applyFont="1" applyFill="1" applyBorder="1" applyAlignment="1">
      <alignment horizontal="right" vertical="center" indent="8"/>
    </xf>
    <xf numFmtId="3" fontId="16" fillId="0" borderId="0" xfId="0" applyNumberFormat="1" applyFont="1" applyFill="1" applyAlignment="1">
      <alignment horizontal="right" vertical="center" wrapText="1" indent="1"/>
    </xf>
    <xf numFmtId="0" fontId="5" fillId="0" borderId="0" xfId="0" applyFont="1" applyFill="1" applyAlignment="1">
      <alignment horizontal="left" vertical="top" indent="1"/>
    </xf>
    <xf numFmtId="0" fontId="21" fillId="0" borderId="0" xfId="0" applyFont="1" applyFill="1"/>
    <xf numFmtId="3" fontId="26" fillId="0" borderId="0" xfId="0" applyNumberFormat="1" applyFont="1" applyFill="1" applyAlignment="1">
      <alignment horizontal="right" vertical="center" wrapText="1" indent="1"/>
    </xf>
    <xf numFmtId="3" fontId="16" fillId="0" borderId="0" xfId="0" applyNumberFormat="1" applyFont="1" applyFill="1" applyAlignment="1">
      <alignment horizontal="right" vertical="center" indent="1"/>
    </xf>
    <xf numFmtId="3" fontId="26" fillId="0" borderId="0" xfId="0" applyNumberFormat="1" applyFont="1" applyFill="1" applyAlignment="1">
      <alignment horizontal="right" vertical="center" indent="1"/>
    </xf>
    <xf numFmtId="3" fontId="16" fillId="0" borderId="0" xfId="0" applyNumberFormat="1" applyFont="1" applyFill="1" applyAlignment="1">
      <alignment horizontal="right" indent="1"/>
    </xf>
    <xf numFmtId="3" fontId="26" fillId="0" borderId="0" xfId="0" applyNumberFormat="1" applyFont="1" applyFill="1" applyAlignment="1">
      <alignment horizontal="right" vertical="top" indent="1"/>
    </xf>
    <xf numFmtId="0" fontId="16" fillId="0" borderId="0" xfId="0" applyFont="1" applyFill="1"/>
    <xf numFmtId="3" fontId="16" fillId="0" borderId="0" xfId="0" applyNumberFormat="1" applyFont="1" applyFill="1" applyAlignment="1">
      <alignment vertical="center"/>
    </xf>
    <xf numFmtId="0" fontId="2" fillId="0" borderId="11" xfId="0" applyFont="1" applyFill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3" fontId="16" fillId="0" borderId="0" xfId="2" quotePrefix="1" applyNumberFormat="1" applyFill="1" applyAlignment="1">
      <alignment horizontal="left" vertical="top" wrapText="1" indent="1"/>
    </xf>
    <xf numFmtId="0" fontId="16" fillId="0" borderId="0" xfId="2" applyAlignment="1">
      <alignment horizontal="left" vertical="top" wrapText="1" indent="1"/>
    </xf>
    <xf numFmtId="3" fontId="16" fillId="0" borderId="0" xfId="2" quotePrefix="1" applyNumberFormat="1" applyFill="1" applyAlignment="1">
      <alignment horizontal="left" vertical="center" wrapText="1"/>
    </xf>
    <xf numFmtId="0" fontId="16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6" fillId="0" borderId="0" xfId="2" applyFont="1" applyFill="1" applyAlignment="1">
      <alignment horizontal="left" vertical="center" wrapText="1"/>
    </xf>
    <xf numFmtId="0" fontId="16" fillId="0" borderId="0" xfId="2" applyFill="1" applyAlignment="1">
      <alignment horizontal="left" vertical="center" wrapText="1"/>
    </xf>
    <xf numFmtId="3" fontId="5" fillId="0" borderId="0" xfId="0" applyNumberFormat="1" applyFont="1" applyFill="1" applyAlignment="1">
      <alignment horizontal="left" vertical="center" wrapText="1"/>
    </xf>
    <xf numFmtId="3" fontId="9" fillId="0" borderId="0" xfId="0" applyNumberFormat="1" applyFont="1" applyFill="1" applyAlignment="1">
      <alignment horizontal="left" wrapText="1"/>
    </xf>
    <xf numFmtId="0" fontId="25" fillId="0" borderId="0" xfId="0" applyFont="1" applyFill="1" applyAlignment="1">
      <alignment horizontal="left" wrapText="1"/>
    </xf>
    <xf numFmtId="0" fontId="2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3" fontId="16" fillId="0" borderId="0" xfId="2" applyNumberFormat="1" applyFont="1" applyFill="1" applyBorder="1" applyAlignment="1">
      <alignment vertical="center" wrapText="1"/>
    </xf>
    <xf numFmtId="0" fontId="16" fillId="0" borderId="0" xfId="2" applyFont="1" applyFill="1" applyBorder="1" applyAlignment="1">
      <alignment vertical="center" wrapText="1"/>
    </xf>
    <xf numFmtId="3" fontId="9" fillId="0" borderId="0" xfId="0" applyNumberFormat="1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3" fontId="16" fillId="0" borderId="0" xfId="0" quotePrefix="1" applyNumberFormat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19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6" fillId="0" borderId="0" xfId="0" quotePrefix="1" applyNumberFormat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3" fontId="16" fillId="0" borderId="0" xfId="2" applyNumberFormat="1" applyFont="1" applyFill="1" applyAlignment="1">
      <alignment horizontal="left" vertical="center" wrapText="1"/>
    </xf>
    <xf numFmtId="3" fontId="16" fillId="0" borderId="0" xfId="2" applyNumberFormat="1" applyFont="1" applyFill="1" applyAlignment="1">
      <alignment vertical="center"/>
    </xf>
    <xf numFmtId="0" fontId="16" fillId="0" borderId="0" xfId="2" applyFont="1" applyFill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9" fillId="2" borderId="0" xfId="0" applyNumberFormat="1" applyFont="1" applyFill="1" applyAlignment="1">
      <alignment horizontal="left" vertical="center" wrapText="1" indent="1"/>
    </xf>
    <xf numFmtId="0" fontId="12" fillId="0" borderId="0" xfId="0" applyFont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6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16" fillId="0" borderId="0" xfId="2" applyFont="1" applyFill="1" applyAlignment="1">
      <alignment wrapText="1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 indent="1"/>
    </xf>
    <xf numFmtId="0" fontId="15" fillId="0" borderId="4" xfId="0" applyFont="1" applyBorder="1" applyAlignment="1">
      <alignment horizontal="center" vertical="center"/>
    </xf>
    <xf numFmtId="3" fontId="5" fillId="2" borderId="1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0" xfId="0" applyBorder="1" applyAlignment="1">
      <alignment horizontal="left" vertical="center" wrapText="1" indent="1"/>
    </xf>
    <xf numFmtId="0" fontId="3" fillId="0" borderId="0" xfId="0" applyFont="1" applyAlignment="1">
      <alignment wrapText="1"/>
    </xf>
    <xf numFmtId="3" fontId="9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3" fontId="16" fillId="0" borderId="0" xfId="2" applyNumberFormat="1" applyFont="1" applyFill="1" applyAlignment="1">
      <alignment vertical="top" wrapText="1"/>
    </xf>
    <xf numFmtId="0" fontId="16" fillId="0" borderId="0" xfId="2" applyFont="1" applyFill="1" applyAlignment="1">
      <alignment vertical="top" wrapText="1"/>
    </xf>
    <xf numFmtId="0" fontId="16" fillId="0" borderId="0" xfId="2" applyFont="1" applyFill="1" applyAlignment="1">
      <alignment vertical="top"/>
    </xf>
    <xf numFmtId="0" fontId="16" fillId="0" borderId="0" xfId="2" applyFont="1" applyFill="1" applyAlignment="1"/>
    <xf numFmtId="3" fontId="16" fillId="0" borderId="0" xfId="0" quotePrefix="1" applyNumberFormat="1" applyFont="1" applyFill="1" applyAlignment="1"/>
    <xf numFmtId="0" fontId="21" fillId="0" borderId="0" xfId="0" applyFont="1" applyFill="1" applyAlignment="1"/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19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</cellXfs>
  <cellStyles count="3">
    <cellStyle name="Hiperligação" xfId="2" builtinId="8" customBuiltin="1"/>
    <cellStyle name="Normal" xfId="0" builtinId="0"/>
    <cellStyle name="Normal 5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4.2'!$B$6:$B$19</c:f>
              <c:strCache>
                <c:ptCount val="14"/>
                <c:pt idx="0">
                  <c:v>França</c:v>
                </c:pt>
                <c:pt idx="1">
                  <c:v>Suíça</c:v>
                </c:pt>
                <c:pt idx="2">
                  <c:v>Reino Unido</c:v>
                </c:pt>
                <c:pt idx="3">
                  <c:v>EUA</c:v>
                </c:pt>
                <c:pt idx="4">
                  <c:v>Angola</c:v>
                </c:pt>
                <c:pt idx="5">
                  <c:v>Alemanha</c:v>
                </c:pt>
                <c:pt idx="6">
                  <c:v>Espanha</c:v>
                </c:pt>
                <c:pt idx="7">
                  <c:v>Luxemburgo</c:v>
                </c:pt>
                <c:pt idx="8">
                  <c:v>Bélgica</c:v>
                </c:pt>
                <c:pt idx="9">
                  <c:v>Holanda</c:v>
                </c:pt>
                <c:pt idx="10">
                  <c:v>África do Sul</c:v>
                </c:pt>
                <c:pt idx="11">
                  <c:v>Canadá</c:v>
                </c:pt>
                <c:pt idx="12">
                  <c:v>Brasil</c:v>
                </c:pt>
                <c:pt idx="13">
                  <c:v>Suécia</c:v>
                </c:pt>
              </c:strCache>
            </c:strRef>
          </c:cat>
          <c:val>
            <c:numRef>
              <c:f>'Quadro 4.2'!$C$6:$C$19</c:f>
              <c:numCache>
                <c:formatCode>#,##0</c:formatCode>
                <c:ptCount val="14"/>
                <c:pt idx="0">
                  <c:v>1151040</c:v>
                </c:pt>
                <c:pt idx="1">
                  <c:v>797490</c:v>
                </c:pt>
                <c:pt idx="2">
                  <c:v>350080</c:v>
                </c:pt>
                <c:pt idx="3">
                  <c:v>262560</c:v>
                </c:pt>
                <c:pt idx="4">
                  <c:v>245080</c:v>
                </c:pt>
                <c:pt idx="5">
                  <c:v>240440</c:v>
                </c:pt>
                <c:pt idx="6">
                  <c:v>115330</c:v>
                </c:pt>
                <c:pt idx="7">
                  <c:v>109010</c:v>
                </c:pt>
                <c:pt idx="8">
                  <c:v>66500</c:v>
                </c:pt>
                <c:pt idx="9">
                  <c:v>42710</c:v>
                </c:pt>
                <c:pt idx="10">
                  <c:v>27030</c:v>
                </c:pt>
                <c:pt idx="11">
                  <c:v>25610</c:v>
                </c:pt>
                <c:pt idx="12">
                  <c:v>24820</c:v>
                </c:pt>
                <c:pt idx="13">
                  <c:v>12730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9-455F-81E2-DE5691A77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625344"/>
        <c:axId val="149404992"/>
      </c:barChart>
      <c:catAx>
        <c:axId val="149625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49404992"/>
        <c:crosses val="autoZero"/>
        <c:auto val="1"/>
        <c:lblAlgn val="ctr"/>
        <c:lblOffset val="100"/>
        <c:noMultiLvlLbl val="0"/>
      </c:catAx>
      <c:valAx>
        <c:axId val="149404992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 baseline="0"/>
                  <a:t>milhares de euros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96253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823066984702194E-2"/>
          <c:y val="9.7560975609756101E-2"/>
          <c:w val="0.82904751105651298"/>
          <c:h val="0.75121951219512195"/>
        </c:manualLayout>
      </c:layout>
      <c:barChart>
        <c:barDir val="col"/>
        <c:grouping val="clustered"/>
        <c:varyColors val="0"/>
        <c:ser>
          <c:idx val="1"/>
          <c:order val="0"/>
          <c:tx>
            <c:v>Milhares de euros, preços correntes</c:v>
          </c:tx>
          <c:spPr>
            <a:solidFill>
              <a:srgbClr val="5B9BD5">
                <a:lumMod val="60000"/>
                <a:lumOff val="40000"/>
              </a:srgbClr>
            </a:solidFill>
            <a:ln w="25400">
              <a:noFill/>
            </a:ln>
          </c:spPr>
          <c:invertIfNegative val="0"/>
          <c:cat>
            <c:numRef>
              <c:f>'Quadro 4.3'!$B$5:$B$26</c:f>
              <c:numCache>
                <c:formatCode>General</c:formatCode>
                <c:ptCount val="22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</c:numCache>
            </c:numRef>
          </c:cat>
          <c:val>
            <c:numRef>
              <c:f>'Quadro 4.3'!$C$5:$C$26</c:f>
              <c:numCache>
                <c:formatCode>#,##0</c:formatCode>
                <c:ptCount val="22"/>
                <c:pt idx="0">
                  <c:v>2737490</c:v>
                </c:pt>
                <c:pt idx="1">
                  <c:v>2932550</c:v>
                </c:pt>
                <c:pt idx="2">
                  <c:v>3016290</c:v>
                </c:pt>
                <c:pt idx="3">
                  <c:v>3121680</c:v>
                </c:pt>
                <c:pt idx="4">
                  <c:v>3458120</c:v>
                </c:pt>
                <c:pt idx="5">
                  <c:v>3736820</c:v>
                </c:pt>
                <c:pt idx="6">
                  <c:v>2817880</c:v>
                </c:pt>
                <c:pt idx="7">
                  <c:v>2433780</c:v>
                </c:pt>
                <c:pt idx="8">
                  <c:v>2442160</c:v>
                </c:pt>
                <c:pt idx="9">
                  <c:v>2277250</c:v>
                </c:pt>
                <c:pt idx="10">
                  <c:v>2420270</c:v>
                </c:pt>
                <c:pt idx="11">
                  <c:v>2588420</c:v>
                </c:pt>
                <c:pt idx="12">
                  <c:v>2484680</c:v>
                </c:pt>
                <c:pt idx="13">
                  <c:v>2281870</c:v>
                </c:pt>
                <c:pt idx="14">
                  <c:v>2425900</c:v>
                </c:pt>
                <c:pt idx="15">
                  <c:v>2430490</c:v>
                </c:pt>
                <c:pt idx="16">
                  <c:v>2749460</c:v>
                </c:pt>
                <c:pt idx="17">
                  <c:v>3015780</c:v>
                </c:pt>
                <c:pt idx="18">
                  <c:v>3060710</c:v>
                </c:pt>
                <c:pt idx="19">
                  <c:v>3315620</c:v>
                </c:pt>
                <c:pt idx="20">
                  <c:v>3343200</c:v>
                </c:pt>
                <c:pt idx="21">
                  <c:v>3554750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0496"/>
        <c:axId val="38457280"/>
      </c:barChart>
      <c:lineChart>
        <c:grouping val="standard"/>
        <c:varyColors val="0"/>
        <c:ser>
          <c:idx val="0"/>
          <c:order val="1"/>
          <c:tx>
            <c:v>Percentagem do PIB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'Quadro 4.3'!$G$5:$G$26</c:f>
              <c:numCache>
                <c:formatCode>0.0</c:formatCode>
                <c:ptCount val="22"/>
                <c:pt idx="0">
                  <c:v>2.9013894924272132</c:v>
                </c:pt>
                <c:pt idx="1">
                  <c:v>2.8650214445519113</c:v>
                </c:pt>
                <c:pt idx="2">
                  <c:v>2.7079858149661082</c:v>
                </c:pt>
                <c:pt idx="3">
                  <c:v>2.6092494922224359</c:v>
                </c:pt>
                <c:pt idx="4">
                  <c:v>2.6918562109818938</c:v>
                </c:pt>
                <c:pt idx="5">
                  <c:v>2.7511411491003326</c:v>
                </c:pt>
                <c:pt idx="6">
                  <c:v>1.9756434435711729</c:v>
                </c:pt>
                <c:pt idx="7">
                  <c:v>1.6651705688364646</c:v>
                </c:pt>
                <c:pt idx="8">
                  <c:v>1.6027616622476573</c:v>
                </c:pt>
                <c:pt idx="9">
                  <c:v>1.4353652310388079</c:v>
                </c:pt>
                <c:pt idx="10">
                  <c:v>1.4558102605128453</c:v>
                </c:pt>
                <c:pt idx="11">
                  <c:v>1.4751521644972303</c:v>
                </c:pt>
                <c:pt idx="12">
                  <c:v>1.3890749302577807</c:v>
                </c:pt>
                <c:pt idx="13">
                  <c:v>1.3005961880443209</c:v>
                </c:pt>
                <c:pt idx="14">
                  <c:v>1.348246540321236</c:v>
                </c:pt>
                <c:pt idx="15">
                  <c:v>1.3796511264879348</c:v>
                </c:pt>
                <c:pt idx="16">
                  <c:v>1.6327153529139302</c:v>
                </c:pt>
                <c:pt idx="17">
                  <c:v>1.7711855945591974</c:v>
                </c:pt>
                <c:pt idx="18">
                  <c:v>1.7683890015542036</c:v>
                </c:pt>
                <c:pt idx="19">
                  <c:v>1.8439677657959279</c:v>
                </c:pt>
                <c:pt idx="20">
                  <c:v>1.8023224470872372</c:v>
                </c:pt>
                <c:pt idx="21">
                  <c:v>1.8413718796782164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B-42AC-93F7-EDCDB136B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467648"/>
        <c:axId val="38457856"/>
      </c:lineChart>
      <c:catAx>
        <c:axId val="15409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pt-PT"/>
          </a:p>
        </c:txPr>
        <c:crossAx val="3845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57280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milhares de euros</a:t>
                </a:r>
              </a:p>
            </c:rich>
          </c:tx>
          <c:layout>
            <c:manualLayout>
              <c:xMode val="edge"/>
              <c:yMode val="edge"/>
              <c:x val="2.3521110196401298E-3"/>
              <c:y val="2.3531239171734799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54090496"/>
        <c:crosses val="autoZero"/>
        <c:crossBetween val="between"/>
      </c:valAx>
      <c:catAx>
        <c:axId val="14946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8457856"/>
        <c:crosses val="autoZero"/>
        <c:auto val="0"/>
        <c:lblAlgn val="ctr"/>
        <c:lblOffset val="100"/>
        <c:noMultiLvlLbl val="0"/>
      </c:catAx>
      <c:valAx>
        <c:axId val="38457856"/>
        <c:scaling>
          <c:orientation val="minMax"/>
          <c:max val="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/>
                  <a:t>% do PIB</a:t>
                </a:r>
              </a:p>
            </c:rich>
          </c:tx>
          <c:layout>
            <c:manualLayout>
              <c:xMode val="edge"/>
              <c:yMode val="edge"/>
              <c:x val="0.88852160562135996"/>
              <c:y val="2.3531239171734799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pt-PT"/>
          </a:p>
        </c:txPr>
        <c:crossAx val="149467648"/>
        <c:crosses val="max"/>
        <c:crossBetween val="between"/>
      </c:valAx>
      <c:spPr>
        <a:noFill/>
        <a:ln w="25400">
          <a:noFill/>
        </a:ln>
      </c:spPr>
    </c:plotArea>
    <c:legend>
      <c:legendPos val="t"/>
      <c:overlay val="1"/>
    </c:legend>
    <c:plotVisOnly val="1"/>
    <c:dispBlanksAs val="gap"/>
    <c:showDLblsOverMax val="0"/>
  </c:chart>
  <c:spPr>
    <a:solidFill>
      <a:srgbClr val="4F81BD">
        <a:lumMod val="20000"/>
        <a:lumOff val="80000"/>
      </a:srgb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ysClr val="windowText" lastClr="000000"/>
          </a:solidFill>
          <a:latin typeface="Arial" pitchFamily="34" charset="0"/>
          <a:ea typeface="Arial"/>
          <a:cs typeface="Arial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B9AF-4E47-BF56-E86CF063C13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9AF-4E47-BF56-E86CF063C135}"/>
              </c:ext>
            </c:extLst>
          </c:dPt>
          <c:cat>
            <c:strRef>
              <c:f>'Gráfico 4.3'!$B$50:$B$59</c:f>
              <c:strCache>
                <c:ptCount val="10"/>
                <c:pt idx="0">
                  <c:v>Angola</c:v>
                </c:pt>
                <c:pt idx="1">
                  <c:v>Bélgica</c:v>
                </c:pt>
                <c:pt idx="2">
                  <c:v>Holanda</c:v>
                </c:pt>
                <c:pt idx="3">
                  <c:v>Reino Unido</c:v>
                </c:pt>
                <c:pt idx="4">
                  <c:v>Espanha</c:v>
                </c:pt>
                <c:pt idx="5">
                  <c:v>Suíça</c:v>
                </c:pt>
                <c:pt idx="6">
                  <c:v>França</c:v>
                </c:pt>
                <c:pt idx="7">
                  <c:v>Alemanha</c:v>
                </c:pt>
                <c:pt idx="8">
                  <c:v>Luxemburgo</c:v>
                </c:pt>
                <c:pt idx="9">
                  <c:v>EUA</c:v>
                </c:pt>
              </c:strCache>
            </c:strRef>
          </c:cat>
          <c:val>
            <c:numRef>
              <c:f>'Gráfico 4.3'!$C$50:$C$59</c:f>
              <c:numCache>
                <c:formatCode>#,##0</c:formatCode>
                <c:ptCount val="10"/>
                <c:pt idx="0">
                  <c:v>300</c:v>
                </c:pt>
                <c:pt idx="1">
                  <c:v>142.78933917488135</c:v>
                </c:pt>
                <c:pt idx="2">
                  <c:v>130.86486486486487</c:v>
                </c:pt>
                <c:pt idx="3">
                  <c:v>62.352177340815274</c:v>
                </c:pt>
                <c:pt idx="4">
                  <c:v>47.953816549069927</c:v>
                </c:pt>
                <c:pt idx="5">
                  <c:v>26.72450779425084</c:v>
                </c:pt>
                <c:pt idx="6" formatCode="0">
                  <c:v>23.174385754644305</c:v>
                </c:pt>
                <c:pt idx="7">
                  <c:v>16.826198921335205</c:v>
                </c:pt>
                <c:pt idx="8">
                  <c:v>4.3557342523453855</c:v>
                </c:pt>
                <c:pt idx="9">
                  <c:v>-29.504631494160293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AF-4E47-BF56-E86CF063C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268032"/>
        <c:axId val="38458432"/>
      </c:barChart>
      <c:catAx>
        <c:axId val="1562680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txPr>
          <a:bodyPr/>
          <a:lstStyle/>
          <a:p>
            <a:pPr>
              <a:defRPr baseline="0"/>
            </a:pPr>
            <a:endParaRPr lang="pt-PT"/>
          </a:p>
        </c:txPr>
        <c:crossAx val="38458432"/>
        <c:crosses val="autoZero"/>
        <c:auto val="1"/>
        <c:lblAlgn val="ctr"/>
        <c:lblOffset val="100"/>
        <c:noMultiLvlLbl val="0"/>
      </c:catAx>
      <c:valAx>
        <c:axId val="38458432"/>
        <c:scaling>
          <c:orientation val="minMax"/>
          <c:max val="300"/>
          <c:min val="-5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268032"/>
        <c:crosses val="max"/>
        <c:crossBetween val="between"/>
        <c:majorUnit val="50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A688-4DBF-8CE6-425B9771821E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A688-4DBF-8CE6-425B9771821E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7C8B-48B0-8069-7246978BF1C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7C8B-48B0-8069-7246978BF1C2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7C8B-48B0-8069-7246978BF1C2}"/>
              </c:ext>
            </c:extLst>
          </c:dPt>
          <c:cat>
            <c:strRef>
              <c:f>'Gráfico 4.4'!$B$50:$B$59</c:f>
              <c:strCache>
                <c:ptCount val="10"/>
                <c:pt idx="0">
                  <c:v>Reino Unido</c:v>
                </c:pt>
                <c:pt idx="1">
                  <c:v>Angola</c:v>
                </c:pt>
                <c:pt idx="2">
                  <c:v>Suíça</c:v>
                </c:pt>
                <c:pt idx="3">
                  <c:v>EUA</c:v>
                </c:pt>
                <c:pt idx="4">
                  <c:v>França</c:v>
                </c:pt>
                <c:pt idx="5">
                  <c:v>Alemanha</c:v>
                </c:pt>
                <c:pt idx="6">
                  <c:v>Holanda</c:v>
                </c:pt>
                <c:pt idx="7">
                  <c:v>Luxemburgo</c:v>
                </c:pt>
                <c:pt idx="8">
                  <c:v>Bélgica</c:v>
                </c:pt>
                <c:pt idx="9">
                  <c:v>Espanha</c:v>
                </c:pt>
              </c:strCache>
            </c:strRef>
          </c:cat>
          <c:val>
            <c:numRef>
              <c:f>'Gráfico 4.4'!$C$50:$C$59</c:f>
              <c:numCache>
                <c:formatCode>0</c:formatCode>
                <c:ptCount val="10"/>
                <c:pt idx="0">
                  <c:v>22.848019089728737</c:v>
                </c:pt>
                <c:pt idx="1">
                  <c:v>19.034435863810771</c:v>
                </c:pt>
                <c:pt idx="2">
                  <c:v>14.371558054153283</c:v>
                </c:pt>
                <c:pt idx="3">
                  <c:v>7.9738454579101159</c:v>
                </c:pt>
                <c:pt idx="4">
                  <c:v>2.5361447393035661</c:v>
                </c:pt>
                <c:pt idx="5">
                  <c:v>-5.2303811438256247</c:v>
                </c:pt>
                <c:pt idx="6">
                  <c:v>-11.131918435289222</c:v>
                </c:pt>
                <c:pt idx="7">
                  <c:v>-12.27265411234508</c:v>
                </c:pt>
                <c:pt idx="8">
                  <c:v>-15.716096324461347</c:v>
                </c:pt>
                <c:pt idx="9">
                  <c:v>-18.286807425251524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8B-48B0-8069-7246978B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91008"/>
        <c:axId val="38456704"/>
      </c:barChart>
      <c:catAx>
        <c:axId val="1540910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38456704"/>
        <c:crosses val="autoZero"/>
        <c:auto val="1"/>
        <c:lblAlgn val="ctr"/>
        <c:lblOffset val="100"/>
        <c:noMultiLvlLbl val="0"/>
      </c:catAx>
      <c:valAx>
        <c:axId val="38456704"/>
        <c:scaling>
          <c:orientation val="minMax"/>
          <c:min val="-2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crossAx val="15409100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3-4169-426C-892D-C6E637C59704}"/>
              </c:ext>
            </c:extLst>
          </c:dPt>
          <c:cat>
            <c:strRef>
              <c:f>'Quadro 4.5'!$B$6:$B$37</c:f>
              <c:strCache>
                <c:ptCount val="32"/>
                <c:pt idx="0">
                  <c:v>Índia</c:v>
                </c:pt>
                <c:pt idx="1">
                  <c:v>China</c:v>
                </c:pt>
                <c:pt idx="2">
                  <c:v>Filipinas</c:v>
                </c:pt>
                <c:pt idx="3">
                  <c:v>México</c:v>
                </c:pt>
                <c:pt idx="4">
                  <c:v>França</c:v>
                </c:pt>
                <c:pt idx="5">
                  <c:v>Nigéria</c:v>
                </c:pt>
                <c:pt idx="6">
                  <c:v>Egipto</c:v>
                </c:pt>
                <c:pt idx="7">
                  <c:v>Paquistão</c:v>
                </c:pt>
                <c:pt idx="8">
                  <c:v>Alemanha</c:v>
                </c:pt>
                <c:pt idx="9">
                  <c:v>Vietname</c:v>
                </c:pt>
                <c:pt idx="10">
                  <c:v>Bangladesh</c:v>
                </c:pt>
                <c:pt idx="11">
                  <c:v>Espanha</c:v>
                </c:pt>
                <c:pt idx="12">
                  <c:v>Bélgica</c:v>
                </c:pt>
                <c:pt idx="13">
                  <c:v>Itália</c:v>
                </c:pt>
                <c:pt idx="14">
                  <c:v>Indonésia</c:v>
                </c:pt>
                <c:pt idx="15">
                  <c:v>Guatemala</c:v>
                </c:pt>
                <c:pt idx="16">
                  <c:v>Rússia</c:v>
                </c:pt>
                <c:pt idx="17">
                  <c:v>Líbano</c:v>
                </c:pt>
                <c:pt idx="18">
                  <c:v>Ucrânia</c:v>
                </c:pt>
                <c:pt idx="19">
                  <c:v>Marrocos</c:v>
                </c:pt>
                <c:pt idx="20">
                  <c:v>Sri Lanka</c:v>
                </c:pt>
                <c:pt idx="21">
                  <c:v>Nepal</c:v>
                </c:pt>
                <c:pt idx="22">
                  <c:v>Polónia</c:v>
                </c:pt>
                <c:pt idx="23">
                  <c:v>Tailândia</c:v>
                </c:pt>
                <c:pt idx="24">
                  <c:v>EUA</c:v>
                </c:pt>
                <c:pt idx="25">
                  <c:v>Coreia</c:v>
                </c:pt>
                <c:pt idx="26">
                  <c:v>República Dominicana</c:v>
                </c:pt>
                <c:pt idx="27">
                  <c:v>Colômbia</c:v>
                </c:pt>
                <c:pt idx="28">
                  <c:v>El Salvador</c:v>
                </c:pt>
                <c:pt idx="29">
                  <c:v>Roménia</c:v>
                </c:pt>
                <c:pt idx="30">
                  <c:v>Portugal</c:v>
                </c:pt>
                <c:pt idx="31">
                  <c:v>Hungria</c:v>
                </c:pt>
              </c:strCache>
            </c:strRef>
          </c:cat>
          <c:val>
            <c:numRef>
              <c:f>'Quadro 4.5'!$C$6:$C$37</c:f>
              <c:numCache>
                <c:formatCode>#,##0</c:formatCode>
                <c:ptCount val="32"/>
                <c:pt idx="0">
                  <c:v>68968100</c:v>
                </c:pt>
                <c:pt idx="1">
                  <c:v>63859748.200214885</c:v>
                </c:pt>
                <c:pt idx="2">
                  <c:v>32807755.146547191</c:v>
                </c:pt>
                <c:pt idx="3">
                  <c:v>30600049.726234436</c:v>
                </c:pt>
                <c:pt idx="4">
                  <c:v>25372378.811711997</c:v>
                </c:pt>
                <c:pt idx="5">
                  <c:v>21967240.454475455</c:v>
                </c:pt>
                <c:pt idx="6">
                  <c:v>19982655.154175997</c:v>
                </c:pt>
                <c:pt idx="7">
                  <c:v>19664599.144429192</c:v>
                </c:pt>
                <c:pt idx="8">
                  <c:v>16833332.177229498</c:v>
                </c:pt>
                <c:pt idx="9">
                  <c:v>13780800.000000002</c:v>
                </c:pt>
                <c:pt idx="10">
                  <c:v>13469450.822012244</c:v>
                </c:pt>
                <c:pt idx="11">
                  <c:v>10692018.95424</c:v>
                </c:pt>
                <c:pt idx="12">
                  <c:v>10272997.311033959</c:v>
                </c:pt>
                <c:pt idx="13">
                  <c:v>9287431.404389495</c:v>
                </c:pt>
                <c:pt idx="14">
                  <c:v>8997284.7021351587</c:v>
                </c:pt>
                <c:pt idx="15">
                  <c:v>8539810.1634240001</c:v>
                </c:pt>
                <c:pt idx="16">
                  <c:v>8026312.0456959996</c:v>
                </c:pt>
                <c:pt idx="17">
                  <c:v>7954715.1623410722</c:v>
                </c:pt>
                <c:pt idx="18">
                  <c:v>7894536.8355839998</c:v>
                </c:pt>
                <c:pt idx="19">
                  <c:v>7467193.0252075186</c:v>
                </c:pt>
                <c:pt idx="20">
                  <c:v>7189867.9310544003</c:v>
                </c:pt>
                <c:pt idx="21">
                  <c:v>6946529.9960064003</c:v>
                </c:pt>
                <c:pt idx="22">
                  <c:v>6805296.7999999998</c:v>
                </c:pt>
                <c:pt idx="23">
                  <c:v>6728649.8854531869</c:v>
                </c:pt>
                <c:pt idx="24">
                  <c:v>6621000</c:v>
                </c:pt>
                <c:pt idx="25">
                  <c:v>6331771.3044469757</c:v>
                </c:pt>
                <c:pt idx="26">
                  <c:v>6190504.2138440395</c:v>
                </c:pt>
                <c:pt idx="27">
                  <c:v>5636366.9164584251</c:v>
                </c:pt>
                <c:pt idx="28">
                  <c:v>5050514.4366176594</c:v>
                </c:pt>
                <c:pt idx="29">
                  <c:v>4943644.11008</c:v>
                </c:pt>
                <c:pt idx="30">
                  <c:v>4811145.2278399998</c:v>
                </c:pt>
                <c:pt idx="31">
                  <c:v>4692234.8713683467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35-4143-B5FB-ADB50AA7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375040"/>
        <c:axId val="38460160"/>
      </c:barChart>
      <c:catAx>
        <c:axId val="156375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38460160"/>
        <c:crosses val="autoZero"/>
        <c:auto val="1"/>
        <c:lblAlgn val="ctr"/>
        <c:lblOffset val="100"/>
        <c:noMultiLvlLbl val="0"/>
      </c:catAx>
      <c:valAx>
        <c:axId val="38460160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37504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Pt>
            <c:idx val="1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199C-4FC4-AE17-9A9F9B2BD01F}"/>
              </c:ext>
            </c:extLst>
          </c:dPt>
          <c:cat>
            <c:strRef>
              <c:f>'Gráfico 4.6'!$B$61:$B$92</c:f>
              <c:strCache>
                <c:ptCount val="32"/>
                <c:pt idx="0">
                  <c:v>Nepal</c:v>
                </c:pt>
                <c:pt idx="1">
                  <c:v>El Salvador</c:v>
                </c:pt>
                <c:pt idx="2">
                  <c:v>Líbano</c:v>
                </c:pt>
                <c:pt idx="3">
                  <c:v>Guatemala</c:v>
                </c:pt>
                <c:pt idx="4">
                  <c:v>Filipinas</c:v>
                </c:pt>
                <c:pt idx="5">
                  <c:v>Egipto</c:v>
                </c:pt>
                <c:pt idx="6">
                  <c:v>Sri Lanka</c:v>
                </c:pt>
                <c:pt idx="7">
                  <c:v>República Dominicana</c:v>
                </c:pt>
                <c:pt idx="8">
                  <c:v>Ucrânia</c:v>
                </c:pt>
                <c:pt idx="9">
                  <c:v>Marrocos</c:v>
                </c:pt>
                <c:pt idx="10">
                  <c:v>Paquistão</c:v>
                </c:pt>
                <c:pt idx="11">
                  <c:v>Vietname</c:v>
                </c:pt>
                <c:pt idx="12">
                  <c:v>Nigéria</c:v>
                </c:pt>
                <c:pt idx="13">
                  <c:v>Bangladesh</c:v>
                </c:pt>
                <c:pt idx="14">
                  <c:v>Hungria</c:v>
                </c:pt>
                <c:pt idx="15">
                  <c:v>México</c:v>
                </c:pt>
                <c:pt idx="16">
                  <c:v>Índia</c:v>
                </c:pt>
                <c:pt idx="17">
                  <c:v>Roménia</c:v>
                </c:pt>
                <c:pt idx="18">
                  <c:v>Portugal</c:v>
                </c:pt>
                <c:pt idx="19">
                  <c:v>Bélgica</c:v>
                </c:pt>
                <c:pt idx="20">
                  <c:v>Colômbia</c:v>
                </c:pt>
                <c:pt idx="21">
                  <c:v>Tailândia</c:v>
                </c:pt>
                <c:pt idx="22">
                  <c:v>Polónia</c:v>
                </c:pt>
                <c:pt idx="23">
                  <c:v>França</c:v>
                </c:pt>
                <c:pt idx="24">
                  <c:v>Indonésia</c:v>
                </c:pt>
                <c:pt idx="25">
                  <c:v>Espanha</c:v>
                </c:pt>
                <c:pt idx="26">
                  <c:v>China</c:v>
                </c:pt>
                <c:pt idx="27">
                  <c:v>Rússia</c:v>
                </c:pt>
                <c:pt idx="28">
                  <c:v>Itália</c:v>
                </c:pt>
                <c:pt idx="29">
                  <c:v>Alemanha</c:v>
                </c:pt>
                <c:pt idx="30">
                  <c:v>Coreia</c:v>
                </c:pt>
                <c:pt idx="31">
                  <c:v>EUA</c:v>
                </c:pt>
              </c:strCache>
            </c:strRef>
          </c:cat>
          <c:val>
            <c:numRef>
              <c:f>'Gráfico 4.6'!$C$61:$C$92</c:f>
              <c:numCache>
                <c:formatCode>General</c:formatCode>
                <c:ptCount val="32"/>
                <c:pt idx="0">
                  <c:v>28.385609020506148</c:v>
                </c:pt>
                <c:pt idx="1">
                  <c:v>20.360511718637948</c:v>
                </c:pt>
                <c:pt idx="2">
                  <c:v>15.343415488881909</c:v>
                </c:pt>
                <c:pt idx="3">
                  <c:v>11.293043340826053</c:v>
                </c:pt>
                <c:pt idx="4">
                  <c:v>10.461816453973185</c:v>
                </c:pt>
                <c:pt idx="5">
                  <c:v>8.4899218561091043</c:v>
                </c:pt>
                <c:pt idx="6">
                  <c:v>8.2476560276106596</c:v>
                </c:pt>
                <c:pt idx="7">
                  <c:v>8.1527316451879344</c:v>
                </c:pt>
                <c:pt idx="8">
                  <c:v>7.0390033390534583</c:v>
                </c:pt>
                <c:pt idx="9">
                  <c:v>6.8418804551973604</c:v>
                </c:pt>
                <c:pt idx="10">
                  <c:v>6.4484282276256941</c:v>
                </c:pt>
                <c:pt idx="11">
                  <c:v>6.1558804561711833</c:v>
                </c:pt>
                <c:pt idx="12">
                  <c:v>5.8459160469629605</c:v>
                </c:pt>
                <c:pt idx="13">
                  <c:v>5.3937374363901043</c:v>
                </c:pt>
                <c:pt idx="14">
                  <c:v>3.3724324345348928</c:v>
                </c:pt>
                <c:pt idx="15">
                  <c:v>2.6610617954521283</c:v>
                </c:pt>
                <c:pt idx="16">
                  <c:v>2.6551813143826668</c:v>
                </c:pt>
                <c:pt idx="17">
                  <c:v>2.3340734218824215</c:v>
                </c:pt>
                <c:pt idx="18">
                  <c:v>2.2112981010546409</c:v>
                </c:pt>
                <c:pt idx="19">
                  <c:v>2.0851202723702986</c:v>
                </c:pt>
                <c:pt idx="20">
                  <c:v>1.8229379049338115</c:v>
                </c:pt>
                <c:pt idx="21">
                  <c:v>1.4781064712516494</c:v>
                </c:pt>
                <c:pt idx="22">
                  <c:v>1.2974590456863035</c:v>
                </c:pt>
                <c:pt idx="23">
                  <c:v>0.9824730287962552</c:v>
                </c:pt>
                <c:pt idx="24">
                  <c:v>0.88596149894474663</c:v>
                </c:pt>
                <c:pt idx="25">
                  <c:v>0.81536305613643967</c:v>
                </c:pt>
                <c:pt idx="26">
                  <c:v>0.5218280044346707</c:v>
                </c:pt>
                <c:pt idx="27">
                  <c:v>0.50879170795800877</c:v>
                </c:pt>
                <c:pt idx="28">
                  <c:v>0.48002074143285811</c:v>
                </c:pt>
                <c:pt idx="29">
                  <c:v>0.45774604509231098</c:v>
                </c:pt>
                <c:pt idx="30">
                  <c:v>0.41363824830644219</c:v>
                </c:pt>
                <c:pt idx="31">
                  <c:v>3.4145403619196185E-2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9C-4FC4-AE17-9A9F9B2BD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6426752"/>
        <c:axId val="154051136"/>
      </c:barChart>
      <c:catAx>
        <c:axId val="156426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4051136"/>
        <c:crosses val="autoZero"/>
        <c:auto val="1"/>
        <c:lblAlgn val="ctr"/>
        <c:lblOffset val="100"/>
        <c:noMultiLvlLbl val="0"/>
      </c:catAx>
      <c:valAx>
        <c:axId val="154051136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5642675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6</xdr:col>
      <xdr:colOff>0</xdr:colOff>
      <xdr:row>31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571499</xdr:rowOff>
    </xdr:from>
    <xdr:to>
      <xdr:col>6</xdr:col>
      <xdr:colOff>0</xdr:colOff>
      <xdr:row>30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0.85157</cdr:x>
      <cdr:y>0.03098</cdr:y>
    </cdr:from>
    <cdr:to>
      <cdr:x>0.94644</cdr:x>
      <cdr:y>0.1222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5300663" y="171450"/>
          <a:ext cx="590550" cy="5048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PT" sz="800">
              <a:latin typeface="Arial" pitchFamily="34" charset="0"/>
              <a:cs typeface="Arial" pitchFamily="34" charset="0"/>
            </a:rPr>
            <a:t>+1,616%</a:t>
          </a:r>
        </a:p>
      </cdr:txBody>
    </cdr:sp>
  </cdr:relSizeAnchor>
  <cdr:relSizeAnchor xmlns:cdr="http://schemas.openxmlformats.org/drawingml/2006/chartDrawing">
    <cdr:from>
      <cdr:x>0.92349</cdr:x>
      <cdr:y>0.92599</cdr:y>
    </cdr:from>
    <cdr:to>
      <cdr:x>0.98929</cdr:x>
      <cdr:y>0.99139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5748338" y="5124450"/>
          <a:ext cx="409575" cy="361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pt-PT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14287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Relationship Id="rId4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abSelected="1" workbookViewId="0"/>
  </sheetViews>
  <sheetFormatPr defaultRowHeight="15" x14ac:dyDescent="0.25"/>
  <cols>
    <col min="1" max="1" width="12.7109375" customWidth="1"/>
    <col min="2" max="7" width="36.7109375" customWidth="1"/>
    <col min="8" max="8" width="8.7109375" customWidth="1"/>
  </cols>
  <sheetData>
    <row r="1" spans="1:8" ht="30" customHeight="1" x14ac:dyDescent="0.25">
      <c r="A1" s="101" t="s">
        <v>66</v>
      </c>
      <c r="B1" s="199" t="s">
        <v>0</v>
      </c>
      <c r="C1" s="196"/>
      <c r="D1" s="196"/>
      <c r="E1" s="102"/>
      <c r="F1" s="102"/>
      <c r="G1" s="102"/>
      <c r="H1" s="103"/>
    </row>
    <row r="2" spans="1:8" ht="30" customHeight="1" x14ac:dyDescent="0.25">
      <c r="A2" s="104"/>
      <c r="B2" s="200" t="s">
        <v>97</v>
      </c>
      <c r="C2" s="201"/>
      <c r="D2" s="201"/>
      <c r="E2" s="202"/>
      <c r="F2" s="202"/>
      <c r="G2" s="202"/>
      <c r="H2" s="203"/>
    </row>
    <row r="3" spans="1:8" ht="30" customHeight="1" x14ac:dyDescent="0.25">
      <c r="A3" s="105"/>
      <c r="B3" s="204" t="s">
        <v>94</v>
      </c>
      <c r="C3" s="205"/>
      <c r="D3" s="205"/>
      <c r="E3" s="205"/>
      <c r="F3" s="205"/>
      <c r="G3" s="205"/>
      <c r="H3" s="106"/>
    </row>
    <row r="4" spans="1:8" ht="15" customHeight="1" x14ac:dyDescent="0.25">
      <c r="A4" s="107"/>
      <c r="B4" s="194" t="str">
        <f>HYPERLINK('Quadro 4.1'!B2)</f>
        <v>Quadro 4.1 Remessas recebidas em Portugal por país de origem das transferências, milhares de euros, 2017</v>
      </c>
      <c r="C4" s="198"/>
      <c r="D4" s="198"/>
      <c r="E4" s="192" t="str">
        <f>HYPERLINK('Gráfico 4.1'!A1,'Gráfico 4.1'!B2)</f>
        <v>Gráfico 4.1 Remessas recebidas em Portugal, principais países de origem das transferências, 2017</v>
      </c>
      <c r="F4" s="193"/>
      <c r="G4" s="193"/>
      <c r="H4" s="108"/>
    </row>
    <row r="5" spans="1:8" ht="15" customHeight="1" x14ac:dyDescent="0.25">
      <c r="A5" s="107"/>
      <c r="B5" s="194" t="str">
        <f>HYPERLINK('Quadro 4.2'!A1,'Quadro 4.2'!B2)</f>
        <v>Quadro 4.2 Remessas recebidas em Portugal, principais países de origem das transferências, 2017</v>
      </c>
      <c r="C5" s="198"/>
      <c r="D5" s="198"/>
      <c r="E5" s="192" t="str">
        <f>HYPERLINK('Gráfico 4.2'!A1,'Gráfico 4.2'!B2)</f>
        <v>Gráfico 4.2 Evolução das remessas recebidas em Portugal, milhares de euros, preços correntes, e em percentagem do PIB, 1996-2017</v>
      </c>
      <c r="F5" s="193"/>
      <c r="G5" s="193"/>
      <c r="H5" s="108"/>
    </row>
    <row r="6" spans="1:8" ht="15" customHeight="1" x14ac:dyDescent="0.25">
      <c r="A6" s="107"/>
      <c r="B6" s="194" t="str">
        <f>HYPERLINK('Quadro 4.3'!A1,'Quadro 4.3'!B2)</f>
        <v>Quadro 4.3 Comparação entre a evolução das remessas recebidas em Portugal e a evolução do PIB, 1996-2017</v>
      </c>
      <c r="C6" s="194"/>
      <c r="D6" s="194"/>
      <c r="E6" s="192" t="str">
        <f>HYPERLINK('Gráfico 4.3'!A1,'Gráfico 4.3'!B2)</f>
        <v>Gráfico 4.3 Variação percentual das remessas recebidas em Portugal, principais países de origem das transferências, 2002-2017</v>
      </c>
      <c r="F6" s="193"/>
      <c r="G6" s="193"/>
      <c r="H6" s="108"/>
    </row>
    <row r="7" spans="1:8" ht="15" customHeight="1" x14ac:dyDescent="0.25">
      <c r="A7" s="107"/>
      <c r="B7" s="194" t="str">
        <f>HYPERLINK('Quadro 4.4'!A1,'Quadro 4.4'!B2)</f>
        <v>Quadro 4.4  Evolução das remessas recebidas em Portugal, principais países de origem das transferências, 2000-2017</v>
      </c>
      <c r="C7" s="194"/>
      <c r="D7" s="194"/>
      <c r="E7" s="192" t="str">
        <f>HYPERLINK('Gráfico 4.4'!A1,'Gráfico 4.4'!B2)</f>
        <v>Gráfico 4.4 Variação percentual das remessas recebidas em Portugal, principais países de origem das transferências, 2016-2017</v>
      </c>
      <c r="F7" s="193"/>
      <c r="G7" s="193"/>
      <c r="H7" s="108"/>
    </row>
    <row r="8" spans="1:8" ht="15" customHeight="1" x14ac:dyDescent="0.25">
      <c r="A8" s="107"/>
      <c r="B8" s="194" t="str">
        <f>HYPERLINK('Quadro 4.5'!A1,'Quadro 4.5'!B2)</f>
        <v>Quadro 4.5  Remessas mundiais de emigrantes, principais países de destino das transferências, valor em milhares de dólares e em percentagem do PIB, 2017</v>
      </c>
      <c r="C8" s="194"/>
      <c r="D8" s="194"/>
      <c r="E8" s="192" t="str">
        <f>HYPERLINK('Gráfico 4.5'!A1,'Gráfico 4.5'!B2)</f>
        <v>Gráfico 4.5 Remessas mundiais de emigrantes, principais países de destino das transferências, milhares de dólares, 2017</v>
      </c>
      <c r="F8" s="193"/>
      <c r="G8" s="193"/>
      <c r="H8" s="106"/>
    </row>
    <row r="9" spans="1:8" ht="15" customHeight="1" x14ac:dyDescent="0.25">
      <c r="A9" s="107"/>
      <c r="E9" s="192" t="str">
        <f>HYPERLINK('Gráfico 4.6'!A1,'Gráfico 4.6'!B2)</f>
        <v>Gráfico 4.6 Remessas mundiais de emigrantes, principais países de destino das transferências, percentagem do PIB, 2017</v>
      </c>
      <c r="F9" s="193"/>
      <c r="G9" s="193"/>
      <c r="H9" s="96"/>
    </row>
    <row r="10" spans="1:8" ht="30" customHeight="1" x14ac:dyDescent="0.25">
      <c r="A10" s="109"/>
      <c r="B10" s="110"/>
      <c r="C10" s="111"/>
      <c r="D10" s="111"/>
      <c r="E10" s="112"/>
      <c r="F10" s="113"/>
      <c r="G10" s="113"/>
      <c r="H10" s="103"/>
    </row>
    <row r="11" spans="1:8" s="181" customFormat="1" ht="15" customHeight="1" x14ac:dyDescent="0.25">
      <c r="A11" s="179" t="s">
        <v>67</v>
      </c>
      <c r="B11" s="195" t="s">
        <v>130</v>
      </c>
      <c r="C11" s="196"/>
      <c r="D11" s="196"/>
      <c r="E11" s="196"/>
      <c r="F11" s="196"/>
      <c r="G11" s="196"/>
      <c r="H11" s="180"/>
    </row>
    <row r="12" spans="1:8" s="181" customFormat="1" ht="15" customHeight="1" x14ac:dyDescent="0.25">
      <c r="A12" s="182" t="s">
        <v>69</v>
      </c>
      <c r="B12" s="197" t="s">
        <v>132</v>
      </c>
      <c r="C12" s="197"/>
      <c r="D12" s="197"/>
      <c r="E12" s="197"/>
      <c r="F12" s="197"/>
      <c r="G12" s="197"/>
      <c r="H12" s="180"/>
    </row>
    <row r="13" spans="1:8" ht="15" customHeight="1" x14ac:dyDescent="0.25">
      <c r="A13" s="109"/>
      <c r="B13" s="114"/>
      <c r="C13" s="114"/>
      <c r="D13" s="114"/>
      <c r="E13" s="115"/>
      <c r="F13" s="115"/>
      <c r="G13" s="115"/>
      <c r="H13" s="103"/>
    </row>
    <row r="14" spans="1:8" ht="60" customHeight="1" x14ac:dyDescent="0.25">
      <c r="A14" s="109"/>
      <c r="B14" s="189" t="s">
        <v>93</v>
      </c>
      <c r="C14" s="190"/>
      <c r="D14" s="191"/>
      <c r="E14" s="109"/>
      <c r="F14" s="109"/>
      <c r="G14" s="109"/>
      <c r="H14" s="103"/>
    </row>
    <row r="15" spans="1:8" ht="15" customHeight="1" x14ac:dyDescent="0.25">
      <c r="A15" s="109"/>
      <c r="B15" s="116"/>
      <c r="C15" s="116"/>
      <c r="D15" s="116"/>
      <c r="E15" s="109"/>
      <c r="F15" s="109"/>
      <c r="G15" s="109"/>
      <c r="H15" s="103"/>
    </row>
    <row r="16" spans="1:8" ht="15" customHeight="1" x14ac:dyDescent="0.25"/>
  </sheetData>
  <mergeCells count="17">
    <mergeCell ref="B5:D5"/>
    <mergeCell ref="E5:G5"/>
    <mergeCell ref="B1:D1"/>
    <mergeCell ref="B2:H2"/>
    <mergeCell ref="B3:G3"/>
    <mergeCell ref="B4:D4"/>
    <mergeCell ref="E4:G4"/>
    <mergeCell ref="B6:D6"/>
    <mergeCell ref="E6:G6"/>
    <mergeCell ref="E7:G7"/>
    <mergeCell ref="B7:D7"/>
    <mergeCell ref="E8:G8"/>
    <mergeCell ref="B14:D14"/>
    <mergeCell ref="E9:G9"/>
    <mergeCell ref="B8:D8"/>
    <mergeCell ref="B11:G11"/>
    <mergeCell ref="B12:G12"/>
  </mergeCells>
  <hyperlinks>
    <hyperlink ref="B4:D4" location="'Quadro 4.1'!B2" display="'Quadro 4.1'!B2" xr:uid="{00000000-0004-0000-0000-000000000000}"/>
    <hyperlink ref="B5:D5" location="'Quadro 4.2'!B2" display="'Quadro 4.2'!B2" xr:uid="{00000000-0004-0000-0000-000001000000}"/>
    <hyperlink ref="B6:D6" location="'Quadro 4.3'!B2" display="'Quadro 4.3'!B2" xr:uid="{00000000-0004-0000-0000-000002000000}"/>
    <hyperlink ref="B7:D7" location="'Quadro 4.4'!B2" display="'Quadro 4.4'!B2" xr:uid="{00000000-0004-0000-0000-000003000000}"/>
    <hyperlink ref="B8:D8" location="'Quadro 4.5'!B2" display="'Quadro 4.5'!B2" xr:uid="{00000000-0004-0000-0000-000004000000}"/>
    <hyperlink ref="E4:G4" location="'Gráfico 4.1'!B2" display="'Gráfico 4.1'!B2" xr:uid="{00000000-0004-0000-0000-000005000000}"/>
    <hyperlink ref="E5:G5" location="'Gráfico 4.2'!B2" display="'Gráfico 4.2'!B2" xr:uid="{00000000-0004-0000-0000-000006000000}"/>
    <hyperlink ref="E6:G6" location="'Gráfico 4.3'!B2" display="'Gráfico 4.3'!B2" xr:uid="{00000000-0004-0000-0000-000007000000}"/>
    <hyperlink ref="E7:G7" location="'Gráfico 4.4'!B2" display="'Gráfico 4.4'!B2" xr:uid="{00000000-0004-0000-0000-000008000000}"/>
    <hyperlink ref="E8:G8" location="'Gráfico 4.5'!B2" display="'Gráfico 4.5'!B2" xr:uid="{00000000-0004-0000-0000-000009000000}"/>
    <hyperlink ref="E9:G9" location="'Gráfico 4.6'!B2" display="'Gráfico 4.6'!B2" xr:uid="{00000000-0004-0000-0000-00000A000000}"/>
    <hyperlink ref="B12" r:id="rId1" xr:uid="{00000000-0004-0000-0000-00000B000000}"/>
    <hyperlink ref="B12:G12" r:id="rId2" display="http://www.observatorioemigracao.pt/np4/6415" xr:uid="{00000000-0004-0000-0000-00000C000000}"/>
  </hyperlinks>
  <pageMargins left="0.7" right="0.7" top="0.75" bottom="0.75" header="0.3" footer="0.3"/>
  <pageSetup paperSize="9" orientation="portrait" horizontalDpi="4294967293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1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54" t="s">
        <v>108</v>
      </c>
      <c r="C2" s="255"/>
      <c r="D2" s="255"/>
      <c r="E2" s="255"/>
      <c r="F2" s="255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7" ht="15" customHeight="1" x14ac:dyDescent="0.25">
      <c r="A33" s="9" t="s">
        <v>68</v>
      </c>
      <c r="B33" s="256" t="s">
        <v>90</v>
      </c>
      <c r="C33" s="216"/>
      <c r="D33" s="216"/>
      <c r="E33" s="216"/>
      <c r="F33" s="216"/>
      <c r="G33" s="89"/>
    </row>
    <row r="34" spans="1:7" s="181" customFormat="1" ht="15" customHeight="1" x14ac:dyDescent="0.25">
      <c r="A34" s="183" t="s">
        <v>67</v>
      </c>
      <c r="B34" s="217" t="s">
        <v>131</v>
      </c>
      <c r="C34" s="218"/>
      <c r="D34" s="218"/>
      <c r="E34" s="218"/>
      <c r="F34" s="218"/>
      <c r="G34" s="188"/>
    </row>
    <row r="35" spans="1:7" s="181" customFormat="1" ht="15" customHeight="1" x14ac:dyDescent="0.25">
      <c r="A35" s="184" t="s">
        <v>69</v>
      </c>
      <c r="B35" s="219" t="s">
        <v>132</v>
      </c>
      <c r="C35" s="197"/>
      <c r="D35" s="197"/>
      <c r="E35" s="197"/>
      <c r="F35" s="197"/>
      <c r="G35" s="188"/>
    </row>
    <row r="36" spans="1:7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54</v>
      </c>
      <c r="C50" s="155">
        <v>22.848019089728737</v>
      </c>
    </row>
    <row r="51" spans="2:3" x14ac:dyDescent="0.25">
      <c r="B51" s="97" t="s">
        <v>6</v>
      </c>
      <c r="C51" s="155">
        <v>19.034435863810771</v>
      </c>
    </row>
    <row r="52" spans="2:3" x14ac:dyDescent="0.25">
      <c r="B52" s="97" t="s">
        <v>61</v>
      </c>
      <c r="C52" s="155">
        <v>14.371558054153283</v>
      </c>
    </row>
    <row r="53" spans="2:3" x14ac:dyDescent="0.25">
      <c r="B53" s="97" t="s">
        <v>27</v>
      </c>
      <c r="C53" s="155">
        <v>7.9738454579101159</v>
      </c>
    </row>
    <row r="54" spans="2:3" x14ac:dyDescent="0.25">
      <c r="B54" s="97" t="s">
        <v>30</v>
      </c>
      <c r="C54" s="155">
        <v>2.5361447393035661</v>
      </c>
    </row>
    <row r="55" spans="2:3" x14ac:dyDescent="0.25">
      <c r="B55" s="97" t="s">
        <v>4</v>
      </c>
      <c r="C55" s="155">
        <v>-5.2303811438256247</v>
      </c>
    </row>
    <row r="56" spans="2:3" x14ac:dyDescent="0.25">
      <c r="B56" s="97" t="s">
        <v>34</v>
      </c>
      <c r="C56" s="155">
        <v>-11.131918435289222</v>
      </c>
    </row>
    <row r="57" spans="2:3" x14ac:dyDescent="0.25">
      <c r="B57" s="97" t="s">
        <v>43</v>
      </c>
      <c r="C57" s="155">
        <v>-12.27265411234508</v>
      </c>
    </row>
    <row r="58" spans="2:3" x14ac:dyDescent="0.25">
      <c r="B58" s="97" t="s">
        <v>13</v>
      </c>
      <c r="C58" s="155">
        <v>-15.716096324461347</v>
      </c>
    </row>
    <row r="59" spans="2:3" x14ac:dyDescent="0.25">
      <c r="B59" s="97" t="s">
        <v>26</v>
      </c>
      <c r="C59" s="155">
        <v>-18.286807425251524</v>
      </c>
    </row>
    <row r="62" spans="2:3" x14ac:dyDescent="0.25">
      <c r="B62" s="97"/>
      <c r="C62" s="155"/>
    </row>
    <row r="63" spans="2:3" x14ac:dyDescent="0.25">
      <c r="B63" s="97"/>
      <c r="C63" s="155"/>
    </row>
    <row r="64" spans="2:3" x14ac:dyDescent="0.25">
      <c r="B64" s="97"/>
      <c r="C64" s="155"/>
    </row>
    <row r="65" spans="2:3" x14ac:dyDescent="0.25">
      <c r="B65" s="97"/>
      <c r="C65" s="155"/>
    </row>
    <row r="66" spans="2:3" x14ac:dyDescent="0.25">
      <c r="B66" s="97"/>
      <c r="C66" s="155"/>
    </row>
    <row r="67" spans="2:3" x14ac:dyDescent="0.25">
      <c r="B67" s="97"/>
      <c r="C67" s="155"/>
    </row>
    <row r="68" spans="2:3" x14ac:dyDescent="0.25">
      <c r="B68" s="97"/>
      <c r="C68" s="155"/>
    </row>
    <row r="69" spans="2:3" x14ac:dyDescent="0.25">
      <c r="B69" s="97"/>
      <c r="C69" s="155"/>
    </row>
    <row r="70" spans="2:3" x14ac:dyDescent="0.25">
      <c r="B70" s="97"/>
      <c r="C70" s="155"/>
    </row>
    <row r="71" spans="2:3" x14ac:dyDescent="0.25">
      <c r="B71" s="97"/>
      <c r="C71" s="155"/>
    </row>
  </sheetData>
  <sortState xmlns:xlrd2="http://schemas.microsoft.com/office/spreadsheetml/2017/richdata2" ref="B62:C71">
    <sortCondition descending="1" ref="C62"/>
  </sortState>
  <mergeCells count="4">
    <mergeCell ref="B2:F2"/>
    <mergeCell ref="B33:F33"/>
    <mergeCell ref="B34:F34"/>
    <mergeCell ref="B35:F35"/>
  </mergeCells>
  <hyperlinks>
    <hyperlink ref="F1" location="Índice!A1" display="[índice Ç]" xr:uid="{00000000-0004-0000-0900-000000000000}"/>
    <hyperlink ref="B35" r:id="rId1" display="http://www.observatorioemigracao.pt/np4/1291" xr:uid="{00000000-0004-0000-0900-000001000000}"/>
    <hyperlink ref="B35:F35" r:id="rId2" display="http://www.observatorioemigracao.pt/np4/5926" xr:uid="{00000000-0004-0000-0900-000002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6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58" t="s">
        <v>110</v>
      </c>
      <c r="C2" s="259"/>
      <c r="D2" s="259"/>
      <c r="E2" s="259"/>
      <c r="F2" s="259"/>
      <c r="G2" s="90"/>
    </row>
    <row r="3" spans="1:7" ht="15" customHeight="1" x14ac:dyDescent="0.25">
      <c r="A3" s="95"/>
      <c r="B3" s="95"/>
      <c r="C3" s="95"/>
      <c r="D3" s="95"/>
      <c r="E3" s="95"/>
      <c r="F3" s="95"/>
      <c r="G3" s="87"/>
    </row>
    <row r="4" spans="1:7" ht="15" customHeight="1" x14ac:dyDescent="0.25">
      <c r="A4" s="95"/>
      <c r="B4" s="95"/>
      <c r="C4" s="95"/>
      <c r="D4" s="95"/>
      <c r="E4" s="95"/>
      <c r="F4" s="95"/>
      <c r="G4" s="87"/>
    </row>
    <row r="5" spans="1:7" ht="15" customHeight="1" x14ac:dyDescent="0.25">
      <c r="A5" s="95"/>
      <c r="B5" s="95"/>
      <c r="C5" s="95"/>
      <c r="D5" s="95"/>
      <c r="E5" s="95"/>
      <c r="F5" s="95"/>
      <c r="G5" s="87"/>
    </row>
    <row r="6" spans="1:7" ht="15" customHeight="1" x14ac:dyDescent="0.25">
      <c r="A6" s="95"/>
      <c r="B6" s="95"/>
      <c r="C6" s="95"/>
      <c r="D6" s="95"/>
      <c r="E6" s="95"/>
      <c r="F6" s="95"/>
      <c r="G6" s="87"/>
    </row>
    <row r="7" spans="1:7" ht="15" customHeight="1" x14ac:dyDescent="0.25">
      <c r="A7" s="95"/>
      <c r="B7" s="95"/>
      <c r="C7" s="95"/>
      <c r="D7" s="95"/>
      <c r="E7" s="95"/>
      <c r="F7" s="95"/>
      <c r="G7" s="87"/>
    </row>
    <row r="8" spans="1:7" ht="15" customHeight="1" x14ac:dyDescent="0.25">
      <c r="A8" s="95"/>
      <c r="B8" s="95"/>
      <c r="C8" s="95"/>
      <c r="D8" s="95"/>
      <c r="E8" s="95"/>
      <c r="F8" s="95"/>
      <c r="G8" s="87"/>
    </row>
    <row r="9" spans="1:7" ht="15" customHeight="1" x14ac:dyDescent="0.25">
      <c r="A9" s="95"/>
      <c r="B9" s="95"/>
      <c r="C9" s="95"/>
      <c r="D9" s="95"/>
      <c r="E9" s="95"/>
      <c r="F9" s="95"/>
      <c r="G9" s="87"/>
    </row>
    <row r="10" spans="1:7" ht="15" customHeight="1" x14ac:dyDescent="0.25">
      <c r="A10" s="95"/>
      <c r="B10" s="95"/>
      <c r="C10" s="95"/>
      <c r="D10" s="95"/>
      <c r="E10" s="95"/>
      <c r="F10" s="95"/>
      <c r="G10" s="87"/>
    </row>
    <row r="11" spans="1:7" ht="15" customHeight="1" x14ac:dyDescent="0.25">
      <c r="A11" s="95"/>
      <c r="B11" s="95"/>
      <c r="C11" s="95"/>
      <c r="D11" s="95"/>
      <c r="E11" s="95"/>
      <c r="F11" s="95"/>
      <c r="G11" s="87"/>
    </row>
    <row r="12" spans="1:7" ht="15" customHeight="1" x14ac:dyDescent="0.25">
      <c r="A12" s="95"/>
      <c r="B12" s="95"/>
      <c r="C12" s="95"/>
      <c r="D12" s="95"/>
      <c r="E12" s="95"/>
      <c r="F12" s="95"/>
      <c r="G12" s="87"/>
    </row>
    <row r="13" spans="1:7" ht="15" customHeight="1" x14ac:dyDescent="0.25">
      <c r="A13" s="95"/>
      <c r="B13" s="95"/>
      <c r="C13" s="95"/>
      <c r="D13" s="95"/>
      <c r="E13" s="95"/>
      <c r="F13" s="95"/>
      <c r="G13" s="87"/>
    </row>
    <row r="14" spans="1:7" ht="15" customHeight="1" x14ac:dyDescent="0.25">
      <c r="A14" s="95"/>
      <c r="B14" s="95"/>
      <c r="C14" s="95"/>
      <c r="D14" s="95"/>
      <c r="E14" s="95"/>
      <c r="F14" s="95"/>
      <c r="G14" s="87"/>
    </row>
    <row r="15" spans="1:7" ht="15" customHeight="1" x14ac:dyDescent="0.25">
      <c r="A15" s="95"/>
      <c r="B15" s="95"/>
      <c r="C15" s="95"/>
      <c r="D15" s="95"/>
      <c r="E15" s="95"/>
      <c r="F15" s="95"/>
      <c r="G15" s="87"/>
    </row>
    <row r="16" spans="1:7" ht="15" customHeight="1" x14ac:dyDescent="0.25">
      <c r="A16" s="95"/>
      <c r="B16" s="95"/>
      <c r="C16" s="95"/>
      <c r="D16" s="95"/>
      <c r="E16" s="95"/>
      <c r="F16" s="95"/>
      <c r="G16" s="87"/>
    </row>
    <row r="17" spans="1:7" ht="15" customHeight="1" x14ac:dyDescent="0.25">
      <c r="A17" s="95"/>
      <c r="B17" s="95"/>
      <c r="C17" s="95"/>
      <c r="D17" s="95"/>
      <c r="E17" s="95"/>
      <c r="F17" s="95"/>
      <c r="G17" s="87"/>
    </row>
    <row r="18" spans="1:7" ht="15" customHeight="1" x14ac:dyDescent="0.25">
      <c r="A18" s="95"/>
      <c r="B18" s="95"/>
      <c r="C18" s="95"/>
      <c r="D18" s="95"/>
      <c r="E18" s="95"/>
      <c r="F18" s="95"/>
      <c r="G18" s="87"/>
    </row>
    <row r="19" spans="1:7" ht="15" customHeight="1" x14ac:dyDescent="0.25">
      <c r="A19" s="95"/>
      <c r="B19" s="95"/>
      <c r="C19" s="95"/>
      <c r="D19" s="95"/>
      <c r="E19" s="95"/>
      <c r="F19" s="95"/>
      <c r="G19" s="87"/>
    </row>
    <row r="20" spans="1:7" ht="15" customHeight="1" x14ac:dyDescent="0.25">
      <c r="A20" s="95"/>
      <c r="B20" s="95"/>
      <c r="C20" s="95"/>
      <c r="D20" s="95"/>
      <c r="E20" s="95"/>
      <c r="F20" s="95"/>
      <c r="G20" s="87"/>
    </row>
    <row r="21" spans="1:7" ht="15" customHeight="1" x14ac:dyDescent="0.25">
      <c r="A21" s="95"/>
      <c r="B21" s="95"/>
      <c r="C21" s="95"/>
      <c r="D21" s="95"/>
      <c r="E21" s="95"/>
      <c r="F21" s="95"/>
      <c r="G21" s="87"/>
    </row>
    <row r="22" spans="1:7" ht="15" customHeight="1" x14ac:dyDescent="0.25">
      <c r="A22" s="95"/>
      <c r="B22" s="95"/>
      <c r="C22" s="95"/>
      <c r="D22" s="95"/>
      <c r="E22" s="95"/>
      <c r="F22" s="95"/>
      <c r="G22" s="87"/>
    </row>
    <row r="23" spans="1:7" ht="15" customHeight="1" x14ac:dyDescent="0.25">
      <c r="A23" s="95"/>
      <c r="B23" s="95"/>
      <c r="C23" s="95"/>
      <c r="D23" s="95"/>
      <c r="E23" s="95"/>
      <c r="F23" s="95"/>
      <c r="G23" s="87"/>
    </row>
    <row r="24" spans="1:7" ht="15" customHeight="1" x14ac:dyDescent="0.25">
      <c r="A24" s="95"/>
      <c r="B24" s="95"/>
      <c r="C24" s="95"/>
      <c r="D24" s="95"/>
      <c r="E24" s="95"/>
      <c r="F24" s="95"/>
      <c r="G24" s="87"/>
    </row>
    <row r="25" spans="1:7" ht="15" customHeight="1" x14ac:dyDescent="0.25">
      <c r="A25" s="95"/>
      <c r="B25" s="95"/>
      <c r="C25" s="95"/>
      <c r="D25" s="95"/>
      <c r="E25" s="95"/>
      <c r="F25" s="95"/>
      <c r="G25" s="87"/>
    </row>
    <row r="26" spans="1:7" ht="15" customHeight="1" x14ac:dyDescent="0.25">
      <c r="A26" s="95"/>
      <c r="B26" s="95"/>
      <c r="C26" s="95"/>
      <c r="D26" s="95"/>
      <c r="E26" s="95"/>
      <c r="F26" s="95"/>
      <c r="G26" s="87"/>
    </row>
    <row r="27" spans="1:7" ht="15" customHeight="1" x14ac:dyDescent="0.25">
      <c r="A27" s="95"/>
      <c r="B27" s="95"/>
      <c r="C27" s="95"/>
      <c r="D27" s="95"/>
      <c r="E27" s="95"/>
      <c r="F27" s="95"/>
      <c r="G27" s="87"/>
    </row>
    <row r="28" spans="1:7" ht="15" customHeight="1" x14ac:dyDescent="0.25">
      <c r="A28" s="95"/>
      <c r="B28" s="95"/>
      <c r="C28" s="95"/>
      <c r="D28" s="95"/>
      <c r="E28" s="95"/>
      <c r="F28" s="95"/>
      <c r="G28" s="87"/>
    </row>
    <row r="29" spans="1:7" ht="15" customHeight="1" x14ac:dyDescent="0.25">
      <c r="A29" s="95"/>
      <c r="B29" s="95"/>
      <c r="C29" s="95"/>
      <c r="D29" s="95"/>
      <c r="E29" s="95"/>
      <c r="F29" s="95"/>
      <c r="G29" s="87"/>
    </row>
    <row r="30" spans="1:7" ht="15" customHeight="1" x14ac:dyDescent="0.25">
      <c r="A30" s="95"/>
      <c r="B30" s="95"/>
      <c r="C30" s="95"/>
      <c r="D30" s="95"/>
      <c r="E30" s="95"/>
      <c r="F30" s="95"/>
      <c r="G30" s="87"/>
    </row>
    <row r="31" spans="1:7" ht="15" customHeight="1" x14ac:dyDescent="0.25">
      <c r="A31" s="95"/>
      <c r="B31" s="95"/>
      <c r="C31" s="95"/>
      <c r="D31" s="95"/>
      <c r="E31" s="95"/>
      <c r="F31" s="95"/>
      <c r="G31" s="87"/>
    </row>
    <row r="32" spans="1:7" ht="15" customHeight="1" x14ac:dyDescent="0.25">
      <c r="A32" s="95"/>
      <c r="B32" s="95"/>
      <c r="C32" s="95"/>
      <c r="D32" s="95"/>
      <c r="E32" s="95"/>
      <c r="F32" s="95"/>
      <c r="G32" s="87"/>
    </row>
    <row r="33" spans="1:7" ht="30" customHeight="1" x14ac:dyDescent="0.25">
      <c r="A33" s="9" t="s">
        <v>68</v>
      </c>
      <c r="B33" s="260" t="s">
        <v>114</v>
      </c>
      <c r="C33" s="216"/>
      <c r="D33" s="216"/>
      <c r="E33" s="216"/>
      <c r="F33" s="216"/>
      <c r="G33" s="89"/>
    </row>
    <row r="34" spans="1:7" s="181" customFormat="1" ht="15" customHeight="1" x14ac:dyDescent="0.25">
      <c r="A34" s="183" t="s">
        <v>67</v>
      </c>
      <c r="B34" s="217" t="s">
        <v>131</v>
      </c>
      <c r="C34" s="218"/>
      <c r="D34" s="218"/>
      <c r="E34" s="218"/>
      <c r="F34" s="218"/>
      <c r="G34" s="188"/>
    </row>
    <row r="35" spans="1:7" s="181" customFormat="1" ht="15" customHeight="1" x14ac:dyDescent="0.25">
      <c r="A35" s="184" t="s">
        <v>69</v>
      </c>
      <c r="B35" s="219" t="s">
        <v>132</v>
      </c>
      <c r="C35" s="197"/>
      <c r="D35" s="197"/>
      <c r="E35" s="197"/>
      <c r="F35" s="197"/>
      <c r="G35" s="188"/>
    </row>
    <row r="36" spans="1:7" x14ac:dyDescent="0.25">
      <c r="A36" s="95"/>
      <c r="B36" s="95"/>
      <c r="C36" s="95"/>
      <c r="D36" s="95"/>
      <c r="E36" s="95"/>
      <c r="F36" s="95"/>
      <c r="G36" s="87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A00-000000000000}"/>
    <hyperlink ref="B35" r:id="rId1" display="http://www.observatorioemigracao.pt/np4/1291" xr:uid="{00000000-0004-0000-0A00-000001000000}"/>
    <hyperlink ref="B35:F35" r:id="rId2" display="http://www.observatorioemigracao.pt/np4/5926" xr:uid="{00000000-0004-0000-0A00-000002000000}"/>
  </hyperlinks>
  <pageMargins left="0.7" right="0.7" top="0.75" bottom="0.75" header="0.3" footer="0.3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2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2" t="s">
        <v>66</v>
      </c>
      <c r="B1" s="13" t="s">
        <v>0</v>
      </c>
      <c r="C1" s="86"/>
      <c r="D1" s="86"/>
      <c r="E1" s="86"/>
      <c r="F1" s="15" t="s">
        <v>72</v>
      </c>
      <c r="G1" s="89"/>
    </row>
    <row r="2" spans="1:7" ht="45" customHeight="1" x14ac:dyDescent="0.25">
      <c r="A2" s="94"/>
      <c r="B2" s="258" t="s">
        <v>111</v>
      </c>
      <c r="C2" s="259"/>
      <c r="D2" s="259"/>
      <c r="E2" s="259"/>
      <c r="F2" s="259"/>
      <c r="G2" s="90"/>
    </row>
    <row r="3" spans="1:7" x14ac:dyDescent="0.25">
      <c r="A3" s="95"/>
      <c r="B3" s="95"/>
      <c r="C3" s="95"/>
      <c r="D3" s="95"/>
      <c r="E3" s="95"/>
      <c r="F3" s="95"/>
      <c r="G3" s="87"/>
    </row>
    <row r="4" spans="1:7" x14ac:dyDescent="0.25">
      <c r="A4" s="95"/>
      <c r="B4" s="95"/>
      <c r="C4" s="95"/>
      <c r="D4" s="95"/>
      <c r="E4" s="95"/>
      <c r="F4" s="95"/>
      <c r="G4" s="87"/>
    </row>
    <row r="5" spans="1:7" x14ac:dyDescent="0.25">
      <c r="A5" s="95"/>
      <c r="B5" s="95"/>
      <c r="C5" s="95"/>
      <c r="D5" s="95"/>
      <c r="E5" s="95"/>
      <c r="F5" s="95"/>
      <c r="G5" s="87"/>
    </row>
    <row r="6" spans="1:7" x14ac:dyDescent="0.25">
      <c r="A6" s="95"/>
      <c r="B6" s="95"/>
      <c r="C6" s="95"/>
      <c r="D6" s="95"/>
      <c r="E6" s="95"/>
      <c r="F6" s="95"/>
      <c r="G6" s="87"/>
    </row>
    <row r="7" spans="1:7" x14ac:dyDescent="0.25">
      <c r="A7" s="95"/>
      <c r="B7" s="95"/>
      <c r="C7" s="95"/>
      <c r="D7" s="95"/>
      <c r="E7" s="95"/>
      <c r="F7" s="95"/>
      <c r="G7" s="87"/>
    </row>
    <row r="8" spans="1:7" x14ac:dyDescent="0.25">
      <c r="A8" s="95"/>
      <c r="B8" s="95"/>
      <c r="C8" s="95"/>
      <c r="D8" s="95"/>
      <c r="E8" s="95"/>
      <c r="F8" s="95"/>
      <c r="G8" s="87"/>
    </row>
    <row r="9" spans="1:7" x14ac:dyDescent="0.25">
      <c r="A9" s="95"/>
      <c r="B9" s="95"/>
      <c r="C9" s="95"/>
      <c r="D9" s="95"/>
      <c r="E9" s="95"/>
      <c r="F9" s="95"/>
      <c r="G9" s="87"/>
    </row>
    <row r="10" spans="1:7" x14ac:dyDescent="0.25">
      <c r="A10" s="95"/>
      <c r="B10" s="95"/>
      <c r="C10" s="95"/>
      <c r="D10" s="95"/>
      <c r="E10" s="95"/>
      <c r="F10" s="95"/>
      <c r="G10" s="87"/>
    </row>
    <row r="11" spans="1:7" x14ac:dyDescent="0.25">
      <c r="A11" s="95"/>
      <c r="B11" s="95"/>
      <c r="C11" s="95"/>
      <c r="D11" s="95"/>
      <c r="E11" s="95"/>
      <c r="F11" s="95"/>
      <c r="G11" s="87"/>
    </row>
    <row r="12" spans="1:7" x14ac:dyDescent="0.25">
      <c r="A12" s="95"/>
      <c r="B12" s="95"/>
      <c r="C12" s="95"/>
      <c r="D12" s="95"/>
      <c r="E12" s="95"/>
      <c r="F12" s="95"/>
      <c r="G12" s="87"/>
    </row>
    <row r="13" spans="1:7" x14ac:dyDescent="0.25">
      <c r="A13" s="95"/>
      <c r="B13" s="95"/>
      <c r="C13" s="95"/>
      <c r="D13" s="95"/>
      <c r="E13" s="95"/>
      <c r="F13" s="95"/>
      <c r="G13" s="87"/>
    </row>
    <row r="14" spans="1:7" x14ac:dyDescent="0.25">
      <c r="A14" s="95"/>
      <c r="B14" s="95"/>
      <c r="C14" s="95"/>
      <c r="D14" s="95"/>
      <c r="E14" s="95"/>
      <c r="F14" s="95"/>
      <c r="G14" s="87"/>
    </row>
    <row r="15" spans="1:7" x14ac:dyDescent="0.25">
      <c r="A15" s="95"/>
      <c r="B15" s="95"/>
      <c r="C15" s="95"/>
      <c r="D15" s="95"/>
      <c r="E15" s="95"/>
      <c r="F15" s="95"/>
      <c r="G15" s="87"/>
    </row>
    <row r="16" spans="1:7" x14ac:dyDescent="0.25">
      <c r="A16" s="95"/>
      <c r="B16" s="95"/>
      <c r="C16" s="95"/>
      <c r="D16" s="95"/>
      <c r="E16" s="95"/>
      <c r="F16" s="95"/>
      <c r="G16" s="87"/>
    </row>
    <row r="17" spans="1:7" x14ac:dyDescent="0.25">
      <c r="A17" s="95"/>
      <c r="B17" s="95"/>
      <c r="C17" s="95"/>
      <c r="D17" s="95"/>
      <c r="E17" s="95"/>
      <c r="F17" s="95"/>
      <c r="G17" s="87"/>
    </row>
    <row r="18" spans="1:7" x14ac:dyDescent="0.25">
      <c r="A18" s="95"/>
      <c r="B18" s="95"/>
      <c r="C18" s="95"/>
      <c r="D18" s="95"/>
      <c r="E18" s="95"/>
      <c r="F18" s="95"/>
      <c r="G18" s="87"/>
    </row>
    <row r="19" spans="1:7" x14ac:dyDescent="0.25">
      <c r="A19" s="95"/>
      <c r="B19" s="95"/>
      <c r="C19" s="95"/>
      <c r="D19" s="95"/>
      <c r="E19" s="95"/>
      <c r="F19" s="95"/>
      <c r="G19" s="87"/>
    </row>
    <row r="20" spans="1:7" x14ac:dyDescent="0.25">
      <c r="A20" s="95"/>
      <c r="B20" s="95"/>
      <c r="C20" s="95"/>
      <c r="D20" s="95"/>
      <c r="E20" s="95"/>
      <c r="F20" s="95"/>
      <c r="G20" s="87"/>
    </row>
    <row r="21" spans="1:7" x14ac:dyDescent="0.25">
      <c r="A21" s="95"/>
      <c r="B21" s="95"/>
      <c r="C21" s="95"/>
      <c r="D21" s="95"/>
      <c r="E21" s="95"/>
      <c r="F21" s="95"/>
      <c r="G21" s="87"/>
    </row>
    <row r="22" spans="1:7" x14ac:dyDescent="0.25">
      <c r="A22" s="95"/>
      <c r="B22" s="95"/>
      <c r="C22" s="95"/>
      <c r="D22" s="95"/>
      <c r="E22" s="95"/>
      <c r="F22" s="95"/>
      <c r="G22" s="87"/>
    </row>
    <row r="23" spans="1:7" x14ac:dyDescent="0.25">
      <c r="A23" s="95"/>
      <c r="B23" s="95"/>
      <c r="C23" s="95"/>
      <c r="D23" s="95"/>
      <c r="E23" s="95"/>
      <c r="F23" s="95"/>
      <c r="G23" s="87"/>
    </row>
    <row r="24" spans="1:7" x14ac:dyDescent="0.25">
      <c r="A24" s="95"/>
      <c r="B24" s="95"/>
      <c r="C24" s="95"/>
      <c r="D24" s="95"/>
      <c r="E24" s="95"/>
      <c r="F24" s="95"/>
      <c r="G24" s="87"/>
    </row>
    <row r="25" spans="1:7" x14ac:dyDescent="0.25">
      <c r="A25" s="95"/>
      <c r="B25" s="95"/>
      <c r="C25" s="95"/>
      <c r="D25" s="95"/>
      <c r="E25" s="95"/>
      <c r="F25" s="95"/>
      <c r="G25" s="87"/>
    </row>
    <row r="26" spans="1:7" x14ac:dyDescent="0.25">
      <c r="A26" s="95"/>
      <c r="B26" s="95"/>
      <c r="C26" s="95"/>
      <c r="D26" s="95"/>
      <c r="E26" s="95"/>
      <c r="F26" s="95"/>
      <c r="G26" s="87"/>
    </row>
    <row r="27" spans="1:7" x14ac:dyDescent="0.25">
      <c r="A27" s="95"/>
      <c r="B27" s="95"/>
      <c r="C27" s="95"/>
      <c r="D27" s="95"/>
      <c r="E27" s="95"/>
      <c r="F27" s="95"/>
      <c r="G27" s="87"/>
    </row>
    <row r="28" spans="1:7" x14ac:dyDescent="0.25">
      <c r="A28" s="95"/>
      <c r="B28" s="95"/>
      <c r="C28" s="95"/>
      <c r="D28" s="95"/>
      <c r="E28" s="95"/>
      <c r="F28" s="95"/>
      <c r="G28" s="87"/>
    </row>
    <row r="29" spans="1:7" x14ac:dyDescent="0.25">
      <c r="A29" s="95"/>
      <c r="B29" s="95"/>
      <c r="C29" s="95"/>
      <c r="D29" s="95"/>
      <c r="E29" s="95"/>
      <c r="F29" s="95"/>
      <c r="G29" s="87"/>
    </row>
    <row r="30" spans="1:7" x14ac:dyDescent="0.25">
      <c r="A30" s="95"/>
      <c r="B30" s="95"/>
      <c r="C30" s="95"/>
      <c r="D30" s="95"/>
      <c r="E30" s="95"/>
      <c r="F30" s="95"/>
      <c r="G30" s="87"/>
    </row>
    <row r="31" spans="1:7" x14ac:dyDescent="0.25">
      <c r="A31" s="95"/>
      <c r="B31" s="95"/>
      <c r="C31" s="95"/>
      <c r="D31" s="95"/>
      <c r="E31" s="95"/>
      <c r="F31" s="95"/>
      <c r="G31" s="87"/>
    </row>
    <row r="32" spans="1:7" x14ac:dyDescent="0.25">
      <c r="A32" s="95"/>
      <c r="B32" s="95"/>
      <c r="C32" s="95"/>
      <c r="D32" s="95"/>
      <c r="E32" s="95"/>
      <c r="F32" s="95"/>
      <c r="G32" s="87"/>
    </row>
    <row r="33" spans="1:7" ht="15" customHeight="1" x14ac:dyDescent="0.25">
      <c r="A33" s="9" t="s">
        <v>112</v>
      </c>
      <c r="B33" s="261" t="s">
        <v>113</v>
      </c>
      <c r="C33" s="216"/>
      <c r="D33" s="216"/>
      <c r="E33" s="216"/>
      <c r="F33" s="216"/>
      <c r="G33" s="87"/>
    </row>
    <row r="34" spans="1:7" ht="30" customHeight="1" x14ac:dyDescent="0.25">
      <c r="A34" s="9" t="s">
        <v>68</v>
      </c>
      <c r="B34" s="260" t="s">
        <v>114</v>
      </c>
      <c r="C34" s="216"/>
      <c r="D34" s="216"/>
      <c r="E34" s="216"/>
      <c r="F34" s="216"/>
      <c r="G34" s="89"/>
    </row>
    <row r="35" spans="1:7" s="181" customFormat="1" x14ac:dyDescent="0.25">
      <c r="A35" s="183" t="s">
        <v>67</v>
      </c>
      <c r="B35" s="217" t="s">
        <v>131</v>
      </c>
      <c r="C35" s="218"/>
      <c r="D35" s="218"/>
      <c r="E35" s="218"/>
      <c r="F35" s="218"/>
      <c r="G35" s="188"/>
    </row>
    <row r="36" spans="1:7" s="181" customFormat="1" ht="15" customHeight="1" x14ac:dyDescent="0.25">
      <c r="A36" s="184" t="s">
        <v>69</v>
      </c>
      <c r="B36" s="219" t="s">
        <v>132</v>
      </c>
      <c r="C36" s="197"/>
      <c r="D36" s="197"/>
      <c r="E36" s="197"/>
      <c r="F36" s="197"/>
      <c r="G36" s="188"/>
    </row>
    <row r="37" spans="1:7" x14ac:dyDescent="0.25">
      <c r="A37" s="95"/>
      <c r="B37" s="95"/>
      <c r="C37" s="95"/>
      <c r="D37" s="95"/>
      <c r="E37" s="95"/>
      <c r="F37" s="95"/>
      <c r="G37" s="87"/>
    </row>
    <row r="61" spans="2:3" x14ac:dyDescent="0.25">
      <c r="B61" t="s">
        <v>48</v>
      </c>
      <c r="C61">
        <v>28.385609020506148</v>
      </c>
    </row>
    <row r="62" spans="2:3" x14ac:dyDescent="0.25">
      <c r="B62" t="s">
        <v>96</v>
      </c>
      <c r="C62">
        <v>20.360511718637948</v>
      </c>
    </row>
    <row r="63" spans="2:3" x14ac:dyDescent="0.25">
      <c r="B63" t="s">
        <v>124</v>
      </c>
      <c r="C63">
        <v>15.343415488881909</v>
      </c>
    </row>
    <row r="64" spans="2:3" x14ac:dyDescent="0.25">
      <c r="B64" t="s">
        <v>32</v>
      </c>
      <c r="C64">
        <v>11.293043340826053</v>
      </c>
    </row>
    <row r="65" spans="2:3" x14ac:dyDescent="0.25">
      <c r="B65" t="s">
        <v>119</v>
      </c>
      <c r="C65">
        <v>10.461816453973185</v>
      </c>
    </row>
    <row r="66" spans="2:3" x14ac:dyDescent="0.25">
      <c r="B66" t="s">
        <v>120</v>
      </c>
      <c r="C66">
        <v>8.4899218561091043</v>
      </c>
    </row>
    <row r="67" spans="2:3" x14ac:dyDescent="0.25">
      <c r="B67" t="s">
        <v>59</v>
      </c>
      <c r="C67">
        <v>8.2476560276106596</v>
      </c>
    </row>
    <row r="68" spans="2:3" x14ac:dyDescent="0.25">
      <c r="B68" t="s">
        <v>127</v>
      </c>
      <c r="C68">
        <v>8.1527316451879344</v>
      </c>
    </row>
    <row r="69" spans="2:3" x14ac:dyDescent="0.25">
      <c r="B69" t="s">
        <v>64</v>
      </c>
      <c r="C69">
        <v>7.0390033390534583</v>
      </c>
    </row>
    <row r="70" spans="2:3" x14ac:dyDescent="0.25">
      <c r="B70" t="s">
        <v>45</v>
      </c>
      <c r="C70">
        <v>6.8418804551973604</v>
      </c>
    </row>
    <row r="71" spans="2:3" x14ac:dyDescent="0.25">
      <c r="B71" t="s">
        <v>121</v>
      </c>
      <c r="C71">
        <v>6.4484282276256941</v>
      </c>
    </row>
    <row r="72" spans="2:3" x14ac:dyDescent="0.25">
      <c r="B72" t="s">
        <v>122</v>
      </c>
      <c r="C72">
        <v>6.1558804561711833</v>
      </c>
    </row>
    <row r="73" spans="2:3" x14ac:dyDescent="0.25">
      <c r="B73" t="s">
        <v>49</v>
      </c>
      <c r="C73">
        <v>5.8459160469629605</v>
      </c>
    </row>
    <row r="74" spans="2:3" x14ac:dyDescent="0.25">
      <c r="B74" t="s">
        <v>12</v>
      </c>
      <c r="C74">
        <v>5.3937374363901043</v>
      </c>
    </row>
    <row r="75" spans="2:3" x14ac:dyDescent="0.25">
      <c r="B75" t="s">
        <v>35</v>
      </c>
      <c r="C75">
        <v>3.3724324345348928</v>
      </c>
    </row>
    <row r="76" spans="2:3" x14ac:dyDescent="0.25">
      <c r="B76" t="s">
        <v>46</v>
      </c>
      <c r="C76">
        <v>2.6610617954521283</v>
      </c>
    </row>
    <row r="77" spans="2:3" x14ac:dyDescent="0.25">
      <c r="B77" t="s">
        <v>36</v>
      </c>
      <c r="C77">
        <v>2.6551813143826668</v>
      </c>
    </row>
    <row r="78" spans="2:3" x14ac:dyDescent="0.25">
      <c r="B78" t="s">
        <v>56</v>
      </c>
      <c r="C78">
        <v>2.3340734218824215</v>
      </c>
    </row>
    <row r="79" spans="2:3" x14ac:dyDescent="0.25">
      <c r="B79" t="s">
        <v>53</v>
      </c>
      <c r="C79">
        <v>2.2112981010546409</v>
      </c>
    </row>
    <row r="80" spans="2:3" x14ac:dyDescent="0.25">
      <c r="B80" t="s">
        <v>13</v>
      </c>
      <c r="C80">
        <v>2.0851202723702986</v>
      </c>
    </row>
    <row r="81" spans="2:3" x14ac:dyDescent="0.25">
      <c r="B81" t="s">
        <v>128</v>
      </c>
      <c r="C81">
        <v>1.8229379049338115</v>
      </c>
    </row>
    <row r="82" spans="2:3" x14ac:dyDescent="0.25">
      <c r="B82" t="s">
        <v>125</v>
      </c>
      <c r="C82">
        <v>1.4781064712516494</v>
      </c>
    </row>
    <row r="83" spans="2:3" x14ac:dyDescent="0.25">
      <c r="B83" t="s">
        <v>52</v>
      </c>
      <c r="C83">
        <v>1.2974590456863035</v>
      </c>
    </row>
    <row r="84" spans="2:3" x14ac:dyDescent="0.25">
      <c r="B84" t="s">
        <v>30</v>
      </c>
      <c r="C84">
        <v>0.9824730287962552</v>
      </c>
    </row>
    <row r="85" spans="2:3" x14ac:dyDescent="0.25">
      <c r="B85" t="s">
        <v>123</v>
      </c>
      <c r="C85">
        <v>0.88596149894474663</v>
      </c>
    </row>
    <row r="86" spans="2:3" x14ac:dyDescent="0.25">
      <c r="B86" t="s">
        <v>26</v>
      </c>
      <c r="C86">
        <v>0.81536305613643967</v>
      </c>
    </row>
    <row r="87" spans="2:3" x14ac:dyDescent="0.25">
      <c r="B87" t="s">
        <v>18</v>
      </c>
      <c r="C87">
        <v>0.5218280044346707</v>
      </c>
    </row>
    <row r="88" spans="2:3" x14ac:dyDescent="0.25">
      <c r="B88" t="s">
        <v>57</v>
      </c>
      <c r="C88">
        <v>0.50879170795800877</v>
      </c>
    </row>
    <row r="89" spans="2:3" x14ac:dyDescent="0.25">
      <c r="B89" t="s">
        <v>39</v>
      </c>
      <c r="C89">
        <v>0.48002074143285811</v>
      </c>
    </row>
    <row r="90" spans="2:3" x14ac:dyDescent="0.25">
      <c r="B90" t="s">
        <v>4</v>
      </c>
      <c r="C90">
        <v>0.45774604509231098</v>
      </c>
    </row>
    <row r="91" spans="2:3" x14ac:dyDescent="0.25">
      <c r="B91" t="s">
        <v>126</v>
      </c>
      <c r="C91">
        <v>0.41363824830644219</v>
      </c>
    </row>
    <row r="92" spans="2:3" x14ac:dyDescent="0.25">
      <c r="B92" t="s">
        <v>27</v>
      </c>
      <c r="C92">
        <v>3.4145403619196185E-2</v>
      </c>
    </row>
  </sheetData>
  <sortState xmlns:xlrd2="http://schemas.microsoft.com/office/spreadsheetml/2017/richdata2" ref="B60:C91">
    <sortCondition descending="1" ref="C60:C91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B00-000000000000}"/>
    <hyperlink ref="B36" r:id="rId1" display="http://www.observatorioemigracao.pt/np4/1291" xr:uid="{00000000-0004-0000-0B00-000001000000}"/>
    <hyperlink ref="B36:F36" r:id="rId2" display="http://www.observatorioemigracao.pt/np4/5926" xr:uid="{00000000-0004-0000-0B00-000002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2"/>
  <sheetViews>
    <sheetView showGridLines="0" workbookViewId="0">
      <selection activeCell="C1" sqref="C1"/>
    </sheetView>
  </sheetViews>
  <sheetFormatPr defaultRowHeight="15" x14ac:dyDescent="0.25"/>
  <cols>
    <col min="1" max="1" width="12.7109375" style="5" customWidth="1"/>
    <col min="2" max="2" width="30.7109375" style="5" customWidth="1"/>
    <col min="3" max="3" width="30.7109375" style="6" customWidth="1"/>
    <col min="4" max="5" width="9.140625" customWidth="1"/>
  </cols>
  <sheetData>
    <row r="1" spans="1:3" ht="30" customHeight="1" x14ac:dyDescent="0.25">
      <c r="A1" s="12" t="s">
        <v>66</v>
      </c>
      <c r="B1" s="40" t="s">
        <v>0</v>
      </c>
      <c r="C1" s="15" t="s">
        <v>72</v>
      </c>
    </row>
    <row r="2" spans="1:3" ht="45" customHeight="1" thickBot="1" x14ac:dyDescent="0.3">
      <c r="B2" s="208" t="s">
        <v>98</v>
      </c>
      <c r="C2" s="209"/>
    </row>
    <row r="3" spans="1:3" ht="30" customHeight="1" x14ac:dyDescent="0.25">
      <c r="B3" s="16" t="s">
        <v>80</v>
      </c>
      <c r="C3" s="17" t="s">
        <v>1</v>
      </c>
    </row>
    <row r="4" spans="1:3" ht="30" customHeight="1" x14ac:dyDescent="0.25">
      <c r="B4" s="19" t="s">
        <v>70</v>
      </c>
      <c r="C4" s="77">
        <v>3554750</v>
      </c>
    </row>
    <row r="5" spans="1:3" x14ac:dyDescent="0.25">
      <c r="B5" s="20" t="s">
        <v>3</v>
      </c>
      <c r="C5" s="78">
        <v>27030</v>
      </c>
    </row>
    <row r="6" spans="1:3" s="3" customFormat="1" x14ac:dyDescent="0.25">
      <c r="A6" s="8"/>
      <c r="B6" s="22" t="s">
        <v>4</v>
      </c>
      <c r="C6" s="79">
        <v>240440</v>
      </c>
    </row>
    <row r="7" spans="1:3" x14ac:dyDescent="0.25">
      <c r="B7" s="20" t="s">
        <v>6</v>
      </c>
      <c r="C7" s="78">
        <v>245080</v>
      </c>
    </row>
    <row r="8" spans="1:3" s="3" customFormat="1" x14ac:dyDescent="0.25">
      <c r="A8" s="8"/>
      <c r="B8" s="22" t="s">
        <v>7</v>
      </c>
      <c r="C8" s="79">
        <v>120</v>
      </c>
    </row>
    <row r="9" spans="1:3" x14ac:dyDescent="0.25">
      <c r="B9" s="20" t="s">
        <v>8</v>
      </c>
      <c r="C9" s="78">
        <v>10</v>
      </c>
    </row>
    <row r="10" spans="1:3" s="3" customFormat="1" x14ac:dyDescent="0.25">
      <c r="A10" s="8"/>
      <c r="B10" s="22" t="s">
        <v>9</v>
      </c>
      <c r="C10" s="79">
        <v>1300</v>
      </c>
    </row>
    <row r="11" spans="1:3" x14ac:dyDescent="0.25">
      <c r="B11" s="20" t="s">
        <v>10</v>
      </c>
      <c r="C11" s="78">
        <v>4430</v>
      </c>
    </row>
    <row r="12" spans="1:3" s="3" customFormat="1" x14ac:dyDescent="0.25">
      <c r="A12" s="8"/>
      <c r="B12" s="22" t="s">
        <v>11</v>
      </c>
      <c r="C12" s="79">
        <v>8710</v>
      </c>
    </row>
    <row r="13" spans="1:3" x14ac:dyDescent="0.25">
      <c r="B13" s="20" t="s">
        <v>13</v>
      </c>
      <c r="C13" s="78">
        <v>66500</v>
      </c>
    </row>
    <row r="14" spans="1:3" s="3" customFormat="1" x14ac:dyDescent="0.25">
      <c r="A14" s="8"/>
      <c r="B14" s="22" t="s">
        <v>14</v>
      </c>
      <c r="C14" s="79">
        <v>24820</v>
      </c>
    </row>
    <row r="15" spans="1:3" x14ac:dyDescent="0.25">
      <c r="B15" s="20" t="s">
        <v>15</v>
      </c>
      <c r="C15" s="78">
        <v>1130</v>
      </c>
    </row>
    <row r="16" spans="1:3" s="3" customFormat="1" x14ac:dyDescent="0.25">
      <c r="A16" s="8"/>
      <c r="B16" s="22" t="s">
        <v>16</v>
      </c>
      <c r="C16" s="79">
        <v>2250</v>
      </c>
    </row>
    <row r="17" spans="1:3" x14ac:dyDescent="0.25">
      <c r="B17" s="20" t="s">
        <v>17</v>
      </c>
      <c r="C17" s="78">
        <v>25610</v>
      </c>
    </row>
    <row r="18" spans="1:3" s="3" customFormat="1" x14ac:dyDescent="0.25">
      <c r="A18" s="8"/>
      <c r="B18" s="22" t="s">
        <v>18</v>
      </c>
      <c r="C18" s="79">
        <v>2020</v>
      </c>
    </row>
    <row r="19" spans="1:3" x14ac:dyDescent="0.25">
      <c r="B19" s="20" t="s">
        <v>19</v>
      </c>
      <c r="C19" s="78">
        <v>30</v>
      </c>
    </row>
    <row r="20" spans="1:3" s="3" customFormat="1" x14ac:dyDescent="0.25">
      <c r="A20" s="8"/>
      <c r="B20" s="22" t="s">
        <v>20</v>
      </c>
      <c r="C20" s="79">
        <v>130</v>
      </c>
    </row>
    <row r="21" spans="1:3" x14ac:dyDescent="0.25">
      <c r="B21" s="20" t="s">
        <v>73</v>
      </c>
      <c r="C21" s="78">
        <v>350</v>
      </c>
    </row>
    <row r="22" spans="1:3" s="3" customFormat="1" x14ac:dyDescent="0.25">
      <c r="A22" s="8"/>
      <c r="B22" s="22" t="s">
        <v>21</v>
      </c>
      <c r="C22" s="79">
        <v>4070.0000000000005</v>
      </c>
    </row>
    <row r="23" spans="1:3" x14ac:dyDescent="0.25">
      <c r="B23" s="20" t="s">
        <v>22</v>
      </c>
      <c r="C23" s="78">
        <v>430</v>
      </c>
    </row>
    <row r="24" spans="1:3" s="3" customFormat="1" x14ac:dyDescent="0.25">
      <c r="A24" s="8"/>
      <c r="B24" s="22" t="s">
        <v>23</v>
      </c>
      <c r="C24" s="79">
        <v>550</v>
      </c>
    </row>
    <row r="25" spans="1:3" x14ac:dyDescent="0.25">
      <c r="B25" s="20" t="s">
        <v>24</v>
      </c>
      <c r="C25" s="78">
        <v>170</v>
      </c>
    </row>
    <row r="26" spans="1:3" s="3" customFormat="1" x14ac:dyDescent="0.25">
      <c r="A26" s="8"/>
      <c r="B26" s="22" t="s">
        <v>25</v>
      </c>
      <c r="C26" s="79">
        <v>170</v>
      </c>
    </row>
    <row r="27" spans="1:3" x14ac:dyDescent="0.25">
      <c r="B27" s="20" t="s">
        <v>26</v>
      </c>
      <c r="C27" s="78">
        <v>115330</v>
      </c>
    </row>
    <row r="28" spans="1:3" s="3" customFormat="1" x14ac:dyDescent="0.25">
      <c r="A28" s="8"/>
      <c r="B28" s="22" t="s">
        <v>27</v>
      </c>
      <c r="C28" s="79">
        <v>262560</v>
      </c>
    </row>
    <row r="29" spans="1:3" x14ac:dyDescent="0.25">
      <c r="B29" s="20" t="s">
        <v>28</v>
      </c>
      <c r="C29" s="78">
        <v>80</v>
      </c>
    </row>
    <row r="30" spans="1:3" s="3" customFormat="1" x14ac:dyDescent="0.25">
      <c r="A30" s="8"/>
      <c r="B30" s="22" t="s">
        <v>29</v>
      </c>
      <c r="C30" s="79">
        <v>1650</v>
      </c>
    </row>
    <row r="31" spans="1:3" x14ac:dyDescent="0.25">
      <c r="B31" s="20" t="s">
        <v>30</v>
      </c>
      <c r="C31" s="78">
        <v>1151040</v>
      </c>
    </row>
    <row r="32" spans="1:3" s="3" customFormat="1" x14ac:dyDescent="0.25">
      <c r="A32" s="8"/>
      <c r="B32" s="22" t="s">
        <v>31</v>
      </c>
      <c r="C32" s="79">
        <v>1140</v>
      </c>
    </row>
    <row r="33" spans="1:3" x14ac:dyDescent="0.25">
      <c r="B33" s="20" t="s">
        <v>77</v>
      </c>
      <c r="C33" s="78">
        <v>60</v>
      </c>
    </row>
    <row r="34" spans="1:3" s="3" customFormat="1" x14ac:dyDescent="0.25">
      <c r="A34" s="8"/>
      <c r="B34" s="22" t="s">
        <v>33</v>
      </c>
      <c r="C34" s="79">
        <v>900</v>
      </c>
    </row>
    <row r="35" spans="1:3" x14ac:dyDescent="0.25">
      <c r="B35" s="20" t="s">
        <v>34</v>
      </c>
      <c r="C35" s="78">
        <v>42710</v>
      </c>
    </row>
    <row r="36" spans="1:3" s="3" customFormat="1" x14ac:dyDescent="0.25">
      <c r="A36" s="8"/>
      <c r="B36" s="22" t="s">
        <v>35</v>
      </c>
      <c r="C36" s="79">
        <v>690</v>
      </c>
    </row>
    <row r="37" spans="1:3" x14ac:dyDescent="0.25">
      <c r="B37" s="20" t="s">
        <v>36</v>
      </c>
      <c r="C37" s="78">
        <v>450</v>
      </c>
    </row>
    <row r="38" spans="1:3" s="3" customFormat="1" x14ac:dyDescent="0.25">
      <c r="A38" s="8"/>
      <c r="B38" s="22" t="s">
        <v>37</v>
      </c>
      <c r="C38" s="79">
        <v>5650</v>
      </c>
    </row>
    <row r="39" spans="1:3" x14ac:dyDescent="0.25">
      <c r="B39" s="20" t="s">
        <v>38</v>
      </c>
      <c r="C39" s="78">
        <v>620</v>
      </c>
    </row>
    <row r="40" spans="1:3" s="3" customFormat="1" x14ac:dyDescent="0.25">
      <c r="A40" s="8"/>
      <c r="B40" s="22" t="s">
        <v>39</v>
      </c>
      <c r="C40" s="79">
        <v>3850</v>
      </c>
    </row>
    <row r="41" spans="1:3" x14ac:dyDescent="0.25">
      <c r="B41" s="20" t="s">
        <v>40</v>
      </c>
      <c r="C41" s="78">
        <v>1290</v>
      </c>
    </row>
    <row r="42" spans="1:3" s="3" customFormat="1" x14ac:dyDescent="0.25">
      <c r="A42" s="8"/>
      <c r="B42" s="22" t="s">
        <v>41</v>
      </c>
      <c r="C42" s="79">
        <v>80</v>
      </c>
    </row>
    <row r="43" spans="1:3" x14ac:dyDescent="0.25">
      <c r="B43" s="20" t="s">
        <v>42</v>
      </c>
      <c r="C43" s="78">
        <v>90</v>
      </c>
    </row>
    <row r="44" spans="1:3" s="3" customFormat="1" x14ac:dyDescent="0.25">
      <c r="A44" s="8"/>
      <c r="B44" s="22" t="s">
        <v>43</v>
      </c>
      <c r="C44" s="79">
        <v>109010</v>
      </c>
    </row>
    <row r="45" spans="1:3" x14ac:dyDescent="0.25">
      <c r="B45" s="20" t="s">
        <v>78</v>
      </c>
      <c r="C45" s="78">
        <v>90</v>
      </c>
    </row>
    <row r="46" spans="1:3" s="3" customFormat="1" x14ac:dyDescent="0.25">
      <c r="A46" s="8"/>
      <c r="B46" s="22" t="s">
        <v>44</v>
      </c>
      <c r="C46" s="79">
        <v>390</v>
      </c>
    </row>
    <row r="47" spans="1:3" s="61" customFormat="1" x14ac:dyDescent="0.25">
      <c r="A47" s="45"/>
      <c r="B47" s="20" t="s">
        <v>45</v>
      </c>
      <c r="C47" s="78">
        <v>10</v>
      </c>
    </row>
    <row r="48" spans="1:3" s="3" customFormat="1" x14ac:dyDescent="0.25">
      <c r="A48" s="8"/>
      <c r="B48" s="22" t="s">
        <v>46</v>
      </c>
      <c r="C48" s="79">
        <v>1430</v>
      </c>
    </row>
    <row r="49" spans="1:3" s="61" customFormat="1" x14ac:dyDescent="0.25">
      <c r="A49" s="45"/>
      <c r="B49" s="20" t="s">
        <v>47</v>
      </c>
      <c r="C49" s="78">
        <v>5460</v>
      </c>
    </row>
    <row r="50" spans="1:3" s="3" customFormat="1" x14ac:dyDescent="0.25">
      <c r="A50" s="8"/>
      <c r="B50" s="22" t="s">
        <v>49</v>
      </c>
      <c r="C50" s="79">
        <v>10</v>
      </c>
    </row>
    <row r="51" spans="1:3" s="61" customFormat="1" x14ac:dyDescent="0.25">
      <c r="A51" s="45"/>
      <c r="B51" s="20" t="s">
        <v>50</v>
      </c>
      <c r="C51" s="78">
        <v>3580</v>
      </c>
    </row>
    <row r="52" spans="1:3" s="3" customFormat="1" x14ac:dyDescent="0.25">
      <c r="A52" s="8"/>
      <c r="B52" s="22" t="s">
        <v>51</v>
      </c>
      <c r="C52" s="79">
        <v>160</v>
      </c>
    </row>
    <row r="53" spans="1:3" s="61" customFormat="1" x14ac:dyDescent="0.25">
      <c r="A53" s="45"/>
      <c r="B53" s="20" t="s">
        <v>52</v>
      </c>
      <c r="C53" s="78">
        <v>410</v>
      </c>
    </row>
    <row r="54" spans="1:3" s="3" customFormat="1" x14ac:dyDescent="0.25">
      <c r="A54" s="8"/>
      <c r="B54" s="22" t="s">
        <v>54</v>
      </c>
      <c r="C54" s="79">
        <v>350080</v>
      </c>
    </row>
    <row r="55" spans="1:3" s="61" customFormat="1" x14ac:dyDescent="0.25">
      <c r="A55" s="45"/>
      <c r="B55" s="20" t="s">
        <v>55</v>
      </c>
      <c r="C55" s="78">
        <v>800</v>
      </c>
    </row>
    <row r="56" spans="1:3" s="3" customFormat="1" x14ac:dyDescent="0.25">
      <c r="A56" s="8"/>
      <c r="B56" s="22" t="s">
        <v>56</v>
      </c>
      <c r="C56" s="79">
        <v>250</v>
      </c>
    </row>
    <row r="57" spans="1:3" s="3" customFormat="1" x14ac:dyDescent="0.25">
      <c r="A57" s="8"/>
      <c r="B57" s="20" t="s">
        <v>57</v>
      </c>
      <c r="C57" s="78">
        <v>1310</v>
      </c>
    </row>
    <row r="58" spans="1:3" s="61" customFormat="1" x14ac:dyDescent="0.25">
      <c r="A58" s="8"/>
      <c r="B58" s="145" t="s">
        <v>58</v>
      </c>
      <c r="C58" s="144">
        <v>50</v>
      </c>
    </row>
    <row r="59" spans="1:3" s="3" customFormat="1" x14ac:dyDescent="0.25">
      <c r="A59" s="8"/>
      <c r="B59" s="20" t="s">
        <v>60</v>
      </c>
      <c r="C59" s="78">
        <v>12730</v>
      </c>
    </row>
    <row r="60" spans="1:3" s="61" customFormat="1" x14ac:dyDescent="0.25">
      <c r="A60" s="45"/>
      <c r="B60" s="145" t="s">
        <v>61</v>
      </c>
      <c r="C60" s="144">
        <v>797490</v>
      </c>
    </row>
    <row r="61" spans="1:3" s="3" customFormat="1" x14ac:dyDescent="0.25">
      <c r="A61" s="8"/>
      <c r="B61" s="20" t="s">
        <v>62</v>
      </c>
      <c r="C61" s="78">
        <v>320</v>
      </c>
    </row>
    <row r="62" spans="1:3" s="61" customFormat="1" x14ac:dyDescent="0.25">
      <c r="A62" s="45"/>
      <c r="B62" s="145" t="s">
        <v>63</v>
      </c>
      <c r="C62" s="144">
        <v>340</v>
      </c>
    </row>
    <row r="63" spans="1:3" s="3" customFormat="1" x14ac:dyDescent="0.25">
      <c r="A63" s="8"/>
      <c r="B63" s="20" t="s">
        <v>64</v>
      </c>
      <c r="C63" s="78">
        <v>140</v>
      </c>
    </row>
    <row r="64" spans="1:3" x14ac:dyDescent="0.25">
      <c r="B64" s="145" t="s">
        <v>65</v>
      </c>
      <c r="C64" s="144">
        <v>4870</v>
      </c>
    </row>
    <row r="65" spans="1:3" ht="30" customHeight="1" x14ac:dyDescent="0.25">
      <c r="A65" s="42"/>
      <c r="B65" s="23" t="s">
        <v>74</v>
      </c>
      <c r="C65" s="80">
        <v>3215080</v>
      </c>
    </row>
    <row r="66" spans="1:3" ht="15" customHeight="1" x14ac:dyDescent="0.25">
      <c r="B66" s="1" t="s">
        <v>71</v>
      </c>
      <c r="C66" s="81">
        <v>253740</v>
      </c>
    </row>
    <row r="67" spans="1:3" ht="15" customHeight="1" x14ac:dyDescent="0.25">
      <c r="B67" s="1" t="s">
        <v>99</v>
      </c>
      <c r="C67" s="81">
        <v>2117310</v>
      </c>
    </row>
    <row r="68" spans="1:3" ht="30" customHeight="1" thickBot="1" x14ac:dyDescent="0.3">
      <c r="B68" s="24" t="s">
        <v>75</v>
      </c>
      <c r="C68" s="82">
        <v>1747030</v>
      </c>
    </row>
    <row r="69" spans="1:3" ht="15" customHeight="1" x14ac:dyDescent="0.25">
      <c r="B69" s="21"/>
      <c r="C69" s="25"/>
    </row>
    <row r="70" spans="1:3" ht="15" customHeight="1" x14ac:dyDescent="0.25">
      <c r="A70" s="9" t="s">
        <v>68</v>
      </c>
      <c r="B70" s="210" t="s">
        <v>84</v>
      </c>
      <c r="C70" s="211"/>
    </row>
    <row r="71" spans="1:3" s="181" customFormat="1" ht="15" customHeight="1" x14ac:dyDescent="0.25">
      <c r="A71" s="183" t="s">
        <v>67</v>
      </c>
      <c r="B71" s="212" t="s">
        <v>131</v>
      </c>
      <c r="C71" s="213"/>
    </row>
    <row r="72" spans="1:3" s="181" customFormat="1" x14ac:dyDescent="0.25">
      <c r="A72" s="184" t="s">
        <v>69</v>
      </c>
      <c r="B72" s="206" t="s">
        <v>132</v>
      </c>
      <c r="C72" s="207"/>
    </row>
  </sheetData>
  <mergeCells count="4">
    <mergeCell ref="B72:C72"/>
    <mergeCell ref="B2:C2"/>
    <mergeCell ref="B70:C70"/>
    <mergeCell ref="B71:C71"/>
  </mergeCells>
  <hyperlinks>
    <hyperlink ref="C1" location="Índice!A1" display="[índice Ç]" xr:uid="{00000000-0004-0000-0100-000000000000}"/>
    <hyperlink ref="B72" r:id="rId1" display="http://www.observatorioemigracao.pt/np4/1291" xr:uid="{00000000-0004-0000-0100-000001000000}"/>
    <hyperlink ref="B72:C72" r:id="rId2" display="http://www.observatorioemigracao.pt/np4/5926" xr:uid="{00000000-0004-0000-0100-000002000000}"/>
  </hyperlinks>
  <pageMargins left="0.7" right="0.7" top="0.75" bottom="0.75" header="0.3" footer="0.3"/>
  <pageSetup paperSize="9" orientation="portrait" horizontalDpi="4294967293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showGridLines="0" workbookViewId="0">
      <selection activeCell="E1" sqref="E1"/>
    </sheetView>
  </sheetViews>
  <sheetFormatPr defaultColWidth="8.7109375" defaultRowHeight="15" x14ac:dyDescent="0.25"/>
  <cols>
    <col min="1" max="1" width="12.7109375" style="5" customWidth="1"/>
    <col min="2" max="2" width="24.7109375" style="5" customWidth="1"/>
    <col min="3" max="5" width="16.7109375" style="6" customWidth="1"/>
  </cols>
  <sheetData>
    <row r="1" spans="1:5" ht="30" customHeight="1" x14ac:dyDescent="0.25">
      <c r="A1" s="12" t="s">
        <v>66</v>
      </c>
      <c r="B1" s="13" t="s">
        <v>0</v>
      </c>
      <c r="C1" s="14"/>
      <c r="D1" s="14"/>
      <c r="E1" s="15" t="s">
        <v>72</v>
      </c>
    </row>
    <row r="2" spans="1:5" ht="45" customHeight="1" thickBot="1" x14ac:dyDescent="0.3">
      <c r="B2" s="214" t="s">
        <v>100</v>
      </c>
      <c r="C2" s="215"/>
      <c r="D2" s="215"/>
      <c r="E2" s="215"/>
    </row>
    <row r="3" spans="1:5" ht="60" customHeight="1" x14ac:dyDescent="0.25">
      <c r="B3" s="16" t="s">
        <v>80</v>
      </c>
      <c r="C3" s="17" t="s">
        <v>86</v>
      </c>
      <c r="D3" s="17" t="s">
        <v>83</v>
      </c>
      <c r="E3" s="18" t="s">
        <v>79</v>
      </c>
    </row>
    <row r="4" spans="1:5" ht="30" customHeight="1" x14ac:dyDescent="0.25">
      <c r="B4" s="19" t="s">
        <v>81</v>
      </c>
      <c r="C4" s="26">
        <v>3554750</v>
      </c>
      <c r="D4" s="27">
        <f>C4/C$4*100</f>
        <v>100</v>
      </c>
      <c r="E4" s="27" t="s">
        <v>5</v>
      </c>
    </row>
    <row r="5" spans="1:5" ht="30" customHeight="1" x14ac:dyDescent="0.25">
      <c r="B5" s="67" t="s">
        <v>82</v>
      </c>
      <c r="C5" s="26">
        <f>SUM(C6:C19)</f>
        <v>3470430</v>
      </c>
      <c r="D5" s="27">
        <f>C5/C$4*100</f>
        <v>97.627962585273238</v>
      </c>
      <c r="E5" s="27" t="s">
        <v>5</v>
      </c>
    </row>
    <row r="6" spans="1:5" x14ac:dyDescent="0.25">
      <c r="A6"/>
      <c r="B6" s="28" t="s">
        <v>30</v>
      </c>
      <c r="C6" s="29">
        <v>1151040</v>
      </c>
      <c r="D6" s="30">
        <f>C6/C$4*100</f>
        <v>32.380336169913498</v>
      </c>
      <c r="E6" s="30">
        <f>D6</f>
        <v>32.380336169913498</v>
      </c>
    </row>
    <row r="7" spans="1:5" x14ac:dyDescent="0.25">
      <c r="A7"/>
      <c r="B7" s="31" t="s">
        <v>61</v>
      </c>
      <c r="C7" s="32">
        <v>797490</v>
      </c>
      <c r="D7" s="33">
        <f t="shared" ref="D7:D19" si="0">C7/C$4*100</f>
        <v>22.434489063928549</v>
      </c>
      <c r="E7" s="33">
        <f>D7+E6</f>
        <v>54.814825233842043</v>
      </c>
    </row>
    <row r="8" spans="1:5" x14ac:dyDescent="0.25">
      <c r="A8"/>
      <c r="B8" s="28" t="s">
        <v>54</v>
      </c>
      <c r="C8" s="29">
        <v>350080</v>
      </c>
      <c r="D8" s="30">
        <f t="shared" si="0"/>
        <v>9.8482312398902874</v>
      </c>
      <c r="E8" s="30">
        <f t="shared" ref="E8:E19" si="1">D8+E7</f>
        <v>64.663056473732325</v>
      </c>
    </row>
    <row r="9" spans="1:5" x14ac:dyDescent="0.25">
      <c r="A9"/>
      <c r="B9" s="31" t="s">
        <v>27</v>
      </c>
      <c r="C9" s="32">
        <v>262560</v>
      </c>
      <c r="D9" s="33">
        <f t="shared" si="0"/>
        <v>7.3861734299177151</v>
      </c>
      <c r="E9" s="33">
        <f t="shared" si="1"/>
        <v>72.049229903650044</v>
      </c>
    </row>
    <row r="10" spans="1:5" x14ac:dyDescent="0.25">
      <c r="A10"/>
      <c r="B10" s="28" t="s">
        <v>6</v>
      </c>
      <c r="C10" s="29">
        <v>245080</v>
      </c>
      <c r="D10" s="30">
        <f t="shared" si="0"/>
        <v>6.894437020887545</v>
      </c>
      <c r="E10" s="30">
        <f t="shared" si="1"/>
        <v>78.943666924537595</v>
      </c>
    </row>
    <row r="11" spans="1:5" x14ac:dyDescent="0.25">
      <c r="A11"/>
      <c r="B11" s="34" t="s">
        <v>4</v>
      </c>
      <c r="C11" s="35">
        <v>240440</v>
      </c>
      <c r="D11" s="36">
        <f t="shared" si="0"/>
        <v>6.7639074477811381</v>
      </c>
      <c r="E11" s="36">
        <f t="shared" si="1"/>
        <v>85.707574372318732</v>
      </c>
    </row>
    <row r="12" spans="1:5" x14ac:dyDescent="0.25">
      <c r="A12"/>
      <c r="B12" s="28" t="s">
        <v>26</v>
      </c>
      <c r="C12" s="29">
        <v>115330</v>
      </c>
      <c r="D12" s="30">
        <f t="shared" si="0"/>
        <v>3.2443913074055843</v>
      </c>
      <c r="E12" s="30">
        <f t="shared" si="1"/>
        <v>88.95196567972431</v>
      </c>
    </row>
    <row r="13" spans="1:5" x14ac:dyDescent="0.25">
      <c r="A13"/>
      <c r="B13" s="31" t="s">
        <v>43</v>
      </c>
      <c r="C13" s="32">
        <v>109010</v>
      </c>
      <c r="D13" s="33">
        <f t="shared" si="0"/>
        <v>3.0666010267951331</v>
      </c>
      <c r="E13" s="33">
        <f t="shared" si="1"/>
        <v>92.018566706519437</v>
      </c>
    </row>
    <row r="14" spans="1:5" x14ac:dyDescent="0.25">
      <c r="A14"/>
      <c r="B14" s="28" t="s">
        <v>13</v>
      </c>
      <c r="C14" s="29">
        <v>66500</v>
      </c>
      <c r="D14" s="30">
        <f t="shared" si="0"/>
        <v>1.8707363387017371</v>
      </c>
      <c r="E14" s="30">
        <f t="shared" si="1"/>
        <v>93.889303045221169</v>
      </c>
    </row>
    <row r="15" spans="1:5" x14ac:dyDescent="0.25">
      <c r="A15"/>
      <c r="B15" s="31" t="s">
        <v>34</v>
      </c>
      <c r="C15" s="32">
        <v>42710</v>
      </c>
      <c r="D15" s="33">
        <f t="shared" si="0"/>
        <v>1.2014909627962584</v>
      </c>
      <c r="E15" s="33">
        <f t="shared" si="1"/>
        <v>95.090794008017426</v>
      </c>
    </row>
    <row r="16" spans="1:5" x14ac:dyDescent="0.25">
      <c r="A16"/>
      <c r="B16" s="28" t="s">
        <v>3</v>
      </c>
      <c r="C16" s="29">
        <v>27030</v>
      </c>
      <c r="D16" s="30">
        <f t="shared" si="0"/>
        <v>0.76039102609184894</v>
      </c>
      <c r="E16" s="30">
        <f t="shared" si="1"/>
        <v>95.851185034109278</v>
      </c>
    </row>
    <row r="17" spans="1:5" x14ac:dyDescent="0.25">
      <c r="A17"/>
      <c r="B17" s="31" t="s">
        <v>17</v>
      </c>
      <c r="C17" s="32">
        <v>25610</v>
      </c>
      <c r="D17" s="33">
        <f t="shared" si="0"/>
        <v>0.72044447570152614</v>
      </c>
      <c r="E17" s="33">
        <f t="shared" si="1"/>
        <v>96.571629509810805</v>
      </c>
    </row>
    <row r="18" spans="1:5" x14ac:dyDescent="0.25">
      <c r="A18"/>
      <c r="B18" s="28" t="s">
        <v>14</v>
      </c>
      <c r="C18" s="29">
        <v>24820</v>
      </c>
      <c r="D18" s="30">
        <f t="shared" si="0"/>
        <v>0.69822069062521974</v>
      </c>
      <c r="E18" s="30">
        <f t="shared" si="1"/>
        <v>97.269850200436025</v>
      </c>
    </row>
    <row r="19" spans="1:5" ht="15.75" thickBot="1" x14ac:dyDescent="0.3">
      <c r="A19"/>
      <c r="B19" s="37" t="s">
        <v>60</v>
      </c>
      <c r="C19" s="38">
        <v>12730</v>
      </c>
      <c r="D19" s="39">
        <f t="shared" si="0"/>
        <v>0.35811238483718971</v>
      </c>
      <c r="E19" s="39">
        <f t="shared" si="1"/>
        <v>97.62796258527321</v>
      </c>
    </row>
    <row r="21" spans="1:5" x14ac:dyDescent="0.25">
      <c r="A21" s="9" t="s">
        <v>68</v>
      </c>
      <c r="B21" s="210" t="s">
        <v>84</v>
      </c>
      <c r="C21" s="216"/>
      <c r="D21" s="216"/>
      <c r="E21" s="216"/>
    </row>
    <row r="22" spans="1:5" s="181" customFormat="1" x14ac:dyDescent="0.25">
      <c r="A22" s="183" t="s">
        <v>67</v>
      </c>
      <c r="B22" s="217" t="s">
        <v>131</v>
      </c>
      <c r="C22" s="218"/>
      <c r="D22" s="218"/>
      <c r="E22" s="218"/>
    </row>
    <row r="23" spans="1:5" s="181" customFormat="1" x14ac:dyDescent="0.25">
      <c r="A23" s="184" t="s">
        <v>69</v>
      </c>
      <c r="B23" s="219" t="s">
        <v>132</v>
      </c>
      <c r="C23" s="197"/>
      <c r="D23" s="197"/>
      <c r="E23" s="197"/>
    </row>
  </sheetData>
  <sortState xmlns:xlrd2="http://schemas.microsoft.com/office/spreadsheetml/2017/richdata2" ref="B29:C87">
    <sortCondition descending="1" ref="C29"/>
  </sortState>
  <mergeCells count="4">
    <mergeCell ref="B2:E2"/>
    <mergeCell ref="B21:E21"/>
    <mergeCell ref="B22:E22"/>
    <mergeCell ref="B23:E23"/>
  </mergeCells>
  <hyperlinks>
    <hyperlink ref="E1" location="Índice!A1" display="[índice Ç]" xr:uid="{00000000-0004-0000-0200-000000000000}"/>
    <hyperlink ref="B23" r:id="rId1" display="http://www.observatorioemigracao.pt/np4/1291" xr:uid="{00000000-0004-0000-0200-000001000000}"/>
    <hyperlink ref="B23:E23" r:id="rId2" display="http://www.observatorioemigracao.pt/np4/5926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showGridLines="0" workbookViewId="0">
      <selection activeCell="G1" sqref="G1"/>
    </sheetView>
  </sheetViews>
  <sheetFormatPr defaultRowHeight="15" x14ac:dyDescent="0.25"/>
  <cols>
    <col min="1" max="2" width="12.7109375" customWidth="1"/>
    <col min="3" max="7" width="18.7109375" customWidth="1"/>
  </cols>
  <sheetData>
    <row r="1" spans="1:9" ht="30" customHeight="1" x14ac:dyDescent="0.25">
      <c r="A1" s="7" t="s">
        <v>66</v>
      </c>
      <c r="B1" s="43" t="s">
        <v>0</v>
      </c>
      <c r="C1" s="43"/>
      <c r="D1" s="44"/>
      <c r="E1" s="8"/>
      <c r="F1" s="8"/>
      <c r="G1" s="15" t="s">
        <v>72</v>
      </c>
      <c r="I1" s="15"/>
    </row>
    <row r="2" spans="1:9" ht="45" customHeight="1" thickBot="1" x14ac:dyDescent="0.3">
      <c r="A2" s="8"/>
      <c r="B2" s="224" t="s">
        <v>101</v>
      </c>
      <c r="C2" s="225"/>
      <c r="D2" s="225"/>
      <c r="E2" s="225"/>
      <c r="F2" s="225"/>
      <c r="G2" s="225"/>
    </row>
    <row r="3" spans="1:9" ht="30" customHeight="1" x14ac:dyDescent="0.25">
      <c r="A3" s="8"/>
      <c r="B3" s="226" t="s">
        <v>76</v>
      </c>
      <c r="C3" s="83" t="s">
        <v>1</v>
      </c>
      <c r="D3" s="84" t="s">
        <v>2</v>
      </c>
      <c r="E3" s="228" t="s">
        <v>87</v>
      </c>
      <c r="F3" s="229"/>
      <c r="G3" s="230" t="s">
        <v>89</v>
      </c>
    </row>
    <row r="4" spans="1:9" ht="30" customHeight="1" x14ac:dyDescent="0.25">
      <c r="A4" s="8"/>
      <c r="B4" s="227"/>
      <c r="C4" s="222" t="s">
        <v>88</v>
      </c>
      <c r="D4" s="223"/>
      <c r="E4" s="46" t="s">
        <v>1</v>
      </c>
      <c r="F4" s="47" t="s">
        <v>2</v>
      </c>
      <c r="G4" s="231"/>
    </row>
    <row r="5" spans="1:9" x14ac:dyDescent="0.25">
      <c r="A5" s="10"/>
      <c r="B5" s="68">
        <v>1996</v>
      </c>
      <c r="C5" s="70">
        <v>2737490</v>
      </c>
      <c r="D5" s="71">
        <v>94351000</v>
      </c>
      <c r="E5" s="75">
        <f>C5/C$11*100</f>
        <v>97.147146081451311</v>
      </c>
      <c r="F5" s="48">
        <f t="shared" ref="E5:F10" si="0">D5/D$11*100</f>
        <v>66.150416108700071</v>
      </c>
      <c r="G5" s="65">
        <f t="shared" ref="G5:G22" si="1">(C5/D5)*100</f>
        <v>2.9013894924272132</v>
      </c>
    </row>
    <row r="6" spans="1:9" x14ac:dyDescent="0.25">
      <c r="A6" s="10"/>
      <c r="B6" s="69">
        <v>1997</v>
      </c>
      <c r="C6" s="72">
        <v>2932550</v>
      </c>
      <c r="D6" s="73">
        <v>102357000</v>
      </c>
      <c r="E6" s="76">
        <f t="shared" si="0"/>
        <v>104.06937130041022</v>
      </c>
      <c r="F6" s="51">
        <f t="shared" si="0"/>
        <v>71.763501623069317</v>
      </c>
      <c r="G6" s="66">
        <f t="shared" si="1"/>
        <v>2.8650214445519113</v>
      </c>
    </row>
    <row r="7" spans="1:9" x14ac:dyDescent="0.25">
      <c r="A7" s="10"/>
      <c r="B7" s="68">
        <v>1998</v>
      </c>
      <c r="C7" s="70">
        <v>3016290</v>
      </c>
      <c r="D7" s="71">
        <v>111385000</v>
      </c>
      <c r="E7" s="75">
        <f t="shared" si="0"/>
        <v>107.04110891876162</v>
      </c>
      <c r="F7" s="48">
        <f t="shared" si="0"/>
        <v>78.09312141119392</v>
      </c>
      <c r="G7" s="65">
        <f t="shared" si="1"/>
        <v>2.7079858149661082</v>
      </c>
    </row>
    <row r="8" spans="1:9" x14ac:dyDescent="0.25">
      <c r="A8" s="10"/>
      <c r="B8" s="69">
        <v>1999</v>
      </c>
      <c r="C8" s="72">
        <v>3121680</v>
      </c>
      <c r="D8" s="73">
        <v>119639000</v>
      </c>
      <c r="E8" s="76">
        <f t="shared" si="0"/>
        <v>110.78115462688262</v>
      </c>
      <c r="F8" s="51">
        <f t="shared" si="0"/>
        <v>83.880082170075227</v>
      </c>
      <c r="G8" s="66">
        <f t="shared" si="1"/>
        <v>2.6092494922224359</v>
      </c>
    </row>
    <row r="9" spans="1:9" x14ac:dyDescent="0.25">
      <c r="A9" s="10"/>
      <c r="B9" s="68">
        <v>2000</v>
      </c>
      <c r="C9" s="70">
        <v>3458120</v>
      </c>
      <c r="D9" s="71">
        <v>128466000</v>
      </c>
      <c r="E9" s="75">
        <f t="shared" si="0"/>
        <v>122.72062685423084</v>
      </c>
      <c r="F9" s="48">
        <f t="shared" si="0"/>
        <v>90.068778876962227</v>
      </c>
      <c r="G9" s="65">
        <f t="shared" si="1"/>
        <v>2.6918562109818938</v>
      </c>
    </row>
    <row r="10" spans="1:9" x14ac:dyDescent="0.25">
      <c r="A10" s="10"/>
      <c r="B10" s="69">
        <v>2001</v>
      </c>
      <c r="C10" s="72">
        <v>3736820</v>
      </c>
      <c r="D10" s="73">
        <v>135828000</v>
      </c>
      <c r="E10" s="76">
        <f t="shared" si="0"/>
        <v>132.61104092438288</v>
      </c>
      <c r="F10" s="51">
        <f t="shared" si="0"/>
        <v>95.230349643485638</v>
      </c>
      <c r="G10" s="66">
        <f t="shared" si="1"/>
        <v>2.7511411491003326</v>
      </c>
    </row>
    <row r="11" spans="1:9" x14ac:dyDescent="0.25">
      <c r="A11" s="53"/>
      <c r="B11" s="68">
        <v>2002</v>
      </c>
      <c r="C11" s="70">
        <v>2817880</v>
      </c>
      <c r="D11" s="71">
        <v>142631000</v>
      </c>
      <c r="E11" s="117">
        <f t="shared" ref="E11:E22" si="2">C11/C$11*100</f>
        <v>100</v>
      </c>
      <c r="F11" s="118">
        <f t="shared" ref="F11:F24" si="3">D11/D$11*100</f>
        <v>100</v>
      </c>
      <c r="G11" s="65">
        <f t="shared" si="1"/>
        <v>1.9756434435711729</v>
      </c>
    </row>
    <row r="12" spans="1:9" x14ac:dyDescent="0.25">
      <c r="A12" s="10"/>
      <c r="B12" s="69">
        <v>2003</v>
      </c>
      <c r="C12" s="72">
        <v>2433780</v>
      </c>
      <c r="D12" s="73">
        <v>146158000</v>
      </c>
      <c r="E12" s="76">
        <f t="shared" si="2"/>
        <v>86.369185345011147</v>
      </c>
      <c r="F12" s="51">
        <f t="shared" si="3"/>
        <v>102.47281446529857</v>
      </c>
      <c r="G12" s="66">
        <f t="shared" si="1"/>
        <v>1.6651705688364646</v>
      </c>
    </row>
    <row r="13" spans="1:9" x14ac:dyDescent="0.25">
      <c r="A13" s="10"/>
      <c r="B13" s="68">
        <v>2004</v>
      </c>
      <c r="C13" s="70">
        <v>2442160</v>
      </c>
      <c r="D13" s="71">
        <v>152372000</v>
      </c>
      <c r="E13" s="75">
        <f t="shared" si="2"/>
        <v>86.666572032875777</v>
      </c>
      <c r="F13" s="48">
        <f t="shared" si="3"/>
        <v>106.82951111609678</v>
      </c>
      <c r="G13" s="65">
        <f t="shared" si="1"/>
        <v>1.6027616622476573</v>
      </c>
    </row>
    <row r="14" spans="1:9" x14ac:dyDescent="0.25">
      <c r="A14" s="10"/>
      <c r="B14" s="69">
        <v>2005</v>
      </c>
      <c r="C14" s="72">
        <v>2277250</v>
      </c>
      <c r="D14" s="73">
        <v>158653000</v>
      </c>
      <c r="E14" s="76">
        <f t="shared" si="2"/>
        <v>80.814300112141041</v>
      </c>
      <c r="F14" s="51">
        <f t="shared" si="3"/>
        <v>111.23318212730753</v>
      </c>
      <c r="G14" s="66">
        <f t="shared" si="1"/>
        <v>1.4353652310388079</v>
      </c>
    </row>
    <row r="15" spans="1:9" x14ac:dyDescent="0.25">
      <c r="A15" s="10"/>
      <c r="B15" s="68">
        <v>2006</v>
      </c>
      <c r="C15" s="70">
        <v>2420270</v>
      </c>
      <c r="D15" s="71">
        <v>166249000</v>
      </c>
      <c r="E15" s="75">
        <f t="shared" si="2"/>
        <v>85.889746901926273</v>
      </c>
      <c r="F15" s="48">
        <f t="shared" si="3"/>
        <v>116.55881260034636</v>
      </c>
      <c r="G15" s="65">
        <f t="shared" si="1"/>
        <v>1.4558102605128453</v>
      </c>
    </row>
    <row r="16" spans="1:9" x14ac:dyDescent="0.25">
      <c r="A16" s="10"/>
      <c r="B16" s="69">
        <v>2007</v>
      </c>
      <c r="C16" s="72">
        <v>2588420</v>
      </c>
      <c r="D16" s="73">
        <v>175468000</v>
      </c>
      <c r="E16" s="76">
        <f t="shared" si="2"/>
        <v>91.856998878589579</v>
      </c>
      <c r="F16" s="51">
        <f t="shared" si="3"/>
        <v>123.02234437113952</v>
      </c>
      <c r="G16" s="66">
        <f t="shared" si="1"/>
        <v>1.4751521644972303</v>
      </c>
    </row>
    <row r="17" spans="1:7" x14ac:dyDescent="0.25">
      <c r="A17" s="10"/>
      <c r="B17" s="68">
        <v>2008</v>
      </c>
      <c r="C17" s="70">
        <v>2484680</v>
      </c>
      <c r="D17" s="71">
        <v>178873000</v>
      </c>
      <c r="E17" s="75">
        <f t="shared" si="2"/>
        <v>88.175507828580351</v>
      </c>
      <c r="F17" s="48">
        <f t="shared" si="3"/>
        <v>125.40962343389586</v>
      </c>
      <c r="G17" s="65">
        <f t="shared" si="1"/>
        <v>1.3890749302577807</v>
      </c>
    </row>
    <row r="18" spans="1:7" x14ac:dyDescent="0.25">
      <c r="A18" s="10"/>
      <c r="B18" s="69">
        <v>2009</v>
      </c>
      <c r="C18" s="72">
        <v>2281870</v>
      </c>
      <c r="D18" s="73">
        <v>175448000</v>
      </c>
      <c r="E18" s="76">
        <f t="shared" si="2"/>
        <v>80.978253154854002</v>
      </c>
      <c r="F18" s="51">
        <f t="shared" si="3"/>
        <v>123.00832217400144</v>
      </c>
      <c r="G18" s="66">
        <f t="shared" si="1"/>
        <v>1.3005961880443209</v>
      </c>
    </row>
    <row r="19" spans="1:7" x14ac:dyDescent="0.25">
      <c r="A19" s="10"/>
      <c r="B19" s="68">
        <v>2010</v>
      </c>
      <c r="C19" s="70">
        <v>2425900</v>
      </c>
      <c r="D19" s="71">
        <v>179930000</v>
      </c>
      <c r="E19" s="75">
        <f t="shared" si="2"/>
        <v>86.089542492937952</v>
      </c>
      <c r="F19" s="48">
        <f t="shared" si="3"/>
        <v>126.15069655264284</v>
      </c>
      <c r="G19" s="65">
        <f t="shared" si="1"/>
        <v>1.348246540321236</v>
      </c>
    </row>
    <row r="20" spans="1:7" x14ac:dyDescent="0.25">
      <c r="A20" s="10"/>
      <c r="B20" s="69">
        <v>2011</v>
      </c>
      <c r="C20" s="72">
        <v>2430490</v>
      </c>
      <c r="D20" s="73">
        <v>176167000</v>
      </c>
      <c r="E20" s="76">
        <f t="shared" si="2"/>
        <v>86.252430905503431</v>
      </c>
      <c r="F20" s="51">
        <f t="shared" si="3"/>
        <v>123.51242016111506</v>
      </c>
      <c r="G20" s="66">
        <f t="shared" si="1"/>
        <v>1.3796511264879348</v>
      </c>
    </row>
    <row r="21" spans="1:7" x14ac:dyDescent="0.25">
      <c r="A21" s="10"/>
      <c r="B21" s="68">
        <v>2012</v>
      </c>
      <c r="C21" s="70">
        <v>2749460</v>
      </c>
      <c r="D21" s="71">
        <v>168398000</v>
      </c>
      <c r="E21" s="75">
        <f t="shared" si="2"/>
        <v>97.571933510298521</v>
      </c>
      <c r="F21" s="48">
        <f t="shared" si="3"/>
        <v>118.06549768283192</v>
      </c>
      <c r="G21" s="65">
        <f t="shared" si="1"/>
        <v>1.6327153529139302</v>
      </c>
    </row>
    <row r="22" spans="1:7" x14ac:dyDescent="0.25">
      <c r="A22" s="10"/>
      <c r="B22" s="69">
        <v>2013</v>
      </c>
      <c r="C22" s="74">
        <v>3015780</v>
      </c>
      <c r="D22" s="73">
        <v>170269000</v>
      </c>
      <c r="E22" s="76">
        <f t="shared" si="2"/>
        <v>107.02301020625436</v>
      </c>
      <c r="F22" s="51">
        <f t="shared" si="3"/>
        <v>119.37727422509835</v>
      </c>
      <c r="G22" s="66">
        <f t="shared" si="1"/>
        <v>1.7711855945591974</v>
      </c>
    </row>
    <row r="23" spans="1:7" x14ac:dyDescent="0.25">
      <c r="A23" s="10"/>
      <c r="B23" s="68">
        <v>2014</v>
      </c>
      <c r="C23" s="70">
        <v>3060710</v>
      </c>
      <c r="D23" s="71">
        <v>173079000</v>
      </c>
      <c r="E23" s="75">
        <f t="shared" ref="E23" si="4">C23/C$11*100</f>
        <v>108.6174712904737</v>
      </c>
      <c r="F23" s="48">
        <f t="shared" ref="F23" si="5">D23/D$11*100</f>
        <v>121.3473929229971</v>
      </c>
      <c r="G23" s="65">
        <f t="shared" ref="G23" si="6">(C23/D23)*100</f>
        <v>1.7683890015542036</v>
      </c>
    </row>
    <row r="24" spans="1:7" x14ac:dyDescent="0.25">
      <c r="A24" s="10"/>
      <c r="B24" s="139">
        <v>2015</v>
      </c>
      <c r="C24" s="74">
        <v>3315620</v>
      </c>
      <c r="D24" s="140">
        <v>179809000</v>
      </c>
      <c r="E24" s="142">
        <f>C24/C$11*100</f>
        <v>117.66363365366873</v>
      </c>
      <c r="F24" s="141">
        <f t="shared" si="3"/>
        <v>126.06586225995751</v>
      </c>
      <c r="G24" s="143">
        <f>(C24/D24)*100</f>
        <v>1.8439677657959279</v>
      </c>
    </row>
    <row r="25" spans="1:7" x14ac:dyDescent="0.25">
      <c r="A25" s="10"/>
      <c r="B25" s="68">
        <v>2016</v>
      </c>
      <c r="C25" s="70">
        <v>3343200</v>
      </c>
      <c r="D25" s="71">
        <v>185494000</v>
      </c>
      <c r="E25" s="75">
        <f>C25/C$11*100</f>
        <v>118.64238363592487</v>
      </c>
      <c r="F25" s="48">
        <f>D25/D$11*100</f>
        <v>130.05167179645377</v>
      </c>
      <c r="G25" s="65">
        <f>(C25/D25)*100</f>
        <v>1.8023224470872372</v>
      </c>
    </row>
    <row r="26" spans="1:7" ht="15.75" thickBot="1" x14ac:dyDescent="0.3">
      <c r="A26" s="10"/>
      <c r="B26" s="148">
        <v>2017</v>
      </c>
      <c r="C26" s="149">
        <v>3554750</v>
      </c>
      <c r="D26" s="150">
        <v>193049000</v>
      </c>
      <c r="E26" s="151">
        <f>C26/C$11*100</f>
        <v>126.14980055928571</v>
      </c>
      <c r="F26" s="152">
        <f t="shared" ref="F26" si="7">D26/D$11*100</f>
        <v>135.34855676535958</v>
      </c>
      <c r="G26" s="153">
        <f>(C26/D26)*100</f>
        <v>1.8413718796782164</v>
      </c>
    </row>
    <row r="27" spans="1:7" x14ac:dyDescent="0.25">
      <c r="A27" s="10"/>
      <c r="B27" s="49"/>
      <c r="C27" s="54"/>
      <c r="D27" s="50"/>
      <c r="E27" s="55"/>
      <c r="F27" s="51"/>
      <c r="G27" s="52"/>
    </row>
    <row r="28" spans="1:7" ht="15" customHeight="1" x14ac:dyDescent="0.25">
      <c r="A28" s="9" t="s">
        <v>68</v>
      </c>
      <c r="B28" s="232" t="s">
        <v>85</v>
      </c>
      <c r="C28" s="232"/>
      <c r="D28" s="232"/>
      <c r="E28" s="232"/>
      <c r="F28" s="232"/>
      <c r="G28" s="233"/>
    </row>
    <row r="29" spans="1:7" s="181" customFormat="1" x14ac:dyDescent="0.25">
      <c r="A29" s="183" t="s">
        <v>67</v>
      </c>
      <c r="B29" s="212" t="s">
        <v>131</v>
      </c>
      <c r="C29" s="213"/>
      <c r="D29" s="213"/>
      <c r="E29" s="213"/>
      <c r="F29" s="213"/>
      <c r="G29" s="213"/>
    </row>
    <row r="30" spans="1:7" s="181" customFormat="1" x14ac:dyDescent="0.25">
      <c r="A30" s="184" t="s">
        <v>69</v>
      </c>
      <c r="B30" s="220" t="s">
        <v>132</v>
      </c>
      <c r="C30" s="221"/>
      <c r="D30" s="221"/>
      <c r="E30" s="221"/>
      <c r="F30" s="221"/>
      <c r="G30" s="221"/>
    </row>
    <row r="31" spans="1:7" x14ac:dyDescent="0.25">
      <c r="A31" s="3"/>
      <c r="B31" s="56"/>
      <c r="C31" s="56"/>
      <c r="D31" s="56"/>
      <c r="E31" s="56"/>
      <c r="F31" s="56"/>
      <c r="G31" s="56"/>
    </row>
    <row r="32" spans="1:7" x14ac:dyDescent="0.25">
      <c r="A32" s="3"/>
      <c r="B32" s="56"/>
      <c r="C32" s="56"/>
      <c r="D32" s="56"/>
      <c r="E32" s="56"/>
      <c r="F32" s="56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</row>
    <row r="37" spans="1:7" x14ac:dyDescent="0.25">
      <c r="A37" s="3"/>
      <c r="B37" s="3"/>
    </row>
    <row r="38" spans="1:7" x14ac:dyDescent="0.25">
      <c r="A38" s="3"/>
      <c r="B38" s="3"/>
    </row>
  </sheetData>
  <mergeCells count="8">
    <mergeCell ref="B29:G29"/>
    <mergeCell ref="B30:G30"/>
    <mergeCell ref="C4:D4"/>
    <mergeCell ref="B2:G2"/>
    <mergeCell ref="B3:B4"/>
    <mergeCell ref="E3:F3"/>
    <mergeCell ref="G3:G4"/>
    <mergeCell ref="B28:G28"/>
  </mergeCells>
  <hyperlinks>
    <hyperlink ref="G1" location="Índice!A1" display="[índice Ç]" xr:uid="{00000000-0004-0000-0300-000000000000}"/>
    <hyperlink ref="B30" r:id="rId1" display="http://www.observatorioemigracao.pt/np4/1291" xr:uid="{00000000-0004-0000-0300-000001000000}"/>
    <hyperlink ref="B30:G30" r:id="rId2" display="http://www.observatorioemigracao.pt/np4/5926" xr:uid="{00000000-0004-0000-0300-000002000000}"/>
  </hyperlinks>
  <pageMargins left="0.7" right="0.7" top="0.75" bottom="0.75" header="0.3" footer="0.3"/>
  <pageSetup paperSize="9" orientation="portrait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3"/>
  <sheetViews>
    <sheetView showGridLines="0" workbookViewId="0">
      <selection activeCell="T1" sqref="T1"/>
    </sheetView>
  </sheetViews>
  <sheetFormatPr defaultRowHeight="15" x14ac:dyDescent="0.25"/>
  <cols>
    <col min="1" max="1" width="12.7109375" customWidth="1"/>
    <col min="2" max="2" width="18.7109375" customWidth="1"/>
    <col min="3" max="20" width="10.7109375" customWidth="1"/>
  </cols>
  <sheetData>
    <row r="1" spans="1:20" ht="30" customHeight="1" x14ac:dyDescent="0.25">
      <c r="A1" s="130" t="s">
        <v>66</v>
      </c>
      <c r="B1" s="19" t="s">
        <v>0</v>
      </c>
      <c r="C1" s="41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5" t="s">
        <v>72</v>
      </c>
    </row>
    <row r="2" spans="1:20" ht="30" customHeight="1" thickBot="1" x14ac:dyDescent="0.3">
      <c r="A2" s="8"/>
      <c r="B2" s="224" t="s">
        <v>102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</row>
    <row r="3" spans="1:20" ht="30" customHeight="1" x14ac:dyDescent="0.25">
      <c r="A3" s="8"/>
      <c r="B3" s="241" t="s">
        <v>80</v>
      </c>
      <c r="C3" s="238" t="s">
        <v>95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40"/>
      <c r="S3" s="237" t="s">
        <v>92</v>
      </c>
      <c r="T3" s="238"/>
    </row>
    <row r="4" spans="1:20" ht="30" customHeight="1" x14ac:dyDescent="0.25">
      <c r="A4" s="45"/>
      <c r="B4" s="242"/>
      <c r="C4" s="128">
        <v>2002</v>
      </c>
      <c r="D4" s="128">
        <v>2003</v>
      </c>
      <c r="E4" s="128">
        <v>2004</v>
      </c>
      <c r="F4" s="128">
        <v>2005</v>
      </c>
      <c r="G4" s="128">
        <v>2006</v>
      </c>
      <c r="H4" s="128">
        <v>2007</v>
      </c>
      <c r="I4" s="128">
        <v>2008</v>
      </c>
      <c r="J4" s="128">
        <v>2009</v>
      </c>
      <c r="K4" s="128">
        <v>2010</v>
      </c>
      <c r="L4" s="128">
        <v>2011</v>
      </c>
      <c r="M4" s="128">
        <v>2012</v>
      </c>
      <c r="N4" s="128">
        <v>2013</v>
      </c>
      <c r="O4" s="128">
        <v>2014</v>
      </c>
      <c r="P4" s="128">
        <v>2015</v>
      </c>
      <c r="Q4" s="128">
        <v>2016</v>
      </c>
      <c r="R4" s="129">
        <v>2017</v>
      </c>
      <c r="S4" s="98" t="s">
        <v>103</v>
      </c>
      <c r="T4" s="99" t="s">
        <v>104</v>
      </c>
    </row>
    <row r="5" spans="1:20" ht="30" customHeight="1" x14ac:dyDescent="0.25">
      <c r="A5" s="45"/>
      <c r="B5" s="131" t="s">
        <v>70</v>
      </c>
      <c r="C5" s="57">
        <v>2817880</v>
      </c>
      <c r="D5" s="57">
        <v>2433780</v>
      </c>
      <c r="E5" s="57">
        <v>2442160</v>
      </c>
      <c r="F5" s="57">
        <v>2277250</v>
      </c>
      <c r="G5" s="57">
        <v>2420270</v>
      </c>
      <c r="H5" s="57">
        <v>2588420</v>
      </c>
      <c r="I5" s="57">
        <v>2484680</v>
      </c>
      <c r="J5" s="57">
        <v>2281870</v>
      </c>
      <c r="K5" s="57">
        <v>2425900</v>
      </c>
      <c r="L5" s="57">
        <v>2430490</v>
      </c>
      <c r="M5" s="57">
        <v>2749460</v>
      </c>
      <c r="N5" s="57">
        <v>3015780</v>
      </c>
      <c r="O5" s="57">
        <v>3060710</v>
      </c>
      <c r="P5" s="57">
        <v>3315620</v>
      </c>
      <c r="Q5" s="57">
        <v>3343200</v>
      </c>
      <c r="R5" s="122">
        <v>3554750</v>
      </c>
      <c r="S5" s="136">
        <f>(R5/C5*100)-100</f>
        <v>26.149800559285708</v>
      </c>
      <c r="T5" s="136">
        <f>(R5/Q5*100)-100</f>
        <v>6.3277698013878876</v>
      </c>
    </row>
    <row r="6" spans="1:20" x14ac:dyDescent="0.25">
      <c r="A6" s="45"/>
      <c r="B6" s="132" t="s">
        <v>30</v>
      </c>
      <c r="C6" s="58">
        <v>934480</v>
      </c>
      <c r="D6" s="58">
        <v>886090</v>
      </c>
      <c r="E6" s="58">
        <v>964130</v>
      </c>
      <c r="F6" s="58">
        <v>908870</v>
      </c>
      <c r="G6" s="58">
        <v>978950</v>
      </c>
      <c r="H6" s="58">
        <v>1026190</v>
      </c>
      <c r="I6" s="58">
        <v>983030</v>
      </c>
      <c r="J6" s="58">
        <v>887440</v>
      </c>
      <c r="K6" s="58">
        <v>899160</v>
      </c>
      <c r="L6" s="58">
        <v>867610</v>
      </c>
      <c r="M6" s="58">
        <v>846150</v>
      </c>
      <c r="N6" s="58">
        <v>894930</v>
      </c>
      <c r="O6" s="58">
        <v>882180</v>
      </c>
      <c r="P6" s="58">
        <v>1033119.9999999999</v>
      </c>
      <c r="Q6" s="58">
        <v>1122570</v>
      </c>
      <c r="R6" s="123">
        <v>1151040</v>
      </c>
      <c r="S6" s="137">
        <f t="shared" ref="S6:S15" si="0">(R6/C6*100)-100</f>
        <v>23.174385754644305</v>
      </c>
      <c r="T6" s="137">
        <f t="shared" ref="T6:T19" si="1">(R6/Q6*100)-100</f>
        <v>2.5361447393035661</v>
      </c>
    </row>
    <row r="7" spans="1:20" x14ac:dyDescent="0.25">
      <c r="A7" s="45"/>
      <c r="B7" s="133" t="s">
        <v>61</v>
      </c>
      <c r="C7" s="59">
        <v>629310</v>
      </c>
      <c r="D7" s="59">
        <v>516590</v>
      </c>
      <c r="E7" s="59">
        <v>531060</v>
      </c>
      <c r="F7" s="59">
        <v>519890</v>
      </c>
      <c r="G7" s="59">
        <v>530720</v>
      </c>
      <c r="H7" s="59">
        <v>544720</v>
      </c>
      <c r="I7" s="59">
        <v>554120</v>
      </c>
      <c r="J7" s="59">
        <v>530880</v>
      </c>
      <c r="K7" s="59">
        <v>612660</v>
      </c>
      <c r="L7" s="59">
        <v>680730</v>
      </c>
      <c r="M7" s="59">
        <v>697330</v>
      </c>
      <c r="N7" s="59">
        <v>738130</v>
      </c>
      <c r="O7" s="59">
        <v>812810</v>
      </c>
      <c r="P7" s="59">
        <v>851290</v>
      </c>
      <c r="Q7" s="59">
        <v>697280</v>
      </c>
      <c r="R7" s="124">
        <v>797490</v>
      </c>
      <c r="S7" s="136">
        <f t="shared" si="0"/>
        <v>26.72450779425084</v>
      </c>
      <c r="T7" s="136">
        <f t="shared" si="1"/>
        <v>14.371558054153283</v>
      </c>
    </row>
    <row r="8" spans="1:20" x14ac:dyDescent="0.25">
      <c r="A8" s="45"/>
      <c r="B8" s="132" t="s">
        <v>54</v>
      </c>
      <c r="C8" s="58">
        <v>215630</v>
      </c>
      <c r="D8" s="58">
        <v>177540</v>
      </c>
      <c r="E8" s="58">
        <v>181440</v>
      </c>
      <c r="F8" s="58">
        <v>147170</v>
      </c>
      <c r="G8" s="58">
        <v>151630</v>
      </c>
      <c r="H8" s="58">
        <v>163580</v>
      </c>
      <c r="I8" s="58">
        <v>125010</v>
      </c>
      <c r="J8" s="58">
        <v>94820</v>
      </c>
      <c r="K8" s="58">
        <v>94620</v>
      </c>
      <c r="L8" s="58">
        <v>105310</v>
      </c>
      <c r="M8" s="58">
        <v>130490</v>
      </c>
      <c r="N8" s="58">
        <v>156230</v>
      </c>
      <c r="O8" s="58">
        <v>202220</v>
      </c>
      <c r="P8" s="58">
        <v>254960</v>
      </c>
      <c r="Q8" s="58">
        <v>284970</v>
      </c>
      <c r="R8" s="123">
        <v>350080</v>
      </c>
      <c r="S8" s="137">
        <f t="shared" si="0"/>
        <v>62.352177340815274</v>
      </c>
      <c r="T8" s="137">
        <f t="shared" si="1"/>
        <v>22.848019089728737</v>
      </c>
    </row>
    <row r="9" spans="1:20" x14ac:dyDescent="0.25">
      <c r="A9" s="45"/>
      <c r="B9" s="133" t="s">
        <v>4</v>
      </c>
      <c r="C9" s="59">
        <v>205810</v>
      </c>
      <c r="D9" s="59">
        <v>205640</v>
      </c>
      <c r="E9" s="59">
        <v>178780</v>
      </c>
      <c r="F9" s="59">
        <v>164520</v>
      </c>
      <c r="G9" s="59">
        <v>168900</v>
      </c>
      <c r="H9" s="59">
        <v>170560</v>
      </c>
      <c r="I9" s="59">
        <v>147660</v>
      </c>
      <c r="J9" s="59">
        <v>120860</v>
      </c>
      <c r="K9" s="59">
        <v>120420</v>
      </c>
      <c r="L9" s="59">
        <v>113420</v>
      </c>
      <c r="M9" s="59">
        <v>172940</v>
      </c>
      <c r="N9" s="59">
        <v>197250</v>
      </c>
      <c r="O9" s="59">
        <v>196190</v>
      </c>
      <c r="P9" s="59">
        <v>255470</v>
      </c>
      <c r="Q9" s="59">
        <v>253710</v>
      </c>
      <c r="R9" s="124">
        <v>240440</v>
      </c>
      <c r="S9" s="136">
        <f t="shared" si="0"/>
        <v>16.826198921335205</v>
      </c>
      <c r="T9" s="136">
        <f t="shared" si="1"/>
        <v>-5.2303811438256247</v>
      </c>
    </row>
    <row r="10" spans="1:20" x14ac:dyDescent="0.25">
      <c r="A10" s="45"/>
      <c r="B10" s="132" t="s">
        <v>27</v>
      </c>
      <c r="C10" s="58">
        <v>372450</v>
      </c>
      <c r="D10" s="58">
        <v>272120</v>
      </c>
      <c r="E10" s="58">
        <v>231900</v>
      </c>
      <c r="F10" s="58">
        <v>218370</v>
      </c>
      <c r="G10" s="58">
        <v>223000</v>
      </c>
      <c r="H10" s="58">
        <v>200640</v>
      </c>
      <c r="I10" s="58">
        <v>171460</v>
      </c>
      <c r="J10" s="58">
        <v>127280</v>
      </c>
      <c r="K10" s="58">
        <v>129979.99999999999</v>
      </c>
      <c r="L10" s="58">
        <v>130419.99999999999</v>
      </c>
      <c r="M10" s="58">
        <v>135550</v>
      </c>
      <c r="N10" s="58">
        <v>140320</v>
      </c>
      <c r="O10" s="58">
        <v>163450</v>
      </c>
      <c r="P10" s="58">
        <v>210220</v>
      </c>
      <c r="Q10" s="58">
        <v>243170</v>
      </c>
      <c r="R10" s="123">
        <v>262560</v>
      </c>
      <c r="S10" s="137">
        <f t="shared" si="0"/>
        <v>-29.504631494160293</v>
      </c>
      <c r="T10" s="137">
        <f t="shared" si="1"/>
        <v>7.9738454579101159</v>
      </c>
    </row>
    <row r="11" spans="1:20" x14ac:dyDescent="0.25">
      <c r="A11" s="45"/>
      <c r="B11" s="133" t="s">
        <v>6</v>
      </c>
      <c r="C11" s="59">
        <v>14280</v>
      </c>
      <c r="D11" s="59">
        <v>9450</v>
      </c>
      <c r="E11" s="59">
        <v>20640</v>
      </c>
      <c r="F11" s="59">
        <v>23350</v>
      </c>
      <c r="G11" s="59">
        <v>32950</v>
      </c>
      <c r="H11" s="59">
        <v>48110</v>
      </c>
      <c r="I11" s="59">
        <v>70860</v>
      </c>
      <c r="J11" s="59">
        <v>103470</v>
      </c>
      <c r="K11" s="59">
        <v>134870</v>
      </c>
      <c r="L11" s="59">
        <v>147320</v>
      </c>
      <c r="M11" s="59">
        <v>270690</v>
      </c>
      <c r="N11" s="59">
        <v>304330</v>
      </c>
      <c r="O11" s="59">
        <v>247960</v>
      </c>
      <c r="P11" s="59">
        <v>213120</v>
      </c>
      <c r="Q11" s="59">
        <v>205890</v>
      </c>
      <c r="R11" s="124">
        <v>245080</v>
      </c>
      <c r="S11" s="147">
        <f t="shared" si="0"/>
        <v>1616.2464985994397</v>
      </c>
      <c r="T11" s="147">
        <f t="shared" si="1"/>
        <v>19.034435863810771</v>
      </c>
    </row>
    <row r="12" spans="1:20" x14ac:dyDescent="0.25">
      <c r="A12" s="45"/>
      <c r="B12" s="132" t="s">
        <v>26</v>
      </c>
      <c r="C12" s="58">
        <v>77950</v>
      </c>
      <c r="D12" s="58">
        <v>69890</v>
      </c>
      <c r="E12" s="58">
        <v>60970</v>
      </c>
      <c r="F12" s="58">
        <v>51560</v>
      </c>
      <c r="G12" s="58">
        <v>61810</v>
      </c>
      <c r="H12" s="58">
        <v>96690</v>
      </c>
      <c r="I12" s="58">
        <v>126230</v>
      </c>
      <c r="J12" s="58">
        <v>123820</v>
      </c>
      <c r="K12" s="58">
        <v>111030</v>
      </c>
      <c r="L12" s="58">
        <v>88410</v>
      </c>
      <c r="M12" s="58">
        <v>129910</v>
      </c>
      <c r="N12" s="58">
        <v>156700</v>
      </c>
      <c r="O12" s="58">
        <v>166930</v>
      </c>
      <c r="P12" s="58">
        <v>130990</v>
      </c>
      <c r="Q12" s="58">
        <v>141140</v>
      </c>
      <c r="R12" s="123">
        <v>115330</v>
      </c>
      <c r="S12" s="137">
        <f t="shared" si="0"/>
        <v>47.953816549069927</v>
      </c>
      <c r="T12" s="137">
        <f t="shared" si="1"/>
        <v>-18.286807425251524</v>
      </c>
    </row>
    <row r="13" spans="1:20" x14ac:dyDescent="0.25">
      <c r="A13" s="45"/>
      <c r="B13" s="133" t="s">
        <v>43</v>
      </c>
      <c r="C13" s="59">
        <v>104460</v>
      </c>
      <c r="D13" s="59">
        <v>87220</v>
      </c>
      <c r="E13" s="59">
        <v>75800</v>
      </c>
      <c r="F13" s="59">
        <v>69560</v>
      </c>
      <c r="G13" s="59">
        <v>81840</v>
      </c>
      <c r="H13" s="59">
        <v>91620</v>
      </c>
      <c r="I13" s="59">
        <v>73040</v>
      </c>
      <c r="J13" s="59">
        <v>82290</v>
      </c>
      <c r="K13" s="59">
        <v>84470</v>
      </c>
      <c r="L13" s="59">
        <v>67850</v>
      </c>
      <c r="M13" s="59">
        <v>74530</v>
      </c>
      <c r="N13" s="59">
        <v>86940</v>
      </c>
      <c r="O13" s="59">
        <v>95150</v>
      </c>
      <c r="P13" s="59">
        <v>114470</v>
      </c>
      <c r="Q13" s="59">
        <v>124260</v>
      </c>
      <c r="R13" s="124">
        <v>109010</v>
      </c>
      <c r="S13" s="136">
        <f t="shared" si="0"/>
        <v>4.3557342523453855</v>
      </c>
      <c r="T13" s="136">
        <f t="shared" si="1"/>
        <v>-12.27265411234508</v>
      </c>
    </row>
    <row r="14" spans="1:20" x14ac:dyDescent="0.25">
      <c r="A14" s="45"/>
      <c r="B14" s="132" t="s">
        <v>13</v>
      </c>
      <c r="C14" s="58">
        <v>27390</v>
      </c>
      <c r="D14" s="58">
        <v>25190</v>
      </c>
      <c r="E14" s="58">
        <v>21470</v>
      </c>
      <c r="F14" s="58">
        <v>20610</v>
      </c>
      <c r="G14" s="58">
        <v>28250</v>
      </c>
      <c r="H14" s="58">
        <v>37890</v>
      </c>
      <c r="I14" s="58">
        <v>35670</v>
      </c>
      <c r="J14" s="58">
        <v>30990</v>
      </c>
      <c r="K14" s="58">
        <v>34420</v>
      </c>
      <c r="L14" s="58">
        <v>38080</v>
      </c>
      <c r="M14" s="58">
        <v>52020</v>
      </c>
      <c r="N14" s="58">
        <v>67210</v>
      </c>
      <c r="O14" s="58">
        <v>77900</v>
      </c>
      <c r="P14" s="58">
        <v>66600</v>
      </c>
      <c r="Q14" s="58">
        <v>78900</v>
      </c>
      <c r="R14" s="123">
        <v>66500</v>
      </c>
      <c r="S14" s="137">
        <f t="shared" si="0"/>
        <v>142.78933917488135</v>
      </c>
      <c r="T14" s="137">
        <f t="shared" si="1"/>
        <v>-15.716096324461347</v>
      </c>
    </row>
    <row r="15" spans="1:20" x14ac:dyDescent="0.25">
      <c r="A15" s="45"/>
      <c r="B15" s="133" t="s">
        <v>34</v>
      </c>
      <c r="C15" s="59">
        <v>18500</v>
      </c>
      <c r="D15" s="59">
        <v>15530</v>
      </c>
      <c r="E15" s="59">
        <v>13500</v>
      </c>
      <c r="F15" s="59">
        <v>8010</v>
      </c>
      <c r="G15" s="59">
        <v>9910</v>
      </c>
      <c r="H15" s="59">
        <v>15630</v>
      </c>
      <c r="I15" s="59">
        <v>18370</v>
      </c>
      <c r="J15" s="59">
        <v>17670</v>
      </c>
      <c r="K15" s="59">
        <v>22480</v>
      </c>
      <c r="L15" s="59">
        <v>27150</v>
      </c>
      <c r="M15" s="59">
        <v>45470</v>
      </c>
      <c r="N15" s="59">
        <v>61050</v>
      </c>
      <c r="O15" s="59">
        <v>37160</v>
      </c>
      <c r="P15" s="59">
        <v>42760</v>
      </c>
      <c r="Q15" s="59">
        <v>48060</v>
      </c>
      <c r="R15" s="124">
        <v>42710</v>
      </c>
      <c r="S15" s="136">
        <f t="shared" si="0"/>
        <v>130.86486486486487</v>
      </c>
      <c r="T15" s="136">
        <f t="shared" si="1"/>
        <v>-11.131918435289222</v>
      </c>
    </row>
    <row r="16" spans="1:20" ht="30" customHeight="1" x14ac:dyDescent="0.25">
      <c r="A16" s="45"/>
      <c r="B16" s="134" t="s">
        <v>74</v>
      </c>
      <c r="C16" s="60">
        <v>2711610</v>
      </c>
      <c r="D16" s="60">
        <v>2373380</v>
      </c>
      <c r="E16" s="60">
        <v>2367060</v>
      </c>
      <c r="F16" s="60">
        <v>2204960</v>
      </c>
      <c r="G16" s="60">
        <v>2328560</v>
      </c>
      <c r="H16" s="60">
        <v>2465180</v>
      </c>
      <c r="I16" s="60">
        <v>2332300</v>
      </c>
      <c r="J16" s="60">
        <v>2102850</v>
      </c>
      <c r="K16" s="60">
        <v>2208850</v>
      </c>
      <c r="L16" s="60">
        <v>2213090</v>
      </c>
      <c r="M16" s="60">
        <v>2399250</v>
      </c>
      <c r="N16" s="60">
        <v>2622440</v>
      </c>
      <c r="O16" s="119">
        <v>2745300</v>
      </c>
      <c r="P16" s="119">
        <v>3039570</v>
      </c>
      <c r="Q16" s="119">
        <v>3073320</v>
      </c>
      <c r="R16" s="125">
        <v>3215080</v>
      </c>
      <c r="S16" s="138">
        <f>(R16/C16*100)-100</f>
        <v>18.567198085270363</v>
      </c>
      <c r="T16" s="138">
        <f>(R16/Q16*100)-100</f>
        <v>4.6126013561881081</v>
      </c>
    </row>
    <row r="17" spans="1:20" x14ac:dyDescent="0.25">
      <c r="A17" s="45"/>
      <c r="B17" s="131" t="s">
        <v>71</v>
      </c>
      <c r="C17" s="57">
        <v>19210</v>
      </c>
      <c r="D17" s="57">
        <v>13790</v>
      </c>
      <c r="E17" s="57">
        <v>25720</v>
      </c>
      <c r="F17" s="57">
        <v>27300</v>
      </c>
      <c r="G17" s="57">
        <v>38130</v>
      </c>
      <c r="H17" s="57">
        <v>54010</v>
      </c>
      <c r="I17" s="57">
        <v>75550</v>
      </c>
      <c r="J17" s="57">
        <v>108870</v>
      </c>
      <c r="K17" s="57">
        <v>141130</v>
      </c>
      <c r="L17" s="57">
        <v>155310</v>
      </c>
      <c r="M17" s="57">
        <v>278660</v>
      </c>
      <c r="N17" s="57">
        <v>316540</v>
      </c>
      <c r="O17" s="120">
        <v>257410.00000000003</v>
      </c>
      <c r="P17" s="120">
        <v>224160</v>
      </c>
      <c r="Q17" s="120">
        <v>216480</v>
      </c>
      <c r="R17" s="126">
        <v>253740</v>
      </c>
      <c r="S17" s="136">
        <f t="shared" ref="S17:S19" si="2">(R17/C17*100)-100</f>
        <v>1220.8745445080688</v>
      </c>
      <c r="T17" s="136">
        <f t="shared" si="1"/>
        <v>17.211751662971182</v>
      </c>
    </row>
    <row r="18" spans="1:20" x14ac:dyDescent="0.25">
      <c r="A18" s="62"/>
      <c r="B18" s="131" t="s">
        <v>99</v>
      </c>
      <c r="C18" s="57">
        <v>1607210</v>
      </c>
      <c r="D18" s="57">
        <v>1486950</v>
      </c>
      <c r="E18" s="57">
        <v>1519570</v>
      </c>
      <c r="F18" s="57">
        <v>1384850</v>
      </c>
      <c r="G18" s="57">
        <v>1499010</v>
      </c>
      <c r="H18" s="57">
        <v>1635620</v>
      </c>
      <c r="I18" s="57">
        <v>1545000</v>
      </c>
      <c r="J18" s="57">
        <v>1397550</v>
      </c>
      <c r="K18" s="57">
        <v>1412910</v>
      </c>
      <c r="L18" s="57">
        <v>1354060</v>
      </c>
      <c r="M18" s="57">
        <v>1512500</v>
      </c>
      <c r="N18" s="57">
        <v>1693390</v>
      </c>
      <c r="O18" s="120">
        <v>1694540</v>
      </c>
      <c r="P18" s="120">
        <v>1934740</v>
      </c>
      <c r="Q18" s="120">
        <v>2090940</v>
      </c>
      <c r="R18" s="126">
        <v>2117310</v>
      </c>
      <c r="S18" s="136">
        <f t="shared" si="2"/>
        <v>31.738229602852158</v>
      </c>
      <c r="T18" s="136">
        <f t="shared" si="1"/>
        <v>1.2611552698786284</v>
      </c>
    </row>
    <row r="19" spans="1:20" ht="30" customHeight="1" x14ac:dyDescent="0.25">
      <c r="A19" s="45"/>
      <c r="B19" s="135" t="s">
        <v>75</v>
      </c>
      <c r="C19" s="63">
        <v>1382700</v>
      </c>
      <c r="D19" s="63">
        <v>1302620</v>
      </c>
      <c r="E19" s="63">
        <v>1330780</v>
      </c>
      <c r="F19" s="63">
        <v>1232520</v>
      </c>
      <c r="G19" s="63">
        <v>1340730</v>
      </c>
      <c r="H19" s="63">
        <v>1460070</v>
      </c>
      <c r="I19" s="63">
        <v>1407950</v>
      </c>
      <c r="J19" s="63">
        <v>1290080</v>
      </c>
      <c r="K19" s="63">
        <v>1303830</v>
      </c>
      <c r="L19" s="63">
        <v>1235010</v>
      </c>
      <c r="M19" s="63">
        <v>1362210</v>
      </c>
      <c r="N19" s="63">
        <v>1512610</v>
      </c>
      <c r="O19" s="121">
        <v>1475710</v>
      </c>
      <c r="P19" s="121">
        <v>1661950</v>
      </c>
      <c r="Q19" s="121">
        <v>1787630</v>
      </c>
      <c r="R19" s="127">
        <v>1747030</v>
      </c>
      <c r="S19" s="146">
        <f t="shared" si="2"/>
        <v>26.349171910031103</v>
      </c>
      <c r="T19" s="154">
        <f t="shared" si="1"/>
        <v>-2.2711634958017157</v>
      </c>
    </row>
    <row r="21" spans="1:20" x14ac:dyDescent="0.25">
      <c r="A21" s="64" t="s">
        <v>68</v>
      </c>
      <c r="B21" s="243" t="s">
        <v>84</v>
      </c>
      <c r="C21" s="233"/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</row>
    <row r="22" spans="1:20" s="181" customFormat="1" x14ac:dyDescent="0.25">
      <c r="A22" s="185" t="s">
        <v>67</v>
      </c>
      <c r="B22" s="234" t="s">
        <v>131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</row>
    <row r="23" spans="1:20" s="181" customFormat="1" x14ac:dyDescent="0.25">
      <c r="A23" s="186" t="s">
        <v>69</v>
      </c>
      <c r="B23" s="236" t="s">
        <v>132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</row>
  </sheetData>
  <sortState xmlns:xlrd2="http://schemas.microsoft.com/office/spreadsheetml/2017/richdata2" ref="B6:T15">
    <sortCondition descending="1" ref="R6:R15"/>
  </sortState>
  <mergeCells count="7">
    <mergeCell ref="B22:T22"/>
    <mergeCell ref="B23:T23"/>
    <mergeCell ref="S3:T3"/>
    <mergeCell ref="B2:T2"/>
    <mergeCell ref="C3:R3"/>
    <mergeCell ref="B3:B4"/>
    <mergeCell ref="B21:T21"/>
  </mergeCells>
  <hyperlinks>
    <hyperlink ref="T1" location="Índice!A1" display="[índice Ç]" xr:uid="{00000000-0004-0000-0400-000000000000}"/>
    <hyperlink ref="B23" r:id="rId1" display="http://www.observatorioemigracao.pt/np4/1291" xr:uid="{00000000-0004-0000-0400-000001000000}"/>
    <hyperlink ref="B23:T23" r:id="rId2" display="http://www.observatorioemigracao.pt/np4/5926" xr:uid="{00000000-0004-0000-0400-000002000000}"/>
  </hyperlinks>
  <pageMargins left="0.7" right="0.7" top="0.75" bottom="0.75" header="0.3" footer="0.3"/>
  <pageSetup paperSize="9" orientation="portrait" horizontalDpi="4294967293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6"/>
  <sheetViews>
    <sheetView showGridLines="0" workbookViewId="0">
      <selection activeCell="E1" sqref="E1"/>
    </sheetView>
  </sheetViews>
  <sheetFormatPr defaultRowHeight="15" x14ac:dyDescent="0.25"/>
  <cols>
    <col min="1" max="1" width="12.7109375" style="3" customWidth="1"/>
    <col min="2" max="2" width="24.7109375" style="3" customWidth="1"/>
    <col min="3" max="5" width="24.7109375" style="4" customWidth="1"/>
    <col min="6" max="6" width="16.7109375" customWidth="1"/>
  </cols>
  <sheetData>
    <row r="1" spans="1:5" ht="30" customHeight="1" x14ac:dyDescent="0.25">
      <c r="A1" s="7" t="s">
        <v>66</v>
      </c>
      <c r="B1" s="11" t="s">
        <v>0</v>
      </c>
      <c r="C1" s="2"/>
      <c r="D1" s="2"/>
      <c r="E1" s="15" t="s">
        <v>72</v>
      </c>
    </row>
    <row r="2" spans="1:5" ht="45" customHeight="1" thickBot="1" x14ac:dyDescent="0.3">
      <c r="A2" s="8"/>
      <c r="B2" s="244" t="s">
        <v>109</v>
      </c>
      <c r="C2" s="245"/>
      <c r="D2" s="245"/>
      <c r="E2" s="245"/>
    </row>
    <row r="3" spans="1:5" ht="45" customHeight="1" x14ac:dyDescent="0.25">
      <c r="A3" s="8"/>
      <c r="B3" s="156" t="s">
        <v>80</v>
      </c>
      <c r="C3" s="157" t="s">
        <v>115</v>
      </c>
      <c r="D3" s="157" t="s">
        <v>115</v>
      </c>
      <c r="E3" s="157" t="s">
        <v>116</v>
      </c>
    </row>
    <row r="4" spans="1:5" ht="30" customHeight="1" x14ac:dyDescent="0.25">
      <c r="B4" s="158" t="s">
        <v>117</v>
      </c>
      <c r="C4" s="159">
        <v>613465842.85516679</v>
      </c>
      <c r="D4" s="160">
        <v>80683787437.857834</v>
      </c>
      <c r="E4" s="161">
        <f>C4/D4*100</f>
        <v>0.7603334726045855</v>
      </c>
    </row>
    <row r="5" spans="1:5" x14ac:dyDescent="0.25">
      <c r="B5" s="162" t="s">
        <v>118</v>
      </c>
      <c r="C5" s="163"/>
      <c r="D5"/>
      <c r="E5"/>
    </row>
    <row r="6" spans="1:5" x14ac:dyDescent="0.25">
      <c r="B6" s="164" t="s">
        <v>36</v>
      </c>
      <c r="C6" s="165">
        <v>68968100</v>
      </c>
      <c r="D6" s="165">
        <v>2597491162.8976707</v>
      </c>
      <c r="E6" s="166">
        <f>C6/D6*100</f>
        <v>2.6551813143826668</v>
      </c>
    </row>
    <row r="7" spans="1:5" x14ac:dyDescent="0.25">
      <c r="B7" s="167" t="s">
        <v>18</v>
      </c>
      <c r="C7" s="168">
        <v>63859748.200214885</v>
      </c>
      <c r="D7" s="168">
        <v>12237700479.375036</v>
      </c>
      <c r="E7" s="169">
        <f t="shared" ref="E7:E35" si="0">C7/D7*100</f>
        <v>0.5218280044346707</v>
      </c>
    </row>
    <row r="8" spans="1:5" x14ac:dyDescent="0.25">
      <c r="B8" s="164" t="s">
        <v>119</v>
      </c>
      <c r="C8" s="165">
        <v>32807755.146547191</v>
      </c>
      <c r="D8" s="165">
        <v>313595208.73726928</v>
      </c>
      <c r="E8" s="166">
        <f t="shared" si="0"/>
        <v>10.461816453973185</v>
      </c>
    </row>
    <row r="9" spans="1:5" x14ac:dyDescent="0.25">
      <c r="B9" s="170" t="s">
        <v>46</v>
      </c>
      <c r="C9" s="171">
        <v>30600049.726234436</v>
      </c>
      <c r="D9" s="171">
        <v>1149918794.7657311</v>
      </c>
      <c r="E9" s="172">
        <f t="shared" si="0"/>
        <v>2.6610617954521283</v>
      </c>
    </row>
    <row r="10" spans="1:5" x14ac:dyDescent="0.25">
      <c r="B10" s="164" t="s">
        <v>30</v>
      </c>
      <c r="C10" s="165">
        <v>25372378.811711997</v>
      </c>
      <c r="D10" s="165">
        <v>2582501307.2164154</v>
      </c>
      <c r="E10" s="166">
        <f t="shared" si="0"/>
        <v>0.9824730287962552</v>
      </c>
    </row>
    <row r="11" spans="1:5" x14ac:dyDescent="0.25">
      <c r="B11" s="170" t="s">
        <v>49</v>
      </c>
      <c r="C11" s="171">
        <v>21967240.454475455</v>
      </c>
      <c r="D11" s="171">
        <v>375770713.7427634</v>
      </c>
      <c r="E11" s="172">
        <f t="shared" si="0"/>
        <v>5.8459160469629605</v>
      </c>
    </row>
    <row r="12" spans="1:5" x14ac:dyDescent="0.25">
      <c r="B12" s="164" t="s">
        <v>120</v>
      </c>
      <c r="C12" s="165">
        <v>19982655.154175997</v>
      </c>
      <c r="D12" s="165">
        <v>235369129.33771059</v>
      </c>
      <c r="E12" s="166">
        <f t="shared" si="0"/>
        <v>8.4899218561091043</v>
      </c>
    </row>
    <row r="13" spans="1:5" x14ac:dyDescent="0.25">
      <c r="B13" s="170" t="s">
        <v>121</v>
      </c>
      <c r="C13" s="171">
        <v>19664599.144429192</v>
      </c>
      <c r="D13" s="171">
        <v>304951818.49406552</v>
      </c>
      <c r="E13" s="172">
        <f t="shared" si="0"/>
        <v>6.4484282276256941</v>
      </c>
    </row>
    <row r="14" spans="1:5" x14ac:dyDescent="0.25">
      <c r="B14" s="164" t="s">
        <v>4</v>
      </c>
      <c r="C14" s="165">
        <v>16833332.177229498</v>
      </c>
      <c r="D14" s="165">
        <v>3677439129.7766032</v>
      </c>
      <c r="E14" s="166">
        <f t="shared" si="0"/>
        <v>0.45774604509231098</v>
      </c>
    </row>
    <row r="15" spans="1:5" x14ac:dyDescent="0.25">
      <c r="B15" s="170" t="s">
        <v>122</v>
      </c>
      <c r="C15" s="171">
        <v>13780800.000000002</v>
      </c>
      <c r="D15" s="171">
        <v>223863996.35465541</v>
      </c>
      <c r="E15" s="172">
        <f t="shared" si="0"/>
        <v>6.1558804561711833</v>
      </c>
    </row>
    <row r="16" spans="1:5" x14ac:dyDescent="0.25">
      <c r="B16" s="164" t="s">
        <v>12</v>
      </c>
      <c r="C16" s="165">
        <v>13469450.822012244</v>
      </c>
      <c r="D16" s="165">
        <v>249723887.76541957</v>
      </c>
      <c r="E16" s="166">
        <f t="shared" si="0"/>
        <v>5.3937374363901043</v>
      </c>
    </row>
    <row r="17" spans="2:5" x14ac:dyDescent="0.25">
      <c r="B17" s="170" t="s">
        <v>26</v>
      </c>
      <c r="C17" s="171">
        <v>10692018.95424</v>
      </c>
      <c r="D17" s="171">
        <v>1311320015.5159886</v>
      </c>
      <c r="E17" s="172">
        <f t="shared" si="0"/>
        <v>0.81536305613643967</v>
      </c>
    </row>
    <row r="18" spans="2:5" x14ac:dyDescent="0.25">
      <c r="B18" s="164" t="s">
        <v>13</v>
      </c>
      <c r="C18" s="165">
        <v>10272997.311033959</v>
      </c>
      <c r="D18" s="165">
        <v>492681283.04924786</v>
      </c>
      <c r="E18" s="166">
        <f t="shared" si="0"/>
        <v>2.0851202723702986</v>
      </c>
    </row>
    <row r="19" spans="2:5" x14ac:dyDescent="0.25">
      <c r="B19" s="170" t="s">
        <v>39</v>
      </c>
      <c r="C19" s="171">
        <v>9287431.404389495</v>
      </c>
      <c r="D19" s="171">
        <v>1934797937.4113266</v>
      </c>
      <c r="E19" s="172">
        <f t="shared" si="0"/>
        <v>0.48002074143285811</v>
      </c>
    </row>
    <row r="20" spans="2:5" x14ac:dyDescent="0.25">
      <c r="B20" s="164" t="s">
        <v>123</v>
      </c>
      <c r="C20" s="165">
        <v>8997284.7021351587</v>
      </c>
      <c r="D20" s="165">
        <v>1015539017.5365033</v>
      </c>
      <c r="E20" s="166">
        <f t="shared" si="0"/>
        <v>0.88596149894474663</v>
      </c>
    </row>
    <row r="21" spans="2:5" x14ac:dyDescent="0.25">
      <c r="B21" s="170" t="s">
        <v>32</v>
      </c>
      <c r="C21" s="171">
        <v>8539810.1634240001</v>
      </c>
      <c r="D21" s="171">
        <v>75620095.537500501</v>
      </c>
      <c r="E21" s="172">
        <f t="shared" si="0"/>
        <v>11.293043340826053</v>
      </c>
    </row>
    <row r="22" spans="2:5" x14ac:dyDescent="0.25">
      <c r="B22" s="164" t="s">
        <v>57</v>
      </c>
      <c r="C22" s="165">
        <v>8026312.0456959996</v>
      </c>
      <c r="D22" s="165">
        <v>1577524145.9631693</v>
      </c>
      <c r="E22" s="166">
        <f t="shared" si="0"/>
        <v>0.50879170795800877</v>
      </c>
    </row>
    <row r="23" spans="2:5" x14ac:dyDescent="0.25">
      <c r="B23" s="167" t="s">
        <v>124</v>
      </c>
      <c r="C23" s="168">
        <v>7954715.1623410722</v>
      </c>
      <c r="D23" s="168">
        <v>51844487.742023207</v>
      </c>
      <c r="E23" s="169">
        <f t="shared" si="0"/>
        <v>15.343415488881909</v>
      </c>
    </row>
    <row r="24" spans="2:5" x14ac:dyDescent="0.25">
      <c r="B24" s="164" t="s">
        <v>64</v>
      </c>
      <c r="C24" s="165">
        <v>7894536.8355839998</v>
      </c>
      <c r="D24" s="165">
        <v>112154185.1214065</v>
      </c>
      <c r="E24" s="166">
        <f t="shared" si="0"/>
        <v>7.0390033390534583</v>
      </c>
    </row>
    <row r="25" spans="2:5" x14ac:dyDescent="0.25">
      <c r="B25" s="170" t="s">
        <v>45</v>
      </c>
      <c r="C25" s="171">
        <v>7467193.0252075186</v>
      </c>
      <c r="D25" s="171">
        <v>109139484.00742878</v>
      </c>
      <c r="E25" s="172">
        <f t="shared" si="0"/>
        <v>6.8418804551973604</v>
      </c>
    </row>
    <row r="26" spans="2:5" x14ac:dyDescent="0.25">
      <c r="B26" s="164" t="s">
        <v>59</v>
      </c>
      <c r="C26" s="165">
        <v>7189867.9310544003</v>
      </c>
      <c r="D26" s="165">
        <v>87174682.200432405</v>
      </c>
      <c r="E26" s="166">
        <f t="shared" si="0"/>
        <v>8.2476560276106596</v>
      </c>
    </row>
    <row r="27" spans="2:5" x14ac:dyDescent="0.25">
      <c r="B27" s="170" t="s">
        <v>48</v>
      </c>
      <c r="C27" s="171">
        <v>6946529.9960064003</v>
      </c>
      <c r="D27" s="171">
        <v>24472013.233847242</v>
      </c>
      <c r="E27" s="172">
        <f t="shared" si="0"/>
        <v>28.385609020506148</v>
      </c>
    </row>
    <row r="28" spans="2:5" x14ac:dyDescent="0.25">
      <c r="B28" s="164" t="s">
        <v>52</v>
      </c>
      <c r="C28" s="165">
        <v>6805296.7999999998</v>
      </c>
      <c r="D28" s="165">
        <v>524509565.26340854</v>
      </c>
      <c r="E28" s="166">
        <f t="shared" si="0"/>
        <v>1.2974590456863035</v>
      </c>
    </row>
    <row r="29" spans="2:5" x14ac:dyDescent="0.25">
      <c r="B29" s="170" t="s">
        <v>125</v>
      </c>
      <c r="C29" s="171">
        <v>6728649.8854531869</v>
      </c>
      <c r="D29" s="171">
        <v>455220920.5711289</v>
      </c>
      <c r="E29" s="172">
        <f t="shared" si="0"/>
        <v>1.4781064712516494</v>
      </c>
    </row>
    <row r="30" spans="2:5" x14ac:dyDescent="0.25">
      <c r="B30" s="164" t="s">
        <v>27</v>
      </c>
      <c r="C30" s="165">
        <v>6621000</v>
      </c>
      <c r="D30" s="165">
        <v>19390604000</v>
      </c>
      <c r="E30" s="166">
        <f t="shared" si="0"/>
        <v>3.4145403619196185E-2</v>
      </c>
    </row>
    <row r="31" spans="2:5" x14ac:dyDescent="0.25">
      <c r="B31" s="170" t="s">
        <v>126</v>
      </c>
      <c r="C31" s="171">
        <v>6331771.3044469757</v>
      </c>
      <c r="D31" s="171">
        <v>1530750923.1487</v>
      </c>
      <c r="E31" s="172">
        <f t="shared" si="0"/>
        <v>0.41363824830644219</v>
      </c>
    </row>
    <row r="32" spans="2:5" x14ac:dyDescent="0.25">
      <c r="B32" s="164" t="s">
        <v>127</v>
      </c>
      <c r="C32" s="165">
        <v>6190504.2138440395</v>
      </c>
      <c r="D32" s="165">
        <v>75931656.814656973</v>
      </c>
      <c r="E32" s="166">
        <f t="shared" si="0"/>
        <v>8.1527316451879344</v>
      </c>
    </row>
    <row r="33" spans="1:5" x14ac:dyDescent="0.25">
      <c r="B33" s="170" t="s">
        <v>128</v>
      </c>
      <c r="C33" s="171">
        <v>5636366.9164584251</v>
      </c>
      <c r="D33" s="171">
        <v>309191382.83336508</v>
      </c>
      <c r="E33" s="172">
        <f t="shared" si="0"/>
        <v>1.8229379049338115</v>
      </c>
    </row>
    <row r="34" spans="1:5" x14ac:dyDescent="0.25">
      <c r="B34" s="164" t="s">
        <v>96</v>
      </c>
      <c r="C34" s="165">
        <v>5050514.4366176594</v>
      </c>
      <c r="D34" s="165">
        <v>24805439.600000005</v>
      </c>
      <c r="E34" s="166">
        <f t="shared" si="0"/>
        <v>20.360511718637948</v>
      </c>
    </row>
    <row r="35" spans="1:5" x14ac:dyDescent="0.25">
      <c r="B35" s="170" t="s">
        <v>56</v>
      </c>
      <c r="C35" s="171">
        <v>4943644.11008</v>
      </c>
      <c r="D35" s="171">
        <v>211803281.92473781</v>
      </c>
      <c r="E35" s="172">
        <f t="shared" si="0"/>
        <v>2.3340734218824215</v>
      </c>
    </row>
    <row r="36" spans="1:5" x14ac:dyDescent="0.25">
      <c r="B36" s="173" t="s">
        <v>53</v>
      </c>
      <c r="C36" s="174">
        <v>4811145.2278399998</v>
      </c>
      <c r="D36" s="174">
        <v>217571083.04599035</v>
      </c>
      <c r="E36" s="175">
        <f>C36/D36*100</f>
        <v>2.2112981010546409</v>
      </c>
    </row>
    <row r="37" spans="1:5" ht="15.75" thickBot="1" x14ac:dyDescent="0.3">
      <c r="B37" s="176" t="s">
        <v>35</v>
      </c>
      <c r="C37" s="177">
        <v>4692234.8713683467</v>
      </c>
      <c r="D37" s="177">
        <v>139135029.75828999</v>
      </c>
      <c r="E37" s="178">
        <f>C37/D37*100</f>
        <v>3.3724324345348928</v>
      </c>
    </row>
    <row r="38" spans="1:5" x14ac:dyDescent="0.25">
      <c r="B38"/>
      <c r="C38"/>
      <c r="D38"/>
      <c r="E38"/>
    </row>
    <row r="39" spans="1:5" ht="30" customHeight="1" x14ac:dyDescent="0.25">
      <c r="A39" s="9" t="s">
        <v>68</v>
      </c>
      <c r="B39" s="252" t="s">
        <v>129</v>
      </c>
      <c r="C39" s="253"/>
      <c r="D39" s="253"/>
      <c r="E39" s="253"/>
    </row>
    <row r="40" spans="1:5" s="181" customFormat="1" x14ac:dyDescent="0.25">
      <c r="A40" s="185" t="s">
        <v>67</v>
      </c>
      <c r="B40" s="250" t="s">
        <v>131</v>
      </c>
      <c r="C40" s="251"/>
      <c r="D40" s="251"/>
      <c r="E40" s="251"/>
    </row>
    <row r="41" spans="1:5" s="181" customFormat="1" x14ac:dyDescent="0.25">
      <c r="A41" s="186" t="s">
        <v>69</v>
      </c>
      <c r="B41" s="246" t="s">
        <v>132</v>
      </c>
      <c r="C41" s="247"/>
      <c r="D41" s="248"/>
      <c r="E41" s="249"/>
    </row>
    <row r="42" spans="1:5" x14ac:dyDescent="0.25">
      <c r="B42"/>
      <c r="C42"/>
      <c r="D42"/>
      <c r="E42"/>
    </row>
    <row r="43" spans="1:5" x14ac:dyDescent="0.25">
      <c r="B43"/>
      <c r="C43"/>
      <c r="D43"/>
      <c r="E43"/>
    </row>
    <row r="44" spans="1:5" x14ac:dyDescent="0.25">
      <c r="B44"/>
      <c r="C44"/>
      <c r="D44"/>
      <c r="E44"/>
    </row>
    <row r="45" spans="1:5" x14ac:dyDescent="0.25">
      <c r="B45"/>
      <c r="C45"/>
      <c r="D45"/>
      <c r="E45"/>
    </row>
    <row r="46" spans="1:5" x14ac:dyDescent="0.25">
      <c r="B46"/>
      <c r="C46"/>
      <c r="D46"/>
      <c r="E46"/>
    </row>
    <row r="47" spans="1:5" x14ac:dyDescent="0.25">
      <c r="B47"/>
      <c r="C47"/>
      <c r="D47"/>
      <c r="E47"/>
    </row>
    <row r="48" spans="1:5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  <c r="D51"/>
      <c r="E51"/>
    </row>
    <row r="52" spans="2:5" x14ac:dyDescent="0.25">
      <c r="B52"/>
      <c r="C52"/>
      <c r="D52"/>
      <c r="E52"/>
    </row>
    <row r="53" spans="2:5" x14ac:dyDescent="0.25">
      <c r="B53"/>
      <c r="C53"/>
      <c r="D53"/>
      <c r="E53"/>
    </row>
    <row r="54" spans="2:5" x14ac:dyDescent="0.25">
      <c r="B54"/>
      <c r="C54"/>
      <c r="D54"/>
      <c r="E54"/>
    </row>
    <row r="55" spans="2:5" x14ac:dyDescent="0.25">
      <c r="B55"/>
      <c r="C55"/>
      <c r="D55"/>
      <c r="E55"/>
    </row>
    <row r="56" spans="2:5" x14ac:dyDescent="0.25">
      <c r="B56"/>
      <c r="C56"/>
      <c r="D56"/>
      <c r="E56"/>
    </row>
  </sheetData>
  <mergeCells count="4">
    <mergeCell ref="B2:E2"/>
    <mergeCell ref="B41:E41"/>
    <mergeCell ref="B40:E40"/>
    <mergeCell ref="B39:E39"/>
  </mergeCells>
  <hyperlinks>
    <hyperlink ref="E1" location="Índice!A1" display="[índice Ç]" xr:uid="{00000000-0004-0000-0500-000000000000}"/>
    <hyperlink ref="B41" r:id="rId1" display="http://www.observatorioemigracao.pt/np4/1291" xr:uid="{00000000-0004-0000-0500-000001000000}"/>
    <hyperlink ref="B41:E41" r:id="rId2" display="http://www.observatorioemigracao.pt/np4/5926" xr:uid="{00000000-0004-0000-0500-000002000000}"/>
  </hyperlinks>
  <pageMargins left="0.7" right="0.7" top="0.75" bottom="0.75" header="0.3" footer="0.3"/>
  <pageSetup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C1" s="86"/>
      <c r="D1" s="87"/>
      <c r="E1" s="87"/>
      <c r="F1" s="15" t="s">
        <v>72</v>
      </c>
    </row>
    <row r="2" spans="1:6" ht="30" customHeight="1" x14ac:dyDescent="0.25">
      <c r="A2" s="88"/>
      <c r="B2" s="254" t="s">
        <v>105</v>
      </c>
      <c r="C2" s="255"/>
      <c r="D2" s="255"/>
      <c r="E2" s="255"/>
      <c r="F2" s="255"/>
    </row>
    <row r="3" spans="1:6" x14ac:dyDescent="0.25">
      <c r="A3" s="87"/>
      <c r="B3" s="87"/>
      <c r="C3" s="87"/>
      <c r="D3" s="87"/>
      <c r="E3" s="87"/>
      <c r="F3" s="87"/>
    </row>
    <row r="4" spans="1:6" x14ac:dyDescent="0.25">
      <c r="A4" s="87"/>
      <c r="B4" s="87"/>
      <c r="C4" s="87"/>
      <c r="D4" s="87"/>
      <c r="E4" s="87"/>
      <c r="F4" s="87"/>
    </row>
    <row r="5" spans="1:6" x14ac:dyDescent="0.25">
      <c r="A5" s="87"/>
      <c r="B5" s="87"/>
      <c r="C5" s="87"/>
      <c r="D5" s="87"/>
      <c r="E5" s="87"/>
      <c r="F5" s="87"/>
    </row>
    <row r="6" spans="1:6" x14ac:dyDescent="0.25">
      <c r="A6" s="87"/>
      <c r="B6" s="87"/>
      <c r="C6" s="87"/>
      <c r="D6" s="87"/>
      <c r="E6" s="87"/>
      <c r="F6" s="87"/>
    </row>
    <row r="7" spans="1:6" x14ac:dyDescent="0.25">
      <c r="A7" s="87"/>
      <c r="B7" s="87"/>
      <c r="C7" s="87"/>
      <c r="D7" s="87"/>
      <c r="E7" s="87"/>
      <c r="F7" s="87"/>
    </row>
    <row r="8" spans="1:6" x14ac:dyDescent="0.25">
      <c r="A8" s="87"/>
      <c r="B8" s="87"/>
      <c r="C8" s="87"/>
      <c r="D8" s="87"/>
      <c r="E8" s="87"/>
      <c r="F8" s="87"/>
    </row>
    <row r="9" spans="1:6" x14ac:dyDescent="0.25">
      <c r="A9" s="87"/>
      <c r="B9" s="87"/>
      <c r="C9" s="87"/>
      <c r="D9" s="87"/>
      <c r="E9" s="87"/>
      <c r="F9" s="87"/>
    </row>
    <row r="10" spans="1:6" x14ac:dyDescent="0.25">
      <c r="A10" s="87"/>
      <c r="B10" s="87"/>
      <c r="C10" s="87"/>
      <c r="D10" s="87"/>
      <c r="E10" s="87"/>
      <c r="F10" s="87"/>
    </row>
    <row r="11" spans="1:6" x14ac:dyDescent="0.25">
      <c r="A11" s="87"/>
      <c r="B11" s="87"/>
      <c r="C11" s="87"/>
      <c r="D11" s="87"/>
      <c r="E11" s="87"/>
      <c r="F11" s="87"/>
    </row>
    <row r="12" spans="1:6" x14ac:dyDescent="0.25">
      <c r="A12" s="87"/>
      <c r="B12" s="87"/>
      <c r="C12" s="87"/>
      <c r="D12" s="87"/>
      <c r="E12" s="87"/>
      <c r="F12" s="87"/>
    </row>
    <row r="13" spans="1:6" x14ac:dyDescent="0.25">
      <c r="A13" s="87"/>
      <c r="B13" s="87"/>
      <c r="C13" s="87"/>
      <c r="D13" s="87"/>
      <c r="E13" s="87"/>
      <c r="F13" s="87"/>
    </row>
    <row r="14" spans="1:6" x14ac:dyDescent="0.25">
      <c r="A14" s="87"/>
      <c r="B14" s="87"/>
      <c r="C14" s="87"/>
      <c r="D14" s="87"/>
      <c r="E14" s="87"/>
      <c r="F14" s="87"/>
    </row>
    <row r="15" spans="1:6" x14ac:dyDescent="0.25">
      <c r="A15" s="87"/>
      <c r="B15" s="87"/>
      <c r="C15" s="87"/>
      <c r="D15" s="87"/>
      <c r="E15" s="87"/>
      <c r="F15" s="87"/>
    </row>
    <row r="16" spans="1:6" x14ac:dyDescent="0.25">
      <c r="A16" s="87"/>
      <c r="B16" s="87"/>
      <c r="C16" s="87"/>
      <c r="D16" s="87"/>
      <c r="E16" s="87"/>
      <c r="F16" s="87"/>
    </row>
    <row r="17" spans="1:6" x14ac:dyDescent="0.25">
      <c r="A17" s="87"/>
      <c r="B17" s="87"/>
      <c r="C17" s="87"/>
      <c r="D17" s="87"/>
      <c r="E17" s="87"/>
      <c r="F17" s="87"/>
    </row>
    <row r="18" spans="1:6" x14ac:dyDescent="0.25">
      <c r="A18" s="87"/>
      <c r="B18" s="87"/>
      <c r="C18" s="87"/>
      <c r="D18" s="87"/>
      <c r="E18" s="87"/>
      <c r="F18" s="87"/>
    </row>
    <row r="19" spans="1:6" x14ac:dyDescent="0.25">
      <c r="A19" s="87"/>
      <c r="B19" s="87"/>
      <c r="C19" s="87"/>
      <c r="D19" s="87"/>
      <c r="E19" s="87"/>
      <c r="F19" s="87"/>
    </row>
    <row r="20" spans="1:6" x14ac:dyDescent="0.25">
      <c r="A20" s="87"/>
      <c r="B20" s="87"/>
      <c r="C20" s="87"/>
      <c r="D20" s="87"/>
      <c r="E20" s="87"/>
      <c r="F20" s="87"/>
    </row>
    <row r="21" spans="1:6" x14ac:dyDescent="0.25">
      <c r="A21" s="87"/>
      <c r="B21" s="87"/>
      <c r="C21" s="87"/>
      <c r="D21" s="87"/>
      <c r="E21" s="87"/>
      <c r="F21" s="87"/>
    </row>
    <row r="22" spans="1:6" x14ac:dyDescent="0.25">
      <c r="A22" s="87"/>
      <c r="B22" s="87"/>
      <c r="C22" s="87"/>
      <c r="D22" s="87"/>
      <c r="E22" s="87"/>
      <c r="F22" s="87"/>
    </row>
    <row r="23" spans="1:6" x14ac:dyDescent="0.25">
      <c r="A23" s="87"/>
      <c r="B23" s="87"/>
      <c r="C23" s="87"/>
      <c r="D23" s="87"/>
      <c r="E23" s="87"/>
      <c r="F23" s="87"/>
    </row>
    <row r="24" spans="1:6" x14ac:dyDescent="0.25">
      <c r="A24" s="87"/>
      <c r="B24" s="87"/>
      <c r="C24" s="87"/>
      <c r="D24" s="87"/>
      <c r="E24" s="87"/>
      <c r="F24" s="87"/>
    </row>
    <row r="25" spans="1:6" x14ac:dyDescent="0.25">
      <c r="A25" s="87"/>
      <c r="B25" s="87"/>
      <c r="C25" s="87"/>
      <c r="D25" s="87"/>
      <c r="E25" s="87"/>
      <c r="F25" s="87"/>
    </row>
    <row r="26" spans="1:6" x14ac:dyDescent="0.25">
      <c r="A26" s="87"/>
      <c r="B26" s="87"/>
      <c r="C26" s="87"/>
      <c r="D26" s="87"/>
      <c r="E26" s="87"/>
      <c r="F26" s="87"/>
    </row>
    <row r="27" spans="1:6" x14ac:dyDescent="0.25">
      <c r="A27" s="87"/>
      <c r="B27" s="87"/>
      <c r="C27" s="87"/>
      <c r="D27" s="87"/>
      <c r="E27" s="87"/>
      <c r="F27" s="87"/>
    </row>
    <row r="28" spans="1:6" x14ac:dyDescent="0.25">
      <c r="A28" s="87"/>
      <c r="B28" s="87"/>
      <c r="C28" s="87"/>
      <c r="D28" s="87"/>
      <c r="E28" s="87"/>
      <c r="F28" s="87"/>
    </row>
    <row r="29" spans="1:6" x14ac:dyDescent="0.25">
      <c r="A29" s="87"/>
      <c r="B29" s="87"/>
      <c r="C29" s="87"/>
      <c r="D29" s="87"/>
      <c r="E29" s="87"/>
      <c r="F29" s="87"/>
    </row>
    <row r="30" spans="1:6" x14ac:dyDescent="0.25">
      <c r="A30" s="87"/>
      <c r="B30" s="87"/>
      <c r="C30" s="87"/>
      <c r="D30" s="87"/>
      <c r="E30" s="87"/>
      <c r="F30" s="87"/>
    </row>
    <row r="31" spans="1:6" x14ac:dyDescent="0.25">
      <c r="A31" s="87"/>
      <c r="B31" s="87"/>
      <c r="C31" s="87"/>
      <c r="D31" s="87"/>
      <c r="E31" s="87"/>
      <c r="F31" s="87"/>
    </row>
    <row r="32" spans="1:6" x14ac:dyDescent="0.25">
      <c r="A32" s="87"/>
      <c r="B32" s="87"/>
      <c r="C32" s="87"/>
      <c r="D32" s="87"/>
      <c r="E32" s="87"/>
      <c r="F32" s="87"/>
    </row>
    <row r="33" spans="1:6" ht="15" customHeight="1" x14ac:dyDescent="0.25">
      <c r="A33" s="9" t="s">
        <v>68</v>
      </c>
      <c r="B33" s="256" t="s">
        <v>90</v>
      </c>
      <c r="C33" s="216"/>
      <c r="D33" s="216"/>
      <c r="E33" s="216"/>
      <c r="F33" s="216"/>
    </row>
    <row r="34" spans="1:6" s="181" customFormat="1" ht="15" customHeight="1" x14ac:dyDescent="0.25">
      <c r="A34" s="183" t="s">
        <v>67</v>
      </c>
      <c r="B34" s="217" t="s">
        <v>131</v>
      </c>
      <c r="C34" s="218"/>
      <c r="D34" s="218"/>
      <c r="E34" s="218"/>
      <c r="F34" s="218"/>
    </row>
    <row r="35" spans="1:6" s="181" customFormat="1" ht="15" customHeight="1" x14ac:dyDescent="0.25">
      <c r="A35" s="184" t="s">
        <v>69</v>
      </c>
      <c r="B35" s="219" t="s">
        <v>132</v>
      </c>
      <c r="C35" s="197"/>
      <c r="D35" s="197"/>
      <c r="E35" s="197"/>
      <c r="F35" s="197"/>
    </row>
  </sheetData>
  <mergeCells count="4">
    <mergeCell ref="B2:F2"/>
    <mergeCell ref="B33:F33"/>
    <mergeCell ref="B34:F34"/>
    <mergeCell ref="B35:F35"/>
  </mergeCells>
  <hyperlinks>
    <hyperlink ref="F1" location="Índice!A1" display="[índice Ç]" xr:uid="{00000000-0004-0000-0600-000000000000}"/>
    <hyperlink ref="B35" r:id="rId1" display="http://www.observatorioemigracao.pt/np4/1291" xr:uid="{00000000-0004-0000-0600-000001000000}"/>
    <hyperlink ref="B35:F35" r:id="rId2" display="http://www.observatorioemigracao.pt/np4/5926" xr:uid="{00000000-0004-0000-0600-000002000000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6" ht="30" customHeight="1" x14ac:dyDescent="0.25">
      <c r="A1" s="12" t="s">
        <v>66</v>
      </c>
      <c r="B1" s="85" t="s">
        <v>0</v>
      </c>
      <c r="F1" s="15" t="s">
        <v>72</v>
      </c>
    </row>
    <row r="2" spans="1:6" ht="45" customHeight="1" x14ac:dyDescent="0.25">
      <c r="B2" s="254" t="s">
        <v>106</v>
      </c>
      <c r="C2" s="255"/>
      <c r="D2" s="255"/>
      <c r="E2" s="255"/>
      <c r="F2" s="255"/>
    </row>
    <row r="3" spans="1:6" s="97" customFormat="1" ht="15" customHeight="1" x14ac:dyDescent="0.2"/>
    <row r="4" spans="1:6" s="97" customFormat="1" ht="15" customHeight="1" x14ac:dyDescent="0.2"/>
    <row r="5" spans="1:6" s="97" customFormat="1" ht="15" customHeight="1" x14ac:dyDescent="0.2"/>
    <row r="6" spans="1:6" s="97" customFormat="1" ht="15" customHeight="1" x14ac:dyDescent="0.2"/>
    <row r="7" spans="1:6" s="97" customFormat="1" ht="15" customHeight="1" x14ac:dyDescent="0.2"/>
    <row r="8" spans="1:6" s="97" customFormat="1" ht="15" customHeight="1" x14ac:dyDescent="0.2"/>
    <row r="9" spans="1:6" s="97" customFormat="1" ht="15" customHeight="1" x14ac:dyDescent="0.2"/>
    <row r="10" spans="1:6" s="97" customFormat="1" ht="15" customHeight="1" x14ac:dyDescent="0.2"/>
    <row r="11" spans="1:6" s="97" customFormat="1" ht="15" customHeight="1" x14ac:dyDescent="0.2"/>
    <row r="12" spans="1:6" s="97" customFormat="1" ht="15" customHeight="1" x14ac:dyDescent="0.2"/>
    <row r="13" spans="1:6" s="97" customFormat="1" ht="15" customHeight="1" x14ac:dyDescent="0.2"/>
    <row r="14" spans="1:6" s="97" customFormat="1" ht="15" customHeight="1" x14ac:dyDescent="0.2"/>
    <row r="15" spans="1:6" s="97" customFormat="1" ht="15" customHeight="1" x14ac:dyDescent="0.2"/>
    <row r="16" spans="1:6" s="97" customFormat="1" ht="15" customHeight="1" x14ac:dyDescent="0.2"/>
    <row r="17" s="97" customFormat="1" ht="15" customHeight="1" x14ac:dyDescent="0.2"/>
    <row r="18" s="97" customFormat="1" ht="15" customHeight="1" x14ac:dyDescent="0.2"/>
    <row r="19" s="97" customFormat="1" ht="15" customHeight="1" x14ac:dyDescent="0.2"/>
    <row r="20" s="97" customFormat="1" ht="15" customHeight="1" x14ac:dyDescent="0.2"/>
    <row r="21" s="97" customFormat="1" ht="15" customHeight="1" x14ac:dyDescent="0.2"/>
    <row r="22" s="97" customFormat="1" ht="15" customHeight="1" x14ac:dyDescent="0.2"/>
    <row r="23" s="97" customFormat="1" ht="15" customHeight="1" x14ac:dyDescent="0.2"/>
    <row r="24" s="97" customFormat="1" ht="15" customHeight="1" x14ac:dyDescent="0.2"/>
    <row r="25" s="97" customFormat="1" ht="15" customHeight="1" x14ac:dyDescent="0.2"/>
    <row r="26" s="97" customFormat="1" ht="15" customHeight="1" x14ac:dyDescent="0.2"/>
    <row r="27" s="97" customFormat="1" ht="15" customHeight="1" x14ac:dyDescent="0.2"/>
    <row r="28" s="97" customFormat="1" ht="15" customHeight="1" x14ac:dyDescent="0.2"/>
    <row r="29" s="97" customFormat="1" ht="15" customHeight="1" x14ac:dyDescent="0.2"/>
    <row r="30" s="97" customFormat="1" ht="15" customHeight="1" x14ac:dyDescent="0.2"/>
    <row r="31" s="97" customFormat="1" ht="15" customHeight="1" x14ac:dyDescent="0.2"/>
    <row r="32" s="97" customFormat="1" ht="15" customHeight="1" x14ac:dyDescent="0.2"/>
    <row r="33" spans="1:6" s="97" customFormat="1" ht="30" customHeight="1" x14ac:dyDescent="0.25">
      <c r="A33" s="9" t="s">
        <v>68</v>
      </c>
      <c r="B33" s="257" t="s">
        <v>91</v>
      </c>
      <c r="C33" s="233"/>
      <c r="D33" s="233"/>
      <c r="E33" s="233"/>
      <c r="F33" s="233"/>
    </row>
    <row r="34" spans="1:6" s="187" customFormat="1" ht="15" customHeight="1" x14ac:dyDescent="0.2">
      <c r="A34" s="183" t="s">
        <v>67</v>
      </c>
      <c r="B34" s="217" t="s">
        <v>131</v>
      </c>
      <c r="C34" s="218"/>
      <c r="D34" s="218"/>
      <c r="E34" s="218"/>
      <c r="F34" s="218"/>
    </row>
    <row r="35" spans="1:6" s="187" customFormat="1" ht="15" customHeight="1" x14ac:dyDescent="0.2">
      <c r="A35" s="184" t="s">
        <v>69</v>
      </c>
      <c r="B35" s="219" t="s">
        <v>132</v>
      </c>
      <c r="C35" s="197"/>
      <c r="D35" s="197"/>
      <c r="E35" s="197"/>
      <c r="F35" s="197"/>
    </row>
    <row r="36" spans="1:6" s="97" customFormat="1" ht="15" customHeight="1" x14ac:dyDescent="0.2"/>
    <row r="37" spans="1:6" s="97" customFormat="1" ht="15" customHeight="1" x14ac:dyDescent="0.2"/>
  </sheetData>
  <mergeCells count="4">
    <mergeCell ref="B2:F2"/>
    <mergeCell ref="B34:F34"/>
    <mergeCell ref="B33:F33"/>
    <mergeCell ref="B35:F35"/>
  </mergeCells>
  <hyperlinks>
    <hyperlink ref="F1" location="Índice!A1" display="[índice Ç]" xr:uid="{00000000-0004-0000-0700-000000000000}"/>
    <hyperlink ref="B35" r:id="rId1" display="http://www.observatorioemigracao.pt/np4/1291" xr:uid="{00000000-0004-0000-0700-000001000000}"/>
    <hyperlink ref="B35:F35" r:id="rId2" display="http://www.observatorioemigracao.pt/np4/5926" xr:uid="{00000000-0004-0000-0700-000002000000}"/>
  </hyperlinks>
  <pageMargins left="0.7" right="0.7" top="0.75" bottom="0.75" header="0.3" footer="0.3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3"/>
  <sheetViews>
    <sheetView showGridLines="0" workbookViewId="0">
      <selection activeCell="F1" sqref="F1"/>
    </sheetView>
  </sheetViews>
  <sheetFormatPr defaultRowHeight="15" x14ac:dyDescent="0.25"/>
  <cols>
    <col min="1" max="1" width="12.7109375" customWidth="1"/>
    <col min="2" max="6" width="18.7109375" customWidth="1"/>
  </cols>
  <sheetData>
    <row r="1" spans="1:7" ht="30" customHeight="1" x14ac:dyDescent="0.25">
      <c r="A1" s="101" t="s">
        <v>66</v>
      </c>
      <c r="B1" s="13" t="s">
        <v>0</v>
      </c>
      <c r="C1" s="87"/>
      <c r="D1" s="87"/>
      <c r="E1" s="87"/>
      <c r="F1" s="15" t="s">
        <v>72</v>
      </c>
      <c r="G1" s="89"/>
    </row>
    <row r="2" spans="1:7" ht="45" customHeight="1" x14ac:dyDescent="0.25">
      <c r="A2" s="88"/>
      <c r="B2" s="254" t="s">
        <v>107</v>
      </c>
      <c r="C2" s="255"/>
      <c r="D2" s="255"/>
      <c r="E2" s="255"/>
      <c r="F2" s="255"/>
      <c r="G2" s="90"/>
    </row>
    <row r="3" spans="1:7" ht="15" customHeight="1" x14ac:dyDescent="0.25">
      <c r="A3" s="91"/>
      <c r="B3" s="92"/>
      <c r="C3" s="93"/>
      <c r="D3" s="93"/>
      <c r="E3" s="93"/>
      <c r="F3" s="93"/>
      <c r="G3" s="90"/>
    </row>
    <row r="4" spans="1:7" ht="15" customHeight="1" x14ac:dyDescent="0.25">
      <c r="A4" s="91"/>
      <c r="B4" s="92"/>
      <c r="C4" s="93"/>
      <c r="D4" s="93"/>
      <c r="E4" s="93"/>
      <c r="F4" s="93"/>
      <c r="G4" s="90"/>
    </row>
    <row r="5" spans="1:7" ht="15" customHeight="1" x14ac:dyDescent="0.25">
      <c r="A5" s="91"/>
      <c r="B5" s="92"/>
      <c r="C5" s="93"/>
      <c r="D5" s="93"/>
      <c r="E5" s="93"/>
      <c r="F5" s="93"/>
      <c r="G5" s="90"/>
    </row>
    <row r="6" spans="1:7" ht="15" customHeight="1" x14ac:dyDescent="0.25">
      <c r="A6" s="91"/>
      <c r="B6" s="92"/>
      <c r="C6" s="93"/>
      <c r="D6" s="93"/>
      <c r="E6" s="93"/>
      <c r="F6" s="93"/>
      <c r="G6" s="90"/>
    </row>
    <row r="7" spans="1:7" ht="15" customHeight="1" x14ac:dyDescent="0.25">
      <c r="A7" s="91"/>
      <c r="B7" s="92"/>
      <c r="C7" s="93"/>
      <c r="D7" s="93"/>
      <c r="E7" s="93"/>
      <c r="F7" s="93"/>
      <c r="G7" s="90"/>
    </row>
    <row r="8" spans="1:7" ht="15" customHeight="1" x14ac:dyDescent="0.25">
      <c r="A8" s="91"/>
      <c r="B8" s="92"/>
      <c r="C8" s="93"/>
      <c r="D8" s="93"/>
      <c r="E8" s="93"/>
      <c r="F8" s="93"/>
      <c r="G8" s="90"/>
    </row>
    <row r="9" spans="1:7" ht="15" customHeight="1" x14ac:dyDescent="0.25">
      <c r="A9" s="91"/>
      <c r="B9" s="92"/>
      <c r="C9" s="93"/>
      <c r="D9" s="93"/>
      <c r="E9" s="93"/>
      <c r="F9" s="93"/>
      <c r="G9" s="90"/>
    </row>
    <row r="10" spans="1:7" ht="15" customHeight="1" x14ac:dyDescent="0.25">
      <c r="A10" s="91"/>
      <c r="B10" s="92"/>
      <c r="C10" s="93"/>
      <c r="D10" s="93"/>
      <c r="E10" s="93"/>
      <c r="F10" s="93"/>
      <c r="G10" s="90"/>
    </row>
    <row r="11" spans="1:7" ht="15" customHeight="1" x14ac:dyDescent="0.25">
      <c r="A11" s="91"/>
      <c r="B11" s="92"/>
      <c r="C11" s="93"/>
      <c r="D11" s="93"/>
      <c r="E11" s="93"/>
      <c r="F11" s="93"/>
      <c r="G11" s="90"/>
    </row>
    <row r="12" spans="1:7" ht="15" customHeight="1" x14ac:dyDescent="0.25">
      <c r="A12" s="91"/>
      <c r="B12" s="92"/>
      <c r="C12" s="93"/>
      <c r="D12" s="93"/>
      <c r="E12" s="93"/>
      <c r="F12" s="93"/>
      <c r="G12" s="90"/>
    </row>
    <row r="13" spans="1:7" ht="15" customHeight="1" x14ac:dyDescent="0.25">
      <c r="A13" s="91"/>
      <c r="B13" s="92"/>
      <c r="C13" s="93"/>
      <c r="D13" s="93"/>
      <c r="E13" s="93"/>
      <c r="F13" s="93"/>
      <c r="G13" s="90"/>
    </row>
    <row r="14" spans="1:7" ht="15" customHeight="1" x14ac:dyDescent="0.25">
      <c r="A14" s="87"/>
      <c r="B14" s="87"/>
      <c r="C14" s="87"/>
      <c r="D14" s="87"/>
      <c r="E14" s="87"/>
      <c r="F14" s="87"/>
      <c r="G14" s="87"/>
    </row>
    <row r="15" spans="1:7" ht="15" customHeight="1" x14ac:dyDescent="0.25">
      <c r="A15" s="87"/>
      <c r="B15" s="87"/>
      <c r="C15" s="87"/>
      <c r="D15" s="87"/>
      <c r="E15" s="87"/>
      <c r="F15" s="87"/>
      <c r="G15" s="87"/>
    </row>
    <row r="16" spans="1:7" ht="15" customHeight="1" x14ac:dyDescent="0.25">
      <c r="A16" s="87"/>
      <c r="B16" s="87"/>
      <c r="C16" s="87"/>
      <c r="D16" s="87"/>
      <c r="E16" s="87"/>
      <c r="F16" s="87"/>
      <c r="G16" s="87"/>
    </row>
    <row r="17" spans="1:7" ht="15" customHeight="1" x14ac:dyDescent="0.25">
      <c r="A17" s="87"/>
      <c r="B17" s="87"/>
      <c r="C17" s="87"/>
      <c r="D17" s="87"/>
      <c r="E17" s="87"/>
      <c r="F17" s="87"/>
      <c r="G17" s="87"/>
    </row>
    <row r="18" spans="1:7" ht="15" customHeight="1" x14ac:dyDescent="0.25">
      <c r="A18" s="87"/>
      <c r="B18" s="87"/>
      <c r="C18" s="87"/>
      <c r="D18" s="87"/>
      <c r="E18" s="87"/>
      <c r="F18" s="87"/>
      <c r="G18" s="87"/>
    </row>
    <row r="19" spans="1:7" ht="15" customHeight="1" x14ac:dyDescent="0.25">
      <c r="A19" s="87"/>
      <c r="B19" s="87"/>
      <c r="C19" s="87"/>
      <c r="D19" s="87"/>
      <c r="E19" s="87"/>
      <c r="F19" s="87"/>
      <c r="G19" s="87"/>
    </row>
    <row r="20" spans="1:7" ht="15" customHeight="1" x14ac:dyDescent="0.25">
      <c r="A20" s="87"/>
      <c r="B20" s="87"/>
      <c r="C20" s="87"/>
      <c r="D20" s="87"/>
      <c r="E20" s="87"/>
      <c r="F20" s="87"/>
      <c r="G20" s="87"/>
    </row>
    <row r="21" spans="1:7" ht="15" customHeight="1" x14ac:dyDescent="0.25">
      <c r="A21" s="87"/>
      <c r="B21" s="87"/>
      <c r="C21" s="87"/>
      <c r="D21" s="87"/>
      <c r="E21" s="87"/>
      <c r="F21" s="87"/>
      <c r="G21" s="87"/>
    </row>
    <row r="22" spans="1:7" ht="15" customHeight="1" x14ac:dyDescent="0.25">
      <c r="A22" s="87"/>
      <c r="B22" s="87"/>
      <c r="C22" s="87"/>
      <c r="D22" s="87"/>
      <c r="E22" s="87"/>
      <c r="F22" s="87"/>
      <c r="G22" s="87"/>
    </row>
    <row r="23" spans="1:7" ht="15" customHeight="1" x14ac:dyDescent="0.25">
      <c r="A23" s="87"/>
      <c r="B23" s="87"/>
      <c r="C23" s="87"/>
      <c r="D23" s="87"/>
      <c r="E23" s="87"/>
      <c r="F23" s="87"/>
      <c r="G23" s="87"/>
    </row>
    <row r="24" spans="1:7" ht="15" customHeight="1" x14ac:dyDescent="0.25">
      <c r="A24" s="87"/>
      <c r="B24" s="87"/>
      <c r="C24" s="87"/>
      <c r="D24" s="87"/>
      <c r="E24" s="87"/>
      <c r="F24" s="87"/>
      <c r="G24" s="87"/>
    </row>
    <row r="25" spans="1:7" ht="15" customHeight="1" x14ac:dyDescent="0.25">
      <c r="A25" s="87"/>
      <c r="B25" s="87"/>
      <c r="C25" s="87"/>
      <c r="D25" s="87"/>
      <c r="E25" s="87"/>
      <c r="F25" s="87"/>
      <c r="G25" s="87"/>
    </row>
    <row r="26" spans="1:7" ht="15" customHeight="1" x14ac:dyDescent="0.25">
      <c r="A26" s="87"/>
      <c r="B26" s="87"/>
      <c r="C26" s="87"/>
      <c r="D26" s="87"/>
      <c r="E26" s="87"/>
      <c r="F26" s="87"/>
      <c r="G26" s="87"/>
    </row>
    <row r="27" spans="1:7" ht="15" customHeight="1" x14ac:dyDescent="0.25">
      <c r="A27" s="87"/>
      <c r="B27" s="87"/>
      <c r="C27" s="87"/>
      <c r="D27" s="87"/>
      <c r="E27" s="87"/>
      <c r="F27" s="87"/>
      <c r="G27" s="87"/>
    </row>
    <row r="28" spans="1:7" ht="15" customHeight="1" x14ac:dyDescent="0.25">
      <c r="A28" s="87"/>
      <c r="B28" s="87"/>
      <c r="C28" s="87"/>
      <c r="D28" s="87"/>
      <c r="E28" s="87"/>
      <c r="F28" s="87"/>
      <c r="G28" s="87"/>
    </row>
    <row r="29" spans="1:7" ht="15" customHeight="1" x14ac:dyDescent="0.25">
      <c r="A29" s="87"/>
      <c r="B29" s="87"/>
      <c r="C29" s="87"/>
      <c r="D29" s="87"/>
      <c r="E29" s="87"/>
      <c r="F29" s="87"/>
      <c r="G29" s="87"/>
    </row>
    <row r="30" spans="1:7" ht="15" customHeight="1" x14ac:dyDescent="0.25">
      <c r="A30" s="87"/>
      <c r="B30" s="87"/>
      <c r="C30" s="87"/>
      <c r="D30" s="87"/>
      <c r="E30" s="87"/>
      <c r="F30" s="87"/>
      <c r="G30" s="87"/>
    </row>
    <row r="31" spans="1:7" ht="15" customHeight="1" x14ac:dyDescent="0.25">
      <c r="A31" s="87"/>
      <c r="B31" s="87"/>
      <c r="C31" s="87"/>
      <c r="D31" s="87"/>
      <c r="E31" s="87"/>
      <c r="F31" s="87"/>
      <c r="G31" s="87"/>
    </row>
    <row r="32" spans="1:7" ht="15" customHeight="1" x14ac:dyDescent="0.25">
      <c r="A32" s="87"/>
      <c r="B32" s="87"/>
      <c r="C32" s="87"/>
      <c r="D32" s="87"/>
      <c r="E32" s="87"/>
      <c r="F32" s="87"/>
      <c r="G32" s="87"/>
    </row>
    <row r="33" spans="1:7" ht="15" customHeight="1" x14ac:dyDescent="0.25">
      <c r="A33" s="9" t="s">
        <v>68</v>
      </c>
      <c r="B33" s="256" t="s">
        <v>90</v>
      </c>
      <c r="C33" s="216"/>
      <c r="D33" s="216"/>
      <c r="E33" s="216"/>
      <c r="F33" s="216"/>
      <c r="G33" s="89"/>
    </row>
    <row r="34" spans="1:7" s="181" customFormat="1" ht="15" customHeight="1" x14ac:dyDescent="0.25">
      <c r="A34" s="183" t="s">
        <v>67</v>
      </c>
      <c r="B34" s="217" t="s">
        <v>131</v>
      </c>
      <c r="C34" s="218"/>
      <c r="D34" s="218"/>
      <c r="E34" s="218"/>
      <c r="F34" s="218"/>
      <c r="G34" s="188"/>
    </row>
    <row r="35" spans="1:7" s="181" customFormat="1" ht="15" customHeight="1" x14ac:dyDescent="0.25">
      <c r="A35" s="184" t="s">
        <v>69</v>
      </c>
      <c r="B35" s="219" t="s">
        <v>132</v>
      </c>
      <c r="C35" s="197"/>
      <c r="D35" s="197"/>
      <c r="E35" s="197"/>
      <c r="F35" s="197"/>
      <c r="G35" s="188"/>
    </row>
    <row r="36" spans="1:7" x14ac:dyDescent="0.25">
      <c r="A36" s="87"/>
      <c r="B36" s="87"/>
      <c r="C36" s="87"/>
      <c r="D36" s="87"/>
      <c r="E36" s="87"/>
      <c r="F36" s="87"/>
      <c r="G36" s="87"/>
    </row>
    <row r="50" spans="2:3" x14ac:dyDescent="0.25">
      <c r="B50" s="97" t="s">
        <v>6</v>
      </c>
      <c r="C50" s="100">
        <v>300</v>
      </c>
    </row>
    <row r="51" spans="2:3" x14ac:dyDescent="0.25">
      <c r="B51" s="97" t="s">
        <v>13</v>
      </c>
      <c r="C51" s="100">
        <v>142.78933917488135</v>
      </c>
    </row>
    <row r="52" spans="2:3" x14ac:dyDescent="0.25">
      <c r="B52" s="97" t="s">
        <v>34</v>
      </c>
      <c r="C52" s="100">
        <v>130.86486486486487</v>
      </c>
    </row>
    <row r="53" spans="2:3" x14ac:dyDescent="0.25">
      <c r="B53" s="97" t="s">
        <v>54</v>
      </c>
      <c r="C53" s="100">
        <v>62.352177340815274</v>
      </c>
    </row>
    <row r="54" spans="2:3" x14ac:dyDescent="0.25">
      <c r="B54" s="97" t="s">
        <v>26</v>
      </c>
      <c r="C54" s="100">
        <v>47.953816549069927</v>
      </c>
    </row>
    <row r="55" spans="2:3" x14ac:dyDescent="0.25">
      <c r="B55" s="97" t="s">
        <v>61</v>
      </c>
      <c r="C55" s="100">
        <v>26.72450779425084</v>
      </c>
    </row>
    <row r="56" spans="2:3" x14ac:dyDescent="0.25">
      <c r="B56" s="97" t="s">
        <v>30</v>
      </c>
      <c r="C56" s="155">
        <v>23.174385754644305</v>
      </c>
    </row>
    <row r="57" spans="2:3" x14ac:dyDescent="0.25">
      <c r="B57" s="97" t="s">
        <v>4</v>
      </c>
      <c r="C57" s="100">
        <v>16.826198921335205</v>
      </c>
    </row>
    <row r="58" spans="2:3" x14ac:dyDescent="0.25">
      <c r="B58" s="97" t="s">
        <v>43</v>
      </c>
      <c r="C58" s="100">
        <v>4.3557342523453855</v>
      </c>
    </row>
    <row r="59" spans="2:3" x14ac:dyDescent="0.25">
      <c r="B59" s="97" t="s">
        <v>27</v>
      </c>
      <c r="C59" s="100">
        <v>-29.504631494160293</v>
      </c>
    </row>
    <row r="63" spans="2:3" x14ac:dyDescent="0.25">
      <c r="B63" s="97"/>
      <c r="C63" s="100"/>
    </row>
    <row r="73" spans="2:3" x14ac:dyDescent="0.25">
      <c r="B73" s="97"/>
      <c r="C73" s="100"/>
    </row>
  </sheetData>
  <sortState xmlns:xlrd2="http://schemas.microsoft.com/office/spreadsheetml/2017/richdata2" ref="B63:C71">
    <sortCondition descending="1" ref="C62"/>
  </sortState>
  <mergeCells count="4">
    <mergeCell ref="B2:F2"/>
    <mergeCell ref="B33:F33"/>
    <mergeCell ref="B34:F34"/>
    <mergeCell ref="B35:F35"/>
  </mergeCells>
  <hyperlinks>
    <hyperlink ref="F1" location="Índice!A1" display="[índice Ç]" xr:uid="{00000000-0004-0000-0800-000000000000}"/>
    <hyperlink ref="B35" r:id="rId1" display="http://www.observatorioemigracao.pt/np4/1291" xr:uid="{00000000-0004-0000-0800-000001000000}"/>
    <hyperlink ref="B35:F35" r:id="rId2" display="http://www.observatorioemigracao.pt/np4/5926" xr:uid="{00000000-0004-0000-0800-000002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12</vt:i4>
      </vt:variant>
    </vt:vector>
  </HeadingPairs>
  <TitlesOfParts>
    <vt:vector size="12" baseType="lpstr">
      <vt:lpstr>Índice</vt:lpstr>
      <vt:lpstr>Quadro 4.1</vt:lpstr>
      <vt:lpstr>Quadro 4.2</vt:lpstr>
      <vt:lpstr>Quadro 4.3</vt:lpstr>
      <vt:lpstr>Quadro 4.4</vt:lpstr>
      <vt:lpstr>Quadro 4.5</vt:lpstr>
      <vt:lpstr>Gráfico 4.1</vt:lpstr>
      <vt:lpstr>Gráfico 4.2</vt:lpstr>
      <vt:lpstr>Gráfico 4.3</vt:lpstr>
      <vt:lpstr>Gráfico 4.4</vt:lpstr>
      <vt:lpstr>Gráfico 4.5</vt:lpstr>
      <vt:lpstr>Gráfico 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Inês Vidigal</dc:creator>
  <cp:lastModifiedBy>Inês Vidigal</cp:lastModifiedBy>
  <dcterms:created xsi:type="dcterms:W3CDTF">2015-06-08T09:59:44Z</dcterms:created>
  <dcterms:modified xsi:type="dcterms:W3CDTF">2020-05-15T10:05:29Z</dcterms:modified>
</cp:coreProperties>
</file>