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79DA3DB8-5C5B-4246-8255-9C50DCC1A1CA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36" r:id="rId1"/>
    <sheet name="Quadro 1.1" sheetId="1" r:id="rId2"/>
    <sheet name="Quadro 1.2" sheetId="5" r:id="rId3"/>
    <sheet name="Quadro 1.3" sheetId="7" r:id="rId4"/>
    <sheet name="Quadro 1.4" sheetId="18" r:id="rId5"/>
    <sheet name="Quadro 1.5" sheetId="16" r:id="rId6"/>
    <sheet name="Quadro 1.6" sheetId="17" r:id="rId7"/>
    <sheet name="Quadro 1.7" sheetId="38" r:id="rId8"/>
    <sheet name="Quadro 1.8" sheetId="21" r:id="rId9"/>
    <sheet name="Gráfico 1.1" sheetId="8" r:id="rId10"/>
    <sheet name="Gráfico 1.2" sheetId="9" r:id="rId11"/>
    <sheet name="Gráfico 1.3" sheetId="37" r:id="rId12"/>
    <sheet name="Gráfico 1.4" sheetId="40" r:id="rId13"/>
    <sheet name="Gráfico 1.5" sheetId="23" r:id="rId14"/>
    <sheet name="Gráfico 1.6" sheetId="39" r:id="rId15"/>
    <sheet name="Gráfico 1.7" sheetId="26" r:id="rId16"/>
  </sheets>
  <definedNames>
    <definedName name="Quadro_1.1_Indicadores_sociais_de_contexto">'Quadro 1.1'!$B$2</definedName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36" l="1"/>
  <c r="E7" i="36" l="1"/>
  <c r="D14" i="16"/>
  <c r="C14" i="16"/>
  <c r="I10" i="18" l="1"/>
  <c r="J10" i="18" s="1"/>
  <c r="H10" i="18"/>
  <c r="F10" i="18"/>
  <c r="D10" i="18"/>
  <c r="I9" i="18"/>
  <c r="J9" i="18" s="1"/>
  <c r="H9" i="18"/>
  <c r="F9" i="18"/>
  <c r="D9" i="18"/>
  <c r="I8" i="18"/>
  <c r="J8" i="18" s="1"/>
  <c r="H8" i="18"/>
  <c r="F8" i="18"/>
  <c r="D8" i="18"/>
  <c r="I7" i="18"/>
  <c r="J7" i="18" s="1"/>
  <c r="H7" i="18"/>
  <c r="F7" i="18"/>
  <c r="D7" i="18"/>
  <c r="I6" i="18"/>
  <c r="J6" i="18" s="1"/>
  <c r="H6" i="18"/>
  <c r="F6" i="18"/>
  <c r="D6" i="18"/>
  <c r="I5" i="18"/>
  <c r="J5" i="18" s="1"/>
  <c r="H5" i="18"/>
  <c r="F5" i="18"/>
  <c r="D5" i="18"/>
  <c r="C19" i="7"/>
  <c r="E9" i="36" l="1"/>
  <c r="B5" i="36"/>
  <c r="B4" i="36"/>
  <c r="C18" i="7"/>
  <c r="C17" i="7"/>
  <c r="C16" i="7"/>
  <c r="C8" i="7"/>
  <c r="C7" i="7"/>
  <c r="C6" i="7"/>
  <c r="D84" i="26"/>
  <c r="C84" i="26"/>
  <c r="E10" i="36"/>
  <c r="E8" i="36"/>
  <c r="B11" i="36"/>
  <c r="B9" i="36"/>
  <c r="B8" i="36"/>
  <c r="E6" i="36"/>
  <c r="E5" i="36"/>
  <c r="E4" i="36"/>
  <c r="B7" i="36"/>
  <c r="B6" i="36"/>
</calcChain>
</file>

<file path=xl/sharedStrings.xml><?xml version="1.0" encoding="utf-8"?>
<sst xmlns="http://schemas.openxmlformats.org/spreadsheetml/2006/main" count="438" uniqueCount="197">
  <si>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</si>
  <si>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</si>
  <si>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</si>
  <si>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</si>
  <si>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</si>
  <si>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</si>
  <si>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</si>
  <si>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</si>
  <si>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</si>
  <si>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</si>
  <si>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</si>
  <si>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</si>
  <si>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</si>
  <si>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</si>
  <si>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</si>
  <si>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</si>
  <si>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</si>
  <si>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</si>
  <si>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</si>
  <si>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</si>
  <si>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</si>
  <si>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</si>
  <si>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</si>
  <si>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</si>
  <si>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</si>
  <si>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</si>
  <si>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</si>
  <si>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</si>
  <si>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</si>
  <si>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</si>
  <si>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</si>
  <si>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</si>
  <si>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</si>
  <si>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</si>
  <si>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</si>
  <si>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</si>
  <si>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</si>
  <si>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</si>
  <si>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</si>
  <si>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</si>
  <si>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</si>
  <si>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</si>
  <si>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</si>
  <si>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</si>
  <si>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</si>
  <si>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</si>
  <si>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</si>
  <si>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</si>
  <si>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</si>
  <si>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</si>
  <si>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</si>
  <si>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</si>
  <si>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</si>
  <si>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</si>
  <si>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</si>
  <si>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</si>
  <si>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</si>
  <si>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</si>
  <si>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</si>
  <si>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</si>
  <si>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Ucrânia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</si>
  <si>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</si>
  <si>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</si>
  <si>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</si>
  <si>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</si>
  <si>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</si>
  <si>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</si>
  <si>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</si>
  <si>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</si>
  <si>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</si>
  <si>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</si>
  <si>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</si>
  <si>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</si>
  <si>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</si>
  <si>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</si>
  <si>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</si>
  <si>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</si>
  <si>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</si>
  <si>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</si>
  <si>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</si>
  <si>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</si>
  <si>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</si>
  <si>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Líbano</t>
  </si>
  <si>
    <t>Nova Zelândia</t>
  </si>
  <si>
    <t>Europa</t>
  </si>
  <si>
    <t>América</t>
  </si>
  <si>
    <t>Outros</t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</si>
  <si>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2015)</t>
    </r>
  </si>
  <si>
    <t>População (milhões, 2015)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</si>
  <si>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2015)</t>
    </r>
  </si>
  <si>
    <t>População urbana (% do total, 2015)</t>
  </si>
  <si>
    <t>Crescimento populacional (% anual, 2015)</t>
  </si>
  <si>
    <t>População com 0-14 anos (% do total, 2015)</t>
  </si>
  <si>
    <t>População com 65 e mais anos (% do total, 2015)</t>
  </si>
  <si>
    <t>Fecundidade total (nascimentos por mulher, 2014)</t>
  </si>
  <si>
    <t>População ativa total (milhões, 2014)</t>
  </si>
  <si>
    <t>População ativa com ensino superior (% do total, 2014)</t>
  </si>
  <si>
    <t>Desemprego total (% da população ativa total, estimativa da OIT, 2014)</t>
  </si>
  <si>
    <t>Desemprego de longa duração (% do desemprego total, 2014)</t>
  </si>
  <si>
    <t>Desemprego jovem (15-24 anos, estimativa da OIT, 2014)</t>
  </si>
  <si>
    <t>PIB (preços correntes, milhares de milhões de dólares, 2015)</t>
  </si>
  <si>
    <t>Crescimento do PIB (% anual, 2015)</t>
  </si>
  <si>
    <t>PIB per capita (preços correntes, milhares de dólares, 2015)</t>
  </si>
  <si>
    <t>Taxa de mortalidade infantil (mortes por 1000 nados-vivos, 2015)</t>
  </si>
  <si>
    <t>Número médio de anos de escolaridade (2014)</t>
  </si>
  <si>
    <t>Índice de desenvolvimento humano (2014)</t>
  </si>
  <si>
    <t>Posição no índice de desenvolvimento humano (2014)</t>
  </si>
  <si>
    <t>Quadro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</si>
  <si>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Egipto</t>
  </si>
  <si>
    <t>Myanmar</t>
  </si>
  <si>
    <r>
      <t xml:space="preserve">Quadro 1.3 </t>
    </r>
    <r>
      <rPr>
        <b/>
        <sz val="9"/>
        <rFont val="Arial"/>
        <family val="2"/>
      </rPr>
      <t>Estimativa das saídas totais de emigrantes portugueses, 2001-2015</t>
    </r>
  </si>
  <si>
    <t>(*)</t>
  </si>
  <si>
    <t>Relatório Estatístico 2016</t>
  </si>
  <si>
    <t>15 de dezembro de 2016</t>
  </si>
  <si>
    <t>15 de dezembro de 2016.</t>
  </si>
  <si>
    <t>http://www.observatorioemigracao.pt/np4/5751</t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</si>
  <si>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2001-2015</t>
    </r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</si>
  <si>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</si>
  <si>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Quadro elaborado pelo Observatório da Emigração, valores de World Bank, DataBank, World Development Indicators, atualizado em 15/12/2016, e de United Nations Development Programme (UNDP), 2015 Human Development Report (para anos de escolaridade e índice de desenvolvimento humano).</t>
  </si>
  <si>
    <t>Número de imigrantes em percentagem da população do país de destino (2015)</t>
  </si>
  <si>
    <t>Número de imigrantes (milhares, 2015)</t>
  </si>
  <si>
    <t>Número de emigrantes a residir no estrangeiro em percentagem da população do país de origem (2015)</t>
  </si>
  <si>
    <t>Número de emigrantes a residir no estrangeiro (milhares, 2015)</t>
  </si>
  <si>
    <t>Gráfico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</si>
  <si>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r>
      <t>Quadro 1.1</t>
    </r>
    <r>
      <rPr>
        <b/>
        <sz val="9"/>
        <rFont val="Arial"/>
        <family val="2"/>
      </rPr>
      <t xml:space="preserve"> Indicadores sociais de contexto, 2015 ou último ano disponível</t>
    </r>
  </si>
  <si>
    <r>
      <t xml:space="preserve">Quadro 1.2 </t>
    </r>
    <r>
      <rPr>
        <b/>
        <sz val="9"/>
        <rFont val="Arial"/>
        <family val="2"/>
      </rPr>
      <t>Indicadores migratórios de contexto, 2015 ou último ano disponível</t>
    </r>
  </si>
  <si>
    <t>Entrada de remessas (preços correntes, milhões de dólares, 2015)</t>
  </si>
  <si>
    <t>Remessas entradas em percentagem do PIB (2015)</t>
  </si>
  <si>
    <t>Saídas de remessas (preços correntes, milhões de dólares, 2015)</t>
  </si>
  <si>
    <t>Quadro elaborado pelo Observatório da Emigração, valores de: United Nations, Department of Economic and Social Affairs, Population Division (2015), Trends in International Migrant Stock: Migrants by Destination and Origin (United Nations database, POP/DB/MIG/Stock/Rev.2015) (número de emigrantes e de imigrantes); Migration Database with Age of Entry, 1900-2000 (taxa de emigração da população com ensino superior); World Bank, World Bank, Bilateral Remittance Matrix 2015 (v. Oct 2016) (remessas).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</si>
  <si>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</si>
  <si>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</si>
  <si>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</si>
  <si>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</si>
  <si>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</si>
  <si>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</si>
  <si>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</si>
  <si>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</si>
  <si>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</si>
  <si>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1990-2015</t>
    </r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</si>
  <si>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</si>
  <si>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</si>
  <si>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</si>
  <si>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</si>
  <si>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</si>
  <si>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</si>
  <si>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</si>
  <si>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</si>
  <si>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</si>
  <si>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</si>
  <si>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</si>
  <si>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</si>
  <si>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</si>
  <si>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</si>
  <si>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</si>
  <si>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</si>
  <si>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</si>
  <si>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</si>
  <si>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</si>
  <si>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</si>
  <si>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</si>
  <si>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</si>
  <si>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</si>
  <si>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</si>
  <si>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</si>
  <si>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</si>
  <si>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</si>
  <si>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</si>
  <si>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</si>
  <si>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</si>
  <si>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</si>
  <si>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</si>
  <si>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</si>
  <si>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1990-2015</t>
    </r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</si>
  <si>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</si>
  <si>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</si>
  <si>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</si>
  <si>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</si>
  <si>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(*) Valores provisórios.</t>
  </si>
  <si>
    <t>Série nova (em construção)</t>
  </si>
  <si>
    <t>Três principais países de emigração (fluxos de saída) e de imigração (fluxos de entrada) nos últimos cinco anos (2011-2015).</t>
  </si>
  <si>
    <t>Três principais países de destino 
da emigração portuguesa</t>
  </si>
  <si>
    <t>Três principais países de origem 
da imigração em Portugal</t>
  </si>
  <si>
    <t>Série corrente</t>
  </si>
  <si>
    <t>Os valores de 2015 da série corrente, bem como todos os da série nova, são provisórios.</t>
  </si>
  <si>
    <t>Gráfico elaborado pelo Observatório da Emigração, valores da OCDE, Database on Immigrants in OECD Countries, DIOC-2000/01 e DIOC-2010/11 (Rev 3).</t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</si>
  <si>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</si>
  <si>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2015</t>
    </r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</si>
  <si>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</si>
  <si>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2015</t>
    </r>
  </si>
  <si>
    <t xml:space="preserve">Taxa de emigração = número de emigrantes em percentagem da população do país de origem; 
apenas países com mais de um milhão de habitantes.
</t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</si>
  <si>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2015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</si>
  <si>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2015</t>
    </r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</si>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</sst>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2" fillId="0" borderId="0" applyNumberFormat="0" applyFill="0" applyBorder="0" applyProtection="0">
      <alignment horizontal="left" vertical="center" wrapText="1"/>
    </xf>
    <xf numFmtId="166" fontId="22" fillId="0" borderId="1" applyFill="0" applyProtection="0">
      <alignment horizontal="right" vertical="center" wrapText="1"/>
    </xf>
    <xf numFmtId="168" fontId="22" fillId="0" borderId="0" applyFill="0" applyBorder="0" applyProtection="0">
      <alignment horizontal="right" vertical="center" wrapText="1"/>
    </xf>
    <xf numFmtId="167" fontId="22" fillId="0" borderId="2" applyFill="0" applyProtection="0">
      <alignment horizontal="right" vertical="center" wrapText="1"/>
    </xf>
    <xf numFmtId="169" fontId="22" fillId="0" borderId="3" applyFill="0" applyProtection="0">
      <alignment horizontal="right" vertical="center" wrapText="1"/>
    </xf>
  </cellStyleXfs>
  <cellXfs count="431">
    <xf numFmtId="0" fontId="0" fillId="0" borderId="0" xfId="0"/>
    <xf numFmtId="3" fontId="26" fillId="0" borderId="0" xfId="0" applyNumberFormat="1" applyFont="1" applyAlignment="1">
      <alignment vertical="center"/>
    </xf>
    <xf numFmtId="3" fontId="17" fillId="2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6" fillId="0" borderId="0" xfId="0" applyNumberFormat="1" applyFont="1" applyAlignment="1">
      <alignment horizontal="left" vertical="center" indent="1"/>
    </xf>
    <xf numFmtId="3" fontId="26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3" fontId="17" fillId="0" borderId="0" xfId="0" applyNumberFormat="1" applyFont="1" applyFill="1" applyBorder="1" applyAlignment="1">
      <alignment horizontal="left" vertical="center" indent="1"/>
    </xf>
    <xf numFmtId="3" fontId="28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1"/>
    </xf>
    <xf numFmtId="3" fontId="26" fillId="0" borderId="0" xfId="0" applyNumberFormat="1" applyFont="1" applyAlignment="1">
      <alignment horizontal="left" indent="1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6" fillId="0" borderId="0" xfId="0" applyNumberFormat="1" applyFont="1" applyAlignment="1"/>
    <xf numFmtId="3" fontId="28" fillId="0" borderId="0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0" fillId="3" borderId="0" xfId="0" applyFill="1"/>
    <xf numFmtId="3" fontId="26" fillId="3" borderId="0" xfId="0" applyNumberFormat="1" applyFont="1" applyFill="1" applyAlignment="1">
      <alignment vertical="center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6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1" fillId="3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2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8" fillId="0" borderId="0" xfId="0" applyNumberFormat="1" applyFont="1" applyAlignment="1">
      <alignment horizontal="right" vertical="top" indent="1"/>
    </xf>
    <xf numFmtId="3" fontId="26" fillId="0" borderId="0" xfId="0" applyNumberFormat="1" applyFont="1" applyFill="1" applyAlignment="1">
      <alignment vertical="center"/>
    </xf>
    <xf numFmtId="0" fontId="0" fillId="0" borderId="0" xfId="0" applyFill="1"/>
    <xf numFmtId="0" fontId="26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3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34" fillId="0" borderId="0" xfId="1" applyFont="1" applyBorder="1" applyAlignment="1">
      <alignment horizontal="right" vertical="center" indent="1"/>
    </xf>
    <xf numFmtId="0" fontId="34" fillId="0" borderId="0" xfId="0" applyFont="1" applyFill="1" applyAlignment="1">
      <alignment horizontal="left" vertical="top"/>
    </xf>
    <xf numFmtId="0" fontId="34" fillId="0" borderId="0" xfId="1" applyFont="1" applyFill="1" applyAlignment="1">
      <alignment horizontal="left" vertical="top"/>
    </xf>
    <xf numFmtId="0" fontId="3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7" fillId="2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indent="1"/>
    </xf>
    <xf numFmtId="0" fontId="34" fillId="2" borderId="0" xfId="0" applyFont="1" applyFill="1" applyBorder="1" applyAlignment="1">
      <alignment horizontal="left" vertical="center" indent="1"/>
    </xf>
    <xf numFmtId="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left" vertical="center" indent="1"/>
    </xf>
    <xf numFmtId="3" fontId="28" fillId="0" borderId="0" xfId="0" applyNumberFormat="1" applyFont="1" applyFill="1" applyAlignment="1">
      <alignment horizontal="left" indent="1"/>
    </xf>
    <xf numFmtId="3" fontId="28" fillId="0" borderId="0" xfId="0" applyNumberFormat="1" applyFont="1" applyFill="1" applyAlignment="1">
      <alignment horizontal="left"/>
    </xf>
    <xf numFmtId="3" fontId="17" fillId="2" borderId="5" xfId="0" applyNumberFormat="1" applyFont="1" applyFill="1" applyBorder="1" applyAlignment="1">
      <alignment horizontal="right" vertical="center" indent="4"/>
    </xf>
    <xf numFmtId="14" fontId="26" fillId="3" borderId="0" xfId="0" applyNumberFormat="1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35" fillId="3" borderId="0" xfId="1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 indent="1"/>
    </xf>
    <xf numFmtId="3" fontId="17" fillId="0" borderId="6" xfId="0" applyNumberFormat="1" applyFont="1" applyFill="1" applyBorder="1" applyAlignment="1">
      <alignment horizontal="left" vertical="center" indent="1"/>
    </xf>
    <xf numFmtId="3" fontId="16" fillId="0" borderId="7" xfId="0" applyNumberFormat="1" applyFont="1" applyBorder="1" applyAlignment="1">
      <alignment horizontal="center" vertical="center" wrapText="1"/>
    </xf>
    <xf numFmtId="3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8" fillId="3" borderId="4" xfId="0" applyNumberFormat="1" applyFont="1" applyFill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wrapText="1" indent="1"/>
    </xf>
    <xf numFmtId="1" fontId="17" fillId="2" borderId="8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right" vertical="center" indent="4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top" indent="1"/>
    </xf>
    <xf numFmtId="3" fontId="26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 vertical="center" indent="1"/>
    </xf>
    <xf numFmtId="3" fontId="16" fillId="0" borderId="2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64" fontId="17" fillId="2" borderId="0" xfId="0" applyNumberFormat="1" applyFont="1" applyFill="1" applyBorder="1" applyAlignment="1">
      <alignment horizontal="right" vertical="center" indent="5"/>
    </xf>
    <xf numFmtId="164" fontId="17" fillId="3" borderId="0" xfId="0" applyNumberFormat="1" applyFont="1" applyFill="1" applyBorder="1" applyAlignment="1">
      <alignment horizontal="right" vertical="center" indent="5"/>
    </xf>
    <xf numFmtId="164" fontId="17" fillId="3" borderId="6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3" borderId="6" xfId="0" applyFont="1" applyFill="1" applyBorder="1" applyAlignment="1">
      <alignment horizontal="right" vertical="center" indent="2"/>
    </xf>
    <xf numFmtId="3" fontId="26" fillId="3" borderId="0" xfId="0" applyNumberFormat="1" applyFont="1" applyFill="1" applyBorder="1" applyAlignment="1">
      <alignment horizontal="left" vertical="center" indent="1"/>
    </xf>
    <xf numFmtId="0" fontId="34" fillId="3" borderId="0" xfId="0" applyFont="1" applyFill="1" applyBorder="1" applyAlignment="1">
      <alignment horizontal="right" vertical="center" indent="2"/>
    </xf>
    <xf numFmtId="3" fontId="34" fillId="3" borderId="0" xfId="0" applyNumberFormat="1" applyFont="1" applyFill="1" applyBorder="1" applyAlignment="1">
      <alignment horizontal="left" vertical="center" indent="1"/>
    </xf>
    <xf numFmtId="164" fontId="34" fillId="3" borderId="0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 indent="1"/>
    </xf>
    <xf numFmtId="3" fontId="16" fillId="0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0" xfId="0" applyNumberFormat="1" applyFont="1" applyFill="1" applyBorder="1" applyAlignment="1">
      <alignment horizontal="right" vertical="center" indent="3"/>
    </xf>
    <xf numFmtId="164" fontId="17" fillId="0" borderId="0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wrapText="1" indent="3"/>
    </xf>
    <xf numFmtId="164" fontId="17" fillId="2" borderId="5" xfId="0" applyNumberFormat="1" applyFont="1" applyFill="1" applyBorder="1" applyAlignment="1">
      <alignment horizontal="right" vertical="center" wrapText="1" indent="3"/>
    </xf>
    <xf numFmtId="164" fontId="17" fillId="2" borderId="0" xfId="0" applyNumberFormat="1" applyFont="1" applyFill="1" applyBorder="1" applyAlignment="1">
      <alignment horizontal="right" vertical="center" wrapText="1" indent="3"/>
    </xf>
    <xf numFmtId="164" fontId="17" fillId="2" borderId="1" xfId="0" applyNumberFormat="1" applyFont="1" applyFill="1" applyBorder="1" applyAlignment="1">
      <alignment horizontal="right" vertical="center" wrapText="1" indent="3"/>
    </xf>
    <xf numFmtId="164" fontId="17" fillId="0" borderId="16" xfId="0" applyNumberFormat="1" applyFont="1" applyFill="1" applyBorder="1" applyAlignment="1">
      <alignment horizontal="right" vertical="center" indent="3"/>
    </xf>
    <xf numFmtId="164" fontId="17" fillId="0" borderId="5" xfId="0" applyNumberFormat="1" applyFont="1" applyFill="1" applyBorder="1" applyAlignment="1">
      <alignment horizontal="right" vertical="center" indent="3"/>
    </xf>
    <xf numFmtId="164" fontId="17" fillId="0" borderId="1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indent="3"/>
    </xf>
    <xf numFmtId="164" fontId="17" fillId="2" borderId="5" xfId="0" applyNumberFormat="1" applyFont="1" applyFill="1" applyBorder="1" applyAlignment="1">
      <alignment horizontal="right" vertical="center" indent="3"/>
    </xf>
    <xf numFmtId="164" fontId="17" fillId="2" borderId="1" xfId="0" applyNumberFormat="1" applyFont="1" applyFill="1" applyBorder="1" applyAlignment="1">
      <alignment horizontal="right" vertical="center" indent="3"/>
    </xf>
    <xf numFmtId="164" fontId="17" fillId="2" borderId="0" xfId="0" applyNumberFormat="1" applyFont="1" applyFill="1" applyBorder="1" applyAlignment="1">
      <alignment horizontal="right" vertical="center" wrapText="1" indent="2"/>
    </xf>
    <xf numFmtId="164" fontId="17" fillId="0" borderId="0" xfId="0" applyNumberFormat="1" applyFont="1" applyFill="1" applyBorder="1" applyAlignment="1">
      <alignment horizontal="right" vertical="center" indent="2"/>
    </xf>
    <xf numFmtId="164" fontId="17" fillId="2" borderId="0" xfId="0" applyNumberFormat="1" applyFont="1" applyFill="1" applyBorder="1" applyAlignment="1">
      <alignment horizontal="right" vertical="center" indent="2"/>
    </xf>
    <xf numFmtId="164" fontId="17" fillId="2" borderId="16" xfId="0" applyNumberFormat="1" applyFont="1" applyFill="1" applyBorder="1" applyAlignment="1">
      <alignment horizontal="right" vertical="center" indent="2"/>
    </xf>
    <xf numFmtId="164" fontId="17" fillId="2" borderId="5" xfId="0" applyNumberFormat="1" applyFont="1" applyFill="1" applyBorder="1" applyAlignment="1">
      <alignment horizontal="right" vertical="center" indent="2"/>
    </xf>
    <xf numFmtId="164" fontId="17" fillId="2" borderId="1" xfId="0" applyNumberFormat="1" applyFont="1" applyFill="1" applyBorder="1" applyAlignment="1">
      <alignment horizontal="right" vertical="center" indent="2"/>
    </xf>
    <xf numFmtId="164" fontId="17" fillId="0" borderId="16" xfId="0" applyNumberFormat="1" applyFont="1" applyFill="1" applyBorder="1" applyAlignment="1">
      <alignment horizontal="right" vertical="center" indent="2"/>
    </xf>
    <xf numFmtId="164" fontId="17" fillId="0" borderId="5" xfId="0" applyNumberFormat="1" applyFont="1" applyFill="1" applyBorder="1" applyAlignment="1">
      <alignment horizontal="right" vertical="center" indent="2"/>
    </xf>
    <xf numFmtId="164" fontId="17" fillId="0" borderId="1" xfId="0" applyNumberFormat="1" applyFont="1" applyFill="1" applyBorder="1" applyAlignment="1">
      <alignment horizontal="right" vertical="center" indent="2"/>
    </xf>
    <xf numFmtId="0" fontId="0" fillId="0" borderId="0" xfId="0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165" fontId="17" fillId="2" borderId="0" xfId="0" applyNumberFormat="1" applyFont="1" applyFill="1" applyAlignment="1">
      <alignment horizontal="right" vertical="center" indent="8"/>
    </xf>
    <xf numFmtId="165" fontId="26" fillId="2" borderId="0" xfId="0" applyNumberFormat="1" applyFont="1" applyFill="1" applyBorder="1" applyAlignment="1">
      <alignment horizontal="right" vertical="center" indent="8"/>
    </xf>
    <xf numFmtId="165" fontId="26" fillId="0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Alignment="1">
      <alignment horizontal="right" vertical="center" indent="8"/>
    </xf>
    <xf numFmtId="165" fontId="17" fillId="0" borderId="0" xfId="0" applyNumberFormat="1" applyFont="1" applyFill="1" applyBorder="1" applyAlignment="1">
      <alignment horizontal="right" vertical="center" indent="8"/>
    </xf>
    <xf numFmtId="165" fontId="26" fillId="2" borderId="6" xfId="0" applyNumberFormat="1" applyFont="1" applyFill="1" applyBorder="1" applyAlignment="1">
      <alignment horizontal="right" vertical="center" indent="8"/>
    </xf>
    <xf numFmtId="165" fontId="17" fillId="2" borderId="6" xfId="0" applyNumberFormat="1" applyFont="1" applyFill="1" applyBorder="1" applyAlignment="1">
      <alignment horizontal="right" vertical="center" indent="8"/>
    </xf>
    <xf numFmtId="0" fontId="26" fillId="0" borderId="0" xfId="0" applyFont="1"/>
    <xf numFmtId="165" fontId="26" fillId="0" borderId="0" xfId="0" applyNumberFormat="1" applyFont="1" applyAlignment="1">
      <alignment horizontal="right" vertical="center"/>
    </xf>
    <xf numFmtId="0" fontId="28" fillId="0" borderId="0" xfId="0" applyFont="1"/>
    <xf numFmtId="3" fontId="17" fillId="2" borderId="8" xfId="0" applyNumberFormat="1" applyFont="1" applyFill="1" applyBorder="1" applyAlignment="1">
      <alignment horizontal="right" vertical="center" wrapText="1" indent="4"/>
    </xf>
    <xf numFmtId="3" fontId="17" fillId="0" borderId="0" xfId="0" applyNumberFormat="1" applyFont="1" applyFill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right" vertical="center" indent="4"/>
    </xf>
    <xf numFmtId="3" fontId="17" fillId="2" borderId="13" xfId="0" applyNumberFormat="1" applyFont="1" applyFill="1" applyBorder="1" applyAlignment="1">
      <alignment horizontal="right" vertical="center" wrapText="1" indent="4"/>
    </xf>
    <xf numFmtId="3" fontId="17" fillId="2" borderId="14" xfId="0" applyNumberFormat="1" applyFont="1" applyFill="1" applyBorder="1" applyAlignment="1">
      <alignment horizontal="right" vertical="center" wrapText="1" indent="4"/>
    </xf>
    <xf numFmtId="3" fontId="17" fillId="0" borderId="1" xfId="0" applyNumberFormat="1" applyFont="1" applyFill="1" applyBorder="1" applyAlignment="1">
      <alignment horizontal="right" vertical="center" indent="4"/>
    </xf>
    <xf numFmtId="3" fontId="17" fillId="2" borderId="1" xfId="0" applyNumberFormat="1" applyFont="1" applyFill="1" applyBorder="1" applyAlignment="1">
      <alignment horizontal="right" vertical="center" indent="4"/>
    </xf>
    <xf numFmtId="3" fontId="16" fillId="0" borderId="8" xfId="0" applyNumberFormat="1" applyFont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 vertical="center"/>
    </xf>
    <xf numFmtId="0" fontId="27" fillId="0" borderId="0" xfId="0" applyFo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left" vertical="center" indent="1"/>
    </xf>
    <xf numFmtId="0" fontId="26" fillId="0" borderId="0" xfId="0" applyFont="1" applyFill="1" applyAlignment="1">
      <alignment horizontal="left" vertical="top" indent="1"/>
    </xf>
    <xf numFmtId="0" fontId="26" fillId="0" borderId="0" xfId="0" applyFont="1" applyFill="1" applyBorder="1" applyAlignment="1">
      <alignment horizontal="lef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3" fontId="30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vertical="top"/>
    </xf>
    <xf numFmtId="3" fontId="30" fillId="0" borderId="0" xfId="0" applyNumberFormat="1" applyFont="1" applyAlignment="1">
      <alignment horizontal="right" vertical="center" indent="1"/>
    </xf>
    <xf numFmtId="3" fontId="17" fillId="0" borderId="0" xfId="0" applyNumberFormat="1" applyFont="1" applyFill="1" applyBorder="1" applyAlignment="1">
      <alignment horizontal="right" vertical="center" indent="1"/>
    </xf>
    <xf numFmtId="3" fontId="17" fillId="2" borderId="0" xfId="0" applyNumberFormat="1" applyFont="1" applyFill="1" applyBorder="1" applyAlignment="1">
      <alignment horizontal="right" vertical="center" indent="1"/>
    </xf>
    <xf numFmtId="3" fontId="26" fillId="2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28" fillId="0" borderId="0" xfId="0" applyFont="1" applyAlignment="1">
      <alignment horizontal="right" vertical="top" indent="1"/>
    </xf>
    <xf numFmtId="0" fontId="17" fillId="0" borderId="0" xfId="0" applyFont="1" applyAlignment="1">
      <alignment horizontal="left" vertical="center" wrapText="1"/>
    </xf>
    <xf numFmtId="164" fontId="14" fillId="0" borderId="0" xfId="0" applyNumberFormat="1" applyFont="1"/>
    <xf numFmtId="0" fontId="14" fillId="3" borderId="0" xfId="0" applyFont="1" applyFill="1" applyAlignment="1">
      <alignment vertical="top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right" vertical="center" indent="3"/>
    </xf>
    <xf numFmtId="3" fontId="17" fillId="0" borderId="9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3"/>
    </xf>
    <xf numFmtId="3" fontId="17" fillId="0" borderId="15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2"/>
    </xf>
    <xf numFmtId="3" fontId="13" fillId="0" borderId="0" xfId="0" applyNumberFormat="1" applyFont="1" applyBorder="1" applyAlignment="1">
      <alignment vertical="center"/>
    </xf>
    <xf numFmtId="3" fontId="13" fillId="3" borderId="0" xfId="0" applyNumberFormat="1" applyFont="1" applyFill="1" applyAlignment="1">
      <alignment vertical="center"/>
    </xf>
    <xf numFmtId="0" fontId="13" fillId="3" borderId="0" xfId="0" applyFont="1" applyFill="1"/>
    <xf numFmtId="0" fontId="13" fillId="0" borderId="0" xfId="0" applyFont="1" applyFill="1"/>
    <xf numFmtId="0" fontId="13" fillId="0" borderId="0" xfId="0" applyFont="1"/>
    <xf numFmtId="3" fontId="31" fillId="0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5" fontId="17" fillId="0" borderId="0" xfId="0" applyNumberFormat="1" applyFont="1" applyFill="1" applyAlignment="1">
      <alignment horizontal="right" vertical="center" indent="8"/>
    </xf>
    <xf numFmtId="3" fontId="13" fillId="0" borderId="0" xfId="0" applyNumberFormat="1" applyFont="1" applyBorder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34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horizontal="right" vertical="center" indent="2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1" applyNumberFormat="1" applyFont="1" applyFill="1" applyBorder="1" applyAlignment="1">
      <alignment horizontal="left" vertical="top" wrapText="1" indent="1"/>
    </xf>
    <xf numFmtId="0" fontId="17" fillId="0" borderId="0" xfId="1" applyFont="1" applyBorder="1" applyAlignment="1">
      <alignment horizontal="left" vertical="top" wrapText="1" indent="1"/>
    </xf>
    <xf numFmtId="0" fontId="17" fillId="0" borderId="0" xfId="1" applyAlignment="1">
      <alignment horizontal="left" vertical="center" wrapText="1"/>
    </xf>
    <xf numFmtId="1" fontId="17" fillId="3" borderId="1" xfId="0" applyNumberFormat="1" applyFont="1" applyFill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right" vertical="center" indent="4"/>
    </xf>
    <xf numFmtId="3" fontId="17" fillId="3" borderId="1" xfId="0" applyNumberFormat="1" applyFont="1" applyFill="1" applyBorder="1" applyAlignment="1">
      <alignment horizontal="right" vertical="center" indent="4"/>
    </xf>
    <xf numFmtId="1" fontId="17" fillId="2" borderId="6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right" vertical="center" indent="4"/>
    </xf>
    <xf numFmtId="3" fontId="17" fillId="2" borderId="6" xfId="0" applyNumberFormat="1" applyFont="1" applyFill="1" applyBorder="1" applyAlignment="1">
      <alignment horizontal="right" vertical="center" indent="4"/>
    </xf>
    <xf numFmtId="3" fontId="17" fillId="2" borderId="15" xfId="0" applyNumberFormat="1" applyFont="1" applyFill="1" applyBorder="1" applyAlignment="1">
      <alignment horizontal="right" vertical="center" indent="4"/>
    </xf>
    <xf numFmtId="3" fontId="43" fillId="0" borderId="0" xfId="0" applyNumberFormat="1" applyFont="1" applyFill="1" applyBorder="1" applyAlignment="1">
      <alignment horizontal="right" vertical="center" indent="4"/>
    </xf>
    <xf numFmtId="3" fontId="14" fillId="0" borderId="0" xfId="0" applyNumberFormat="1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165" fontId="17" fillId="0" borderId="1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left" vertical="center" indent="1"/>
    </xf>
    <xf numFmtId="0" fontId="34" fillId="2" borderId="0" xfId="0" applyFont="1" applyFill="1" applyBorder="1" applyAlignment="1">
      <alignment horizontal="right" vertical="center" indent="2"/>
    </xf>
    <xf numFmtId="3" fontId="34" fillId="2" borderId="0" xfId="0" applyNumberFormat="1" applyFont="1" applyFill="1" applyBorder="1" applyAlignment="1">
      <alignment horizontal="left" vertical="center" indent="1"/>
    </xf>
    <xf numFmtId="164" fontId="34" fillId="2" borderId="0" xfId="0" applyNumberFormat="1" applyFont="1" applyFill="1" applyBorder="1" applyAlignment="1">
      <alignment horizontal="right" vertical="center" indent="5"/>
    </xf>
    <xf numFmtId="3" fontId="17" fillId="2" borderId="9" xfId="0" applyNumberFormat="1" applyFont="1" applyFill="1" applyBorder="1" applyAlignment="1">
      <alignment horizontal="right" vertical="center" indent="1"/>
    </xf>
    <xf numFmtId="3" fontId="9" fillId="2" borderId="6" xfId="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6" fillId="0" borderId="3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3" fontId="17" fillId="2" borderId="25" xfId="0" applyNumberFormat="1" applyFont="1" applyFill="1" applyBorder="1" applyAlignment="1">
      <alignment horizontal="right" vertical="center" indent="2"/>
    </xf>
    <xf numFmtId="3" fontId="17" fillId="2" borderId="5" xfId="0" applyNumberFormat="1" applyFont="1" applyFill="1" applyBorder="1" applyAlignment="1">
      <alignment horizontal="right" vertical="center" indent="2"/>
    </xf>
    <xf numFmtId="3" fontId="17" fillId="2" borderId="0" xfId="0" applyNumberFormat="1" applyFont="1" applyFill="1" applyBorder="1" applyAlignment="1">
      <alignment horizontal="right" vertical="center" indent="2"/>
    </xf>
    <xf numFmtId="3" fontId="17" fillId="2" borderId="1" xfId="0" applyNumberFormat="1" applyFont="1" applyFill="1" applyBorder="1" applyAlignment="1">
      <alignment horizontal="right" vertical="center" indent="2"/>
    </xf>
    <xf numFmtId="3" fontId="17" fillId="0" borderId="16" xfId="0" applyNumberFormat="1" applyFont="1" applyFill="1" applyBorder="1" applyAlignment="1">
      <alignment horizontal="right" vertical="center" indent="2"/>
    </xf>
    <xf numFmtId="3" fontId="17" fillId="0" borderId="5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Fill="1" applyBorder="1" applyAlignment="1">
      <alignment horizontal="right" vertical="center" indent="2"/>
    </xf>
    <xf numFmtId="3" fontId="17" fillId="0" borderId="1" xfId="0" applyNumberFormat="1" applyFont="1" applyFill="1" applyBorder="1" applyAlignment="1">
      <alignment horizontal="right" vertical="center" indent="2"/>
    </xf>
    <xf numFmtId="3" fontId="17" fillId="0" borderId="17" xfId="0" applyNumberFormat="1" applyFont="1" applyFill="1" applyBorder="1" applyAlignment="1">
      <alignment horizontal="right" vertical="center" indent="2"/>
    </xf>
    <xf numFmtId="3" fontId="17" fillId="0" borderId="9" xfId="0" applyNumberFormat="1" applyFont="1" applyFill="1" applyBorder="1" applyAlignment="1">
      <alignment horizontal="right" vertical="center" indent="2"/>
    </xf>
    <xf numFmtId="3" fontId="17" fillId="0" borderId="15" xfId="0" applyNumberFormat="1" applyFont="1" applyFill="1" applyBorder="1" applyAlignment="1">
      <alignment horizontal="right" vertical="center" indent="2"/>
    </xf>
    <xf numFmtId="3" fontId="8" fillId="2" borderId="0" xfId="0" applyNumberFormat="1" applyFont="1" applyFill="1" applyBorder="1" applyAlignment="1" applyProtection="1">
      <alignment horizontal="left" vertical="center" indent="1"/>
      <protection locked="0"/>
    </xf>
    <xf numFmtId="3" fontId="8" fillId="3" borderId="0" xfId="0" applyNumberFormat="1" applyFont="1" applyFill="1" applyBorder="1" applyAlignment="1">
      <alignment horizontal="left" vertical="center" indent="1"/>
    </xf>
    <xf numFmtId="3" fontId="8" fillId="2" borderId="0" xfId="0" applyNumberFormat="1" applyFont="1" applyFill="1" applyBorder="1" applyAlignment="1">
      <alignment horizontal="left" vertical="center" indent="1"/>
    </xf>
    <xf numFmtId="3" fontId="8" fillId="3" borderId="6" xfId="0" applyNumberFormat="1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right" vertical="center" indent="2"/>
    </xf>
    <xf numFmtId="165" fontId="26" fillId="0" borderId="0" xfId="0" applyNumberFormat="1" applyFont="1"/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7" fillId="0" borderId="0" xfId="0" quotePrefix="1" applyFont="1" applyFill="1" applyAlignment="1">
      <alignment horizontal="left" vertical="center" wrapText="1"/>
    </xf>
    <xf numFmtId="0" fontId="34" fillId="0" borderId="0" xfId="1" applyFont="1" applyBorder="1" applyAlignment="1">
      <alignment horizontal="right" vertical="center" indent="1"/>
    </xf>
    <xf numFmtId="0" fontId="28" fillId="0" borderId="3" xfId="0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left" vertical="center" wrapText="1" indent="1"/>
    </xf>
    <xf numFmtId="164" fontId="17" fillId="0" borderId="0" xfId="0" applyNumberFormat="1" applyFont="1" applyFill="1" applyBorder="1" applyAlignment="1">
      <alignment horizontal="center" vertical="center" wrapText="1"/>
    </xf>
    <xf numFmtId="9" fontId="17" fillId="2" borderId="0" xfId="0" applyNumberFormat="1" applyFont="1" applyFill="1" applyBorder="1" applyAlignment="1">
      <alignment horizontal="right" vertical="center" wrapText="1" indent="8"/>
    </xf>
    <xf numFmtId="3" fontId="17" fillId="0" borderId="0" xfId="0" applyNumberFormat="1" applyFont="1" applyFill="1" applyBorder="1" applyAlignment="1">
      <alignment horizontal="left" vertical="center" wrapText="1" indent="1"/>
    </xf>
    <xf numFmtId="9" fontId="17" fillId="0" borderId="0" xfId="0" applyNumberFormat="1" applyFont="1" applyFill="1" applyBorder="1" applyAlignment="1">
      <alignment horizontal="right" vertical="center" wrapText="1" indent="8"/>
    </xf>
    <xf numFmtId="164" fontId="6" fillId="2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wrapText="1" indent="1"/>
    </xf>
    <xf numFmtId="164" fontId="17" fillId="0" borderId="8" xfId="0" applyNumberFormat="1" applyFont="1" applyFill="1" applyBorder="1" applyAlignment="1">
      <alignment horizontal="right" vertical="center" wrapText="1" indent="8"/>
    </xf>
    <xf numFmtId="164" fontId="6" fillId="0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indent="1"/>
    </xf>
    <xf numFmtId="164" fontId="17" fillId="0" borderId="8" xfId="0" applyNumberFormat="1" applyFont="1" applyFill="1" applyBorder="1" applyAlignment="1">
      <alignment horizontal="right" vertical="center" indent="8"/>
    </xf>
    <xf numFmtId="9" fontId="17" fillId="2" borderId="0" xfId="0" applyNumberFormat="1" applyFont="1" applyFill="1" applyBorder="1" applyAlignment="1">
      <alignment horizontal="right" vertical="center" indent="8"/>
    </xf>
    <xf numFmtId="9" fontId="17" fillId="0" borderId="0" xfId="0" applyNumberFormat="1" applyFont="1" applyFill="1" applyBorder="1" applyAlignment="1">
      <alignment horizontal="right" vertical="center" indent="8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left" vertical="center" indent="1"/>
    </xf>
    <xf numFmtId="164" fontId="17" fillId="0" borderId="0" xfId="0" applyNumberFormat="1" applyFont="1" applyFill="1" applyBorder="1" applyAlignment="1">
      <alignment horizontal="right" vertical="center" indent="8"/>
    </xf>
    <xf numFmtId="3" fontId="17" fillId="0" borderId="3" xfId="0" applyNumberFormat="1" applyFont="1" applyFill="1" applyBorder="1" applyAlignment="1">
      <alignment horizontal="left" vertical="center" indent="1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3" fontId="17" fillId="2" borderId="0" xfId="0" applyNumberFormat="1" applyFont="1" applyFill="1" applyBorder="1" applyAlignment="1">
      <alignment horizontal="right" vertical="center" wrapText="1" indent="1"/>
    </xf>
    <xf numFmtId="3" fontId="17" fillId="2" borderId="6" xfId="0" applyNumberFormat="1" applyFont="1" applyFill="1" applyBorder="1" applyAlignment="1">
      <alignment horizontal="right" vertical="center" indent="1"/>
    </xf>
    <xf numFmtId="3" fontId="4" fillId="3" borderId="6" xfId="0" applyNumberFormat="1" applyFont="1" applyFill="1" applyBorder="1" applyAlignment="1">
      <alignment horizontal="left" vertical="center" indent="1"/>
    </xf>
    <xf numFmtId="3" fontId="4" fillId="2" borderId="0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0" fontId="27" fillId="0" borderId="12" xfId="0" applyFont="1" applyBorder="1" applyAlignment="1">
      <alignment horizontal="left" vertical="center" wrapText="1" indent="1"/>
    </xf>
    <xf numFmtId="3" fontId="17" fillId="0" borderId="0" xfId="1" applyNumberFormat="1" applyFill="1" applyAlignment="1">
      <alignment horizontal="left" vertical="top" wrapText="1" indent="1"/>
    </xf>
    <xf numFmtId="0" fontId="17" fillId="0" borderId="0" xfId="1" applyAlignment="1">
      <alignment horizontal="left" vertical="top" wrapText="1" indent="1"/>
    </xf>
    <xf numFmtId="3" fontId="17" fillId="0" borderId="0" xfId="1" quotePrefix="1" applyNumberFormat="1" applyFont="1" applyFill="1" applyAlignment="1">
      <alignment horizontal="left" vertical="top" wrapText="1"/>
    </xf>
    <xf numFmtId="0" fontId="17" fillId="0" borderId="0" xfId="1" applyFont="1" applyFill="1" applyAlignment="1">
      <alignment horizontal="left" vertical="top" wrapText="1"/>
    </xf>
    <xf numFmtId="3" fontId="17" fillId="0" borderId="0" xfId="1" applyNumberFormat="1" applyFont="1" applyFill="1" applyAlignment="1">
      <alignment horizontal="left" vertical="top" wrapText="1"/>
    </xf>
    <xf numFmtId="3" fontId="17" fillId="0" borderId="0" xfId="1" applyNumberFormat="1" applyFill="1" applyBorder="1" applyAlignment="1">
      <alignment horizontal="left" vertical="top" wrapText="1" indent="1"/>
    </xf>
    <xf numFmtId="0" fontId="17" fillId="0" borderId="0" xfId="1" applyBorder="1" applyAlignment="1">
      <alignment horizontal="left" vertical="top" wrapText="1" indent="1"/>
    </xf>
    <xf numFmtId="3" fontId="17" fillId="0" borderId="0" xfId="1" applyNumberFormat="1" applyFont="1" applyFill="1" applyAlignment="1">
      <alignment horizontal="left" vertical="top" wrapText="1" indent="1"/>
    </xf>
    <xf numFmtId="0" fontId="17" fillId="0" borderId="0" xfId="1" applyFont="1" applyAlignment="1">
      <alignment horizontal="left" vertical="top" wrapText="1" indent="1"/>
    </xf>
    <xf numFmtId="3" fontId="17" fillId="0" borderId="0" xfId="1" quotePrefix="1" applyNumberFormat="1" applyFill="1" applyAlignment="1">
      <alignment horizontal="left" vertical="top" wrapText="1"/>
    </xf>
    <xf numFmtId="0" fontId="17" fillId="0" borderId="0" xfId="1" applyAlignment="1">
      <alignment horizontal="left" vertical="top" wrapText="1"/>
    </xf>
    <xf numFmtId="0" fontId="17" fillId="0" borderId="0" xfId="1" applyFill="1" applyBorder="1" applyAlignment="1">
      <alignment horizontal="left" vertical="top" wrapText="1" indent="1"/>
    </xf>
    <xf numFmtId="3" fontId="16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36" fillId="0" borderId="0" xfId="0" applyNumberFormat="1" applyFont="1" applyFill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6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14" fillId="0" borderId="0" xfId="0" quotePrefix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9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3" fontId="3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6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6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5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26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17" fillId="0" borderId="0" xfId="1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34" fillId="0" borderId="0" xfId="1" applyFont="1" applyAlignment="1">
      <alignment horizontal="right" vertical="center" indent="1"/>
    </xf>
    <xf numFmtId="0" fontId="16" fillId="0" borderId="5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3" fontId="1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8" fillId="0" borderId="0" xfId="0" quotePrefix="1" applyNumberFormat="1" applyFont="1" applyAlignment="1">
      <alignment vertical="top" wrapText="1"/>
    </xf>
    <xf numFmtId="3" fontId="17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9" fillId="3" borderId="6" xfId="0" applyNumberFormat="1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26" fillId="0" borderId="0" xfId="0" quotePrefix="1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left" vertical="center" wrapText="1"/>
    </xf>
    <xf numFmtId="3" fontId="17" fillId="0" borderId="0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6" fillId="3" borderId="0" xfId="0" quotePrefix="1" applyNumberFormat="1" applyFont="1" applyFill="1" applyAlignment="1">
      <alignment vertical="center" wrapText="1"/>
    </xf>
    <xf numFmtId="3" fontId="17" fillId="3" borderId="0" xfId="1" applyNumberFormat="1" applyFont="1" applyFill="1" applyAlignment="1">
      <alignment vertical="center" wrapText="1"/>
    </xf>
    <xf numFmtId="3" fontId="39" fillId="0" borderId="6" xfId="0" applyNumberFormat="1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top" wrapText="1"/>
    </xf>
    <xf numFmtId="0" fontId="26" fillId="3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0" xfId="1" applyFont="1" applyFill="1" applyAlignment="1">
      <alignment horizontal="left" vertical="center" wrapText="1"/>
    </xf>
    <xf numFmtId="0" fontId="5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33" fillId="0" borderId="6" xfId="0" applyFont="1" applyBorder="1" applyAlignment="1">
      <alignment horizontal="left" vertical="center" wrapText="1"/>
    </xf>
    <xf numFmtId="0" fontId="2" fillId="3" borderId="0" xfId="0" applyFont="1" applyFill="1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3" fontId="20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5" fillId="0" borderId="0" xfId="0" applyFont="1" applyAlignment="1">
      <alignment vertical="top" wrapText="1"/>
    </xf>
    <xf numFmtId="3" fontId="20" fillId="3" borderId="0" xfId="0" applyNumberFormat="1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10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5" xr:uid="{00000000-0005-0000-0000-000005000000}"/>
    <cellStyle name="ss16" xfId="6" xr:uid="{00000000-0005-0000-0000-000006000000}"/>
    <cellStyle name="ss17" xfId="7" xr:uid="{00000000-0005-0000-0000-000007000000}"/>
    <cellStyle name="ss22" xfId="8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corrente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1.3'!$B$6:$B$20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1.3'!$F$6:$F$20</c:f>
              <c:numCache>
                <c:formatCode>#,##0</c:formatCode>
                <c:ptCount val="15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75000</c:v>
                </c:pt>
                <c:pt idx="5">
                  <c:v>80000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80000</c:v>
                </c:pt>
                <c:pt idx="11">
                  <c:v>95000</c:v>
                </c:pt>
                <c:pt idx="12">
                  <c:v>110000</c:v>
                </c:pt>
                <c:pt idx="13">
                  <c:v>110000</c:v>
                </c:pt>
                <c:pt idx="14">
                  <c:v>110000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1-4E46-9528-381A137DD1C2}"/>
            </c:ext>
          </c:extLst>
        </c:ser>
        <c:ser>
          <c:idx val="0"/>
          <c:order val="1"/>
          <c:tx>
            <c:strRef>
              <c:f>'Quadro 1.3'!$H$5:$I$5</c:f>
              <c:strCache>
                <c:ptCount val="1"/>
                <c:pt idx="0">
                  <c:v>Série nova (em construção)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dPt>
            <c:idx val="10"/>
            <c:bubble3D val="0"/>
            <c:spPr>
              <a:ln w="1905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3971-4E46-9528-381A137DD1C2}"/>
              </c:ext>
            </c:extLst>
          </c:dPt>
          <c:cat>
            <c:numRef>
              <c:f>'Quadro 1.3'!$B$6:$B$20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1.3'!$H$6:$H$20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71-4E46-9528-381A137DD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047744"/>
        <c:axId val="581716224"/>
      </c:lineChart>
      <c:catAx>
        <c:axId val="582047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81716224"/>
        <c:crosses val="autoZero"/>
        <c:auto val="1"/>
        <c:lblAlgn val="ctr"/>
        <c:lblOffset val="100"/>
        <c:noMultiLvlLbl val="0"/>
      </c:catAx>
      <c:valAx>
        <c:axId val="581716224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47744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1.4'!$E$5:$E$10</c:f>
              <c:numCache>
                <c:formatCode>#,##0</c:formatCode>
                <c:ptCount val="6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2-4769-833E-EAD5F5812FE7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1.4'!$G$5:$G$10</c:f>
              <c:numCache>
                <c:formatCode>#,##0</c:formatCode>
                <c:ptCount val="6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2-4769-833E-EAD5F5812FE7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1.4'!$I$5:$I$10</c:f>
              <c:numCache>
                <c:formatCode>#,##0</c:formatCode>
                <c:ptCount val="6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2-4769-833E-EAD5F5812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1689344"/>
        <c:axId val="581718528"/>
      </c:barChart>
      <c:catAx>
        <c:axId val="5816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718528"/>
        <c:crosses val="autoZero"/>
        <c:auto val="1"/>
        <c:lblAlgn val="ctr"/>
        <c:lblOffset val="100"/>
        <c:noMultiLvlLbl val="0"/>
      </c:catAx>
      <c:valAx>
        <c:axId val="5817185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689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ADC-4CAE-BBAC-2888A04EE36F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C-4CAE-BBAC-2888A04EE36F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DC-4CAE-BBAC-2888A04EE36F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DC-4CAE-BBAC-2888A04EE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1692928"/>
        <c:axId val="581720832"/>
      </c:barChart>
      <c:catAx>
        <c:axId val="58169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720832"/>
        <c:crosses val="autoZero"/>
        <c:auto val="1"/>
        <c:lblAlgn val="ctr"/>
        <c:lblOffset val="100"/>
        <c:noMultiLvlLbl val="0"/>
      </c:catAx>
      <c:valAx>
        <c:axId val="5817208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1692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B4-4DA3-BE3D-D992EA0D97CE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4-4DA3-BE3D-D992EA0D97CE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4-4DA3-BE3D-D992EA0D97CE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B4-4DA3-BE3D-D992EA0D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2436864"/>
        <c:axId val="581969024"/>
      </c:barChart>
      <c:catAx>
        <c:axId val="5824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969024"/>
        <c:crosses val="autoZero"/>
        <c:auto val="1"/>
        <c:lblAlgn val="ctr"/>
        <c:lblOffset val="100"/>
        <c:noMultiLvlLbl val="0"/>
      </c:catAx>
      <c:valAx>
        <c:axId val="5819690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2436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81-4F7B-99D1-244AC4A2357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6981-4F7B-99D1-244AC4A2357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Paquistão</c:v>
                </c:pt>
                <c:pt idx="6">
                  <c:v>Ucrânia</c:v>
                </c:pt>
                <c:pt idx="7">
                  <c:v>Filipinas</c:v>
                </c:pt>
                <c:pt idx="8">
                  <c:v>Síria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Cazaquistão</c:v>
                </c:pt>
                <c:pt idx="13">
                  <c:v>Alemanha</c:v>
                </c:pt>
                <c:pt idx="14">
                  <c:v>Indonésia</c:v>
                </c:pt>
                <c:pt idx="15">
                  <c:v>Palestina</c:v>
                </c:pt>
                <c:pt idx="16">
                  <c:v>Roménia</c:v>
                </c:pt>
                <c:pt idx="17">
                  <c:v>Egipto</c:v>
                </c:pt>
                <c:pt idx="18">
                  <c:v>Turquia</c:v>
                </c:pt>
                <c:pt idx="19">
                  <c:v>EUA</c:v>
                </c:pt>
                <c:pt idx="20">
                  <c:v>Itália</c:v>
                </c:pt>
                <c:pt idx="21">
                  <c:v>Myanmar</c:v>
                </c:pt>
                <c:pt idx="22">
                  <c:v>Marrocos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Somália</c:v>
                </c:pt>
                <c:pt idx="29">
                  <c:v>Uzbequistão</c:v>
                </c:pt>
              </c:strCache>
            </c:strRef>
          </c:cat>
          <c:val>
            <c:numRef>
              <c:f>'Quadro 1.6'!$D$4:$D$33</c:f>
              <c:numCache>
                <c:formatCode>#\ ##0.0</c:formatCode>
                <c:ptCount val="30"/>
                <c:pt idx="0">
                  <c:v>15.575723999999999</c:v>
                </c:pt>
                <c:pt idx="1">
                  <c:v>12.339062</c:v>
                </c:pt>
                <c:pt idx="2">
                  <c:v>10.576765999999999</c:v>
                </c:pt>
                <c:pt idx="3">
                  <c:v>9.5460650000000005</c:v>
                </c:pt>
                <c:pt idx="4">
                  <c:v>7.2054099999999996</c:v>
                </c:pt>
                <c:pt idx="5">
                  <c:v>5.9351929999999999</c:v>
                </c:pt>
                <c:pt idx="6">
                  <c:v>5.8257450000000004</c:v>
                </c:pt>
                <c:pt idx="7">
                  <c:v>5.3163200000000002</c:v>
                </c:pt>
                <c:pt idx="8">
                  <c:v>5.0115090000000002</c:v>
                </c:pt>
                <c:pt idx="9">
                  <c:v>4.9174600000000002</c:v>
                </c:pt>
                <c:pt idx="10">
                  <c:v>4.8431170000000003</c:v>
                </c:pt>
                <c:pt idx="11">
                  <c:v>4.449789</c:v>
                </c:pt>
                <c:pt idx="12">
                  <c:v>4.0757380000000003</c:v>
                </c:pt>
                <c:pt idx="13">
                  <c:v>4.0454109999999996</c:v>
                </c:pt>
                <c:pt idx="14">
                  <c:v>3.8767390000000002</c:v>
                </c:pt>
                <c:pt idx="15">
                  <c:v>3.5511849999999998</c:v>
                </c:pt>
                <c:pt idx="16">
                  <c:v>3.408118</c:v>
                </c:pt>
                <c:pt idx="17">
                  <c:v>3.2689699999999999</c:v>
                </c:pt>
                <c:pt idx="18">
                  <c:v>3.114471</c:v>
                </c:pt>
                <c:pt idx="19">
                  <c:v>3.023657</c:v>
                </c:pt>
                <c:pt idx="20">
                  <c:v>2.9009239999999998</c:v>
                </c:pt>
                <c:pt idx="21">
                  <c:v>2.8817970000000002</c:v>
                </c:pt>
                <c:pt idx="22">
                  <c:v>2.834641</c:v>
                </c:pt>
                <c:pt idx="23">
                  <c:v>2.638852</c:v>
                </c:pt>
                <c:pt idx="24">
                  <c:v>2.558678</c:v>
                </c:pt>
                <c:pt idx="25">
                  <c:v>2.3458399999999999</c:v>
                </c:pt>
                <c:pt idx="26">
                  <c:v>2.3063210000000001</c:v>
                </c:pt>
                <c:pt idx="27">
                  <c:v>2.145975</c:v>
                </c:pt>
                <c:pt idx="28">
                  <c:v>1.998764</c:v>
                </c:pt>
                <c:pt idx="29">
                  <c:v>1.9910399999999999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1-4F7B-99D1-244AC4A2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437888"/>
        <c:axId val="581971328"/>
      </c:barChart>
      <c:catAx>
        <c:axId val="582437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971328"/>
        <c:crosses val="autoZero"/>
        <c:auto val="1"/>
        <c:lblAlgn val="ctr"/>
        <c:lblOffset val="100"/>
        <c:noMultiLvlLbl val="0"/>
      </c:catAx>
      <c:valAx>
        <c:axId val="581971328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582437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B7E-4053-86BF-0A45B642CD39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Arménia</c:v>
                </c:pt>
                <c:pt idx="6">
                  <c:v>Síria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Cazaquistão</c:v>
                </c:pt>
                <c:pt idx="11">
                  <c:v>Portugal</c:v>
                </c:pt>
                <c:pt idx="12">
                  <c:v>Moldávia</c:v>
                </c:pt>
                <c:pt idx="13">
                  <c:v>Geórgia</c:v>
                </c:pt>
                <c:pt idx="14">
                  <c:v>Croácia</c:v>
                </c:pt>
                <c:pt idx="15">
                  <c:v>Laos</c:v>
                </c:pt>
                <c:pt idx="16">
                  <c:v>Lituânia</c:v>
                </c:pt>
                <c:pt idx="17">
                  <c:v>Irlanda</c:v>
                </c:pt>
                <c:pt idx="18">
                  <c:v>Somália</c:v>
                </c:pt>
                <c:pt idx="19">
                  <c:v>Nova Zelândia</c:v>
                </c:pt>
                <c:pt idx="20">
                  <c:v>Roménia</c:v>
                </c:pt>
                <c:pt idx="21">
                  <c:v>Letónia</c:v>
                </c:pt>
                <c:pt idx="22">
                  <c:v>Lesoto</c:v>
                </c:pt>
                <c:pt idx="23">
                  <c:v>Bulgária</c:v>
                </c:pt>
                <c:pt idx="24">
                  <c:v>Bielorrússia</c:v>
                </c:pt>
                <c:pt idx="25">
                  <c:v>Chipre</c:v>
                </c:pt>
                <c:pt idx="26">
                  <c:v>Estónia</c:v>
                </c:pt>
                <c:pt idx="27">
                  <c:v>Afeganistão</c:v>
                </c:pt>
                <c:pt idx="28">
                  <c:v>China, Hong Kong</c:v>
                </c:pt>
                <c:pt idx="29">
                  <c:v>Líbano</c:v>
                </c:pt>
              </c:strCache>
            </c:strRef>
          </c:cat>
          <c:val>
            <c:numRef>
              <c:f>'Quadro 1.7'!$D$4:$D$33</c:f>
              <c:numCache>
                <c:formatCode>#\ ##0.0</c:formatCode>
                <c:ptCount val="30"/>
                <c:pt idx="0">
                  <c:v>76.067491977022001</c:v>
                </c:pt>
                <c:pt idx="1">
                  <c:v>48.01166799430284</c:v>
                </c:pt>
                <c:pt idx="2">
                  <c:v>43.32261884266704</c:v>
                </c:pt>
                <c:pt idx="3">
                  <c:v>38.765427581033308</c:v>
                </c:pt>
                <c:pt idx="4">
                  <c:v>38.214356674011533</c:v>
                </c:pt>
                <c:pt idx="5">
                  <c:v>31.059922219217736</c:v>
                </c:pt>
                <c:pt idx="6">
                  <c:v>27.0857049834527</c:v>
                </c:pt>
                <c:pt idx="7">
                  <c:v>26.713859691431729</c:v>
                </c:pt>
                <c:pt idx="8">
                  <c:v>24.827311466749549</c:v>
                </c:pt>
                <c:pt idx="9">
                  <c:v>23.44141914016345</c:v>
                </c:pt>
                <c:pt idx="10">
                  <c:v>23.124458092055104</c:v>
                </c:pt>
                <c:pt idx="11">
                  <c:v>22.283718830203821</c:v>
                </c:pt>
                <c:pt idx="12">
                  <c:v>21.839088087017196</c:v>
                </c:pt>
                <c:pt idx="13">
                  <c:v>20.961735201554472</c:v>
                </c:pt>
                <c:pt idx="14">
                  <c:v>20.402884972986691</c:v>
                </c:pt>
                <c:pt idx="15">
                  <c:v>19.774631752935854</c:v>
                </c:pt>
                <c:pt idx="16">
                  <c:v>18.903524695100238</c:v>
                </c:pt>
                <c:pt idx="17">
                  <c:v>18.812596446811483</c:v>
                </c:pt>
                <c:pt idx="18">
                  <c:v>18.529199310584197</c:v>
                </c:pt>
                <c:pt idx="19">
                  <c:v>17.717354388602384</c:v>
                </c:pt>
                <c:pt idx="20">
                  <c:v>17.467384581384636</c:v>
                </c:pt>
                <c:pt idx="21">
                  <c:v>17.136639731073743</c:v>
                </c:pt>
                <c:pt idx="22">
                  <c:v>17.037904059068246</c:v>
                </c:pt>
                <c:pt idx="23">
                  <c:v>16.453497146138758</c:v>
                </c:pt>
                <c:pt idx="24">
                  <c:v>15.641851482956829</c:v>
                </c:pt>
                <c:pt idx="25">
                  <c:v>15.205097399811208</c:v>
                </c:pt>
                <c:pt idx="26">
                  <c:v>15.088247528871104</c:v>
                </c:pt>
                <c:pt idx="27">
                  <c:v>14.889729200399353</c:v>
                </c:pt>
                <c:pt idx="28">
                  <c:v>14.287409836164546</c:v>
                </c:pt>
                <c:pt idx="29">
                  <c:v>13.641686192676724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E-4053-86BF-0A45B642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9687424"/>
        <c:axId val="581973056"/>
      </c:barChart>
      <c:catAx>
        <c:axId val="579687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973056"/>
        <c:crosses val="autoZero"/>
        <c:auto val="1"/>
        <c:lblAlgn val="ctr"/>
        <c:lblOffset val="100"/>
        <c:noMultiLvlLbl val="0"/>
      </c:catAx>
      <c:valAx>
        <c:axId val="5819730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579687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{0E6EFBDC-A6F7-45AF-97C7-C94D5BFA3B70}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9C0-4317-BA29-1DFF29A945B8}"/>
                </c:ext>
              </c:extLst>
            </c:dLbl>
            <c:dLbl>
              <c:idx val="1"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{C7B42D82-B2FC-4D7B-9A9A-72C24455A4D0}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9C0-4317-BA29-1DFF29A945B8}"/>
                </c:ext>
              </c:extLst>
            </c:dLbl>
            <c:dLbl>
              <c:idx val="2"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{C9638201-CBA7-43B9-97DA-5D91889B576A}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9C0-4317-BA29-1DFF29A945B8}"/>
                </c:ext>
              </c:extLst>
            </c:dLbl>
            <c:dLbl>
              <c:idx val="3"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{523E8ACD-AE71-48CD-A78E-7230118C3560}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9C0-4317-BA29-1DFF29A945B8}"/>
                </c:ext>
              </c:extLst>
            </c:dLbl>
            <c:dLbl>
              <c:idx val="4"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{D294818F-0172-4F20-8CD3-A8E5DE66B478}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9C0-4317-BA29-1DFF29A945B8}"/>
                </c:ext>
              </c:extLst>
            </c:dLbl>
            <c:dLbl>
              <c:idx val="5"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{0CA7A95A-DA55-42BF-B63F-AE6998CFD222}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9C0-4317-BA29-1DFF29A945B8}"/>
                </c:ext>
              </c:extLst>
            </c:dLbl>
            <c:dLbl>
              <c:idx val="6"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{15C4AF81-983F-40AF-B02B-8D1CB056B6FF}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9C0-4317-BA29-1DFF29A945B8}"/>
                </c:ext>
              </c:extLst>
            </c:dLbl>
            <c:dLbl>
              <c:idx val="7"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{2ED5EA59-3B17-489D-A476-CA4BF6BC3C2A}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49C0-4317-BA29-1DFF29A945B8}"/>
                </c:ext>
              </c:extLst>
            </c:dLbl>
            <c:dLbl>
              <c:idx val="8"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{65F5E61A-6102-46CD-BDB5-6ECAB9E1F2EA}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49C0-4317-BA29-1DFF29A945B8}"/>
                </c:ext>
              </c:extLst>
            </c:dLbl>
            <c:dLbl>
              <c:idx val="9"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{19690359-1712-418A-87E1-81C082AB1452}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49C0-4317-BA29-1DFF29A945B8}"/>
                </c:ext>
              </c:extLst>
            </c:dLbl>
            <c:dLbl>
              <c:idx val="10"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{CC830710-1E30-4B21-9572-A521470AAD9F}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49C0-4317-BA29-1DFF29A945B8}"/>
                </c:ext>
              </c:extLst>
            </c:dLbl>
            <c:dLbl>
              <c:idx val="11"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{F2DE9DB0-B713-4879-8D3E-0DBC3F19401F}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49C0-4317-BA29-1DFF29A945B8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{BD29804D-DF1A-410D-9BAF-4A8F773202D7}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49C0-4317-BA29-1DFF29A945B8}"/>
                </c:ext>
              </c:extLst>
            </c:dLbl>
            <c:dLbl>
              <c:idx val="13"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{1D57AAE2-9672-4F8E-B372-AB062706672F}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49C0-4317-BA29-1DFF29A945B8}"/>
                </c:ext>
              </c:extLst>
            </c:dLbl>
            <c:dLbl>
              <c:idx val="14"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{91EFF230-DF00-46DF-B491-7FAFA9CFC15F}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49C0-4317-BA29-1DFF29A945B8}"/>
                </c:ext>
              </c:extLst>
            </c:dLbl>
            <c:dLbl>
              <c:idx val="15"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{4BA3A3E7-4BFB-4C64-9DA2-DA4172829C86}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49C0-4317-BA29-1DFF29A945B8}"/>
                </c:ext>
              </c:extLst>
            </c:dLbl>
            <c:dLbl>
              <c:idx val="16"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{D39E578A-7C2F-4F31-BEFF-27423547F08C}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49C0-4317-BA29-1DFF29A945B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C0-4317-BA29-1DFF29A945B8}"/>
                </c:ext>
              </c:extLst>
            </c:dLbl>
            <c:dLbl>
              <c:idx val="18"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{C77E35FC-CD9B-4C14-8A37-18DCFBED3A80}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49C0-4317-BA29-1DFF29A945B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C0-4317-BA29-1DFF29A945B8}"/>
                </c:ext>
              </c:extLst>
            </c:dLbl>
            <c:dLbl>
              <c:idx val="20"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{4DA4F88E-C525-405A-ACA7-DF0FB9A0AA6A}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49C0-4317-BA29-1DFF29A945B8}"/>
                </c:ext>
              </c:extLst>
            </c:dLbl>
            <c:dLbl>
              <c:idx val="21"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{66C55A33-B1F7-43D2-86C6-2C997AA317DE}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49C0-4317-BA29-1DFF29A945B8}"/>
                </c:ext>
              </c:extLst>
            </c:dLbl>
            <c:dLbl>
              <c:idx val="22"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{D30913AE-6137-49A2-9325-70F0E117A62D}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49C0-4317-BA29-1DFF29A945B8}"/>
                </c:ext>
              </c:extLst>
            </c:dLbl>
            <c:dLbl>
              <c:idx val="23"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{75866654-BA65-4ADC-9EE8-B59D9B1B10F3}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49C0-4317-BA29-1DFF29A945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5.0136125270321825</c:v>
                </c:pt>
                <c:pt idx="1">
                  <c:v>6.7390977163785353</c:v>
                </c:pt>
                <c:pt idx="2">
                  <c:v>4.6993625738902391</c:v>
                </c:pt>
                <c:pt idx="3">
                  <c:v>16.453497146138758</c:v>
                </c:pt>
                <c:pt idx="4">
                  <c:v>4.4217925268663469</c:v>
                </c:pt>
                <c:pt idx="5">
                  <c:v>6.2956829549940307</c:v>
                </c:pt>
                <c:pt idx="6">
                  <c:v>6.7950777886227316</c:v>
                </c:pt>
                <c:pt idx="7">
                  <c:v>2.7123979105800071</c:v>
                </c:pt>
                <c:pt idx="8">
                  <c:v>15.088247528871104</c:v>
                </c:pt>
                <c:pt idx="9">
                  <c:v>5.3616663126467596</c:v>
                </c:pt>
                <c:pt idx="10">
                  <c:v>3.3325001985780185</c:v>
                </c:pt>
                <c:pt idx="11">
                  <c:v>7.9568550867638734</c:v>
                </c:pt>
                <c:pt idx="12">
                  <c:v>5.7987481070083069</c:v>
                </c:pt>
                <c:pt idx="13">
                  <c:v>6.0470381449135129</c:v>
                </c:pt>
                <c:pt idx="14">
                  <c:v>18.812596446811483</c:v>
                </c:pt>
                <c:pt idx="15">
                  <c:v>4.8512312809434013</c:v>
                </c:pt>
                <c:pt idx="16">
                  <c:v>17.136639731073743</c:v>
                </c:pt>
                <c:pt idx="17">
                  <c:v>18.903524695100238</c:v>
                </c:pt>
                <c:pt idx="18">
                  <c:v>11.524429556419989</c:v>
                </c:pt>
                <c:pt idx="19">
                  <c:v>22.283718830203821</c:v>
                </c:pt>
                <c:pt idx="20">
                  <c:v>7.5985450850418159</c:v>
                </c:pt>
                <c:pt idx="21">
                  <c:v>8.8453528183985366</c:v>
                </c:pt>
                <c:pt idx="22">
                  <c:v>17.467384581384636</c:v>
                </c:pt>
                <c:pt idx="23">
                  <c:v>3.4094843603295333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14.87905129532327</c:v>
                </c:pt>
                <c:pt idx="1">
                  <c:v>17.465726250516997</c:v>
                </c:pt>
                <c:pt idx="2">
                  <c:v>12.283533194231943</c:v>
                </c:pt>
                <c:pt idx="3">
                  <c:v>1.428196392423998</c:v>
                </c:pt>
                <c:pt idx="4">
                  <c:v>10.09899135327225</c:v>
                </c:pt>
                <c:pt idx="5">
                  <c:v>3.2654178994069212</c:v>
                </c:pt>
                <c:pt idx="6">
                  <c:v>11.412964093317328</c:v>
                </c:pt>
                <c:pt idx="7">
                  <c:v>12.690237191825911</c:v>
                </c:pt>
                <c:pt idx="8">
                  <c:v>15.41630922214485</c:v>
                </c:pt>
                <c:pt idx="9">
                  <c:v>5.7396832572690215</c:v>
                </c:pt>
                <c:pt idx="10">
                  <c:v>12.088479376886635</c:v>
                </c:pt>
                <c:pt idx="11">
                  <c:v>11.342377373850677</c:v>
                </c:pt>
                <c:pt idx="12">
                  <c:v>11.6956827411211</c:v>
                </c:pt>
                <c:pt idx="13">
                  <c:v>4.5624652524910392</c:v>
                </c:pt>
                <c:pt idx="14">
                  <c:v>15.91693656665881</c:v>
                </c:pt>
                <c:pt idx="15">
                  <c:v>9.6807677420957017</c:v>
                </c:pt>
                <c:pt idx="16">
                  <c:v>13.353240264034108</c:v>
                </c:pt>
                <c:pt idx="17">
                  <c:v>4.7260896225513784</c:v>
                </c:pt>
                <c:pt idx="18">
                  <c:v>1.6041808365599379</c:v>
                </c:pt>
                <c:pt idx="19">
                  <c:v>8.0895935893659043</c:v>
                </c:pt>
                <c:pt idx="20">
                  <c:v>13.20097824627398</c:v>
                </c:pt>
                <c:pt idx="21">
                  <c:v>3.8422256801691632</c:v>
                </c:pt>
                <c:pt idx="22">
                  <c:v>1.1631348031532869</c:v>
                </c:pt>
                <c:pt idx="23">
                  <c:v>16.767558750380648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9C0-4317-BA29-1DFF29A9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729152"/>
        <c:axId val="583729728"/>
      </c:scatterChart>
      <c:valAx>
        <c:axId val="58372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583729728"/>
        <c:crosses val="autoZero"/>
        <c:crossBetween val="midCat"/>
      </c:valAx>
      <c:valAx>
        <c:axId val="583729728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crossAx val="583729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575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575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observatorioemigracao.pt/np4/575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76" customWidth="1"/>
    <col min="2" max="4" width="36.7109375" style="181" customWidth="1"/>
    <col min="5" max="7" width="36.7109375" style="176" customWidth="1"/>
    <col min="8" max="8" width="8.7109375" style="65" customWidth="1"/>
    <col min="9" max="16384" width="8.7109375" style="176"/>
  </cols>
  <sheetData>
    <row r="1" spans="1:13" s="171" customFormat="1" ht="30" customHeight="1" x14ac:dyDescent="0.25">
      <c r="A1" s="58" t="s">
        <v>0</v>
      </c>
      <c r="B1" s="333" t="s">
        <v>1</v>
      </c>
      <c r="C1" s="334"/>
      <c r="D1" s="334"/>
      <c r="E1" s="170"/>
      <c r="F1" s="170"/>
      <c r="G1" s="170"/>
      <c r="H1" s="65"/>
      <c r="I1" s="170"/>
      <c r="J1" s="170"/>
      <c r="K1" s="170"/>
      <c r="L1" s="170"/>
      <c r="M1" s="170"/>
    </row>
    <row r="2" spans="1:13" s="172" customFormat="1" ht="30" customHeight="1" x14ac:dyDescent="0.2">
      <c r="A2" s="73"/>
      <c r="B2" s="335" t="s">
        <v>112</v>
      </c>
      <c r="C2" s="336"/>
      <c r="D2" s="336"/>
      <c r="E2" s="337"/>
      <c r="F2" s="337"/>
      <c r="G2" s="337"/>
      <c r="H2" s="338"/>
    </row>
    <row r="3" spans="1:13" s="173" customFormat="1" ht="30" customHeight="1" x14ac:dyDescent="0.25">
      <c r="B3" s="339" t="s">
        <v>72</v>
      </c>
      <c r="C3" s="340"/>
      <c r="D3" s="340"/>
      <c r="E3" s="340"/>
      <c r="F3" s="340"/>
      <c r="G3" s="340"/>
      <c r="H3" s="63"/>
    </row>
    <row r="4" spans="1:13" s="173" customFormat="1" ht="15" customHeight="1" x14ac:dyDescent="0.25">
      <c r="A4" s="100"/>
      <c r="B4" s="323" t="str">
        <f>HYPERLINK('Quadro 1.1'!A1,'Quadro 1.1'!B2)</f>
        <v>Quadro 1.1 Indicadores sociais de contexto, 2015 ou último ano disponível</v>
      </c>
      <c r="C4" s="324"/>
      <c r="D4" s="324"/>
      <c r="E4" s="328" t="str">
        <f>'Gráfico 1.1'!B2</f>
        <v>Gráfico 1.1 Estimativa das saídas totais de emigrantes portugueses, 2001-2015</v>
      </c>
      <c r="F4" s="329"/>
      <c r="G4" s="329"/>
      <c r="H4" s="64"/>
    </row>
    <row r="5" spans="1:13" s="173" customFormat="1" ht="15" customHeight="1" x14ac:dyDescent="0.25">
      <c r="A5" s="100"/>
      <c r="B5" s="323" t="str">
        <f>HYPERLINK('Quadro 1.2'!A1,'Quadro 1.2'!B2)</f>
        <v>Quadro 1.2 Indicadores migratórios de contexto, 2015 ou último ano disponível</v>
      </c>
      <c r="C5" s="324"/>
      <c r="D5" s="324"/>
      <c r="E5" s="328" t="str">
        <f>'Gráfico 1.2'!B2</f>
        <v>Gráfico 1.2 Estimativa do número total de emigrantes portugueses (stock): nascidos em Portugal a residir no estrangeiro, por continente, 1990-2015</v>
      </c>
      <c r="F5" s="329"/>
      <c r="G5" s="329"/>
      <c r="H5" s="64"/>
    </row>
    <row r="6" spans="1:13" s="173" customFormat="1" ht="15" customHeight="1" x14ac:dyDescent="0.25">
      <c r="A6" s="100"/>
      <c r="B6" s="325" t="str">
        <f>'Quadro 1.3'!B2:F2</f>
        <v>Quadro 1.3 Estimativa das saídas totais de emigrantes portugueses, 2001-2015</v>
      </c>
      <c r="C6" s="324"/>
      <c r="D6" s="324"/>
      <c r="E6" s="321" t="str">
        <f>'Gráfico 1.3'!B2</f>
        <v>Gráfico 1.3 Nascidos em Portugal residentes em países da OCDE, 15 e mais anos, por grupo etário, 2000/01 e 2010/11</v>
      </c>
      <c r="F6" s="322"/>
      <c r="G6" s="322"/>
      <c r="H6" s="64"/>
    </row>
    <row r="7" spans="1:13" s="173" customFormat="1" ht="15" customHeight="1" x14ac:dyDescent="0.25">
      <c r="A7" s="100"/>
      <c r="B7" s="323" t="str">
        <f>'Quadro 1.4'!B2</f>
        <v>Quadro 1.4 Estimativa do número total de emigrantes portugueses (stock): nascidos em Portugal a residir no estrangeiro, por continente, 1990-2015</v>
      </c>
      <c r="C7" s="324"/>
      <c r="D7" s="324"/>
      <c r="E7" s="321" t="str">
        <f>'Gráfico 1.4'!B2</f>
        <v>Gráfico 1.4 Nascidos em Portugal residentes em países da OCDE, 15 e mais anos, por grau de instrução, 2000/01 e 2010/11</v>
      </c>
      <c r="F7" s="322"/>
      <c r="G7" s="322"/>
      <c r="H7" s="63"/>
    </row>
    <row r="8" spans="1:13" s="175" customFormat="1" ht="15" customHeight="1" x14ac:dyDescent="0.2">
      <c r="A8" s="100"/>
      <c r="B8" s="323" t="str">
        <f>'Quadro 1.5'!B2</f>
        <v>Quadro 1.5 Nascidos em Portugal residentes em países da OCDE, 15 e mais anos, indicadores sociodemográficos, 2000/01 e 2010/11</v>
      </c>
      <c r="C8" s="324"/>
      <c r="D8" s="324"/>
      <c r="E8" s="321" t="str">
        <f>'Gráfico 1.5'!B2</f>
        <v>Gráfico 1.5 Comparação internacional: número de emigrantes (stock), principais países de origem, 2015</v>
      </c>
      <c r="F8" s="322"/>
      <c r="G8" s="322"/>
      <c r="H8" s="174"/>
    </row>
    <row r="9" spans="1:13" s="173" customFormat="1" ht="15" customHeight="1" x14ac:dyDescent="0.25">
      <c r="A9" s="100"/>
      <c r="B9" s="330" t="str">
        <f>'Quadro 1.6'!B2</f>
        <v>Quadro 1.6 Comparação internacional: número de emigrantes (stock), principais países de origem, 2015</v>
      </c>
      <c r="C9" s="331"/>
      <c r="D9" s="331"/>
      <c r="E9" s="332" t="str">
        <f>HYPERLINK('Gráfico 1.6'!A1,'Gráfico 1.6'!B2)</f>
        <v>Gráfico 1.6 Comparação internacional: taxa de emigração (stock), principais países de origem, 2015</v>
      </c>
      <c r="F9" s="327"/>
      <c r="G9" s="327"/>
      <c r="H9" s="63"/>
    </row>
    <row r="10" spans="1:13" s="220" customFormat="1" ht="15" customHeight="1" x14ac:dyDescent="0.25">
      <c r="A10" s="100"/>
      <c r="B10" s="330" t="str">
        <f>'Quadro 1.7'!B2</f>
        <v>Quadro 1.7 Comparação internacional: taxa de emigração (stock), principais países de origem, 2015</v>
      </c>
      <c r="C10" s="331"/>
      <c r="D10" s="331"/>
      <c r="E10" s="326" t="str">
        <f>'Gráfico 1.7'!B2</f>
        <v>Gráfico 1.7 Comparação internacional: taxas de emigração e de imigração nos países da UE, 2015</v>
      </c>
      <c r="F10" s="327"/>
      <c r="G10" s="327"/>
      <c r="H10" s="63"/>
    </row>
    <row r="11" spans="1:13" s="175" customFormat="1" ht="15" customHeight="1" x14ac:dyDescent="0.2">
      <c r="A11" s="100"/>
      <c r="B11" s="330" t="str">
        <f>'Quadro 1.8'!B2</f>
        <v>Quadro 1.8 Comparação internacional: taxas de emigração e de imigração nos países da UE, 2015</v>
      </c>
      <c r="C11" s="331"/>
      <c r="D11" s="331"/>
      <c r="E11" s="223"/>
      <c r="F11" s="224"/>
      <c r="G11" s="224"/>
      <c r="H11" s="63"/>
    </row>
    <row r="12" spans="1:13" s="175" customFormat="1" ht="30" customHeight="1" x14ac:dyDescent="0.2">
      <c r="A12" s="100"/>
      <c r="B12" s="168"/>
      <c r="C12" s="169"/>
      <c r="D12" s="169"/>
      <c r="E12" s="328"/>
      <c r="F12" s="329"/>
      <c r="G12" s="329"/>
      <c r="H12" s="63"/>
    </row>
    <row r="13" spans="1:13" ht="15" customHeight="1" x14ac:dyDescent="0.25">
      <c r="A13" s="264" t="s">
        <v>11</v>
      </c>
      <c r="B13" s="288" t="s">
        <v>113</v>
      </c>
      <c r="C13" s="284"/>
      <c r="D13" s="284"/>
      <c r="E13" s="177"/>
      <c r="F13" s="179"/>
      <c r="G13" s="179"/>
    </row>
    <row r="14" spans="1:13" ht="15" customHeight="1" x14ac:dyDescent="0.25">
      <c r="A14" s="182" t="s">
        <v>2</v>
      </c>
      <c r="B14" s="225" t="s">
        <v>115</v>
      </c>
      <c r="C14" s="190"/>
      <c r="D14" s="190"/>
      <c r="E14" s="284"/>
      <c r="F14" s="284"/>
      <c r="G14" s="284"/>
    </row>
    <row r="15" spans="1:13" ht="30" customHeight="1" x14ac:dyDescent="0.25">
      <c r="B15" s="180"/>
      <c r="C15" s="180"/>
      <c r="D15" s="180"/>
      <c r="E15" s="190"/>
      <c r="F15" s="190"/>
      <c r="G15" s="190"/>
    </row>
    <row r="16" spans="1:13" ht="60" customHeight="1" x14ac:dyDescent="0.25">
      <c r="B16" s="318" t="s">
        <v>117</v>
      </c>
      <c r="C16" s="319"/>
      <c r="D16" s="320"/>
      <c r="E16" s="178"/>
      <c r="F16" s="178"/>
      <c r="G16" s="17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20"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</mergeCells>
  <hyperlinks>
    <hyperlink ref="B6:D6" location="'Quadro 1.3'!A1" display="'Quadro 1.3'!A1" xr:uid="{00000000-0004-0000-0000-000000000000}"/>
    <hyperlink ref="B7:D7" location="'Quadro 1.4'!A1" display="'Quadro 1.4'!A1" xr:uid="{00000000-0004-0000-0000-000001000000}"/>
    <hyperlink ref="B8:D8" location="'Quadro 1.5'!A1" display="'Quadro 1.5'!A1" xr:uid="{00000000-0004-0000-0000-000002000000}"/>
    <hyperlink ref="E4:G4" location="'Gráfico 1.1'!A1" display="'Gráfico 1.1'!A1" xr:uid="{00000000-0004-0000-0000-000003000000}"/>
    <hyperlink ref="E5:G5" location="'Gráfico 1.2'!A1" display="'Gráfico 1.2'!A1" xr:uid="{00000000-0004-0000-0000-000004000000}"/>
    <hyperlink ref="E6:G6" location="'Gráfico 1.3'!A1" display="'Gráfico 1.3'!A1" xr:uid="{00000000-0004-0000-0000-000005000000}"/>
    <hyperlink ref="E8:G8" location="'Gráfico 1.5'!A1" display="'Gráfico 1.5'!A1" xr:uid="{00000000-0004-0000-0000-000006000000}"/>
    <hyperlink ref="E10:G10" location="'Gráfico 1.7'!A1" display="'Gráfico 1.7'!A1" xr:uid="{00000000-0004-0000-0000-000007000000}"/>
    <hyperlink ref="B4:D4" location="'Quadro 1.1'!A1" display="=HYPERLINK('Quadro 1.1'!A1;'Quadro 1.1'!B2)" xr:uid="{00000000-0004-0000-0000-000008000000}"/>
    <hyperlink ref="B5:D5" location="'Quadro 1.2'!A1" display="=HYPERLINK('Quadro 1.2'!A1;'Quadro 1.2'!B2)" xr:uid="{00000000-0004-0000-0000-000009000000}"/>
    <hyperlink ref="E9:G9" location="'Gráfico 1.6'!A1" display="'Gráfico 1.6'!A1" xr:uid="{00000000-0004-0000-0000-00000A000000}"/>
    <hyperlink ref="B14" r:id="rId1" xr:uid="{00000000-0004-0000-0000-00000B000000}"/>
    <hyperlink ref="E7:G7" location="'Gráfico 1.4'!A1" display="'Gráfico 1.4'!A1" xr:uid="{00000000-0004-0000-0000-00000C000000}"/>
    <hyperlink ref="B9:D9" location="'Quadro 1.6'!A1" display="'Quadro 1.6'!A1" xr:uid="{00000000-0004-0000-0000-00000D000000}"/>
    <hyperlink ref="B10:D10" location="'Quadro 1.7'!A1" display="'Quadro 1.7'!A1" xr:uid="{00000000-0004-0000-0000-00000E000000}"/>
    <hyperlink ref="B11:D11" location="'Quadro 1.8'!A1" display="'Quadro 1.8'!A1" xr:uid="{00000000-0004-0000-0000-00000F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1" t="s">
        <v>116</v>
      </c>
      <c r="C2" s="422"/>
      <c r="D2" s="422"/>
      <c r="E2" s="422"/>
      <c r="F2" s="422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92"/>
      <c r="C3" s="93"/>
      <c r="D3" s="93"/>
      <c r="E3" s="93"/>
      <c r="F3" s="93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92"/>
      <c r="C4" s="93"/>
      <c r="D4" s="93"/>
      <c r="E4" s="93"/>
      <c r="F4" s="93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92"/>
      <c r="C5" s="93"/>
      <c r="D5" s="93"/>
      <c r="E5" s="93"/>
      <c r="F5" s="93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92"/>
      <c r="C6" s="93"/>
      <c r="D6" s="93"/>
      <c r="E6" s="93"/>
      <c r="F6" s="93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92"/>
      <c r="C7" s="93"/>
      <c r="D7" s="93"/>
      <c r="E7" s="93"/>
      <c r="F7" s="93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92"/>
      <c r="C8" s="93"/>
      <c r="D8" s="93"/>
      <c r="E8" s="93"/>
      <c r="F8" s="93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92"/>
      <c r="C9" s="93"/>
      <c r="D9" s="93"/>
      <c r="E9" s="93"/>
      <c r="F9" s="93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92"/>
      <c r="C10" s="93"/>
      <c r="D10" s="93"/>
      <c r="E10" s="93"/>
      <c r="F10" s="93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92"/>
      <c r="C11" s="93"/>
      <c r="D11" s="93"/>
      <c r="E11" s="93"/>
      <c r="F11" s="93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92"/>
      <c r="C12" s="93"/>
      <c r="D12" s="93"/>
      <c r="E12" s="93"/>
      <c r="F12" s="93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92"/>
      <c r="C13" s="93"/>
      <c r="D13" s="93"/>
      <c r="E13" s="93"/>
      <c r="F13" s="93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60" customFormat="1" ht="15" customHeight="1" x14ac:dyDescent="0.25"/>
    <row r="20" spans="1:6" s="188" customFormat="1" ht="15" customHeight="1" x14ac:dyDescent="0.25">
      <c r="A20" s="189" t="s">
        <v>12</v>
      </c>
      <c r="B20" s="424" t="s">
        <v>184</v>
      </c>
      <c r="C20" s="360"/>
      <c r="D20" s="360"/>
      <c r="E20" s="360"/>
      <c r="F20" s="360"/>
    </row>
    <row r="21" spans="1:6" s="1" customFormat="1" ht="30" customHeight="1" x14ac:dyDescent="0.25">
      <c r="A21" s="48" t="s">
        <v>13</v>
      </c>
      <c r="B21" s="376" t="s">
        <v>35</v>
      </c>
      <c r="C21" s="423"/>
      <c r="D21" s="423"/>
      <c r="E21" s="423"/>
      <c r="F21" s="423"/>
    </row>
    <row r="22" spans="1:6" s="1" customFormat="1" ht="15" customHeight="1" x14ac:dyDescent="0.25">
      <c r="A22" s="79" t="s">
        <v>11</v>
      </c>
      <c r="B22" s="365" t="s">
        <v>114</v>
      </c>
      <c r="C22" s="366"/>
      <c r="D22" s="366"/>
      <c r="E22" s="366"/>
      <c r="F22" s="366"/>
    </row>
    <row r="23" spans="1:6" s="1" customFormat="1" ht="15" customHeight="1" x14ac:dyDescent="0.25">
      <c r="A23" s="184" t="s">
        <v>2</v>
      </c>
      <c r="B23" s="367" t="s">
        <v>115</v>
      </c>
      <c r="C23" s="368"/>
      <c r="D23" s="368"/>
      <c r="E23" s="368"/>
      <c r="F23" s="368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0900-000000000000}"/>
    <hyperlink ref="B23" r:id="rId1" display="http://www.observatorioemigracao.pt/np4/1291" xr:uid="{00000000-0004-0000-09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45" customHeight="1" x14ac:dyDescent="0.25">
      <c r="A2" s="11"/>
      <c r="B2" s="421" t="s">
        <v>173</v>
      </c>
      <c r="C2" s="422"/>
      <c r="D2" s="422"/>
      <c r="E2" s="422"/>
      <c r="F2" s="422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60" customFormat="1" ht="15" customHeight="1" x14ac:dyDescent="0.25">
      <c r="H7"/>
    </row>
    <row r="8" spans="1:16" s="60" customFormat="1" ht="15" customHeight="1" x14ac:dyDescent="0.25">
      <c r="H8"/>
    </row>
    <row r="9" spans="1:16" s="60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363" t="s">
        <v>123</v>
      </c>
      <c r="C20" s="364"/>
      <c r="D20" s="364"/>
      <c r="E20" s="364"/>
      <c r="F20" s="364"/>
      <c r="G20"/>
    </row>
    <row r="21" spans="1:8" s="1" customFormat="1" ht="15" customHeight="1" x14ac:dyDescent="0.25">
      <c r="A21" s="79" t="s">
        <v>11</v>
      </c>
      <c r="B21" s="365" t="s">
        <v>114</v>
      </c>
      <c r="C21" s="366"/>
      <c r="D21" s="366"/>
      <c r="E21" s="366"/>
      <c r="F21" s="366"/>
    </row>
    <row r="22" spans="1:8" s="1" customFormat="1" ht="15" customHeight="1" x14ac:dyDescent="0.25">
      <c r="A22" s="184" t="s">
        <v>2</v>
      </c>
      <c r="B22" s="367" t="s">
        <v>115</v>
      </c>
      <c r="C22" s="368"/>
      <c r="D22" s="368"/>
      <c r="E22" s="368"/>
      <c r="F22" s="368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0A00-000000000000}"/>
    <hyperlink ref="B22" r:id="rId1" display="http://www.observatorioemigracao.pt/np4/1291" xr:uid="{00000000-0004-0000-0A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62" t="s">
        <v>18</v>
      </c>
    </row>
    <row r="2" spans="1:16" s="13" customFormat="1" ht="45" customHeight="1" x14ac:dyDescent="0.25">
      <c r="A2" s="72"/>
      <c r="B2" s="425" t="s">
        <v>175</v>
      </c>
      <c r="C2" s="426"/>
      <c r="D2" s="426"/>
      <c r="E2" s="426"/>
      <c r="F2" s="426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8" t="s">
        <v>185</v>
      </c>
      <c r="C20" s="344"/>
      <c r="D20" s="344"/>
      <c r="E20" s="344"/>
      <c r="F20" s="344"/>
    </row>
    <row r="21" spans="1:12" s="1" customFormat="1" ht="15" customHeight="1" x14ac:dyDescent="0.25">
      <c r="A21" s="79" t="s">
        <v>11</v>
      </c>
      <c r="B21" s="365" t="s">
        <v>114</v>
      </c>
      <c r="C21" s="366"/>
      <c r="D21" s="366"/>
      <c r="E21" s="366"/>
      <c r="F21" s="366"/>
    </row>
    <row r="22" spans="1:12" s="1" customFormat="1" ht="15" customHeight="1" x14ac:dyDescent="0.25">
      <c r="A22" s="184" t="s">
        <v>2</v>
      </c>
      <c r="B22" s="367" t="s">
        <v>115</v>
      </c>
      <c r="C22" s="368"/>
      <c r="D22" s="368"/>
      <c r="E22" s="368"/>
      <c r="F22" s="368"/>
    </row>
    <row r="23" spans="1:12" s="1" customFormat="1" ht="15" customHeight="1" x14ac:dyDescent="0.25">
      <c r="A23" s="79"/>
      <c r="B23" s="148"/>
      <c r="C23" s="147"/>
      <c r="D23" s="147"/>
      <c r="E23" s="147"/>
      <c r="F23" s="147"/>
    </row>
    <row r="24" spans="1:12" s="1" customFormat="1" ht="15" customHeight="1" x14ac:dyDescent="0.25">
      <c r="A24" s="79"/>
      <c r="B24" s="148"/>
      <c r="C24" s="147"/>
      <c r="D24" s="147"/>
      <c r="E24" s="147"/>
      <c r="F24" s="147"/>
    </row>
    <row r="25" spans="1:12" s="1" customFormat="1" ht="15" customHeight="1" x14ac:dyDescent="0.25">
      <c r="A25" s="79"/>
      <c r="B25" s="148"/>
      <c r="C25" s="147"/>
      <c r="D25" s="147"/>
      <c r="E25" s="147"/>
      <c r="F25" s="147"/>
    </row>
    <row r="26" spans="1:12" s="1" customFormat="1" ht="15" customHeight="1" x14ac:dyDescent="0.25">
      <c r="A26" s="79"/>
      <c r="B26" s="148"/>
      <c r="C26" s="147"/>
      <c r="D26" s="147"/>
      <c r="E26" s="147"/>
      <c r="F26" s="147"/>
    </row>
    <row r="27" spans="1:12" s="1" customFormat="1" ht="15" customHeight="1" x14ac:dyDescent="0.25">
      <c r="A27" s="79"/>
      <c r="B27" s="148"/>
      <c r="C27" s="147"/>
      <c r="D27" s="147"/>
      <c r="E27" s="147"/>
      <c r="F27" s="147"/>
    </row>
    <row r="28" spans="1:12" s="1" customFormat="1" ht="15" customHeight="1" x14ac:dyDescent="0.25">
      <c r="A28" s="79"/>
      <c r="B28" s="148"/>
      <c r="C28" s="147"/>
      <c r="D28" s="147"/>
      <c r="E28" s="147"/>
      <c r="F28" s="147"/>
    </row>
    <row r="29" spans="1:12" s="1" customFormat="1" ht="15" customHeight="1" x14ac:dyDescent="0.25">
      <c r="A29" s="79"/>
      <c r="B29" s="148"/>
      <c r="C29" s="147"/>
      <c r="D29" s="147"/>
      <c r="E29" s="147"/>
      <c r="F29" s="147"/>
    </row>
    <row r="30" spans="1:12" s="1" customFormat="1" ht="15" customHeight="1" x14ac:dyDescent="0.25">
      <c r="A30" s="79"/>
      <c r="B30" s="148"/>
      <c r="C30" s="147"/>
      <c r="D30" s="147"/>
      <c r="E30" s="147"/>
      <c r="F30" s="147"/>
    </row>
    <row r="31" spans="1:12" s="1" customFormat="1" ht="15" customHeight="1" x14ac:dyDescent="0.25">
      <c r="A31" s="79"/>
      <c r="B31" s="148"/>
      <c r="C31" s="147"/>
      <c r="D31" s="147"/>
      <c r="E31" s="147"/>
      <c r="F31" s="147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xmlns:xlrd2="http://schemas.microsoft.com/office/spreadsheetml/2017/richdata2" ref="B50:C57">
    <sortCondition descending="1" ref="C50:C57"/>
  </sortState>
  <mergeCells count="4">
    <mergeCell ref="B2:F2"/>
    <mergeCell ref="B20:F20"/>
    <mergeCell ref="B21:F21"/>
    <mergeCell ref="B22:F22"/>
  </mergeCells>
  <hyperlinks>
    <hyperlink ref="F1" location="Índice!A1" display="[índice Ç]" xr:uid="{00000000-0004-0000-0B00-000000000000}"/>
    <hyperlink ref="B22" r:id="rId1" display="http://www.observatorioemigracao.pt/np4/1291" xr:uid="{00000000-0004-0000-0B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287" t="s">
        <v>18</v>
      </c>
    </row>
    <row r="2" spans="1:16" s="13" customFormat="1" ht="45" customHeight="1" x14ac:dyDescent="0.25">
      <c r="A2" s="72"/>
      <c r="B2" s="425" t="s">
        <v>176</v>
      </c>
      <c r="C2" s="426"/>
      <c r="D2" s="426"/>
      <c r="E2" s="426"/>
      <c r="F2" s="426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8" t="s">
        <v>185</v>
      </c>
      <c r="C20" s="344"/>
      <c r="D20" s="344"/>
      <c r="E20" s="344"/>
      <c r="F20" s="344"/>
    </row>
    <row r="21" spans="1:12" s="1" customFormat="1" ht="15" customHeight="1" x14ac:dyDescent="0.25">
      <c r="A21" s="79" t="s">
        <v>11</v>
      </c>
      <c r="B21" s="365" t="s">
        <v>114</v>
      </c>
      <c r="C21" s="366"/>
      <c r="D21" s="366"/>
      <c r="E21" s="366"/>
      <c r="F21" s="366"/>
    </row>
    <row r="22" spans="1:12" s="1" customFormat="1" ht="15" customHeight="1" x14ac:dyDescent="0.25">
      <c r="A22" s="184" t="s">
        <v>2</v>
      </c>
      <c r="B22" s="367" t="s">
        <v>115</v>
      </c>
      <c r="C22" s="368"/>
      <c r="D22" s="368"/>
      <c r="E22" s="368"/>
      <c r="F22" s="368"/>
    </row>
    <row r="23" spans="1:12" s="1" customFormat="1" ht="15" customHeight="1" x14ac:dyDescent="0.25">
      <c r="A23" s="79"/>
      <c r="B23" s="148"/>
      <c r="C23" s="285"/>
      <c r="D23" s="285"/>
      <c r="E23" s="285"/>
      <c r="F23" s="285"/>
    </row>
    <row r="24" spans="1:12" s="1" customFormat="1" ht="15" customHeight="1" x14ac:dyDescent="0.25">
      <c r="A24" s="79"/>
      <c r="B24" s="148"/>
      <c r="C24" s="285"/>
      <c r="D24" s="285"/>
      <c r="E24" s="285"/>
      <c r="F24" s="285"/>
    </row>
    <row r="25" spans="1:12" s="1" customFormat="1" ht="15" customHeight="1" x14ac:dyDescent="0.25">
      <c r="A25" s="79"/>
      <c r="B25" s="148"/>
      <c r="C25" s="285"/>
      <c r="D25" s="285"/>
      <c r="E25" s="285"/>
      <c r="F25" s="285"/>
    </row>
    <row r="26" spans="1:12" s="1" customFormat="1" ht="15" customHeight="1" x14ac:dyDescent="0.25">
      <c r="A26" s="79"/>
      <c r="B26" s="148"/>
      <c r="C26" s="285"/>
      <c r="D26" s="285"/>
      <c r="E26" s="285"/>
      <c r="F26" s="285"/>
    </row>
    <row r="27" spans="1:12" s="1" customFormat="1" ht="15" customHeight="1" x14ac:dyDescent="0.25">
      <c r="A27" s="79"/>
      <c r="B27" s="148"/>
      <c r="C27" s="285"/>
      <c r="D27" s="285"/>
      <c r="E27" s="285"/>
      <c r="F27" s="285"/>
    </row>
    <row r="28" spans="1:12" s="1" customFormat="1" ht="15" customHeight="1" x14ac:dyDescent="0.25">
      <c r="A28" s="79"/>
      <c r="B28" s="148"/>
      <c r="C28" s="285"/>
      <c r="D28" s="285"/>
      <c r="E28" s="285"/>
      <c r="F28" s="285"/>
    </row>
    <row r="29" spans="1:12" s="1" customFormat="1" ht="15" customHeight="1" x14ac:dyDescent="0.25">
      <c r="A29" s="79"/>
      <c r="B29" s="148"/>
      <c r="C29" s="285"/>
      <c r="D29" s="285"/>
      <c r="E29" s="285"/>
      <c r="F29" s="285"/>
    </row>
    <row r="30" spans="1:12" s="1" customFormat="1" ht="15" customHeight="1" x14ac:dyDescent="0.25">
      <c r="A30" s="79"/>
      <c r="B30" s="148"/>
      <c r="C30" s="285"/>
      <c r="D30" s="285"/>
      <c r="E30" s="285"/>
      <c r="F30" s="285"/>
    </row>
    <row r="31" spans="1:12" s="1" customFormat="1" ht="15" customHeight="1" x14ac:dyDescent="0.25">
      <c r="A31" s="79"/>
      <c r="B31" s="148"/>
      <c r="C31" s="285"/>
      <c r="D31" s="285"/>
      <c r="E31" s="285"/>
      <c r="F31" s="285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mergeCells count="4">
    <mergeCell ref="B2:F2"/>
    <mergeCell ref="B20:F20"/>
    <mergeCell ref="B21:F21"/>
    <mergeCell ref="B22:F22"/>
  </mergeCells>
  <hyperlinks>
    <hyperlink ref="F1" location="Índice!A1" display="[índice Ç]" xr:uid="{00000000-0004-0000-0C00-000000000000}"/>
    <hyperlink ref="B22" r:id="rId1" display="http://www.observatorioemigracao.pt/np4/1291" xr:uid="{00000000-0004-0000-0C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1" t="s">
        <v>186</v>
      </c>
      <c r="C2" s="422"/>
      <c r="D2" s="422"/>
      <c r="E2" s="422"/>
      <c r="F2" s="422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9"/>
    </row>
    <row r="4" spans="1:16" s="60" customFormat="1" ht="15" customHeight="1" x14ac:dyDescent="0.25">
      <c r="A4" s="59"/>
    </row>
    <row r="5" spans="1:16" s="60" customFormat="1" ht="15" customHeight="1" x14ac:dyDescent="0.25">
      <c r="A5" s="59"/>
    </row>
    <row r="6" spans="1:16" s="60" customFormat="1" ht="15" customHeight="1" x14ac:dyDescent="0.25">
      <c r="A6" s="59"/>
    </row>
    <row r="7" spans="1:16" s="60" customFormat="1" ht="15" customHeight="1" x14ac:dyDescent="0.25">
      <c r="A7" s="59"/>
    </row>
    <row r="8" spans="1:16" s="60" customFormat="1" ht="15" customHeight="1" x14ac:dyDescent="0.25">
      <c r="A8" s="59"/>
    </row>
    <row r="9" spans="1:16" s="60" customFormat="1" ht="15" customHeight="1" x14ac:dyDescent="0.25">
      <c r="A9" s="59"/>
    </row>
    <row r="10" spans="1:16" s="60" customFormat="1" ht="15" customHeight="1" x14ac:dyDescent="0.25">
      <c r="A10" s="59"/>
    </row>
    <row r="11" spans="1:16" s="60" customFormat="1" ht="15" customHeight="1" x14ac:dyDescent="0.25">
      <c r="A11" s="59"/>
    </row>
    <row r="12" spans="1:16" s="60" customFormat="1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s="60" customFormat="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/>
    <row r="33" spans="1:6" s="1" customFormat="1" ht="45" customHeight="1" x14ac:dyDescent="0.25">
      <c r="A33" s="48" t="s">
        <v>13</v>
      </c>
      <c r="B33" s="363" t="s">
        <v>123</v>
      </c>
      <c r="C33" s="364"/>
      <c r="D33" s="364"/>
      <c r="E33" s="364"/>
      <c r="F33" s="364"/>
    </row>
    <row r="34" spans="1:6" s="1" customFormat="1" ht="15" customHeight="1" x14ac:dyDescent="0.25">
      <c r="A34" s="79" t="s">
        <v>11</v>
      </c>
      <c r="B34" s="365" t="s">
        <v>114</v>
      </c>
      <c r="C34" s="366"/>
      <c r="D34" s="366"/>
      <c r="E34" s="366"/>
      <c r="F34" s="366"/>
    </row>
    <row r="35" spans="1:6" s="1" customFormat="1" ht="15" customHeight="1" x14ac:dyDescent="0.25">
      <c r="A35" s="184" t="s">
        <v>2</v>
      </c>
      <c r="B35" s="367" t="s">
        <v>115</v>
      </c>
      <c r="C35" s="368"/>
      <c r="D35" s="368"/>
      <c r="E35" s="368"/>
      <c r="F35" s="36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D00-000000000000}"/>
    <hyperlink ref="B35" r:id="rId1" display="http://www.observatorioemigracao.pt/np4/1291" xr:uid="{00000000-0004-0000-0D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219" t="s">
        <v>18</v>
      </c>
    </row>
    <row r="2" spans="1:16" s="13" customFormat="1" ht="30" customHeight="1" x14ac:dyDescent="0.25">
      <c r="A2" s="11"/>
      <c r="B2" s="421" t="s">
        <v>187</v>
      </c>
      <c r="C2" s="422"/>
      <c r="D2" s="422"/>
      <c r="E2" s="422"/>
      <c r="F2" s="422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</row>
    <row r="4" spans="1:16" ht="15" customHeight="1" x14ac:dyDescent="0.25">
      <c r="A4" s="59"/>
    </row>
    <row r="5" spans="1:16" ht="15" customHeight="1" x14ac:dyDescent="0.25">
      <c r="A5" s="59"/>
    </row>
    <row r="6" spans="1:16" ht="15" customHeight="1" x14ac:dyDescent="0.25">
      <c r="A6" s="59"/>
    </row>
    <row r="7" spans="1:16" ht="15" customHeight="1" x14ac:dyDescent="0.25">
      <c r="A7" s="59"/>
    </row>
    <row r="8" spans="1:16" ht="15" customHeight="1" x14ac:dyDescent="0.25">
      <c r="A8" s="59"/>
    </row>
    <row r="9" spans="1:16" ht="15" customHeight="1" x14ac:dyDescent="0.25">
      <c r="A9" s="59"/>
    </row>
    <row r="10" spans="1:16" ht="15" customHeight="1" x14ac:dyDescent="0.25">
      <c r="A10" s="59"/>
    </row>
    <row r="11" spans="1:16" ht="15" customHeight="1" x14ac:dyDescent="0.25">
      <c r="A11" s="59"/>
    </row>
    <row r="12" spans="1:16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>
      <c r="A32" s="59"/>
    </row>
    <row r="33" spans="1:6" ht="30" customHeight="1" x14ac:dyDescent="0.25">
      <c r="A33" s="48" t="s">
        <v>12</v>
      </c>
      <c r="B33" s="427" t="s">
        <v>190</v>
      </c>
      <c r="C33" s="418"/>
      <c r="D33" s="418"/>
      <c r="E33" s="418"/>
      <c r="F33" s="418"/>
    </row>
    <row r="34" spans="1:6" s="1" customFormat="1" ht="45" customHeight="1" x14ac:dyDescent="0.25">
      <c r="A34" s="48" t="s">
        <v>13</v>
      </c>
      <c r="B34" s="363" t="s">
        <v>123</v>
      </c>
      <c r="C34" s="364"/>
      <c r="D34" s="364"/>
      <c r="E34" s="364"/>
      <c r="F34" s="364"/>
    </row>
    <row r="35" spans="1:6" s="1" customFormat="1" ht="15" customHeight="1" x14ac:dyDescent="0.25">
      <c r="A35" s="79" t="s">
        <v>11</v>
      </c>
      <c r="B35" s="365" t="s">
        <v>114</v>
      </c>
      <c r="C35" s="366"/>
      <c r="D35" s="366"/>
      <c r="E35" s="366"/>
      <c r="F35" s="366"/>
    </row>
    <row r="36" spans="1:6" s="1" customFormat="1" ht="15" customHeight="1" x14ac:dyDescent="0.25">
      <c r="A36" s="184" t="s">
        <v>2</v>
      </c>
      <c r="B36" s="367" t="s">
        <v>115</v>
      </c>
      <c r="C36" s="368"/>
      <c r="D36" s="368"/>
      <c r="E36" s="368"/>
      <c r="F36" s="3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9"/>
      <c r="E68" s="99"/>
      <c r="F68" s="99"/>
    </row>
    <row r="69" spans="1:9" s="39" customFormat="1" ht="12" customHeight="1" x14ac:dyDescent="0.25">
      <c r="B69" s="27"/>
      <c r="C69" s="31"/>
      <c r="D69" s="99"/>
      <c r="E69" s="99"/>
      <c r="F69" s="99"/>
    </row>
    <row r="70" spans="1:9" s="39" customFormat="1" ht="12" customHeight="1" x14ac:dyDescent="0.25">
      <c r="B70" s="28"/>
      <c r="C70" s="33"/>
      <c r="D70" s="99"/>
      <c r="E70" s="99"/>
      <c r="F70" s="99"/>
    </row>
    <row r="71" spans="1:9" s="39" customFormat="1" ht="12" customHeight="1" x14ac:dyDescent="0.25"/>
  </sheetData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E00-000000000000}"/>
    <hyperlink ref="B36" r:id="rId1" display="http://www.observatorioemigracao.pt/np4/1291" xr:uid="{00000000-0004-0000-0E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4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8" t="s">
        <v>192</v>
      </c>
      <c r="C2" s="429"/>
      <c r="D2" s="429"/>
      <c r="E2" s="429"/>
      <c r="F2" s="429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60" customFormat="1" ht="15" customHeight="1" x14ac:dyDescent="0.25"/>
    <row r="6" spans="1:16" s="60" customFormat="1" ht="15" customHeight="1" x14ac:dyDescent="0.25"/>
    <row r="7" spans="1:16" s="60" customFormat="1" ht="15" customHeight="1" x14ac:dyDescent="0.25"/>
    <row r="8" spans="1:16" s="60" customFormat="1" ht="15" customHeight="1" x14ac:dyDescent="0.25"/>
    <row r="9" spans="1:16" s="60" customFormat="1" ht="15" customHeight="1" x14ac:dyDescent="0.25"/>
    <row r="10" spans="1:16" s="60" customFormat="1" ht="15" customHeight="1" x14ac:dyDescent="0.25"/>
    <row r="11" spans="1:16" s="60" customFormat="1" ht="15" customHeight="1" x14ac:dyDescent="0.25"/>
    <row r="12" spans="1:16" s="60" customFormat="1" ht="15" customHeight="1" x14ac:dyDescent="0.25"/>
    <row r="13" spans="1:16" s="60" customFormat="1" ht="15" customHeight="1" x14ac:dyDescent="0.25"/>
    <row r="14" spans="1:16" s="60" customFormat="1" ht="15" customHeight="1" x14ac:dyDescent="0.25"/>
    <row r="15" spans="1:16" s="60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60" customFormat="1" ht="15" customHeight="1" x14ac:dyDescent="0.25"/>
    <row r="33" spans="1:6" ht="45" customHeight="1" x14ac:dyDescent="0.25">
      <c r="A33" s="48" t="s">
        <v>12</v>
      </c>
      <c r="B33" s="430" t="s">
        <v>137</v>
      </c>
      <c r="C33" s="344"/>
      <c r="D33" s="344"/>
      <c r="E33" s="344"/>
      <c r="F33" s="344"/>
    </row>
    <row r="34" spans="1:6" s="1" customFormat="1" ht="45" customHeight="1" x14ac:dyDescent="0.25">
      <c r="A34" s="48" t="s">
        <v>13</v>
      </c>
      <c r="B34" s="363" t="s">
        <v>123</v>
      </c>
      <c r="C34" s="364"/>
      <c r="D34" s="364"/>
      <c r="E34" s="364"/>
      <c r="F34" s="364"/>
    </row>
    <row r="35" spans="1:6" s="1" customFormat="1" ht="15" customHeight="1" x14ac:dyDescent="0.25">
      <c r="A35" s="79" t="s">
        <v>11</v>
      </c>
      <c r="B35" s="365" t="s">
        <v>114</v>
      </c>
      <c r="C35" s="366"/>
      <c r="D35" s="366"/>
      <c r="E35" s="366"/>
      <c r="F35" s="366"/>
    </row>
    <row r="36" spans="1:6" s="1" customFormat="1" ht="15" customHeight="1" x14ac:dyDescent="0.25">
      <c r="A36" s="184" t="s">
        <v>2</v>
      </c>
      <c r="B36" s="367" t="s">
        <v>115</v>
      </c>
      <c r="C36" s="368"/>
      <c r="D36" s="368"/>
      <c r="E36" s="368"/>
      <c r="F36" s="3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0" spans="1:14" ht="12" customHeight="1" x14ac:dyDescent="0.25">
      <c r="A60" s="211"/>
      <c r="B60" s="157" t="s">
        <v>30</v>
      </c>
      <c r="C60" s="283">
        <v>5.0136125270321825</v>
      </c>
      <c r="D60" s="283">
        <v>14.87905129532327</v>
      </c>
      <c r="E60"/>
      <c r="F60"/>
      <c r="G60"/>
    </row>
    <row r="61" spans="1:14" ht="12" customHeight="1" x14ac:dyDescent="0.25">
      <c r="A61" s="211"/>
      <c r="B61" s="157" t="s">
        <v>37</v>
      </c>
      <c r="C61" s="283">
        <v>6.7390977163785353</v>
      </c>
      <c r="D61" s="283">
        <v>17.465726250516997</v>
      </c>
      <c r="E61"/>
      <c r="F61"/>
      <c r="G61"/>
    </row>
    <row r="62" spans="1:14" ht="12" customHeight="1" x14ac:dyDescent="0.25">
      <c r="A62" s="211"/>
      <c r="B62" s="157" t="s">
        <v>38</v>
      </c>
      <c r="C62" s="283">
        <v>4.6993625738902391</v>
      </c>
      <c r="D62" s="283">
        <v>12.283533194231943</v>
      </c>
      <c r="E62"/>
      <c r="F62"/>
      <c r="G62"/>
      <c r="H62" s="39"/>
      <c r="I62" s="39"/>
    </row>
    <row r="63" spans="1:14" ht="12" customHeight="1" x14ac:dyDescent="0.25">
      <c r="A63" s="212"/>
      <c r="B63" s="157" t="s">
        <v>39</v>
      </c>
      <c r="C63" s="283">
        <v>16.453497146138758</v>
      </c>
      <c r="D63" s="283">
        <v>1.428196392423998</v>
      </c>
      <c r="E63"/>
      <c r="F63"/>
      <c r="G63"/>
      <c r="H63" s="37"/>
      <c r="I63" s="37"/>
      <c r="L63" s="5"/>
      <c r="M63" s="5"/>
      <c r="N63" s="5"/>
    </row>
    <row r="64" spans="1:14" ht="12" customHeight="1" x14ac:dyDescent="0.25">
      <c r="A64" s="212"/>
      <c r="B64" s="157" t="s">
        <v>41</v>
      </c>
      <c r="C64" s="283">
        <v>4.4217925268663469</v>
      </c>
      <c r="D64" s="283">
        <v>10.09899135327225</v>
      </c>
      <c r="E64"/>
      <c r="F64"/>
      <c r="G64"/>
      <c r="H64" s="37"/>
      <c r="I64" s="37"/>
    </row>
    <row r="65" spans="1:9" ht="12" customHeight="1" x14ac:dyDescent="0.25">
      <c r="A65" s="212"/>
      <c r="B65" s="157" t="s">
        <v>42</v>
      </c>
      <c r="C65" s="283">
        <v>6.2956829549940307</v>
      </c>
      <c r="D65" s="283">
        <v>3.2654178994069212</v>
      </c>
      <c r="E65"/>
      <c r="F65"/>
      <c r="G65"/>
      <c r="H65" s="38"/>
      <c r="I65" s="38"/>
    </row>
    <row r="66" spans="1:9" ht="12" customHeight="1" x14ac:dyDescent="0.25">
      <c r="A66" s="211"/>
      <c r="B66" s="157" t="s">
        <v>43</v>
      </c>
      <c r="C66" s="283">
        <v>6.7950777886227316</v>
      </c>
      <c r="D66" s="283">
        <v>11.412964093317328</v>
      </c>
      <c r="E66"/>
      <c r="F66"/>
      <c r="G66"/>
      <c r="H66" s="37"/>
      <c r="I66" s="37"/>
    </row>
    <row r="67" spans="1:9" s="39" customFormat="1" ht="12" customHeight="1" x14ac:dyDescent="0.25">
      <c r="A67" s="211"/>
      <c r="B67" s="157" t="s">
        <v>27</v>
      </c>
      <c r="C67" s="283">
        <v>2.7123979105800071</v>
      </c>
      <c r="D67" s="283">
        <v>12.690237191825911</v>
      </c>
      <c r="E67"/>
      <c r="F67"/>
      <c r="G67"/>
    </row>
    <row r="68" spans="1:9" s="39" customFormat="1" ht="12" customHeight="1" x14ac:dyDescent="0.25">
      <c r="A68" s="211"/>
      <c r="B68" s="157" t="s">
        <v>44</v>
      </c>
      <c r="C68" s="283">
        <v>15.088247528871104</v>
      </c>
      <c r="D68" s="283">
        <v>15.41630922214485</v>
      </c>
      <c r="E68"/>
      <c r="F68"/>
      <c r="G68"/>
    </row>
    <row r="69" spans="1:9" s="39" customFormat="1" ht="12" customHeight="1" x14ac:dyDescent="0.25">
      <c r="A69" s="211"/>
      <c r="B69" s="157" t="s">
        <v>45</v>
      </c>
      <c r="C69" s="283">
        <v>5.3616663126467596</v>
      </c>
      <c r="D69" s="283">
        <v>5.7396832572690215</v>
      </c>
      <c r="E69"/>
      <c r="F69"/>
      <c r="G69"/>
    </row>
    <row r="70" spans="1:9" s="39" customFormat="1" ht="12" customHeight="1" x14ac:dyDescent="0.25">
      <c r="A70" s="211"/>
      <c r="B70" s="157" t="s">
        <v>28</v>
      </c>
      <c r="C70" s="283">
        <v>3.3325001985780185</v>
      </c>
      <c r="D70" s="283">
        <v>12.088479376886635</v>
      </c>
      <c r="E70"/>
      <c r="F70"/>
      <c r="G70"/>
    </row>
    <row r="71" spans="1:9" ht="12" customHeight="1" x14ac:dyDescent="0.25">
      <c r="A71" s="211"/>
      <c r="B71" s="157" t="s">
        <v>46</v>
      </c>
      <c r="C71" s="283">
        <v>7.9568550867638734</v>
      </c>
      <c r="D71" s="283">
        <v>11.342377373850677</v>
      </c>
      <c r="E71"/>
      <c r="F71"/>
      <c r="G71"/>
    </row>
    <row r="72" spans="1:9" ht="12" customHeight="1" x14ac:dyDescent="0.25">
      <c r="A72" s="211"/>
      <c r="B72" s="157" t="s">
        <v>56</v>
      </c>
      <c r="C72" s="283">
        <v>5.7987481070083069</v>
      </c>
      <c r="D72" s="283">
        <v>11.6956827411211</v>
      </c>
      <c r="E72"/>
      <c r="F72"/>
      <c r="G72"/>
    </row>
    <row r="73" spans="1:9" ht="12" customHeight="1" x14ac:dyDescent="0.25">
      <c r="A73" s="211"/>
      <c r="B73" s="157" t="s">
        <v>47</v>
      </c>
      <c r="C73" s="283">
        <v>6.0470381449135129</v>
      </c>
      <c r="D73" s="283">
        <v>4.5624652524910392</v>
      </c>
      <c r="E73"/>
      <c r="F73"/>
      <c r="G73"/>
    </row>
    <row r="74" spans="1:9" ht="12" customHeight="1" x14ac:dyDescent="0.25">
      <c r="A74" s="211"/>
      <c r="B74" s="157" t="s">
        <v>48</v>
      </c>
      <c r="C74" s="283">
        <v>18.812596446811483</v>
      </c>
      <c r="D74" s="283">
        <v>15.91693656665881</v>
      </c>
      <c r="E74"/>
      <c r="F74"/>
      <c r="G74"/>
    </row>
    <row r="75" spans="1:9" ht="12" customHeight="1" x14ac:dyDescent="0.25">
      <c r="A75" s="211"/>
      <c r="B75" s="157" t="s">
        <v>49</v>
      </c>
      <c r="C75" s="283">
        <v>4.8512312809434013</v>
      </c>
      <c r="D75" s="283">
        <v>9.6807677420957017</v>
      </c>
      <c r="E75"/>
      <c r="F75"/>
      <c r="G75"/>
    </row>
    <row r="76" spans="1:9" ht="12" customHeight="1" x14ac:dyDescent="0.25">
      <c r="A76" s="211"/>
      <c r="B76" s="157" t="s">
        <v>50</v>
      </c>
      <c r="C76" s="283">
        <v>17.136639731073743</v>
      </c>
      <c r="D76" s="283">
        <v>13.353240264034108</v>
      </c>
      <c r="E76"/>
      <c r="F76"/>
      <c r="G76"/>
    </row>
    <row r="77" spans="1:9" ht="12" customHeight="1" x14ac:dyDescent="0.25">
      <c r="A77" s="211"/>
      <c r="B77" s="157" t="s">
        <v>51</v>
      </c>
      <c r="C77" s="283">
        <v>18.903524695100238</v>
      </c>
      <c r="D77" s="283">
        <v>4.7260896225513784</v>
      </c>
      <c r="E77"/>
      <c r="F77"/>
      <c r="G77"/>
    </row>
    <row r="78" spans="1:9" ht="12" customHeight="1" x14ac:dyDescent="0.25">
      <c r="A78" s="211"/>
      <c r="B78" s="157" t="s">
        <v>52</v>
      </c>
      <c r="C78" s="283">
        <v>11.524429556419989</v>
      </c>
      <c r="D78" s="283">
        <v>1.6041808365599379</v>
      </c>
      <c r="E78"/>
      <c r="F78"/>
      <c r="G78"/>
    </row>
    <row r="79" spans="1:9" ht="12" customHeight="1" x14ac:dyDescent="0.25">
      <c r="A79" s="211"/>
      <c r="B79" s="159" t="s">
        <v>4</v>
      </c>
      <c r="C79" s="283">
        <v>22.283718830203821</v>
      </c>
      <c r="D79" s="283">
        <v>8.0895935893659043</v>
      </c>
      <c r="E79"/>
      <c r="F79"/>
      <c r="G79"/>
    </row>
    <row r="80" spans="1:9" ht="12" customHeight="1" x14ac:dyDescent="0.25">
      <c r="A80" s="211"/>
      <c r="B80" s="157" t="s">
        <v>26</v>
      </c>
      <c r="C80" s="283">
        <v>7.5985450850418159</v>
      </c>
      <c r="D80" s="283">
        <v>13.20097824627398</v>
      </c>
      <c r="E80"/>
      <c r="F80"/>
      <c r="G80"/>
    </row>
    <row r="81" spans="1:7" ht="12" customHeight="1" x14ac:dyDescent="0.25">
      <c r="A81" s="211"/>
      <c r="B81" s="157" t="s">
        <v>53</v>
      </c>
      <c r="C81" s="283">
        <v>8.8453528183985366</v>
      </c>
      <c r="D81" s="283">
        <v>3.8422256801691632</v>
      </c>
      <c r="E81"/>
      <c r="F81"/>
      <c r="G81"/>
    </row>
    <row r="82" spans="1:7" ht="12" customHeight="1" x14ac:dyDescent="0.25">
      <c r="A82" s="211"/>
      <c r="B82" s="157" t="s">
        <v>32</v>
      </c>
      <c r="C82" s="283">
        <v>17.467384581384636</v>
      </c>
      <c r="D82" s="283">
        <v>1.1631348031532869</v>
      </c>
      <c r="E82"/>
      <c r="F82"/>
      <c r="G82"/>
    </row>
    <row r="83" spans="1:7" ht="12" customHeight="1" x14ac:dyDescent="0.25">
      <c r="A83" s="211"/>
      <c r="B83" s="157" t="s">
        <v>54</v>
      </c>
      <c r="C83" s="283">
        <v>3.4094843603295333</v>
      </c>
      <c r="D83" s="283">
        <v>16.767558750380648</v>
      </c>
      <c r="E83"/>
      <c r="F83"/>
      <c r="G83"/>
    </row>
    <row r="84" spans="1:7" ht="12" customHeight="1" x14ac:dyDescent="0.25">
      <c r="C84" s="158">
        <f>AVERAGE(C60:C83)</f>
        <v>9.4811868295413166</v>
      </c>
      <c r="D84" s="158">
        <f>AVERAGE(D60:D83)</f>
        <v>9.6964092081385367</v>
      </c>
    </row>
  </sheetData>
  <sortState xmlns:xlrd2="http://schemas.microsoft.com/office/spreadsheetml/2017/richdata2" ref="B60:D84">
    <sortCondition ref="B60:B84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F00-000000000000}"/>
    <hyperlink ref="B36" r:id="rId1" display="http://www.observatorioemigracao.pt/np4/1291" xr:uid="{00000000-0004-0000-0F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9" ht="30" customHeight="1" x14ac:dyDescent="0.25">
      <c r="A1" s="41" t="s">
        <v>0</v>
      </c>
      <c r="B1" s="117" t="s">
        <v>1</v>
      </c>
      <c r="C1" s="97"/>
      <c r="D1" s="97"/>
      <c r="E1" s="97"/>
      <c r="F1" s="97"/>
      <c r="G1" s="9"/>
      <c r="H1" s="9"/>
      <c r="I1" s="62" t="s">
        <v>18</v>
      </c>
    </row>
    <row r="2" spans="1:9" ht="30" customHeight="1" thickBot="1" x14ac:dyDescent="0.3">
      <c r="B2" s="349" t="s">
        <v>124</v>
      </c>
      <c r="C2" s="350"/>
      <c r="D2" s="350"/>
      <c r="E2" s="350"/>
      <c r="F2" s="350"/>
      <c r="G2" s="350"/>
      <c r="H2" s="350"/>
      <c r="I2" s="350"/>
    </row>
    <row r="3" spans="1:9" ht="45" customHeight="1" x14ac:dyDescent="0.25">
      <c r="B3" s="351" t="s">
        <v>33</v>
      </c>
      <c r="C3" s="353" t="s">
        <v>4</v>
      </c>
      <c r="D3" s="355" t="s">
        <v>181</v>
      </c>
      <c r="E3" s="356"/>
      <c r="F3" s="357"/>
      <c r="G3" s="358" t="s">
        <v>182</v>
      </c>
      <c r="H3" s="356"/>
      <c r="I3" s="356"/>
    </row>
    <row r="4" spans="1:9" ht="30" customHeight="1" x14ac:dyDescent="0.25">
      <c r="B4" s="352"/>
      <c r="C4" s="354"/>
      <c r="D4" s="81" t="s">
        <v>26</v>
      </c>
      <c r="E4" s="95" t="s">
        <v>25</v>
      </c>
      <c r="F4" s="98" t="s">
        <v>30</v>
      </c>
      <c r="G4" s="95" t="s">
        <v>31</v>
      </c>
      <c r="H4" s="265" t="s">
        <v>8</v>
      </c>
      <c r="I4" s="96" t="s">
        <v>32</v>
      </c>
    </row>
    <row r="5" spans="1:9" ht="15" customHeight="1" x14ac:dyDescent="0.25">
      <c r="B5" s="85" t="s">
        <v>87</v>
      </c>
      <c r="C5" s="128">
        <v>92.2</v>
      </c>
      <c r="D5" s="129">
        <v>243.6</v>
      </c>
      <c r="E5" s="130">
        <v>41.3</v>
      </c>
      <c r="F5" s="131">
        <v>357.2</v>
      </c>
      <c r="G5" s="138">
        <v>8515.7999999999993</v>
      </c>
      <c r="H5" s="130">
        <v>4</v>
      </c>
      <c r="I5" s="130">
        <v>238.4</v>
      </c>
    </row>
    <row r="6" spans="1:9" ht="15" customHeight="1" x14ac:dyDescent="0.25">
      <c r="B6" s="10" t="s">
        <v>88</v>
      </c>
      <c r="C6" s="132">
        <v>10.3</v>
      </c>
      <c r="D6" s="133">
        <v>65.099999999999994</v>
      </c>
      <c r="E6" s="127">
        <v>8.3000000000000007</v>
      </c>
      <c r="F6" s="134">
        <v>81.400000000000006</v>
      </c>
      <c r="G6" s="139">
        <v>207.8</v>
      </c>
      <c r="H6" s="127">
        <v>0.5</v>
      </c>
      <c r="I6" s="127">
        <v>19.8</v>
      </c>
    </row>
    <row r="7" spans="1:9" ht="15" customHeight="1" x14ac:dyDescent="0.25">
      <c r="B7" s="2" t="s">
        <v>89</v>
      </c>
      <c r="C7" s="135">
        <v>113</v>
      </c>
      <c r="D7" s="136">
        <v>269.2</v>
      </c>
      <c r="E7" s="126">
        <v>209.7</v>
      </c>
      <c r="F7" s="137">
        <v>233.6</v>
      </c>
      <c r="G7" s="140">
        <v>24.9</v>
      </c>
      <c r="H7" s="126">
        <v>129.19999999999999</v>
      </c>
      <c r="I7" s="126">
        <v>86.2</v>
      </c>
    </row>
    <row r="8" spans="1:9" ht="15" customHeight="1" x14ac:dyDescent="0.25">
      <c r="B8" s="10" t="s">
        <v>90</v>
      </c>
      <c r="C8" s="132">
        <v>63.5</v>
      </c>
      <c r="D8" s="133">
        <v>82.6</v>
      </c>
      <c r="E8" s="127">
        <v>73.900000000000006</v>
      </c>
      <c r="F8" s="134">
        <v>75.3</v>
      </c>
      <c r="G8" s="139">
        <v>85.7</v>
      </c>
      <c r="H8" s="127">
        <v>65.5</v>
      </c>
      <c r="I8" s="127">
        <v>54.6</v>
      </c>
    </row>
    <row r="9" spans="1:9" ht="15" customHeight="1" x14ac:dyDescent="0.25">
      <c r="B9" s="2" t="s">
        <v>91</v>
      </c>
      <c r="C9" s="135">
        <v>-0.5</v>
      </c>
      <c r="D9" s="136">
        <v>0.8</v>
      </c>
      <c r="E9" s="126">
        <v>1.2</v>
      </c>
      <c r="F9" s="137">
        <v>0.5</v>
      </c>
      <c r="G9" s="140">
        <v>0.9</v>
      </c>
      <c r="H9" s="126">
        <v>1.3</v>
      </c>
      <c r="I9" s="126">
        <v>-0.4</v>
      </c>
    </row>
    <row r="10" spans="1:9" ht="15" customHeight="1" x14ac:dyDescent="0.25">
      <c r="B10" s="10" t="s">
        <v>92</v>
      </c>
      <c r="C10" s="132">
        <v>14.1</v>
      </c>
      <c r="D10" s="133">
        <v>17.8</v>
      </c>
      <c r="E10" s="127">
        <v>14.8</v>
      </c>
      <c r="F10" s="134">
        <v>12.9</v>
      </c>
      <c r="G10" s="139">
        <v>23</v>
      </c>
      <c r="H10" s="127">
        <v>29.7</v>
      </c>
      <c r="I10" s="127">
        <v>15.5</v>
      </c>
    </row>
    <row r="11" spans="1:9" ht="15" customHeight="1" x14ac:dyDescent="0.25">
      <c r="B11" s="2" t="s">
        <v>93</v>
      </c>
      <c r="C11" s="135">
        <v>20.8</v>
      </c>
      <c r="D11" s="136">
        <v>17.8</v>
      </c>
      <c r="E11" s="126">
        <v>18</v>
      </c>
      <c r="F11" s="137">
        <v>21.2</v>
      </c>
      <c r="G11" s="140">
        <v>7.8</v>
      </c>
      <c r="H11" s="126">
        <v>4.5999999999999996</v>
      </c>
      <c r="I11" s="126">
        <v>17.3</v>
      </c>
    </row>
    <row r="12" spans="1:9" ht="15" customHeight="1" x14ac:dyDescent="0.25">
      <c r="B12" s="10" t="s">
        <v>94</v>
      </c>
      <c r="C12" s="132">
        <v>1.2</v>
      </c>
      <c r="D12" s="133">
        <v>1.8</v>
      </c>
      <c r="E12" s="127">
        <v>1.5</v>
      </c>
      <c r="F12" s="134">
        <v>1.4</v>
      </c>
      <c r="G12" s="139">
        <v>1.8</v>
      </c>
      <c r="H12" s="127">
        <v>2.2999999999999998</v>
      </c>
      <c r="I12" s="127">
        <v>1.4</v>
      </c>
    </row>
    <row r="13" spans="1:9" ht="15" customHeight="1" x14ac:dyDescent="0.25">
      <c r="B13" s="2" t="s">
        <v>95</v>
      </c>
      <c r="C13" s="135">
        <v>5.4</v>
      </c>
      <c r="D13" s="136">
        <v>33</v>
      </c>
      <c r="E13" s="126">
        <v>4.8</v>
      </c>
      <c r="F13" s="137">
        <v>42.2</v>
      </c>
      <c r="G13" s="140">
        <v>109.8</v>
      </c>
      <c r="H13" s="126">
        <v>0.2</v>
      </c>
      <c r="I13" s="126">
        <v>9.5</v>
      </c>
    </row>
    <row r="14" spans="1:9" ht="15" customHeight="1" x14ac:dyDescent="0.25">
      <c r="B14" s="10" t="s">
        <v>96</v>
      </c>
      <c r="C14" s="132">
        <v>23.1</v>
      </c>
      <c r="D14" s="133">
        <v>40</v>
      </c>
      <c r="E14" s="127">
        <v>37.6</v>
      </c>
      <c r="F14" s="134">
        <v>27</v>
      </c>
      <c r="G14" s="139" t="s">
        <v>7</v>
      </c>
      <c r="H14" s="127" t="s">
        <v>7</v>
      </c>
      <c r="I14" s="127">
        <v>18.3</v>
      </c>
    </row>
    <row r="15" spans="1:9" ht="15" customHeight="1" x14ac:dyDescent="0.25">
      <c r="B15" s="2" t="s">
        <v>97</v>
      </c>
      <c r="C15" s="135">
        <v>14.2</v>
      </c>
      <c r="D15" s="136">
        <v>6.3</v>
      </c>
      <c r="E15" s="126">
        <v>4.5</v>
      </c>
      <c r="F15" s="137">
        <v>5</v>
      </c>
      <c r="G15" s="140">
        <v>6.8</v>
      </c>
      <c r="H15" s="126">
        <v>9.1999999999999993</v>
      </c>
      <c r="I15" s="126">
        <v>7</v>
      </c>
    </row>
    <row r="16" spans="1:9" ht="15" customHeight="1" x14ac:dyDescent="0.25">
      <c r="B16" s="10" t="s">
        <v>98</v>
      </c>
      <c r="C16" s="132">
        <v>59.6</v>
      </c>
      <c r="D16" s="133">
        <v>35.700000000000003</v>
      </c>
      <c r="E16" s="127">
        <v>37</v>
      </c>
      <c r="F16" s="134">
        <v>44</v>
      </c>
      <c r="G16" s="139" t="s">
        <v>7</v>
      </c>
      <c r="H16" s="127" t="s">
        <v>7</v>
      </c>
      <c r="I16" s="127">
        <v>41.1</v>
      </c>
    </row>
    <row r="17" spans="1:9" ht="15" customHeight="1" x14ac:dyDescent="0.25">
      <c r="B17" s="2" t="s">
        <v>99</v>
      </c>
      <c r="C17" s="135">
        <v>36.799999999999997</v>
      </c>
      <c r="D17" s="136">
        <v>16.7</v>
      </c>
      <c r="E17" s="126">
        <v>8.6999999999999993</v>
      </c>
      <c r="F17" s="137">
        <v>7.6</v>
      </c>
      <c r="G17" s="140">
        <v>15.2</v>
      </c>
      <c r="H17" s="126">
        <v>18.8</v>
      </c>
      <c r="I17" s="126">
        <v>25.1</v>
      </c>
    </row>
    <row r="18" spans="1:9" ht="15" customHeight="1" x14ac:dyDescent="0.25">
      <c r="B18" s="10" t="s">
        <v>100</v>
      </c>
      <c r="C18" s="132">
        <v>198.9</v>
      </c>
      <c r="D18" s="133">
        <v>2848.8</v>
      </c>
      <c r="E18" s="127">
        <v>664.7</v>
      </c>
      <c r="F18" s="134">
        <v>3355.7</v>
      </c>
      <c r="G18" s="139">
        <v>1774.7</v>
      </c>
      <c r="H18" s="127">
        <v>1.6</v>
      </c>
      <c r="I18" s="127">
        <v>178</v>
      </c>
    </row>
    <row r="19" spans="1:9" ht="15" customHeight="1" x14ac:dyDescent="0.25">
      <c r="B19" s="2" t="s">
        <v>101</v>
      </c>
      <c r="C19" s="135">
        <v>1.5</v>
      </c>
      <c r="D19" s="136">
        <v>2.2999999999999998</v>
      </c>
      <c r="E19" s="126">
        <v>0.9</v>
      </c>
      <c r="F19" s="137">
        <v>1.7</v>
      </c>
      <c r="G19" s="140">
        <v>-3.8</v>
      </c>
      <c r="H19" s="126">
        <v>2.5</v>
      </c>
      <c r="I19" s="126">
        <v>3.7</v>
      </c>
    </row>
    <row r="20" spans="1:9" ht="15" customHeight="1" x14ac:dyDescent="0.25">
      <c r="B20" s="10" t="s">
        <v>102</v>
      </c>
      <c r="C20" s="132">
        <v>19.2</v>
      </c>
      <c r="D20" s="133">
        <v>43.7</v>
      </c>
      <c r="E20" s="127">
        <v>80.2</v>
      </c>
      <c r="F20" s="134">
        <v>41.2</v>
      </c>
      <c r="G20" s="139">
        <v>8.5</v>
      </c>
      <c r="H20" s="127">
        <v>3.1</v>
      </c>
      <c r="I20" s="127">
        <v>9</v>
      </c>
    </row>
    <row r="21" spans="1:9" ht="15" customHeight="1" x14ac:dyDescent="0.25">
      <c r="B21" s="2" t="s">
        <v>103</v>
      </c>
      <c r="C21" s="135">
        <v>3</v>
      </c>
      <c r="D21" s="136">
        <v>3.5</v>
      </c>
      <c r="E21" s="126">
        <v>3.4</v>
      </c>
      <c r="F21" s="137">
        <v>3.1</v>
      </c>
      <c r="G21" s="140">
        <v>14.6</v>
      </c>
      <c r="H21" s="126">
        <v>20.7</v>
      </c>
      <c r="I21" s="126">
        <v>9.6999999999999993</v>
      </c>
    </row>
    <row r="22" spans="1:9" ht="15" customHeight="1" x14ac:dyDescent="0.25">
      <c r="B22" s="10" t="s">
        <v>104</v>
      </c>
      <c r="C22" s="132">
        <v>8.1999999999999993</v>
      </c>
      <c r="D22" s="133">
        <v>13.1</v>
      </c>
      <c r="E22" s="127">
        <v>12.8</v>
      </c>
      <c r="F22" s="134">
        <v>13.1</v>
      </c>
      <c r="G22" s="139">
        <v>7.7</v>
      </c>
      <c r="H22" s="127">
        <v>4.7</v>
      </c>
      <c r="I22" s="127">
        <v>10.8</v>
      </c>
    </row>
    <row r="23" spans="1:9" ht="15" customHeight="1" x14ac:dyDescent="0.25">
      <c r="B23" s="2" t="s">
        <v>105</v>
      </c>
      <c r="C23" s="135">
        <v>0.8</v>
      </c>
      <c r="D23" s="136">
        <v>0.9</v>
      </c>
      <c r="E23" s="126">
        <v>0.9</v>
      </c>
      <c r="F23" s="137">
        <v>0.9</v>
      </c>
      <c r="G23" s="140">
        <v>0.8</v>
      </c>
      <c r="H23" s="126">
        <v>0.6</v>
      </c>
      <c r="I23" s="126">
        <v>0.8</v>
      </c>
    </row>
    <row r="24" spans="1:9" ht="12" customHeight="1" thickBot="1" x14ac:dyDescent="0.3">
      <c r="B24" s="80" t="s">
        <v>106</v>
      </c>
      <c r="C24" s="195">
        <v>43</v>
      </c>
      <c r="D24" s="196">
        <v>14</v>
      </c>
      <c r="E24" s="197">
        <v>3</v>
      </c>
      <c r="F24" s="198">
        <v>6</v>
      </c>
      <c r="G24" s="199">
        <v>75</v>
      </c>
      <c r="H24" s="197">
        <v>122</v>
      </c>
      <c r="I24" s="197">
        <v>52</v>
      </c>
    </row>
    <row r="25" spans="1: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9" ht="15" customHeight="1" x14ac:dyDescent="0.25">
      <c r="A26" s="48" t="s">
        <v>12</v>
      </c>
      <c r="B26" s="359" t="s">
        <v>180</v>
      </c>
      <c r="C26" s="360"/>
      <c r="D26" s="360"/>
      <c r="E26" s="360"/>
      <c r="F26" s="360"/>
      <c r="G26" s="360"/>
      <c r="H26" s="360"/>
      <c r="I26" s="360"/>
    </row>
    <row r="27" spans="1:9" ht="30" customHeight="1" x14ac:dyDescent="0.25">
      <c r="A27" s="48" t="s">
        <v>13</v>
      </c>
      <c r="B27" s="343" t="s">
        <v>118</v>
      </c>
      <c r="C27" s="344"/>
      <c r="D27" s="344"/>
      <c r="E27" s="344"/>
      <c r="F27" s="344"/>
      <c r="G27" s="344"/>
      <c r="H27" s="344"/>
      <c r="I27" s="344"/>
    </row>
    <row r="28" spans="1:9" ht="15" customHeight="1" x14ac:dyDescent="0.25">
      <c r="A28" s="79" t="s">
        <v>11</v>
      </c>
      <c r="B28" s="345" t="s">
        <v>114</v>
      </c>
      <c r="C28" s="346"/>
      <c r="D28" s="346"/>
      <c r="E28" s="346"/>
      <c r="F28" s="346"/>
      <c r="G28" s="346"/>
      <c r="H28" s="346"/>
      <c r="I28" s="346"/>
    </row>
    <row r="29" spans="1:9" ht="15" customHeight="1" x14ac:dyDescent="0.25">
      <c r="A29" s="184" t="s">
        <v>2</v>
      </c>
      <c r="B29" s="347" t="s">
        <v>115</v>
      </c>
      <c r="C29" s="348"/>
      <c r="D29" s="348"/>
      <c r="E29" s="348"/>
      <c r="F29" s="348"/>
      <c r="G29" s="348"/>
      <c r="H29" s="348"/>
      <c r="I29" s="348"/>
    </row>
    <row r="30" spans="1:9" ht="15" customHeight="1" x14ac:dyDescent="0.25">
      <c r="B30"/>
      <c r="C30"/>
      <c r="D30"/>
      <c r="E30"/>
      <c r="F30"/>
      <c r="G30"/>
      <c r="H30"/>
      <c r="I30"/>
    </row>
    <row r="31" spans="1:9" ht="15" customHeight="1" x14ac:dyDescent="0.25">
      <c r="B31"/>
      <c r="C31"/>
      <c r="D31"/>
      <c r="E31"/>
      <c r="F31"/>
      <c r="G31"/>
      <c r="H31"/>
      <c r="I31"/>
    </row>
    <row r="32" spans="1:9" ht="15" customHeight="1" x14ac:dyDescent="0.25">
      <c r="B32" s="341"/>
      <c r="C32" s="342"/>
      <c r="D32" s="342"/>
      <c r="E32" s="342"/>
      <c r="F32" s="342"/>
      <c r="G32" s="342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 xr:uid="{00000000-0004-0000-0100-000000000000}"/>
    <hyperlink ref="B29" r:id="rId1" display="http://www.observatorioemigracao.pt/np4/1291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2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117" t="s">
        <v>1</v>
      </c>
      <c r="C1" s="9"/>
      <c r="D1" s="9"/>
      <c r="I1" s="62" t="s">
        <v>18</v>
      </c>
    </row>
    <row r="2" spans="1:19" ht="30" customHeight="1" thickBot="1" x14ac:dyDescent="0.3">
      <c r="B2" s="349" t="s">
        <v>125</v>
      </c>
      <c r="C2" s="361"/>
      <c r="D2" s="361"/>
      <c r="E2" s="361"/>
      <c r="F2" s="362"/>
      <c r="G2" s="362"/>
      <c r="H2" s="362"/>
      <c r="I2" s="362"/>
    </row>
    <row r="3" spans="1:19" ht="45" customHeight="1" x14ac:dyDescent="0.25">
      <c r="B3" s="351" t="s">
        <v>33</v>
      </c>
      <c r="C3" s="353" t="s">
        <v>4</v>
      </c>
      <c r="D3" s="355" t="s">
        <v>181</v>
      </c>
      <c r="E3" s="356"/>
      <c r="F3" s="357"/>
      <c r="G3" s="358" t="s">
        <v>182</v>
      </c>
      <c r="H3" s="356"/>
      <c r="I3" s="356"/>
    </row>
    <row r="4" spans="1:19" ht="30" customHeight="1" x14ac:dyDescent="0.25">
      <c r="B4" s="352"/>
      <c r="C4" s="354"/>
      <c r="D4" s="193" t="s">
        <v>26</v>
      </c>
      <c r="E4" s="194" t="s">
        <v>25</v>
      </c>
      <c r="F4" s="98" t="s">
        <v>30</v>
      </c>
      <c r="G4" s="194" t="s">
        <v>31</v>
      </c>
      <c r="H4" s="265" t="s">
        <v>8</v>
      </c>
      <c r="I4" s="96" t="s">
        <v>32</v>
      </c>
    </row>
    <row r="5" spans="1:19" ht="15" customHeight="1" x14ac:dyDescent="0.25">
      <c r="B5" s="85" t="s">
        <v>122</v>
      </c>
      <c r="C5" s="267">
        <v>2306.3209999999999</v>
      </c>
      <c r="D5" s="268">
        <v>4917.46</v>
      </c>
      <c r="E5" s="269">
        <v>664.55700000000002</v>
      </c>
      <c r="F5" s="270">
        <v>4045.4110000000001</v>
      </c>
      <c r="G5" s="269">
        <v>1544.0239999999999</v>
      </c>
      <c r="H5" s="269">
        <v>165.732</v>
      </c>
      <c r="I5" s="269">
        <v>3408.1179999999999</v>
      </c>
    </row>
    <row r="6" spans="1:19" ht="15" customHeight="1" x14ac:dyDescent="0.25">
      <c r="B6" s="10" t="s">
        <v>121</v>
      </c>
      <c r="C6" s="144">
        <v>22.283718830203821</v>
      </c>
      <c r="D6" s="145">
        <v>7.5985450850418159</v>
      </c>
      <c r="E6" s="139">
        <v>8.0080008068769626</v>
      </c>
      <c r="F6" s="146">
        <v>5.0136125270321825</v>
      </c>
      <c r="G6" s="139">
        <v>0.74286377849054808</v>
      </c>
      <c r="H6" s="139">
        <v>31.840799843228268</v>
      </c>
      <c r="I6" s="139">
        <v>17.467384581384636</v>
      </c>
    </row>
    <row r="7" spans="1:19" ht="15" customHeight="1" x14ac:dyDescent="0.25">
      <c r="B7" s="2" t="s">
        <v>34</v>
      </c>
      <c r="C7" s="141">
        <v>13.082865246168501</v>
      </c>
      <c r="D7" s="142">
        <v>11.655423542047799</v>
      </c>
      <c r="E7" s="140">
        <v>6.6223783055507397</v>
      </c>
      <c r="F7" s="143">
        <v>3.2156926188235602</v>
      </c>
      <c r="G7" s="140">
        <v>1.8664827291510999</v>
      </c>
      <c r="H7" s="140">
        <v>55.469988518160498</v>
      </c>
      <c r="I7" s="140">
        <v>10.2446519284524</v>
      </c>
    </row>
    <row r="8" spans="1:19" ht="15" customHeight="1" x14ac:dyDescent="0.25">
      <c r="B8" s="10" t="s">
        <v>120</v>
      </c>
      <c r="C8" s="271">
        <v>837.25699999999995</v>
      </c>
      <c r="D8" s="272">
        <v>8543.1200000000008</v>
      </c>
      <c r="E8" s="273">
        <v>2438.7020000000002</v>
      </c>
      <c r="F8" s="274">
        <v>12005.69</v>
      </c>
      <c r="G8" s="273">
        <v>713.56799999999998</v>
      </c>
      <c r="H8" s="273">
        <v>14.923999999999999</v>
      </c>
      <c r="I8" s="273">
        <v>226.94300000000001</v>
      </c>
    </row>
    <row r="9" spans="1:19" ht="15" customHeight="1" x14ac:dyDescent="0.25">
      <c r="B9" s="2" t="s">
        <v>119</v>
      </c>
      <c r="C9" s="141">
        <v>8.0895935893659043</v>
      </c>
      <c r="D9" s="142">
        <v>13.20097824627398</v>
      </c>
      <c r="E9" s="140">
        <v>29.386685541996343</v>
      </c>
      <c r="F9" s="143">
        <v>14.87905129532327</v>
      </c>
      <c r="G9" s="140">
        <v>0.3433132002416695</v>
      </c>
      <c r="H9" s="140">
        <v>2.8672320183207751</v>
      </c>
      <c r="I9" s="140">
        <v>1.1631348031532869</v>
      </c>
    </row>
    <row r="10" spans="1:19" ht="15" customHeight="1" x14ac:dyDescent="0.25">
      <c r="A10" s="30"/>
      <c r="B10" s="10" t="s">
        <v>126</v>
      </c>
      <c r="C10" s="271">
        <v>4368</v>
      </c>
      <c r="D10" s="272">
        <v>5003.3934856990809</v>
      </c>
      <c r="E10" s="273">
        <v>2234.9038953577601</v>
      </c>
      <c r="F10" s="274">
        <v>15362.0792576611</v>
      </c>
      <c r="G10" s="273">
        <v>2896.9099517099999</v>
      </c>
      <c r="H10" s="273">
        <v>200.80600765538702</v>
      </c>
      <c r="I10" s="273">
        <v>2932.5330665503702</v>
      </c>
    </row>
    <row r="11" spans="1:19" ht="15" customHeight="1" x14ac:dyDescent="0.25">
      <c r="A11" s="30"/>
      <c r="B11" s="2" t="s">
        <v>127</v>
      </c>
      <c r="C11" s="141">
        <v>2.2000000000000002</v>
      </c>
      <c r="D11" s="142">
        <v>0.17563436295366835</v>
      </c>
      <c r="E11" s="140">
        <v>0.33620846555450729</v>
      </c>
      <c r="F11" s="143">
        <v>0.4577807219879379</v>
      </c>
      <c r="G11" s="140">
        <v>0.16323150050410448</v>
      </c>
      <c r="H11" s="140">
        <v>12.321201325728738</v>
      </c>
      <c r="I11" s="140">
        <v>1.6479118166616211</v>
      </c>
    </row>
    <row r="12" spans="1:19" ht="15" customHeight="1" thickBot="1" x14ac:dyDescent="0.3">
      <c r="A12" s="30"/>
      <c r="B12" s="80" t="s">
        <v>128</v>
      </c>
      <c r="C12" s="275">
        <v>2304</v>
      </c>
      <c r="D12" s="276">
        <v>25337</v>
      </c>
      <c r="E12" s="199">
        <v>8627</v>
      </c>
      <c r="F12" s="277">
        <v>22967</v>
      </c>
      <c r="G12" s="199">
        <v>1628</v>
      </c>
      <c r="H12" s="199">
        <v>26</v>
      </c>
      <c r="I12" s="199">
        <v>548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59" t="s">
        <v>180</v>
      </c>
      <c r="C14" s="360"/>
      <c r="D14" s="360"/>
      <c r="E14" s="360"/>
      <c r="F14" s="360"/>
      <c r="G14" s="360"/>
      <c r="H14" s="360"/>
      <c r="I14" s="360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63" t="s">
        <v>129</v>
      </c>
      <c r="C15" s="364"/>
      <c r="D15" s="364"/>
      <c r="E15" s="364"/>
      <c r="F15" s="364"/>
      <c r="G15" s="364"/>
      <c r="H15" s="364"/>
      <c r="I15" s="364"/>
    </row>
    <row r="16" spans="1:19" ht="15" customHeight="1" x14ac:dyDescent="0.25">
      <c r="A16" s="79" t="s">
        <v>11</v>
      </c>
      <c r="B16" s="365" t="s">
        <v>114</v>
      </c>
      <c r="C16" s="366"/>
      <c r="D16" s="366"/>
      <c r="E16" s="366"/>
      <c r="F16" s="366"/>
      <c r="G16" s="366"/>
      <c r="H16" s="366"/>
      <c r="I16" s="366"/>
    </row>
    <row r="17" spans="1:17" ht="15" customHeight="1" x14ac:dyDescent="0.25">
      <c r="A17" s="184" t="s">
        <v>2</v>
      </c>
      <c r="B17" s="367" t="s">
        <v>115</v>
      </c>
      <c r="C17" s="368"/>
      <c r="D17" s="368"/>
      <c r="E17" s="368"/>
      <c r="F17" s="368"/>
      <c r="G17" s="368"/>
      <c r="H17" s="368"/>
      <c r="I17" s="368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266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 xr:uid="{00000000-0004-0000-0200-000000000000}"/>
    <hyperlink ref="B17" r:id="rId1" display="http://www.observatorioemigracao.pt/np4/1291" xr:uid="{00000000-0004-0000-02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0"/>
  <sheetViews>
    <sheetView showGridLines="0" zoomScaleNormal="100" workbookViewId="0">
      <selection activeCell="H1" sqref="H1:I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117" t="s">
        <v>1</v>
      </c>
      <c r="C1" s="99"/>
      <c r="D1" s="9"/>
      <c r="E1" s="9"/>
      <c r="F1" s="9"/>
      <c r="G1" s="289"/>
      <c r="H1" s="369" t="s">
        <v>18</v>
      </c>
      <c r="I1" s="370"/>
      <c r="K1" s="1"/>
      <c r="N1"/>
    </row>
    <row r="2" spans="1:18" s="24" customFormat="1" ht="30" customHeight="1" thickBot="1" x14ac:dyDescent="0.3">
      <c r="B2" s="349" t="s">
        <v>110</v>
      </c>
      <c r="C2" s="384"/>
      <c r="D2" s="384"/>
      <c r="E2" s="384"/>
      <c r="F2" s="384"/>
      <c r="K2"/>
      <c r="L2"/>
      <c r="M2"/>
    </row>
    <row r="3" spans="1:18" s="24" customFormat="1" ht="30" customHeight="1" x14ac:dyDescent="0.25">
      <c r="B3" s="388" t="s">
        <v>15</v>
      </c>
      <c r="C3" s="358" t="s">
        <v>13</v>
      </c>
      <c r="D3" s="379"/>
      <c r="E3" s="379"/>
      <c r="F3" s="379"/>
      <c r="G3" s="380"/>
      <c r="H3" s="381"/>
      <c r="I3" s="381"/>
      <c r="K3"/>
      <c r="L3"/>
      <c r="M3"/>
    </row>
    <row r="4" spans="1:18" ht="30" customHeight="1" x14ac:dyDescent="0.25">
      <c r="B4" s="389"/>
      <c r="C4" s="385" t="s">
        <v>14</v>
      </c>
      <c r="D4" s="386"/>
      <c r="E4" s="387"/>
      <c r="F4" s="371" t="s">
        <v>177</v>
      </c>
      <c r="G4" s="366"/>
      <c r="H4" s="366"/>
      <c r="I4" s="366"/>
      <c r="N4"/>
      <c r="O4"/>
      <c r="P4"/>
      <c r="Q4"/>
      <c r="R4"/>
    </row>
    <row r="5" spans="1:18" ht="30" customHeight="1" x14ac:dyDescent="0.25">
      <c r="B5" s="390"/>
      <c r="C5" s="89" t="s">
        <v>3</v>
      </c>
      <c r="D5" s="167" t="s">
        <v>16</v>
      </c>
      <c r="E5" s="90" t="s">
        <v>17</v>
      </c>
      <c r="F5" s="372" t="s">
        <v>183</v>
      </c>
      <c r="G5" s="373"/>
      <c r="H5" s="374" t="s">
        <v>179</v>
      </c>
      <c r="I5" s="375"/>
      <c r="N5"/>
      <c r="O5"/>
      <c r="P5"/>
      <c r="Q5"/>
      <c r="R5"/>
    </row>
    <row r="6" spans="1:18" ht="15" customHeight="1" x14ac:dyDescent="0.25">
      <c r="B6" s="86">
        <v>2001</v>
      </c>
      <c r="C6" s="163">
        <f>D6+E6</f>
        <v>20223</v>
      </c>
      <c r="D6" s="160">
        <v>5396</v>
      </c>
      <c r="E6" s="164">
        <v>14827</v>
      </c>
      <c r="F6" s="313">
        <v>40000</v>
      </c>
      <c r="G6" s="187"/>
      <c r="H6" s="313" t="s">
        <v>7</v>
      </c>
      <c r="I6" s="187"/>
      <c r="N6"/>
      <c r="O6"/>
      <c r="P6"/>
      <c r="Q6"/>
      <c r="R6"/>
    </row>
    <row r="7" spans="1:18" ht="15" customHeight="1" x14ac:dyDescent="0.25">
      <c r="B7" s="87">
        <v>2002</v>
      </c>
      <c r="C7" s="88">
        <f>D7+E7</f>
        <v>27358</v>
      </c>
      <c r="D7" s="161">
        <v>8813</v>
      </c>
      <c r="E7" s="165">
        <v>18545</v>
      </c>
      <c r="F7" s="185">
        <v>50000</v>
      </c>
      <c r="G7" s="8"/>
      <c r="H7" s="185" t="s">
        <v>7</v>
      </c>
      <c r="I7" s="8"/>
      <c r="N7"/>
      <c r="O7"/>
      <c r="P7"/>
      <c r="Q7"/>
      <c r="R7"/>
    </row>
    <row r="8" spans="1:18" ht="15" customHeight="1" x14ac:dyDescent="0.25">
      <c r="B8" s="67">
        <v>2003</v>
      </c>
      <c r="C8" s="74">
        <f>D8+E8</f>
        <v>27008</v>
      </c>
      <c r="D8" s="162">
        <v>6687</v>
      </c>
      <c r="E8" s="166">
        <v>20321</v>
      </c>
      <c r="F8" s="186">
        <v>60000</v>
      </c>
      <c r="G8" s="187"/>
      <c r="H8" s="186" t="s">
        <v>7</v>
      </c>
      <c r="I8" s="187"/>
      <c r="N8"/>
      <c r="O8"/>
      <c r="P8"/>
      <c r="Q8"/>
      <c r="R8"/>
    </row>
    <row r="9" spans="1:18" ht="15" customHeight="1" x14ac:dyDescent="0.25">
      <c r="B9" s="87">
        <v>2004</v>
      </c>
      <c r="C9" s="88" t="s">
        <v>7</v>
      </c>
      <c r="D9" s="161">
        <v>6757</v>
      </c>
      <c r="E9" s="165" t="s">
        <v>7</v>
      </c>
      <c r="F9" s="185">
        <v>70000</v>
      </c>
      <c r="G9" s="8"/>
      <c r="H9" s="185" t="s">
        <v>7</v>
      </c>
      <c r="I9" s="8"/>
      <c r="N9"/>
      <c r="O9"/>
      <c r="P9"/>
      <c r="Q9"/>
      <c r="R9"/>
    </row>
    <row r="10" spans="1:18" ht="15" customHeight="1" x14ac:dyDescent="0.25">
      <c r="B10" s="67">
        <v>2005</v>
      </c>
      <c r="C10" s="74" t="s">
        <v>7</v>
      </c>
      <c r="D10" s="162">
        <v>6360</v>
      </c>
      <c r="E10" s="166" t="s">
        <v>7</v>
      </c>
      <c r="F10" s="186">
        <v>75000</v>
      </c>
      <c r="G10" s="187"/>
      <c r="H10" s="186" t="s">
        <v>7</v>
      </c>
      <c r="I10" s="187"/>
      <c r="N10"/>
      <c r="O10"/>
      <c r="P10"/>
      <c r="Q10"/>
      <c r="R10"/>
    </row>
    <row r="11" spans="1:18" ht="15" customHeight="1" x14ac:dyDescent="0.25">
      <c r="B11" s="87">
        <v>2006</v>
      </c>
      <c r="C11" s="88" t="s">
        <v>7</v>
      </c>
      <c r="D11" s="161">
        <v>5600</v>
      </c>
      <c r="E11" s="165" t="s">
        <v>7</v>
      </c>
      <c r="F11" s="185">
        <v>80000</v>
      </c>
      <c r="G11" s="8"/>
      <c r="H11" s="185" t="s">
        <v>7</v>
      </c>
      <c r="I11" s="8"/>
      <c r="N11"/>
      <c r="O11"/>
      <c r="P11"/>
      <c r="Q11"/>
      <c r="R11"/>
    </row>
    <row r="12" spans="1:18" ht="15" customHeight="1" x14ac:dyDescent="0.25">
      <c r="B12" s="67">
        <v>2007</v>
      </c>
      <c r="C12" s="74" t="s">
        <v>7</v>
      </c>
      <c r="D12" s="162">
        <v>7890</v>
      </c>
      <c r="E12" s="166" t="s">
        <v>7</v>
      </c>
      <c r="F12" s="186">
        <v>90000</v>
      </c>
      <c r="G12" s="187"/>
      <c r="H12" s="186" t="s">
        <v>7</v>
      </c>
      <c r="I12" s="187"/>
      <c r="N12"/>
      <c r="O12"/>
      <c r="P12"/>
      <c r="Q12"/>
      <c r="R12"/>
    </row>
    <row r="13" spans="1:18" ht="15" customHeight="1" x14ac:dyDescent="0.25">
      <c r="B13" s="87">
        <v>2008</v>
      </c>
      <c r="C13" s="88" t="s">
        <v>7</v>
      </c>
      <c r="D13" s="161">
        <v>20357</v>
      </c>
      <c r="E13" s="165" t="s">
        <v>7</v>
      </c>
      <c r="F13" s="185">
        <v>85000</v>
      </c>
      <c r="G13" s="8"/>
      <c r="H13" s="185" t="s">
        <v>7</v>
      </c>
      <c r="I13" s="8"/>
      <c r="N13"/>
      <c r="O13"/>
      <c r="P13"/>
      <c r="Q13"/>
      <c r="R13"/>
    </row>
    <row r="14" spans="1:18" ht="15" customHeight="1" x14ac:dyDescent="0.25">
      <c r="B14" s="67">
        <v>2009</v>
      </c>
      <c r="C14" s="74" t="s">
        <v>7</v>
      </c>
      <c r="D14" s="162">
        <v>16899</v>
      </c>
      <c r="E14" s="166" t="s">
        <v>7</v>
      </c>
      <c r="F14" s="186">
        <v>75000</v>
      </c>
      <c r="G14" s="187"/>
      <c r="H14" s="186" t="s">
        <v>7</v>
      </c>
      <c r="I14" s="187"/>
      <c r="J14"/>
      <c r="N14"/>
      <c r="O14"/>
      <c r="P14"/>
      <c r="Q14"/>
      <c r="R14"/>
    </row>
    <row r="15" spans="1:18" ht="15" customHeight="1" x14ac:dyDescent="0.25">
      <c r="B15" s="87">
        <v>2010</v>
      </c>
      <c r="C15" s="88" t="s">
        <v>7</v>
      </c>
      <c r="D15" s="161">
        <v>23760</v>
      </c>
      <c r="E15" s="165" t="s">
        <v>7</v>
      </c>
      <c r="F15" s="185">
        <v>70000</v>
      </c>
      <c r="G15" s="8"/>
      <c r="H15" s="185" t="s">
        <v>7</v>
      </c>
      <c r="I15" s="8"/>
      <c r="J15"/>
      <c r="N15"/>
      <c r="O15"/>
      <c r="P15"/>
      <c r="Q15"/>
      <c r="R15"/>
    </row>
    <row r="16" spans="1:18" ht="15" customHeight="1" x14ac:dyDescent="0.25">
      <c r="B16" s="67">
        <v>2011</v>
      </c>
      <c r="C16" s="74">
        <f>D16+E16</f>
        <v>100978</v>
      </c>
      <c r="D16" s="162">
        <v>43998</v>
      </c>
      <c r="E16" s="166">
        <v>56980</v>
      </c>
      <c r="F16" s="186">
        <v>80000</v>
      </c>
      <c r="G16" s="187"/>
      <c r="H16" s="186">
        <v>85000</v>
      </c>
      <c r="I16" s="187" t="s">
        <v>111</v>
      </c>
      <c r="J16"/>
      <c r="N16"/>
      <c r="O16"/>
      <c r="P16"/>
      <c r="Q16"/>
      <c r="R16"/>
    </row>
    <row r="17" spans="1:18" ht="15" customHeight="1" x14ac:dyDescent="0.25">
      <c r="B17" s="87">
        <v>2012</v>
      </c>
      <c r="C17" s="88">
        <f>D17+E17</f>
        <v>121418</v>
      </c>
      <c r="D17" s="161">
        <v>51958</v>
      </c>
      <c r="E17" s="165">
        <v>69460</v>
      </c>
      <c r="F17" s="185">
        <v>95000</v>
      </c>
      <c r="G17" s="8"/>
      <c r="H17" s="185">
        <v>105000</v>
      </c>
      <c r="I17" s="8" t="s">
        <v>111</v>
      </c>
      <c r="J17"/>
      <c r="N17"/>
      <c r="O17"/>
      <c r="P17"/>
      <c r="Q17"/>
      <c r="R17"/>
    </row>
    <row r="18" spans="1:18" ht="15" customHeight="1" x14ac:dyDescent="0.25">
      <c r="B18" s="67">
        <v>2013</v>
      </c>
      <c r="C18" s="74">
        <f>D18+E18</f>
        <v>128108</v>
      </c>
      <c r="D18" s="162">
        <v>53786</v>
      </c>
      <c r="E18" s="166">
        <v>74322</v>
      </c>
      <c r="F18" s="186">
        <v>110000</v>
      </c>
      <c r="G18" s="187"/>
      <c r="H18" s="186">
        <v>120000</v>
      </c>
      <c r="I18" s="187" t="s">
        <v>111</v>
      </c>
      <c r="J18"/>
      <c r="N18"/>
      <c r="O18"/>
      <c r="P18"/>
      <c r="Q18"/>
      <c r="R18"/>
    </row>
    <row r="19" spans="1:18" ht="15" customHeight="1" x14ac:dyDescent="0.25">
      <c r="B19" s="226">
        <v>2014</v>
      </c>
      <c r="C19" s="227">
        <f>D19+E19</f>
        <v>134624</v>
      </c>
      <c r="D19" s="228">
        <v>49572</v>
      </c>
      <c r="E19" s="229">
        <v>85052</v>
      </c>
      <c r="F19" s="185">
        <v>110000</v>
      </c>
      <c r="G19" s="235"/>
      <c r="H19" s="185">
        <v>115000</v>
      </c>
      <c r="I19" s="235" t="s">
        <v>111</v>
      </c>
      <c r="J19"/>
      <c r="N19"/>
      <c r="O19"/>
      <c r="P19"/>
      <c r="Q19"/>
      <c r="R19"/>
    </row>
    <row r="20" spans="1:18" ht="15" customHeight="1" thickBot="1" x14ac:dyDescent="0.3">
      <c r="B20" s="230">
        <v>2015</v>
      </c>
      <c r="C20" s="231">
        <v>101203</v>
      </c>
      <c r="D20" s="232">
        <v>40377</v>
      </c>
      <c r="E20" s="233">
        <v>60826</v>
      </c>
      <c r="F20" s="262">
        <v>110000</v>
      </c>
      <c r="G20" s="263" t="s">
        <v>111</v>
      </c>
      <c r="H20" s="314">
        <v>110000</v>
      </c>
      <c r="I20" s="263" t="s">
        <v>111</v>
      </c>
      <c r="J20"/>
      <c r="N20"/>
      <c r="O20"/>
      <c r="P20"/>
      <c r="Q20"/>
      <c r="R20"/>
    </row>
    <row r="21" spans="1:18" ht="15" customHeight="1" x14ac:dyDescent="0.25">
      <c r="B21" s="87"/>
      <c r="C21" s="161"/>
      <c r="D21" s="161"/>
      <c r="E21" s="161"/>
      <c r="F21" s="234"/>
      <c r="I21"/>
      <c r="J21"/>
      <c r="N21"/>
      <c r="O21"/>
      <c r="P21"/>
      <c r="Q21"/>
      <c r="R21"/>
    </row>
    <row r="22" spans="1:18" s="183" customFormat="1" ht="15" customHeight="1" x14ac:dyDescent="0.25">
      <c r="A22" s="48" t="s">
        <v>12</v>
      </c>
      <c r="B22" s="383" t="s">
        <v>178</v>
      </c>
      <c r="C22" s="364"/>
      <c r="D22" s="364"/>
      <c r="E22" s="364"/>
      <c r="F22" s="364"/>
      <c r="G22" s="364"/>
      <c r="K22"/>
      <c r="L22"/>
      <c r="M22"/>
    </row>
    <row r="23" spans="1:18" ht="60" customHeight="1" x14ac:dyDescent="0.25">
      <c r="A23" s="48" t="s">
        <v>13</v>
      </c>
      <c r="B23" s="376" t="s">
        <v>36</v>
      </c>
      <c r="C23" s="377"/>
      <c r="D23" s="377"/>
      <c r="E23" s="377"/>
      <c r="F23" s="377"/>
      <c r="G23" s="364"/>
      <c r="H23" s="378"/>
      <c r="I23" s="378"/>
    </row>
    <row r="24" spans="1:18" ht="15" customHeight="1" x14ac:dyDescent="0.25">
      <c r="A24" s="79" t="s">
        <v>11</v>
      </c>
      <c r="B24" s="382" t="s">
        <v>114</v>
      </c>
      <c r="C24" s="364"/>
      <c r="D24" s="364"/>
      <c r="E24" s="364"/>
      <c r="F24" s="364"/>
      <c r="G24" s="364"/>
    </row>
    <row r="25" spans="1:18" ht="15" customHeight="1" x14ac:dyDescent="0.25">
      <c r="A25" s="184" t="s">
        <v>2</v>
      </c>
      <c r="B25" s="367" t="s">
        <v>115</v>
      </c>
      <c r="C25" s="368"/>
      <c r="D25" s="368"/>
      <c r="E25" s="368"/>
      <c r="F25" s="368"/>
      <c r="G25" s="368"/>
    </row>
    <row r="26" spans="1:18" ht="15" customHeight="1" x14ac:dyDescent="0.25"/>
    <row r="27" spans="1:18" ht="15" customHeight="1" x14ac:dyDescent="0.25"/>
    <row r="28" spans="1:18" ht="15" customHeight="1" x14ac:dyDescent="0.25"/>
    <row r="29" spans="1:18" ht="15" customHeight="1" x14ac:dyDescent="0.25"/>
    <row r="30" spans="1:18" ht="15" customHeight="1" x14ac:dyDescent="0.25"/>
  </sheetData>
  <mergeCells count="12">
    <mergeCell ref="B24:G24"/>
    <mergeCell ref="B25:G25"/>
    <mergeCell ref="B22:G22"/>
    <mergeCell ref="B2:F2"/>
    <mergeCell ref="C4:E4"/>
    <mergeCell ref="B3:B5"/>
    <mergeCell ref="H1:I1"/>
    <mergeCell ref="F4:I4"/>
    <mergeCell ref="F5:G5"/>
    <mergeCell ref="H5:I5"/>
    <mergeCell ref="B23:I23"/>
    <mergeCell ref="C3:I3"/>
  </mergeCells>
  <hyperlinks>
    <hyperlink ref="B25" r:id="rId1" display="http://www.observatorioemigracao.pt/np4/1291" xr:uid="{00000000-0004-0000-0300-000000000000}"/>
    <hyperlink ref="H1:I1" location="Índice!A1" display="[índice Ç]" xr:uid="{00000000-0004-0000-0300-000001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116" t="s">
        <v>1</v>
      </c>
      <c r="C1" s="115"/>
      <c r="D1" s="115"/>
      <c r="E1" s="115"/>
      <c r="F1" s="115"/>
      <c r="G1" s="115"/>
      <c r="H1" s="115"/>
      <c r="I1" s="115"/>
      <c r="J1" s="62" t="s">
        <v>18</v>
      </c>
      <c r="M1"/>
    </row>
    <row r="2" spans="1:29" s="30" customFormat="1" ht="45" customHeight="1" thickBot="1" x14ac:dyDescent="0.3">
      <c r="B2" s="391" t="s">
        <v>139</v>
      </c>
      <c r="C2" s="392"/>
      <c r="D2" s="392"/>
      <c r="E2" s="392"/>
      <c r="F2" s="392"/>
      <c r="G2" s="392"/>
      <c r="H2" s="392"/>
      <c r="I2" s="392"/>
      <c r="J2" s="392"/>
      <c r="M2"/>
    </row>
    <row r="3" spans="1:29" s="30" customFormat="1" ht="30" customHeight="1" x14ac:dyDescent="0.25">
      <c r="B3" s="400" t="s">
        <v>15</v>
      </c>
      <c r="C3" s="398" t="s">
        <v>3</v>
      </c>
      <c r="D3" s="399"/>
      <c r="E3" s="402" t="s">
        <v>84</v>
      </c>
      <c r="F3" s="403"/>
      <c r="G3" s="402" t="s">
        <v>85</v>
      </c>
      <c r="H3" s="404"/>
      <c r="I3" s="405" t="s">
        <v>86</v>
      </c>
      <c r="J3" s="403"/>
      <c r="M3"/>
    </row>
    <row r="4" spans="1:29" s="30" customFormat="1" ht="30" customHeight="1" x14ac:dyDescent="0.25">
      <c r="B4" s="401"/>
      <c r="C4" s="122" t="s">
        <v>19</v>
      </c>
      <c r="D4" s="123" t="s">
        <v>20</v>
      </c>
      <c r="E4" s="122" t="s">
        <v>19</v>
      </c>
      <c r="F4" s="123" t="s">
        <v>20</v>
      </c>
      <c r="G4" s="122" t="s">
        <v>19</v>
      </c>
      <c r="H4" s="123" t="s">
        <v>20</v>
      </c>
      <c r="I4" s="124" t="s">
        <v>19</v>
      </c>
      <c r="J4" s="125" t="s">
        <v>20</v>
      </c>
      <c r="M4"/>
    </row>
    <row r="5" spans="1:29" s="47" customFormat="1" ht="15" customHeight="1" x14ac:dyDescent="0.25">
      <c r="A5" s="46"/>
      <c r="B5" s="236">
        <v>1990</v>
      </c>
      <c r="C5" s="237">
        <v>2060790</v>
      </c>
      <c r="D5" s="238">
        <f>C5/$C5*100</f>
        <v>100</v>
      </c>
      <c r="E5" s="239">
        <v>1092141</v>
      </c>
      <c r="F5" s="240">
        <f t="shared" ref="F5:F10" si="0">E5/$C5*100</f>
        <v>52.99622960126942</v>
      </c>
      <c r="G5" s="237">
        <v>910907</v>
      </c>
      <c r="H5" s="241">
        <f t="shared" ref="H5:H10" si="1">G5/$C5*100</f>
        <v>44.2018352185327</v>
      </c>
      <c r="I5" s="239">
        <f>C5-(E5+G5)</f>
        <v>57742</v>
      </c>
      <c r="J5" s="242">
        <f t="shared" ref="J5:J10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243">
        <v>1995</v>
      </c>
      <c r="C6" s="244">
        <v>2097189</v>
      </c>
      <c r="D6" s="245">
        <f t="shared" ref="D6:D10" si="3">C6/$C6*100</f>
        <v>100</v>
      </c>
      <c r="E6" s="246">
        <v>1187356</v>
      </c>
      <c r="F6" s="247">
        <f t="shared" si="0"/>
        <v>56.616547197224477</v>
      </c>
      <c r="G6" s="244">
        <v>853198</v>
      </c>
      <c r="H6" s="248">
        <f t="shared" si="1"/>
        <v>40.682933202491526</v>
      </c>
      <c r="I6" s="246">
        <f t="shared" ref="I6:I10" si="4">C6-(E6+G6)</f>
        <v>56635</v>
      </c>
      <c r="J6" s="249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250">
        <v>2000</v>
      </c>
      <c r="C7" s="237">
        <v>2174444</v>
      </c>
      <c r="D7" s="238">
        <f t="shared" si="3"/>
        <v>100</v>
      </c>
      <c r="E7" s="239">
        <v>1301084</v>
      </c>
      <c r="F7" s="240">
        <f t="shared" si="0"/>
        <v>59.835249838579429</v>
      </c>
      <c r="G7" s="237">
        <v>815315</v>
      </c>
      <c r="H7" s="241">
        <f t="shared" si="1"/>
        <v>37.495332140078105</v>
      </c>
      <c r="I7" s="239">
        <f t="shared" si="4"/>
        <v>58045</v>
      </c>
      <c r="J7" s="242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243">
        <v>2005</v>
      </c>
      <c r="C8" s="244">
        <v>1936066</v>
      </c>
      <c r="D8" s="245">
        <f t="shared" si="3"/>
        <v>100</v>
      </c>
      <c r="E8" s="246">
        <v>1114618</v>
      </c>
      <c r="F8" s="247">
        <f t="shared" si="0"/>
        <v>57.571281144341157</v>
      </c>
      <c r="G8" s="244">
        <v>758905</v>
      </c>
      <c r="H8" s="248">
        <f t="shared" si="1"/>
        <v>39.198302123997841</v>
      </c>
      <c r="I8" s="246">
        <f t="shared" si="4"/>
        <v>62543</v>
      </c>
      <c r="J8" s="249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250">
        <v>2010</v>
      </c>
      <c r="C9" s="237">
        <v>2098897</v>
      </c>
      <c r="D9" s="238">
        <f t="shared" si="3"/>
        <v>100</v>
      </c>
      <c r="E9" s="239">
        <v>1308130</v>
      </c>
      <c r="F9" s="240">
        <f t="shared" si="0"/>
        <v>62.324640037124254</v>
      </c>
      <c r="G9" s="237">
        <v>712886</v>
      </c>
      <c r="H9" s="241">
        <f t="shared" si="1"/>
        <v>33.964791983599</v>
      </c>
      <c r="I9" s="239">
        <f t="shared" si="4"/>
        <v>77881</v>
      </c>
      <c r="J9" s="242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thickBot="1" x14ac:dyDescent="0.3">
      <c r="A10" s="46"/>
      <c r="B10" s="251">
        <v>2015</v>
      </c>
      <c r="C10" s="252">
        <v>2306321</v>
      </c>
      <c r="D10" s="253">
        <f t="shared" si="3"/>
        <v>100</v>
      </c>
      <c r="E10" s="254">
        <v>1433482</v>
      </c>
      <c r="F10" s="255">
        <f t="shared" si="0"/>
        <v>62.154487601682504</v>
      </c>
      <c r="G10" s="252">
        <v>775050</v>
      </c>
      <c r="H10" s="256">
        <f t="shared" si="1"/>
        <v>33.605469490153368</v>
      </c>
      <c r="I10" s="254">
        <f t="shared" si="4"/>
        <v>97789</v>
      </c>
      <c r="J10" s="257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44"/>
      <c r="K11" s="29"/>
      <c r="L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x14ac:dyDescent="0.25">
      <c r="A12" s="48" t="s">
        <v>13</v>
      </c>
      <c r="B12" s="393" t="s">
        <v>107</v>
      </c>
      <c r="C12" s="394"/>
      <c r="D12" s="394"/>
      <c r="E12" s="394"/>
      <c r="F12" s="394"/>
      <c r="G12" s="394"/>
      <c r="H12" s="394"/>
      <c r="I12" s="394"/>
      <c r="J12" s="394"/>
    </row>
    <row r="13" spans="1:29" x14ac:dyDescent="0.25">
      <c r="A13" s="79" t="s">
        <v>11</v>
      </c>
      <c r="B13" s="395" t="s">
        <v>114</v>
      </c>
      <c r="C13" s="396"/>
      <c r="D13" s="396"/>
      <c r="E13" s="396"/>
      <c r="F13" s="396"/>
      <c r="G13" s="396"/>
      <c r="H13" s="396"/>
      <c r="I13" s="396"/>
      <c r="J13" s="396"/>
    </row>
    <row r="14" spans="1:29" ht="15" customHeight="1" x14ac:dyDescent="0.25">
      <c r="A14" s="184" t="s">
        <v>2</v>
      </c>
      <c r="B14" s="397" t="s">
        <v>115</v>
      </c>
      <c r="C14" s="368"/>
      <c r="D14" s="368"/>
      <c r="E14" s="368"/>
      <c r="F14" s="368"/>
      <c r="G14" s="368"/>
      <c r="H14" s="368"/>
      <c r="I14" s="368"/>
      <c r="J14" s="368"/>
    </row>
    <row r="15" spans="1:29" ht="25.5" customHeight="1" x14ac:dyDescent="0.25">
      <c r="J15"/>
    </row>
    <row r="16" spans="1:29" x14ac:dyDescent="0.25">
      <c r="J16"/>
    </row>
    <row r="17" spans="1:29" x14ac:dyDescent="0.25">
      <c r="C17" s="191"/>
      <c r="J17"/>
    </row>
    <row r="18" spans="1:29" ht="33" customHeight="1" x14ac:dyDescent="0.25">
      <c r="J18"/>
    </row>
    <row r="19" spans="1:29" ht="15.75" customHeight="1" x14ac:dyDescent="0.25">
      <c r="J19"/>
    </row>
    <row r="20" spans="1:29" x14ac:dyDescent="0.25">
      <c r="J20"/>
    </row>
    <row r="21" spans="1:29" x14ac:dyDescent="0.25">
      <c r="J21"/>
    </row>
    <row r="22" spans="1:29" ht="34.5" customHeight="1" x14ac:dyDescent="0.25">
      <c r="J22"/>
    </row>
    <row r="23" spans="1:29" x14ac:dyDescent="0.25">
      <c r="J23"/>
    </row>
    <row r="24" spans="1:29" x14ac:dyDescent="0.25">
      <c r="J24"/>
    </row>
    <row r="25" spans="1:29" ht="12.75" customHeight="1" x14ac:dyDescent="0.25">
      <c r="J25"/>
    </row>
    <row r="26" spans="1:29" x14ac:dyDescent="0.25">
      <c r="A26" s="29"/>
      <c r="B26" s="36"/>
      <c r="C26" s="36"/>
      <c r="D26" s="36"/>
      <c r="E26" s="36"/>
      <c r="F26" s="36"/>
      <c r="G26" s="36"/>
      <c r="H26" s="36"/>
      <c r="I26" s="36"/>
      <c r="J26" s="36"/>
      <c r="K26" s="29"/>
      <c r="L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44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</sheetData>
  <mergeCells count="9">
    <mergeCell ref="B2:J2"/>
    <mergeCell ref="B12:J12"/>
    <mergeCell ref="B13:J13"/>
    <mergeCell ref="B14:J14"/>
    <mergeCell ref="C3:D3"/>
    <mergeCell ref="B3:B4"/>
    <mergeCell ref="E3:F3"/>
    <mergeCell ref="G3:H3"/>
    <mergeCell ref="I3:J3"/>
  </mergeCells>
  <hyperlinks>
    <hyperlink ref="J1" location="Índice!A1" display="[índice Ç]" xr:uid="{00000000-0004-0000-0400-000000000000}"/>
    <hyperlink ref="B14" r:id="rId1" display="http://www.observatorioemigracao.pt/np4/1291" xr:uid="{00000000-0004-0000-0400-000001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204"/>
    <col min="9" max="9" width="9.140625" style="218"/>
  </cols>
  <sheetData>
    <row r="1" spans="1:13" s="8" customFormat="1" ht="30" customHeight="1" x14ac:dyDescent="0.25">
      <c r="A1" s="205" t="s">
        <v>0</v>
      </c>
      <c r="B1" s="118" t="s">
        <v>1</v>
      </c>
      <c r="C1" s="42"/>
      <c r="D1" s="62" t="s">
        <v>18</v>
      </c>
      <c r="G1" s="200"/>
      <c r="H1" s="214"/>
    </row>
    <row r="2" spans="1:13" s="30" customFormat="1" ht="45" customHeight="1" thickBot="1" x14ac:dyDescent="0.25">
      <c r="A2" s="49"/>
      <c r="B2" s="406" t="s">
        <v>164</v>
      </c>
      <c r="C2" s="350"/>
      <c r="D2" s="350"/>
      <c r="E2" s="306"/>
      <c r="F2" s="306"/>
      <c r="H2" s="201"/>
      <c r="I2" s="215"/>
    </row>
    <row r="3" spans="1:13" s="30" customFormat="1" ht="30" customHeight="1" x14ac:dyDescent="0.2">
      <c r="A3" s="49"/>
      <c r="B3" s="290" t="s">
        <v>141</v>
      </c>
      <c r="C3" s="291" t="s">
        <v>142</v>
      </c>
      <c r="D3" s="291" t="s">
        <v>143</v>
      </c>
      <c r="E3" s="306"/>
      <c r="F3" s="306"/>
      <c r="H3" s="201"/>
      <c r="I3" s="215"/>
    </row>
    <row r="4" spans="1:13" s="30" customFormat="1" ht="30" customHeight="1" x14ac:dyDescent="0.25">
      <c r="A4" s="49"/>
      <c r="B4" s="292" t="s">
        <v>144</v>
      </c>
      <c r="C4" s="293"/>
      <c r="D4" s="293"/>
      <c r="E4" s="306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5" t="s">
        <v>145</v>
      </c>
      <c r="C5" s="294">
        <v>0.50554850668399653</v>
      </c>
      <c r="D5" s="294">
        <v>0.51452106735312475</v>
      </c>
      <c r="E5" s="306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295" t="s">
        <v>146</v>
      </c>
      <c r="C6" s="296">
        <v>0.49445149331600341</v>
      </c>
      <c r="D6" s="296">
        <v>0.48547893264687531</v>
      </c>
      <c r="E6" s="306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5" t="s">
        <v>147</v>
      </c>
      <c r="C7" s="297">
        <v>1260.249</v>
      </c>
      <c r="D7" s="297">
        <v>1435.7760000000001</v>
      </c>
      <c r="E7" s="306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298" t="s">
        <v>148</v>
      </c>
      <c r="C8" s="299"/>
      <c r="D8" s="299"/>
      <c r="E8" s="306"/>
      <c r="F8" s="306"/>
      <c r="H8" s="202"/>
      <c r="I8" s="216"/>
    </row>
    <row r="9" spans="1:13" s="29" customFormat="1" ht="15" customHeight="1" x14ac:dyDescent="0.25">
      <c r="A9" s="49"/>
      <c r="B9" s="85" t="s">
        <v>149</v>
      </c>
      <c r="C9" s="294">
        <v>6.5255358266501307E-2</v>
      </c>
      <c r="D9" s="294">
        <v>5.4640643639985623E-2</v>
      </c>
      <c r="E9" s="312"/>
      <c r="F9" s="306"/>
      <c r="H9" s="202"/>
      <c r="I9" s="216"/>
    </row>
    <row r="10" spans="1:13" s="29" customFormat="1" ht="15" customHeight="1" x14ac:dyDescent="0.25">
      <c r="A10" s="49"/>
      <c r="B10" s="295" t="s">
        <v>150</v>
      </c>
      <c r="C10" s="296">
        <v>0.83989354484708978</v>
      </c>
      <c r="D10" s="296">
        <v>0.77704874722887252</v>
      </c>
      <c r="E10" s="312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5" t="s">
        <v>151</v>
      </c>
      <c r="C11" s="294">
        <v>9.4851096886408956E-2</v>
      </c>
      <c r="D11" s="294">
        <v>0.16831060913114182</v>
      </c>
      <c r="E11" s="312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295" t="s">
        <v>147</v>
      </c>
      <c r="C12" s="300">
        <v>1260.249</v>
      </c>
      <c r="D12" s="300">
        <v>1218.818</v>
      </c>
      <c r="E12" s="312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301" t="s">
        <v>170</v>
      </c>
      <c r="C13" s="302"/>
      <c r="D13" s="302"/>
      <c r="E13" s="312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172</v>
      </c>
      <c r="C14" s="303">
        <f>1-C15</f>
        <v>0.64914203682685778</v>
      </c>
      <c r="D14" s="303">
        <f>1-D15</f>
        <v>0.60166127235713007</v>
      </c>
      <c r="E14" s="312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171</v>
      </c>
      <c r="C15" s="304">
        <v>0.35085796317314222</v>
      </c>
      <c r="D15" s="304">
        <v>0.39833872764286993</v>
      </c>
      <c r="E15" s="312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147</v>
      </c>
      <c r="C16" s="297">
        <v>1157.742</v>
      </c>
      <c r="D16" s="297">
        <v>1219.1859999999999</v>
      </c>
      <c r="E16" s="312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301" t="s">
        <v>152</v>
      </c>
      <c r="C17" s="302"/>
      <c r="D17" s="302"/>
      <c r="E17" s="312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153</v>
      </c>
      <c r="C18" s="303">
        <v>6.6876434950949165E-2</v>
      </c>
      <c r="D18" s="303">
        <v>0.10855316758313249</v>
      </c>
      <c r="E18" s="312"/>
      <c r="F18" s="306"/>
      <c r="H18" s="202"/>
      <c r="I18" s="216"/>
    </row>
    <row r="19" spans="1:19" s="29" customFormat="1" ht="15" customHeight="1" x14ac:dyDescent="0.25">
      <c r="A19" s="49"/>
      <c r="B19" s="10" t="s">
        <v>154</v>
      </c>
      <c r="C19" s="304">
        <v>8.3314068298812161E-2</v>
      </c>
      <c r="D19" s="304">
        <v>8.1650984197551277E-2</v>
      </c>
      <c r="E19" s="312"/>
      <c r="F19" s="306"/>
      <c r="H19" s="202"/>
      <c r="I19" s="216"/>
    </row>
    <row r="20" spans="1:19" s="29" customFormat="1" ht="15" customHeight="1" x14ac:dyDescent="0.25">
      <c r="A20" s="49"/>
      <c r="B20" s="2" t="s">
        <v>155</v>
      </c>
      <c r="C20" s="303">
        <v>0.84980949675023865</v>
      </c>
      <c r="D20" s="303">
        <v>0.80979584821931627</v>
      </c>
      <c r="E20" s="312"/>
      <c r="F20" s="306"/>
      <c r="H20" s="202"/>
      <c r="I20" s="216"/>
    </row>
    <row r="21" spans="1:19" s="29" customFormat="1" ht="15" customHeight="1" x14ac:dyDescent="0.25">
      <c r="A21" s="49"/>
      <c r="B21" s="10" t="s">
        <v>147</v>
      </c>
      <c r="C21" s="300">
        <v>1133.3140000000001</v>
      </c>
      <c r="D21" s="300">
        <v>1233.5429999999999</v>
      </c>
      <c r="E21" s="312"/>
      <c r="F21" s="306"/>
      <c r="H21" s="202"/>
      <c r="I21" s="216"/>
    </row>
    <row r="22" spans="1:19" s="29" customFormat="1" ht="30" customHeight="1" x14ac:dyDescent="0.25">
      <c r="A22" s="49"/>
      <c r="B22" s="301" t="s">
        <v>156</v>
      </c>
      <c r="C22" s="302"/>
      <c r="D22" s="302"/>
      <c r="E22" s="312"/>
      <c r="F22" s="306"/>
      <c r="H22" s="202"/>
      <c r="I22" s="216"/>
    </row>
    <row r="23" spans="1:19" s="29" customFormat="1" ht="15" customHeight="1" x14ac:dyDescent="0.25">
      <c r="A23" s="49"/>
      <c r="B23" s="2" t="s">
        <v>157</v>
      </c>
      <c r="C23" s="303">
        <v>0.7</v>
      </c>
      <c r="D23" s="303">
        <v>0.61873123220655435</v>
      </c>
      <c r="E23" s="312"/>
      <c r="F23" s="306"/>
      <c r="H23" s="202"/>
      <c r="I23" s="216"/>
    </row>
    <row r="24" spans="1:19" s="29" customFormat="1" ht="15" customHeight="1" x14ac:dyDescent="0.25">
      <c r="A24" s="49"/>
      <c r="B24" s="10" t="s">
        <v>158</v>
      </c>
      <c r="C24" s="304">
        <v>0.24185652334628596</v>
      </c>
      <c r="D24" s="304">
        <v>0.26900609106532397</v>
      </c>
      <c r="E24" s="312"/>
      <c r="F24" s="306"/>
      <c r="H24" s="203"/>
      <c r="I24" s="217"/>
    </row>
    <row r="25" spans="1:19" s="50" customFormat="1" ht="15" customHeight="1" x14ac:dyDescent="0.25">
      <c r="A25" s="49"/>
      <c r="B25" s="2" t="s">
        <v>159</v>
      </c>
      <c r="C25" s="303">
        <v>6.3828235199621011E-2</v>
      </c>
      <c r="D25" s="303">
        <v>0.11226267672812172</v>
      </c>
      <c r="E25" s="312"/>
      <c r="F25" s="306"/>
      <c r="H25" s="202"/>
      <c r="I25" s="216"/>
    </row>
    <row r="26" spans="1:19" s="29" customFormat="1" ht="15" customHeight="1" x14ac:dyDescent="0.25">
      <c r="A26" s="49"/>
      <c r="B26" s="10" t="s">
        <v>147</v>
      </c>
      <c r="C26" s="300">
        <v>1220.087</v>
      </c>
      <c r="D26" s="300">
        <v>1347.0550000000001</v>
      </c>
      <c r="E26" s="312"/>
      <c r="F26" s="306"/>
      <c r="H26" s="202"/>
      <c r="I26" s="216"/>
    </row>
    <row r="27" spans="1:19" s="29" customFormat="1" ht="30" customHeight="1" x14ac:dyDescent="0.25">
      <c r="A27" s="49"/>
      <c r="B27" s="301" t="s">
        <v>160</v>
      </c>
      <c r="C27" s="302"/>
      <c r="D27" s="302"/>
      <c r="E27" s="312"/>
      <c r="F27" s="306"/>
      <c r="H27" s="202"/>
      <c r="I27" s="216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161</v>
      </c>
      <c r="C28" s="303">
        <v>0.65541235524882357</v>
      </c>
      <c r="D28" s="303">
        <v>0.61967638858271146</v>
      </c>
      <c r="E28" s="312"/>
      <c r="F28" s="306"/>
      <c r="H28" s="202"/>
      <c r="I28" s="216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162</v>
      </c>
      <c r="C29" s="304">
        <v>5.4921199808852808E-2</v>
      </c>
      <c r="D29" s="304">
        <v>6.0645098919513141E-2</v>
      </c>
      <c r="E29" s="312"/>
      <c r="F29" s="306"/>
      <c r="H29" s="202"/>
      <c r="I29" s="216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163</v>
      </c>
      <c r="C30" s="303">
        <v>0.28966644494232363</v>
      </c>
      <c r="D30" s="303">
        <v>0.3196785124977754</v>
      </c>
      <c r="E30" s="312"/>
      <c r="F30" s="306"/>
      <c r="H30" s="202"/>
      <c r="I30" s="216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310" t="s">
        <v>147</v>
      </c>
      <c r="C31" s="311">
        <v>1249.299</v>
      </c>
      <c r="D31" s="311">
        <v>1365.403</v>
      </c>
      <c r="E31" s="312"/>
      <c r="F31" s="306"/>
      <c r="H31" s="202"/>
      <c r="I31" s="216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308" t="s">
        <v>165</v>
      </c>
      <c r="C32" s="309"/>
      <c r="D32" s="309"/>
      <c r="E32" s="306"/>
      <c r="F32" s="306"/>
      <c r="H32" s="202"/>
      <c r="I32" s="216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166</v>
      </c>
      <c r="C33" s="303">
        <v>0.20799999999999996</v>
      </c>
      <c r="D33" s="303">
        <v>0.1863470079388084</v>
      </c>
      <c r="E33" s="306"/>
      <c r="F33" s="306"/>
      <c r="H33" s="202"/>
      <c r="I33" s="216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168</v>
      </c>
      <c r="C34" s="304">
        <v>0.64200000000000002</v>
      </c>
      <c r="D34" s="304">
        <v>0.58458560629060241</v>
      </c>
      <c r="E34" s="306"/>
      <c r="F34" s="306"/>
      <c r="H34" s="202"/>
      <c r="I34" s="216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167</v>
      </c>
      <c r="C35" s="303">
        <v>0.15</v>
      </c>
      <c r="D35" s="303">
        <v>0.22906738577058922</v>
      </c>
      <c r="E35" s="306"/>
      <c r="F35" s="306"/>
      <c r="H35" s="202"/>
      <c r="I35" s="216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80" t="s">
        <v>147</v>
      </c>
      <c r="C36" s="305">
        <v>576.99099999999999</v>
      </c>
      <c r="D36" s="305">
        <v>727.94299999999998</v>
      </c>
      <c r="E36" s="306"/>
      <c r="F36" s="306"/>
      <c r="H36" s="202"/>
      <c r="I36" s="216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307"/>
      <c r="D37" s="307"/>
      <c r="E37" s="306"/>
      <c r="F37" s="306"/>
      <c r="H37" s="202"/>
      <c r="I37" s="216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91" t="s">
        <v>12</v>
      </c>
      <c r="B38" s="407" t="s">
        <v>174</v>
      </c>
      <c r="C38" s="344"/>
      <c r="D38" s="344"/>
      <c r="E38" s="306"/>
      <c r="F38" s="306"/>
      <c r="H38" s="202"/>
      <c r="I38" s="216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08" t="s">
        <v>169</v>
      </c>
      <c r="C39" s="344"/>
      <c r="D39" s="344"/>
      <c r="E39" s="306"/>
      <c r="F39" s="306"/>
      <c r="H39" s="202"/>
      <c r="I39" s="216"/>
    </row>
    <row r="40" spans="1:19" s="29" customFormat="1" ht="15" customHeight="1" x14ac:dyDescent="0.25">
      <c r="A40" s="79" t="s">
        <v>11</v>
      </c>
      <c r="B40" s="409" t="s">
        <v>114</v>
      </c>
      <c r="C40" s="378"/>
      <c r="D40" s="378"/>
      <c r="E40" s="306"/>
      <c r="F40" s="306"/>
      <c r="H40" s="202"/>
      <c r="I40" s="216"/>
    </row>
    <row r="41" spans="1:19" s="29" customFormat="1" ht="15" customHeight="1" x14ac:dyDescent="0.25">
      <c r="A41" s="184" t="s">
        <v>2</v>
      </c>
      <c r="B41" s="410" t="s">
        <v>115</v>
      </c>
      <c r="C41" s="378"/>
      <c r="D41" s="378"/>
      <c r="E41" s="306"/>
      <c r="F41" s="306"/>
      <c r="H41" s="202"/>
      <c r="I41" s="216"/>
    </row>
    <row r="42" spans="1:19" s="29" customFormat="1" ht="15" customHeight="1" x14ac:dyDescent="0.25">
      <c r="C42" s="306"/>
      <c r="D42" s="306"/>
      <c r="E42" s="306"/>
      <c r="F42" s="306"/>
      <c r="H42" s="202"/>
      <c r="I42" s="216"/>
    </row>
    <row r="43" spans="1:19" s="29" customFormat="1" ht="15" customHeight="1" x14ac:dyDescent="0.25">
      <c r="C43" s="306"/>
      <c r="D43" s="306"/>
      <c r="E43" s="306"/>
      <c r="F43" s="306"/>
      <c r="H43" s="202"/>
      <c r="I43" s="216"/>
    </row>
    <row r="44" spans="1:19" s="29" customFormat="1" ht="15" customHeight="1" x14ac:dyDescent="0.25">
      <c r="C44" s="306"/>
      <c r="D44" s="306"/>
      <c r="E44" s="306"/>
      <c r="F44" s="306"/>
      <c r="H44" s="202"/>
      <c r="I44" s="216"/>
    </row>
    <row r="45" spans="1:19" s="29" customFormat="1" ht="15" customHeight="1" x14ac:dyDescent="0.25">
      <c r="C45" s="306"/>
      <c r="D45" s="306"/>
      <c r="E45" s="306"/>
      <c r="F45" s="306"/>
      <c r="H45" s="204"/>
      <c r="I45" s="216"/>
    </row>
    <row r="46" spans="1:19" s="29" customFormat="1" ht="15" customHeight="1" x14ac:dyDescent="0.25">
      <c r="C46" s="306"/>
      <c r="D46" s="306"/>
      <c r="E46" s="306"/>
      <c r="F46" s="306"/>
      <c r="H46" s="201"/>
      <c r="I46" s="218"/>
    </row>
    <row r="47" spans="1:19" ht="15" customHeight="1" x14ac:dyDescent="0.25">
      <c r="A47" s="29"/>
      <c r="B47" s="29"/>
      <c r="C47" s="306"/>
      <c r="D47" s="306"/>
      <c r="E47" s="306"/>
      <c r="F47" s="306"/>
      <c r="G47" s="29"/>
      <c r="H47" s="201"/>
      <c r="I47" s="215"/>
    </row>
    <row r="48" spans="1:19" s="30" customFormat="1" ht="15" customHeight="1" x14ac:dyDescent="0.25">
      <c r="A48" s="29"/>
      <c r="B48" s="29"/>
      <c r="C48" s="306"/>
      <c r="D48" s="306"/>
      <c r="E48" s="306"/>
      <c r="F48" s="306"/>
      <c r="H48" s="201"/>
      <c r="I48" s="215"/>
    </row>
    <row r="49" spans="1:9" s="30" customFormat="1" ht="15" customHeight="1" x14ac:dyDescent="0.25">
      <c r="A49" s="29"/>
      <c r="B49" s="29"/>
      <c r="C49" s="285"/>
      <c r="D49" s="285"/>
      <c r="E49" s="285"/>
      <c r="H49" s="204"/>
      <c r="I49" s="215"/>
    </row>
    <row r="50" spans="1:9" s="30" customFormat="1" ht="15" customHeight="1" x14ac:dyDescent="0.25">
      <c r="A50" s="29"/>
      <c r="B50" s="29"/>
      <c r="C50" s="286"/>
      <c r="D50" s="286"/>
      <c r="E50" s="286"/>
      <c r="H50" s="204"/>
      <c r="I50" s="218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xmlns:xlrd2="http://schemas.microsoft.com/office/spreadsheetml/2017/richdata2" ref="B5:E35">
    <sortCondition ref="B5:B35"/>
  </sortState>
  <mergeCells count="5">
    <mergeCell ref="B2:D2"/>
    <mergeCell ref="B38:D38"/>
    <mergeCell ref="B39:D39"/>
    <mergeCell ref="B40:D40"/>
    <mergeCell ref="B41:D41"/>
  </mergeCells>
  <hyperlinks>
    <hyperlink ref="D1" location="Índice!A1" display="[índice Ç]" xr:uid="{00000000-0004-0000-0500-000000000000}"/>
    <hyperlink ref="B41" r:id="rId1" display="http://www.observatorioemigracao.pt/np4/1291" xr:uid="{00000000-0004-0000-05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62" t="s">
        <v>18</v>
      </c>
    </row>
    <row r="2" spans="1:6" s="30" customFormat="1" ht="45" customHeight="1" thickBot="1" x14ac:dyDescent="0.3">
      <c r="B2" s="411" t="s">
        <v>188</v>
      </c>
      <c r="C2" s="412"/>
      <c r="D2" s="412"/>
    </row>
    <row r="3" spans="1:6" s="30" customFormat="1" ht="45" customHeight="1" x14ac:dyDescent="0.25">
      <c r="B3" s="82" t="s">
        <v>5</v>
      </c>
      <c r="C3" s="94" t="s">
        <v>22</v>
      </c>
      <c r="D3" s="94" t="s">
        <v>138</v>
      </c>
    </row>
    <row r="4" spans="1:6" ht="15" customHeight="1" x14ac:dyDescent="0.25">
      <c r="A4" s="50"/>
      <c r="B4" s="104">
        <v>1</v>
      </c>
      <c r="C4" s="278" t="s">
        <v>58</v>
      </c>
      <c r="D4" s="101">
        <v>15.575723999999999</v>
      </c>
    </row>
    <row r="5" spans="1:6" ht="15" customHeight="1" x14ac:dyDescent="0.25">
      <c r="A5" s="50"/>
      <c r="B5" s="105">
        <v>2</v>
      </c>
      <c r="C5" s="279" t="s">
        <v>57</v>
      </c>
      <c r="D5" s="102">
        <v>12.339062</v>
      </c>
    </row>
    <row r="6" spans="1:6" ht="15" customHeight="1" x14ac:dyDescent="0.25">
      <c r="A6" s="50"/>
      <c r="B6" s="106">
        <v>3</v>
      </c>
      <c r="C6" s="280" t="s">
        <v>59</v>
      </c>
      <c r="D6" s="101">
        <v>10.576765999999999</v>
      </c>
    </row>
    <row r="7" spans="1:6" ht="15" customHeight="1" x14ac:dyDescent="0.25">
      <c r="A7" s="50"/>
      <c r="B7" s="105">
        <v>4</v>
      </c>
      <c r="C7" s="110" t="s">
        <v>9</v>
      </c>
      <c r="D7" s="102">
        <v>9.5460650000000005</v>
      </c>
    </row>
    <row r="8" spans="1:6" ht="15" customHeight="1" x14ac:dyDescent="0.25">
      <c r="A8" s="50"/>
      <c r="B8" s="107">
        <v>5</v>
      </c>
      <c r="C8" s="258" t="s">
        <v>10</v>
      </c>
      <c r="D8" s="101">
        <v>7.2054099999999996</v>
      </c>
    </row>
    <row r="9" spans="1:6" ht="15" customHeight="1" x14ac:dyDescent="0.25">
      <c r="A9" s="50"/>
      <c r="B9" s="105">
        <v>6</v>
      </c>
      <c r="C9" s="279" t="s">
        <v>61</v>
      </c>
      <c r="D9" s="102">
        <v>5.9351929999999999</v>
      </c>
    </row>
    <row r="10" spans="1:6" ht="15" customHeight="1" x14ac:dyDescent="0.25">
      <c r="A10" s="50"/>
      <c r="B10" s="104">
        <v>7</v>
      </c>
      <c r="C10" s="280" t="s">
        <v>60</v>
      </c>
      <c r="D10" s="101">
        <v>5.8257450000000004</v>
      </c>
    </row>
    <row r="11" spans="1:6" ht="15" customHeight="1" x14ac:dyDescent="0.25">
      <c r="A11" s="50"/>
      <c r="B11" s="108">
        <v>8</v>
      </c>
      <c r="C11" s="279" t="s">
        <v>62</v>
      </c>
      <c r="D11" s="102">
        <v>5.3163200000000002</v>
      </c>
    </row>
    <row r="12" spans="1:6" ht="15" customHeight="1" x14ac:dyDescent="0.25">
      <c r="A12" s="50"/>
      <c r="B12" s="104">
        <v>9</v>
      </c>
      <c r="C12" s="280" t="s">
        <v>130</v>
      </c>
      <c r="D12" s="101">
        <v>5.0115090000000002</v>
      </c>
    </row>
    <row r="13" spans="1:6" ht="15" customHeight="1" x14ac:dyDescent="0.25">
      <c r="A13" s="50"/>
      <c r="B13" s="105">
        <v>10</v>
      </c>
      <c r="C13" s="279" t="s">
        <v>26</v>
      </c>
      <c r="D13" s="102">
        <v>4.9174600000000002</v>
      </c>
      <c r="F13" s="50"/>
    </row>
    <row r="14" spans="1:6" ht="15" customHeight="1" x14ac:dyDescent="0.25">
      <c r="A14" s="50"/>
      <c r="B14" s="104">
        <v>11</v>
      </c>
      <c r="C14" s="280" t="s">
        <v>68</v>
      </c>
      <c r="D14" s="101">
        <v>4.8431170000000003</v>
      </c>
    </row>
    <row r="15" spans="1:6" ht="15" customHeight="1" x14ac:dyDescent="0.25">
      <c r="A15" s="50"/>
      <c r="B15" s="105">
        <v>12</v>
      </c>
      <c r="C15" s="279" t="s">
        <v>52</v>
      </c>
      <c r="D15" s="102">
        <v>4.449789</v>
      </c>
      <c r="F15" s="50"/>
    </row>
    <row r="16" spans="1:6" ht="15" customHeight="1" x14ac:dyDescent="0.25">
      <c r="A16" s="50"/>
      <c r="B16" s="104">
        <v>13</v>
      </c>
      <c r="C16" s="316" t="s">
        <v>194</v>
      </c>
      <c r="D16" s="101">
        <v>4.0757380000000003</v>
      </c>
    </row>
    <row r="17" spans="1:6" ht="15" customHeight="1" x14ac:dyDescent="0.25">
      <c r="A17" s="50"/>
      <c r="B17" s="105">
        <v>14</v>
      </c>
      <c r="C17" s="279" t="s">
        <v>30</v>
      </c>
      <c r="D17" s="102">
        <v>4.0454109999999996</v>
      </c>
    </row>
    <row r="18" spans="1:6" ht="15" customHeight="1" x14ac:dyDescent="0.25">
      <c r="A18" s="50"/>
      <c r="B18" s="104">
        <v>15</v>
      </c>
      <c r="C18" s="280" t="s">
        <v>66</v>
      </c>
      <c r="D18" s="101">
        <v>3.8767390000000002</v>
      </c>
    </row>
    <row r="19" spans="1:6" ht="15" customHeight="1" x14ac:dyDescent="0.25">
      <c r="A19" s="50"/>
      <c r="B19" s="105">
        <v>16</v>
      </c>
      <c r="C19" s="279" t="s">
        <v>65</v>
      </c>
      <c r="D19" s="102">
        <v>3.5511849999999998</v>
      </c>
    </row>
    <row r="20" spans="1:6" ht="15" customHeight="1" x14ac:dyDescent="0.25">
      <c r="A20" s="50"/>
      <c r="B20" s="104">
        <v>17</v>
      </c>
      <c r="C20" s="280" t="s">
        <v>32</v>
      </c>
      <c r="D20" s="101">
        <v>3.408118</v>
      </c>
      <c r="F20" s="50"/>
    </row>
    <row r="21" spans="1:6" ht="15" customHeight="1" x14ac:dyDescent="0.25">
      <c r="A21" s="50"/>
      <c r="B21" s="105">
        <v>18</v>
      </c>
      <c r="C21" s="279" t="s">
        <v>108</v>
      </c>
      <c r="D21" s="102">
        <v>3.2689699999999999</v>
      </c>
    </row>
    <row r="22" spans="1:6" ht="15" customHeight="1" x14ac:dyDescent="0.25">
      <c r="A22" s="50"/>
      <c r="B22" s="104">
        <v>19</v>
      </c>
      <c r="C22" s="280" t="s">
        <v>63</v>
      </c>
      <c r="D22" s="101">
        <v>3.114471</v>
      </c>
    </row>
    <row r="23" spans="1:6" ht="15" customHeight="1" x14ac:dyDescent="0.25">
      <c r="A23" s="50"/>
      <c r="B23" s="105">
        <v>20</v>
      </c>
      <c r="C23" s="279" t="s">
        <v>67</v>
      </c>
      <c r="D23" s="102">
        <v>3.023657</v>
      </c>
    </row>
    <row r="24" spans="1:6" ht="15" customHeight="1" x14ac:dyDescent="0.25">
      <c r="A24" s="50"/>
      <c r="B24" s="106">
        <v>21</v>
      </c>
      <c r="C24" s="280" t="s">
        <v>49</v>
      </c>
      <c r="D24" s="101">
        <v>2.9009239999999998</v>
      </c>
      <c r="F24" s="50"/>
    </row>
    <row r="25" spans="1:6" ht="15" customHeight="1" x14ac:dyDescent="0.25">
      <c r="A25" s="50"/>
      <c r="B25" s="108">
        <v>22</v>
      </c>
      <c r="C25" s="206" t="s">
        <v>109</v>
      </c>
      <c r="D25" s="102">
        <v>2.8817970000000002</v>
      </c>
    </row>
    <row r="26" spans="1:6" ht="15" customHeight="1" x14ac:dyDescent="0.25">
      <c r="A26" s="50"/>
      <c r="B26" s="107">
        <v>23</v>
      </c>
      <c r="C26" s="280" t="s">
        <v>64</v>
      </c>
      <c r="D26" s="101">
        <v>2.834641</v>
      </c>
      <c r="F26" s="50"/>
    </row>
    <row r="27" spans="1:6" ht="15" customHeight="1" x14ac:dyDescent="0.25">
      <c r="A27" s="50"/>
      <c r="B27" s="105">
        <v>24</v>
      </c>
      <c r="C27" s="279" t="s">
        <v>71</v>
      </c>
      <c r="D27" s="102">
        <v>2.638852</v>
      </c>
    </row>
    <row r="28" spans="1:6" ht="15" customHeight="1" x14ac:dyDescent="0.25">
      <c r="A28" s="50"/>
      <c r="B28" s="104">
        <v>25</v>
      </c>
      <c r="C28" s="280" t="s">
        <v>131</v>
      </c>
      <c r="D28" s="101">
        <v>2.558678</v>
      </c>
      <c r="F28" s="50"/>
    </row>
    <row r="29" spans="1:6" ht="15" customHeight="1" x14ac:dyDescent="0.25">
      <c r="A29" s="50"/>
      <c r="B29" s="105">
        <v>26</v>
      </c>
      <c r="C29" s="279" t="s">
        <v>69</v>
      </c>
      <c r="D29" s="102">
        <v>2.3458399999999999</v>
      </c>
      <c r="F29" s="50"/>
    </row>
    <row r="30" spans="1:6" ht="15" customHeight="1" x14ac:dyDescent="0.25">
      <c r="A30" s="50"/>
      <c r="B30" s="259">
        <v>27</v>
      </c>
      <c r="C30" s="260" t="s">
        <v>4</v>
      </c>
      <c r="D30" s="261">
        <v>2.3063210000000001</v>
      </c>
    </row>
    <row r="31" spans="1:6" ht="15" customHeight="1" x14ac:dyDescent="0.25">
      <c r="A31" s="50"/>
      <c r="B31" s="105">
        <v>28</v>
      </c>
      <c r="C31" s="279" t="s">
        <v>28</v>
      </c>
      <c r="D31" s="102">
        <v>2.145975</v>
      </c>
      <c r="F31" s="50"/>
    </row>
    <row r="32" spans="1:6" ht="15" customHeight="1" x14ac:dyDescent="0.25">
      <c r="A32" s="50"/>
      <c r="B32" s="282">
        <v>29</v>
      </c>
      <c r="C32" s="2" t="s">
        <v>132</v>
      </c>
      <c r="D32" s="101">
        <v>1.998764</v>
      </c>
    </row>
    <row r="33" spans="1:10" ht="15" customHeight="1" thickBot="1" x14ac:dyDescent="0.3">
      <c r="A33" s="50"/>
      <c r="B33" s="109">
        <v>30</v>
      </c>
      <c r="C33" s="315" t="s">
        <v>193</v>
      </c>
      <c r="D33" s="103">
        <v>1.9910399999999999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13" t="s">
        <v>107</v>
      </c>
      <c r="C35" s="344"/>
      <c r="D35" s="344"/>
      <c r="E35" s="51"/>
      <c r="F35" s="51"/>
      <c r="G35" s="51"/>
      <c r="H35" s="51"/>
      <c r="I35" s="52"/>
      <c r="J35" s="52"/>
    </row>
    <row r="36" spans="1:10" x14ac:dyDescent="0.25">
      <c r="A36" s="79" t="s">
        <v>11</v>
      </c>
      <c r="B36" s="414" t="s">
        <v>114</v>
      </c>
      <c r="C36" s="415"/>
      <c r="D36" s="415"/>
      <c r="E36" s="75"/>
      <c r="F36" s="75"/>
      <c r="G36" s="75"/>
      <c r="H36" s="75"/>
      <c r="I36" s="76"/>
      <c r="J36" s="76"/>
    </row>
    <row r="37" spans="1:10" x14ac:dyDescent="0.25">
      <c r="A37" s="184" t="s">
        <v>2</v>
      </c>
      <c r="B37" s="416" t="s">
        <v>115</v>
      </c>
      <c r="C37" s="348"/>
      <c r="D37" s="348"/>
      <c r="E37" s="77"/>
      <c r="F37" s="77"/>
      <c r="G37" s="77"/>
      <c r="H37" s="77"/>
      <c r="I37" s="78"/>
      <c r="J37" s="78"/>
    </row>
  </sheetData>
  <mergeCells count="4">
    <mergeCell ref="B2:D2"/>
    <mergeCell ref="B35:D35"/>
    <mergeCell ref="B36:D36"/>
    <mergeCell ref="B37:D37"/>
  </mergeCells>
  <hyperlinks>
    <hyperlink ref="D1" location="Índice!A1" display="[índice Ç]" xr:uid="{00000000-0004-0000-0600-000000000000}"/>
    <hyperlink ref="B37" r:id="rId1" display="http://www.observatorioemigracao.pt/np4/1291" xr:uid="{00000000-0004-0000-0600-000001000000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219" t="s">
        <v>18</v>
      </c>
    </row>
    <row r="2" spans="1:6" s="30" customFormat="1" ht="45" customHeight="1" thickBot="1" x14ac:dyDescent="0.3">
      <c r="B2" s="411" t="s">
        <v>189</v>
      </c>
      <c r="C2" s="412"/>
      <c r="D2" s="412"/>
    </row>
    <row r="3" spans="1:6" s="30" customFormat="1" ht="30" customHeight="1" x14ac:dyDescent="0.25">
      <c r="B3" s="82" t="s">
        <v>5</v>
      </c>
      <c r="C3" s="83" t="s">
        <v>22</v>
      </c>
      <c r="D3" s="94" t="s">
        <v>140</v>
      </c>
    </row>
    <row r="4" spans="1:6" ht="15" customHeight="1" x14ac:dyDescent="0.25">
      <c r="A4" s="50"/>
      <c r="B4" s="107">
        <v>1</v>
      </c>
      <c r="C4" s="278" t="s">
        <v>65</v>
      </c>
      <c r="D4" s="101">
        <v>76.067491977022001</v>
      </c>
    </row>
    <row r="5" spans="1:6" ht="15" customHeight="1" x14ac:dyDescent="0.25">
      <c r="A5" s="50"/>
      <c r="B5" s="108">
        <v>2</v>
      </c>
      <c r="C5" s="279" t="s">
        <v>70</v>
      </c>
      <c r="D5" s="102">
        <v>48.01166799430284</v>
      </c>
    </row>
    <row r="6" spans="1:6" ht="15" customHeight="1" x14ac:dyDescent="0.25">
      <c r="A6" s="50"/>
      <c r="B6" s="107">
        <v>3</v>
      </c>
      <c r="C6" s="280" t="s">
        <v>133</v>
      </c>
      <c r="D6" s="101">
        <v>43.32261884266704</v>
      </c>
    </row>
    <row r="7" spans="1:6" ht="15" customHeight="1" x14ac:dyDescent="0.25">
      <c r="A7" s="50"/>
      <c r="B7" s="108">
        <v>4</v>
      </c>
      <c r="C7" s="279" t="s">
        <v>73</v>
      </c>
      <c r="D7" s="102">
        <v>38.765427581033308</v>
      </c>
    </row>
    <row r="8" spans="1:6" ht="15" customHeight="1" x14ac:dyDescent="0.25">
      <c r="A8" s="50"/>
      <c r="B8" s="107">
        <v>5</v>
      </c>
      <c r="C8" s="207" t="s">
        <v>74</v>
      </c>
      <c r="D8" s="101">
        <v>38.214356674011533</v>
      </c>
    </row>
    <row r="9" spans="1:6" ht="15" customHeight="1" x14ac:dyDescent="0.25">
      <c r="A9" s="50"/>
      <c r="B9" s="108">
        <v>6</v>
      </c>
      <c r="C9" s="279" t="s">
        <v>75</v>
      </c>
      <c r="D9" s="102">
        <v>31.059922219217736</v>
      </c>
    </row>
    <row r="10" spans="1:6" ht="15" customHeight="1" x14ac:dyDescent="0.25">
      <c r="A10" s="50"/>
      <c r="B10" s="107">
        <v>7</v>
      </c>
      <c r="C10" s="280" t="s">
        <v>130</v>
      </c>
      <c r="D10" s="101">
        <v>27.0857049834527</v>
      </c>
    </row>
    <row r="11" spans="1:6" ht="15" customHeight="1" x14ac:dyDescent="0.25">
      <c r="A11" s="50"/>
      <c r="B11" s="108">
        <v>8</v>
      </c>
      <c r="C11" s="279" t="s">
        <v>76</v>
      </c>
      <c r="D11" s="102">
        <v>26.713859691431729</v>
      </c>
    </row>
    <row r="12" spans="1:6" ht="15" customHeight="1" x14ac:dyDescent="0.25">
      <c r="A12" s="50"/>
      <c r="B12" s="107">
        <v>9</v>
      </c>
      <c r="C12" s="280" t="s">
        <v>78</v>
      </c>
      <c r="D12" s="101">
        <v>24.827311466749549</v>
      </c>
    </row>
    <row r="13" spans="1:6" ht="15" customHeight="1" x14ac:dyDescent="0.25">
      <c r="A13" s="50"/>
      <c r="B13" s="108">
        <v>10</v>
      </c>
      <c r="C13" s="206" t="s">
        <v>81</v>
      </c>
      <c r="D13" s="102">
        <v>23.44141914016345</v>
      </c>
      <c r="F13" s="50"/>
    </row>
    <row r="14" spans="1:6" ht="15" customHeight="1" x14ac:dyDescent="0.25">
      <c r="A14" s="50"/>
      <c r="B14" s="107">
        <v>11</v>
      </c>
      <c r="C14" s="316" t="s">
        <v>194</v>
      </c>
      <c r="D14" s="101">
        <v>23.124458092055104</v>
      </c>
    </row>
    <row r="15" spans="1:6" ht="15" customHeight="1" x14ac:dyDescent="0.25">
      <c r="A15" s="50"/>
      <c r="B15" s="111">
        <v>12</v>
      </c>
      <c r="C15" s="112" t="s">
        <v>4</v>
      </c>
      <c r="D15" s="113">
        <v>22.283718830203821</v>
      </c>
      <c r="F15" s="50"/>
    </row>
    <row r="16" spans="1:6" ht="15" customHeight="1" x14ac:dyDescent="0.25">
      <c r="A16" s="50"/>
      <c r="B16" s="107">
        <v>13</v>
      </c>
      <c r="C16" s="280" t="s">
        <v>79</v>
      </c>
      <c r="D16" s="101">
        <v>21.839088087017196</v>
      </c>
    </row>
    <row r="17" spans="1:6" ht="15" customHeight="1" x14ac:dyDescent="0.25">
      <c r="A17" s="50"/>
      <c r="B17" s="108">
        <v>14</v>
      </c>
      <c r="C17" s="279" t="s">
        <v>77</v>
      </c>
      <c r="D17" s="102">
        <v>20.961735201554472</v>
      </c>
    </row>
    <row r="18" spans="1:6" ht="15" customHeight="1" x14ac:dyDescent="0.25">
      <c r="A18" s="50"/>
      <c r="B18" s="107">
        <v>15</v>
      </c>
      <c r="C18" s="280" t="s">
        <v>55</v>
      </c>
      <c r="D18" s="101">
        <v>20.402884972986691</v>
      </c>
    </row>
    <row r="19" spans="1:6" ht="15" customHeight="1" x14ac:dyDescent="0.25">
      <c r="A19" s="50"/>
      <c r="B19" s="108">
        <v>16</v>
      </c>
      <c r="C19" s="279" t="s">
        <v>134</v>
      </c>
      <c r="D19" s="102">
        <v>19.774631752935854</v>
      </c>
    </row>
    <row r="20" spans="1:6" ht="15" customHeight="1" x14ac:dyDescent="0.25">
      <c r="A20" s="50"/>
      <c r="B20" s="107">
        <v>17</v>
      </c>
      <c r="C20" s="280" t="s">
        <v>51</v>
      </c>
      <c r="D20" s="101">
        <v>18.903524695100238</v>
      </c>
      <c r="F20" s="50"/>
    </row>
    <row r="21" spans="1:6" ht="15" customHeight="1" x14ac:dyDescent="0.25">
      <c r="A21" s="50"/>
      <c r="B21" s="108">
        <v>18</v>
      </c>
      <c r="C21" s="279" t="s">
        <v>48</v>
      </c>
      <c r="D21" s="102">
        <v>18.812596446811483</v>
      </c>
    </row>
    <row r="22" spans="1:6" ht="15" customHeight="1" x14ac:dyDescent="0.25">
      <c r="A22" s="50"/>
      <c r="B22" s="107">
        <v>19</v>
      </c>
      <c r="C22" s="280" t="s">
        <v>132</v>
      </c>
      <c r="D22" s="101">
        <v>18.529199310584197</v>
      </c>
    </row>
    <row r="23" spans="1:6" ht="15" customHeight="1" x14ac:dyDescent="0.25">
      <c r="A23" s="50"/>
      <c r="B23" s="108">
        <v>20</v>
      </c>
      <c r="C23" s="279" t="s">
        <v>83</v>
      </c>
      <c r="D23" s="102">
        <v>17.717354388602384</v>
      </c>
    </row>
    <row r="24" spans="1:6" ht="15" customHeight="1" x14ac:dyDescent="0.25">
      <c r="A24" s="50"/>
      <c r="B24" s="107">
        <v>21</v>
      </c>
      <c r="C24" s="280" t="s">
        <v>32</v>
      </c>
      <c r="D24" s="101">
        <v>17.467384581384636</v>
      </c>
      <c r="F24" s="50"/>
    </row>
    <row r="25" spans="1:6" ht="15" customHeight="1" x14ac:dyDescent="0.25">
      <c r="A25" s="50"/>
      <c r="B25" s="221">
        <v>22</v>
      </c>
      <c r="C25" s="222" t="s">
        <v>50</v>
      </c>
      <c r="D25" s="102">
        <v>17.136639731073743</v>
      </c>
    </row>
    <row r="26" spans="1:6" ht="15" customHeight="1" x14ac:dyDescent="0.25">
      <c r="A26" s="50"/>
      <c r="B26" s="107">
        <v>23</v>
      </c>
      <c r="C26" s="280" t="s">
        <v>80</v>
      </c>
      <c r="D26" s="101">
        <v>17.037904059068246</v>
      </c>
      <c r="F26" s="50"/>
    </row>
    <row r="27" spans="1:6" ht="15" customHeight="1" x14ac:dyDescent="0.25">
      <c r="A27" s="50"/>
      <c r="B27" s="108">
        <v>24</v>
      </c>
      <c r="C27" s="279" t="s">
        <v>39</v>
      </c>
      <c r="D27" s="102">
        <v>16.453497146138758</v>
      </c>
    </row>
    <row r="28" spans="1:6" ht="15" customHeight="1" x14ac:dyDescent="0.25">
      <c r="A28" s="50"/>
      <c r="B28" s="107">
        <v>25</v>
      </c>
      <c r="C28" s="316" t="s">
        <v>195</v>
      </c>
      <c r="D28" s="101">
        <v>15.641851482956829</v>
      </c>
      <c r="F28" s="50"/>
    </row>
    <row r="29" spans="1:6" ht="15" customHeight="1" x14ac:dyDescent="0.25">
      <c r="A29" s="50"/>
      <c r="B29" s="108">
        <v>26</v>
      </c>
      <c r="C29" s="279" t="s">
        <v>40</v>
      </c>
      <c r="D29" s="102">
        <v>15.205097399811208</v>
      </c>
      <c r="F29" s="50"/>
    </row>
    <row r="30" spans="1:6" ht="15" customHeight="1" x14ac:dyDescent="0.25">
      <c r="A30" s="50"/>
      <c r="B30" s="107">
        <v>27</v>
      </c>
      <c r="C30" s="280" t="s">
        <v>44</v>
      </c>
      <c r="D30" s="101">
        <v>15.088247528871104</v>
      </c>
    </row>
    <row r="31" spans="1:6" ht="15" customHeight="1" x14ac:dyDescent="0.25">
      <c r="A31" s="50"/>
      <c r="B31" s="108">
        <v>28</v>
      </c>
      <c r="C31" s="279" t="s">
        <v>68</v>
      </c>
      <c r="D31" s="102">
        <v>14.889729200399353</v>
      </c>
      <c r="F31" s="50"/>
    </row>
    <row r="32" spans="1:6" ht="15" customHeight="1" x14ac:dyDescent="0.25">
      <c r="A32" s="50"/>
      <c r="B32" s="107">
        <v>29</v>
      </c>
      <c r="C32" s="280" t="s">
        <v>135</v>
      </c>
      <c r="D32" s="101">
        <v>14.287409836164546</v>
      </c>
    </row>
    <row r="33" spans="1:8" ht="15" customHeight="1" thickBot="1" x14ac:dyDescent="0.3">
      <c r="A33" s="50"/>
      <c r="B33" s="109">
        <v>30</v>
      </c>
      <c r="C33" s="281" t="s">
        <v>82</v>
      </c>
      <c r="D33" s="103">
        <v>13.641686192676724</v>
      </c>
      <c r="F33" s="50"/>
    </row>
    <row r="34" spans="1:8" x14ac:dyDescent="0.25">
      <c r="C34" s="56"/>
    </row>
    <row r="35" spans="1:8" ht="30" customHeight="1" x14ac:dyDescent="0.25">
      <c r="A35" s="91" t="s">
        <v>12</v>
      </c>
      <c r="B35" s="417" t="s">
        <v>136</v>
      </c>
      <c r="C35" s="418"/>
      <c r="D35" s="418"/>
    </row>
    <row r="36" spans="1:8" s="55" customFormat="1" ht="60" customHeight="1" x14ac:dyDescent="0.25">
      <c r="A36" s="48" t="s">
        <v>13</v>
      </c>
      <c r="B36" s="413" t="s">
        <v>107</v>
      </c>
      <c r="C36" s="344"/>
      <c r="D36" s="344"/>
      <c r="E36" s="51"/>
      <c r="F36" s="51"/>
      <c r="G36" s="52"/>
      <c r="H36" s="52"/>
    </row>
    <row r="37" spans="1:8" x14ac:dyDescent="0.25">
      <c r="A37" s="79" t="s">
        <v>11</v>
      </c>
      <c r="B37" s="414" t="s">
        <v>114</v>
      </c>
      <c r="C37" s="415"/>
      <c r="D37" s="415"/>
      <c r="E37" s="75"/>
      <c r="F37" s="75"/>
      <c r="G37" s="76"/>
      <c r="H37" s="76"/>
    </row>
    <row r="38" spans="1:8" x14ac:dyDescent="0.25">
      <c r="A38" s="184" t="s">
        <v>2</v>
      </c>
      <c r="B38" s="416" t="s">
        <v>115</v>
      </c>
      <c r="C38" s="348"/>
      <c r="D38" s="348"/>
      <c r="E38" s="77"/>
      <c r="F38" s="77"/>
      <c r="G38" s="78"/>
      <c r="H38" s="78"/>
    </row>
  </sheetData>
  <mergeCells count="5">
    <mergeCell ref="B2:D2"/>
    <mergeCell ref="B36:D36"/>
    <mergeCell ref="B37:D37"/>
    <mergeCell ref="B38:D38"/>
    <mergeCell ref="B35:D35"/>
  </mergeCells>
  <hyperlinks>
    <hyperlink ref="D1" location="Índice!A1" display="[índice Ç]" xr:uid="{00000000-0004-0000-0700-000000000000}"/>
    <hyperlink ref="B38" r:id="rId1" display="http://www.observatorioemigracao.pt/np4/1291" xr:uid="{00000000-0004-0000-0700-000001000000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H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16384" width="9.140625" style="29"/>
  </cols>
  <sheetData>
    <row r="1" spans="1:138" s="30" customFormat="1" ht="30" customHeight="1" x14ac:dyDescent="0.25">
      <c r="A1" s="40" t="s">
        <v>0</v>
      </c>
      <c r="B1" s="121" t="s">
        <v>1</v>
      </c>
      <c r="C1" s="68"/>
      <c r="D1" s="62" t="s">
        <v>18</v>
      </c>
    </row>
    <row r="2" spans="1:138" s="30" customFormat="1" ht="45" customHeight="1" thickBot="1" x14ac:dyDescent="0.3">
      <c r="B2" s="411" t="s">
        <v>191</v>
      </c>
      <c r="C2" s="412"/>
      <c r="D2" s="419"/>
    </row>
    <row r="3" spans="1:138" s="30" customFormat="1" ht="30" customHeight="1" x14ac:dyDescent="0.25">
      <c r="B3" s="84" t="s">
        <v>21</v>
      </c>
      <c r="C3" s="82" t="s">
        <v>23</v>
      </c>
      <c r="D3" s="70" t="s">
        <v>24</v>
      </c>
    </row>
    <row r="4" spans="1:138" s="54" customFormat="1" ht="15" customHeight="1" x14ac:dyDescent="0.25">
      <c r="A4" s="50"/>
      <c r="B4" s="209" t="s">
        <v>30</v>
      </c>
      <c r="C4" s="151">
        <v>5.0136125270321825</v>
      </c>
      <c r="D4" s="213">
        <v>14.87905129532327</v>
      </c>
      <c r="E4" s="29"/>
      <c r="F4" s="29"/>
      <c r="G4"/>
      <c r="H4"/>
      <c r="I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</row>
    <row r="5" spans="1:138" ht="15" customHeight="1" x14ac:dyDescent="0.25">
      <c r="A5" s="50"/>
      <c r="B5" s="208" t="s">
        <v>37</v>
      </c>
      <c r="C5" s="150">
        <v>6.7390977163785353</v>
      </c>
      <c r="D5" s="149">
        <v>17.465726250516997</v>
      </c>
      <c r="G5"/>
      <c r="H5"/>
      <c r="I5"/>
    </row>
    <row r="6" spans="1:138" s="54" customFormat="1" ht="15" customHeight="1" x14ac:dyDescent="0.25">
      <c r="A6" s="50"/>
      <c r="B6" s="209" t="s">
        <v>38</v>
      </c>
      <c r="C6" s="151">
        <v>4.6993625738902391</v>
      </c>
      <c r="D6" s="213">
        <v>12.283533194231943</v>
      </c>
      <c r="E6" s="29"/>
      <c r="F6" s="29"/>
      <c r="G6"/>
      <c r="H6"/>
      <c r="I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</row>
    <row r="7" spans="1:138" ht="15" customHeight="1" x14ac:dyDescent="0.25">
      <c r="A7" s="50"/>
      <c r="B7" s="208" t="s">
        <v>39</v>
      </c>
      <c r="C7" s="150">
        <v>16.453497146138758</v>
      </c>
      <c r="D7" s="149">
        <v>1.428196392423998</v>
      </c>
      <c r="G7"/>
      <c r="H7"/>
      <c r="I7"/>
    </row>
    <row r="8" spans="1:138" s="54" customFormat="1" ht="15" customHeight="1" x14ac:dyDescent="0.25">
      <c r="A8" s="50"/>
      <c r="B8" s="209" t="s">
        <v>40</v>
      </c>
      <c r="C8" s="151">
        <v>15.205097399811208</v>
      </c>
      <c r="D8" s="213">
        <v>16.834034154295033</v>
      </c>
      <c r="E8" s="29"/>
      <c r="F8" s="29"/>
      <c r="G8"/>
      <c r="H8"/>
      <c r="I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</row>
    <row r="9" spans="1:138" s="54" customFormat="1" ht="15" customHeight="1" x14ac:dyDescent="0.25">
      <c r="A9" s="50"/>
      <c r="B9" s="317" t="s">
        <v>55</v>
      </c>
      <c r="C9" s="150">
        <v>20.399999999999999</v>
      </c>
      <c r="D9" s="149">
        <v>13.6</v>
      </c>
      <c r="E9" s="29"/>
      <c r="F9" s="29"/>
      <c r="G9"/>
      <c r="H9"/>
      <c r="I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</row>
    <row r="10" spans="1:138" ht="15" customHeight="1" x14ac:dyDescent="0.25">
      <c r="A10" s="50"/>
      <c r="B10" s="209" t="s">
        <v>41</v>
      </c>
      <c r="C10" s="151">
        <v>4.4217925268663469</v>
      </c>
      <c r="D10" s="213">
        <v>10.09899135327225</v>
      </c>
      <c r="G10"/>
      <c r="H10"/>
      <c r="I10"/>
    </row>
    <row r="11" spans="1:138" s="54" customFormat="1" ht="15" customHeight="1" x14ac:dyDescent="0.25">
      <c r="A11" s="50"/>
      <c r="B11" s="208" t="s">
        <v>42</v>
      </c>
      <c r="C11" s="150">
        <v>6.2956829549940307</v>
      </c>
      <c r="D11" s="149">
        <v>3.2654178994069212</v>
      </c>
      <c r="E11" s="29"/>
      <c r="F11" s="29"/>
      <c r="G11"/>
      <c r="H11"/>
      <c r="I11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</row>
    <row r="12" spans="1:138" ht="15" customHeight="1" x14ac:dyDescent="0.25">
      <c r="A12" s="50"/>
      <c r="B12" s="209" t="s">
        <v>43</v>
      </c>
      <c r="C12" s="151">
        <v>6.7950777886227316</v>
      </c>
      <c r="D12" s="213">
        <v>11.412964093317328</v>
      </c>
      <c r="G12"/>
      <c r="H12"/>
      <c r="I12"/>
    </row>
    <row r="13" spans="1:138" s="54" customFormat="1" ht="15" customHeight="1" x14ac:dyDescent="0.25">
      <c r="A13" s="50"/>
      <c r="B13" s="208" t="s">
        <v>27</v>
      </c>
      <c r="C13" s="150">
        <v>2.7123979105800071</v>
      </c>
      <c r="D13" s="149">
        <v>12.690237191825911</v>
      </c>
      <c r="E13" s="29"/>
      <c r="F13" s="29"/>
      <c r="G13"/>
      <c r="H13"/>
      <c r="I1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</row>
    <row r="14" spans="1:138" ht="15" customHeight="1" x14ac:dyDescent="0.25">
      <c r="A14" s="50"/>
      <c r="B14" s="209" t="s">
        <v>44</v>
      </c>
      <c r="C14" s="151">
        <v>15.088247528871104</v>
      </c>
      <c r="D14" s="213">
        <v>15.41630922214485</v>
      </c>
      <c r="G14"/>
      <c r="H14"/>
      <c r="I14"/>
    </row>
    <row r="15" spans="1:138" s="54" customFormat="1" ht="15" customHeight="1" x14ac:dyDescent="0.25">
      <c r="A15" s="50"/>
      <c r="B15" s="208" t="s">
        <v>45</v>
      </c>
      <c r="C15" s="150">
        <v>5.3616663126467596</v>
      </c>
      <c r="D15" s="149">
        <v>5.7396832572690215</v>
      </c>
      <c r="E15" s="29"/>
      <c r="F15" s="29"/>
      <c r="G15"/>
      <c r="H15"/>
      <c r="I15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</row>
    <row r="16" spans="1:138" ht="15" customHeight="1" x14ac:dyDescent="0.25">
      <c r="A16" s="50"/>
      <c r="B16" s="209" t="s">
        <v>28</v>
      </c>
      <c r="C16" s="151">
        <v>3.3325001985780185</v>
      </c>
      <c r="D16" s="213">
        <v>12.088479376886635</v>
      </c>
      <c r="G16"/>
      <c r="H16"/>
      <c r="I16"/>
    </row>
    <row r="17" spans="1:138" s="54" customFormat="1" ht="15" customHeight="1" x14ac:dyDescent="0.25">
      <c r="A17" s="50"/>
      <c r="B17" s="208" t="s">
        <v>46</v>
      </c>
      <c r="C17" s="150">
        <v>7.9568550867638734</v>
      </c>
      <c r="D17" s="149">
        <v>11.342377373850677</v>
      </c>
      <c r="E17" s="29"/>
      <c r="F17" s="29"/>
      <c r="G17"/>
      <c r="H17"/>
      <c r="I17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</row>
    <row r="18" spans="1:138" ht="15" customHeight="1" x14ac:dyDescent="0.25">
      <c r="A18" s="50"/>
      <c r="B18" s="209" t="s">
        <v>56</v>
      </c>
      <c r="C18" s="151">
        <v>5.7987481070083069</v>
      </c>
      <c r="D18" s="213">
        <v>11.6956827411211</v>
      </c>
      <c r="G18"/>
      <c r="H18"/>
      <c r="I18"/>
    </row>
    <row r="19" spans="1:138" s="54" customFormat="1" ht="15" customHeight="1" x14ac:dyDescent="0.25">
      <c r="A19" s="50"/>
      <c r="B19" s="208" t="s">
        <v>47</v>
      </c>
      <c r="C19" s="150">
        <v>6.0470381449135129</v>
      </c>
      <c r="D19" s="149">
        <v>4.5624652524910392</v>
      </c>
      <c r="E19" s="29"/>
      <c r="F19" s="29"/>
      <c r="G19"/>
      <c r="H19"/>
      <c r="I1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</row>
    <row r="20" spans="1:138" ht="15" customHeight="1" x14ac:dyDescent="0.25">
      <c r="A20" s="50"/>
      <c r="B20" s="209" t="s">
        <v>48</v>
      </c>
      <c r="C20" s="151">
        <v>18.812596446811483</v>
      </c>
      <c r="D20" s="213">
        <v>15.91693656665881</v>
      </c>
      <c r="G20"/>
      <c r="H20"/>
      <c r="I20"/>
    </row>
    <row r="21" spans="1:138" s="54" customFormat="1" ht="15" customHeight="1" x14ac:dyDescent="0.25">
      <c r="A21" s="50"/>
      <c r="B21" s="208" t="s">
        <v>49</v>
      </c>
      <c r="C21" s="150">
        <v>4.8512312809434013</v>
      </c>
      <c r="D21" s="149">
        <v>9.6807677420957017</v>
      </c>
      <c r="E21" s="29"/>
      <c r="F21" s="29"/>
      <c r="G21"/>
      <c r="H21"/>
      <c r="I2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</row>
    <row r="22" spans="1:138" ht="15" customHeight="1" x14ac:dyDescent="0.25">
      <c r="A22" s="50"/>
      <c r="B22" s="209" t="s">
        <v>50</v>
      </c>
      <c r="C22" s="151">
        <v>17.136639731073743</v>
      </c>
      <c r="D22" s="213">
        <v>13.353240264034108</v>
      </c>
      <c r="G22"/>
      <c r="H22"/>
      <c r="I22"/>
    </row>
    <row r="23" spans="1:138" s="54" customFormat="1" ht="15" customHeight="1" x14ac:dyDescent="0.25">
      <c r="A23" s="50"/>
      <c r="B23" s="208" t="s">
        <v>51</v>
      </c>
      <c r="C23" s="150">
        <v>18.903524695100238</v>
      </c>
      <c r="D23" s="149">
        <v>4.7260896225513784</v>
      </c>
      <c r="E23" s="29"/>
      <c r="F23" s="29"/>
      <c r="G23"/>
      <c r="H23"/>
      <c r="I2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</row>
    <row r="24" spans="1:138" ht="15" customHeight="1" x14ac:dyDescent="0.25">
      <c r="A24" s="50"/>
      <c r="B24" s="209" t="s">
        <v>29</v>
      </c>
      <c r="C24" s="151">
        <v>10.76651795947876</v>
      </c>
      <c r="D24" s="213">
        <v>43.964133942268695</v>
      </c>
      <c r="G24"/>
      <c r="H24"/>
      <c r="I24"/>
    </row>
    <row r="25" spans="1:138" s="54" customFormat="1" ht="15" customHeight="1" x14ac:dyDescent="0.25">
      <c r="A25" s="50"/>
      <c r="B25" s="114" t="s">
        <v>6</v>
      </c>
      <c r="C25" s="150">
        <v>24.695344782286764</v>
      </c>
      <c r="D25" s="149">
        <v>9.8984880693625037</v>
      </c>
      <c r="E25" s="29"/>
      <c r="F25" s="29"/>
      <c r="G25"/>
      <c r="H25"/>
      <c r="I2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</row>
    <row r="26" spans="1:138" ht="15" customHeight="1" x14ac:dyDescent="0.25">
      <c r="A26" s="50"/>
      <c r="B26" s="209" t="s">
        <v>52</v>
      </c>
      <c r="C26" s="151">
        <v>11.524429556419989</v>
      </c>
      <c r="D26" s="213">
        <v>1.6041808365599379</v>
      </c>
      <c r="G26"/>
      <c r="H26"/>
      <c r="I26"/>
    </row>
    <row r="27" spans="1:138" s="54" customFormat="1" ht="15" customHeight="1" x14ac:dyDescent="0.25">
      <c r="A27" s="50"/>
      <c r="B27" s="69" t="s">
        <v>4</v>
      </c>
      <c r="C27" s="152">
        <v>22.283718830203821</v>
      </c>
      <c r="D27" s="153">
        <v>8.0895935893659043</v>
      </c>
      <c r="E27" s="29"/>
      <c r="F27" s="29"/>
      <c r="G27"/>
      <c r="H27"/>
      <c r="I2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</row>
    <row r="28" spans="1:138" ht="15" customHeight="1" x14ac:dyDescent="0.25">
      <c r="A28" s="50"/>
      <c r="B28" s="209" t="s">
        <v>26</v>
      </c>
      <c r="C28" s="151">
        <v>7.5985450850418159</v>
      </c>
      <c r="D28" s="154">
        <v>13.20097824627398</v>
      </c>
      <c r="G28"/>
      <c r="H28"/>
      <c r="I28"/>
    </row>
    <row r="29" spans="1:138" s="54" customFormat="1" ht="15" customHeight="1" x14ac:dyDescent="0.25">
      <c r="A29" s="50"/>
      <c r="B29" s="208" t="s">
        <v>53</v>
      </c>
      <c r="C29" s="150">
        <v>8.8453528183985366</v>
      </c>
      <c r="D29" s="149">
        <v>3.8422256801691632</v>
      </c>
      <c r="E29" s="29"/>
      <c r="F29" s="29"/>
      <c r="G29"/>
      <c r="H29"/>
      <c r="I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</row>
    <row r="30" spans="1:138" ht="15" customHeight="1" x14ac:dyDescent="0.25">
      <c r="A30" s="50"/>
      <c r="B30" s="71" t="s">
        <v>32</v>
      </c>
      <c r="C30" s="154">
        <v>17.467384581384636</v>
      </c>
      <c r="D30" s="213">
        <v>1.1631348031532869</v>
      </c>
      <c r="G30"/>
      <c r="H30"/>
      <c r="I30"/>
    </row>
    <row r="31" spans="1:138" s="54" customFormat="1" ht="15" customHeight="1" thickBot="1" x14ac:dyDescent="0.3">
      <c r="A31" s="50"/>
      <c r="B31" s="210" t="s">
        <v>54</v>
      </c>
      <c r="C31" s="155">
        <v>3.4094843603295333</v>
      </c>
      <c r="D31" s="156">
        <v>16.767558750380648</v>
      </c>
      <c r="E31" s="29"/>
      <c r="F31" s="29"/>
      <c r="G31"/>
      <c r="H31"/>
      <c r="I31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</row>
    <row r="32" spans="1:138" s="54" customFormat="1" ht="15" customHeight="1" x14ac:dyDescent="0.25">
      <c r="A32" s="29"/>
      <c r="B32" s="178"/>
      <c r="C32" s="151"/>
      <c r="D32" s="154"/>
      <c r="E32" s="29"/>
      <c r="F32" s="29"/>
      <c r="G32"/>
      <c r="H32"/>
      <c r="I3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</row>
    <row r="33" spans="1:10" s="192" customFormat="1" ht="30" customHeight="1" x14ac:dyDescent="0.25">
      <c r="A33" s="91" t="s">
        <v>12</v>
      </c>
      <c r="B33" s="420" t="s">
        <v>196</v>
      </c>
      <c r="C33" s="364"/>
      <c r="D33" s="364"/>
    </row>
    <row r="34" spans="1:10" ht="45" customHeight="1" x14ac:dyDescent="0.25">
      <c r="A34" s="48" t="s">
        <v>13</v>
      </c>
      <c r="B34" s="413" t="s">
        <v>107</v>
      </c>
      <c r="C34" s="344"/>
      <c r="D34" s="344"/>
      <c r="E34" s="51"/>
      <c r="F34" s="51"/>
      <c r="G34" s="51"/>
      <c r="H34" s="51"/>
      <c r="I34" s="52"/>
      <c r="J34" s="52"/>
    </row>
    <row r="35" spans="1:10" ht="15" customHeight="1" x14ac:dyDescent="0.25">
      <c r="A35" s="79" t="s">
        <v>11</v>
      </c>
      <c r="B35" s="414" t="s">
        <v>114</v>
      </c>
      <c r="C35" s="415"/>
      <c r="D35" s="415"/>
      <c r="E35" s="75"/>
      <c r="F35" s="75"/>
      <c r="G35" s="75"/>
      <c r="H35" s="75"/>
      <c r="I35" s="76"/>
      <c r="J35" s="76"/>
    </row>
    <row r="36" spans="1:10" ht="15" customHeight="1" x14ac:dyDescent="0.25">
      <c r="A36" s="184" t="s">
        <v>2</v>
      </c>
      <c r="B36" s="416" t="s">
        <v>115</v>
      </c>
      <c r="C36" s="348"/>
      <c r="D36" s="348"/>
      <c r="E36" s="77"/>
      <c r="F36" s="77"/>
      <c r="G36" s="77"/>
      <c r="H36" s="77"/>
      <c r="I36" s="78"/>
      <c r="J36" s="78"/>
    </row>
    <row r="37" spans="1:10" x14ac:dyDescent="0.25">
      <c r="B37"/>
      <c r="C37"/>
      <c r="D37"/>
      <c r="E37"/>
    </row>
    <row r="38" spans="1:10" x14ac:dyDescent="0.25">
      <c r="B38"/>
      <c r="C38"/>
      <c r="D38"/>
      <c r="E38"/>
    </row>
    <row r="39" spans="1:10" x14ac:dyDescent="0.25">
      <c r="B39"/>
      <c r="C39"/>
      <c r="D39"/>
      <c r="E39"/>
    </row>
    <row r="40" spans="1:10" x14ac:dyDescent="0.25">
      <c r="B40"/>
      <c r="C40"/>
      <c r="D40"/>
      <c r="E40"/>
    </row>
    <row r="41" spans="1:10" x14ac:dyDescent="0.25">
      <c r="B41"/>
      <c r="C41"/>
      <c r="D41"/>
      <c r="E41"/>
    </row>
    <row r="42" spans="1:10" x14ac:dyDescent="0.25">
      <c r="B42"/>
      <c r="C42"/>
      <c r="D42"/>
      <c r="E42"/>
    </row>
    <row r="43" spans="1:10" x14ac:dyDescent="0.25">
      <c r="B43"/>
      <c r="C43"/>
      <c r="D43"/>
      <c r="E43"/>
    </row>
    <row r="44" spans="1:10" x14ac:dyDescent="0.25">
      <c r="B44"/>
      <c r="C44"/>
      <c r="D44"/>
      <c r="E44"/>
    </row>
    <row r="45" spans="1:10" x14ac:dyDescent="0.25">
      <c r="B45"/>
      <c r="C45"/>
      <c r="D45"/>
      <c r="E45"/>
    </row>
    <row r="46" spans="1:10" x14ac:dyDescent="0.25">
      <c r="B46"/>
      <c r="C46"/>
      <c r="D46"/>
      <c r="E46"/>
    </row>
    <row r="47" spans="1:10" x14ac:dyDescent="0.25">
      <c r="B47"/>
      <c r="C47"/>
      <c r="D47"/>
      <c r="E47"/>
    </row>
    <row r="48" spans="1:10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xmlns:xlrd2="http://schemas.microsoft.com/office/spreadsheetml/2017/richdata2" ref="B4:D30">
    <sortCondition ref="B4:B30"/>
  </sortState>
  <mergeCells count="5">
    <mergeCell ref="B2:D2"/>
    <mergeCell ref="B34:D34"/>
    <mergeCell ref="B35:D35"/>
    <mergeCell ref="B36:D36"/>
    <mergeCell ref="B33:D33"/>
  </mergeCells>
  <hyperlinks>
    <hyperlink ref="D1" location="Índice!A1" display="[índice Ç]" xr:uid="{00000000-0004-0000-0800-000000000000}"/>
    <hyperlink ref="B36" r:id="rId1" display="http://www.observatorioemigracao.pt/np4/1291" xr:uid="{00000000-0004-0000-0800-000001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Quadro_1.1_Indicadores_sociais_de_contexto</vt:lpstr>
      <vt:lpstr>Índice!Títulos_de_Impressão</vt:lpstr>
      <vt:lpstr>'Quadro 1.1'!Títulos_de_Impressão</vt:lpstr>
      <vt:lpstr>'Quadro 1.2'!Títulos_de_Impressão</vt:lpstr>
      <vt:lpstr>'Quadro 1.3'!Títulos_de_Impressão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2020-05-15T10:18:25Z</dcterms:modified>
</cp:coreProperties>
</file>