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99061D52-7497-40E4-A9CF-68E92AED0BC5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1.1" sheetId="1" r:id="rId2"/>
    <sheet name="Quadro 1.2" sheetId="5" r:id="rId3"/>
    <sheet name="Quadro 1.3" sheetId="7" r:id="rId4"/>
    <sheet name="Quadro 1.4" sheetId="18" r:id="rId5"/>
    <sheet name="Quadro 1.5" sheetId="16" r:id="rId6"/>
    <sheet name="Quadro 1.6" sheetId="17" r:id="rId7"/>
    <sheet name="Quadro 1.7" sheetId="38" r:id="rId8"/>
    <sheet name="Quadro 1.8" sheetId="21" r:id="rId9"/>
    <sheet name="Gráfico 1.1" sheetId="8" r:id="rId10"/>
    <sheet name="Gráfico 1.2" sheetId="9" r:id="rId11"/>
    <sheet name="Gráfico 1.3" sheetId="37" r:id="rId12"/>
    <sheet name="Gráfico 1.4" sheetId="23" r:id="rId13"/>
    <sheet name="Gráfico 1.5" sheetId="39" r:id="rId14"/>
    <sheet name="Gráfico 1.6" sheetId="26" r:id="rId15"/>
  </sheets>
  <definedNames>
    <definedName name="Quadro_1.1_Indicadores_sociais_de_contexto">'Quadro 1.1'!$B$2</definedName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6" l="1"/>
  <c r="F35" i="16"/>
  <c r="F32" i="16"/>
  <c r="F30" i="16"/>
  <c r="F28" i="16"/>
  <c r="F25" i="16"/>
  <c r="F24" i="16"/>
  <c r="F23" i="16"/>
  <c r="F22" i="16"/>
  <c r="F21" i="16"/>
  <c r="F19" i="16"/>
  <c r="F18" i="16"/>
  <c r="F17" i="16"/>
  <c r="F15" i="16"/>
  <c r="F14" i="16"/>
  <c r="F12" i="16"/>
  <c r="F10" i="16"/>
  <c r="F8" i="16"/>
  <c r="F7" i="16"/>
  <c r="E8" i="36"/>
  <c r="B10" i="36"/>
  <c r="B5" i="36"/>
  <c r="B4" i="36"/>
  <c r="E36" i="16"/>
  <c r="E35" i="16"/>
  <c r="E34" i="16"/>
  <c r="E33" i="16"/>
  <c r="E32" i="16"/>
  <c r="E31" i="16"/>
  <c r="E30" i="16"/>
  <c r="E28" i="16"/>
  <c r="E25" i="16"/>
  <c r="E24" i="16"/>
  <c r="E23" i="16"/>
  <c r="E22" i="16"/>
  <c r="E21" i="16"/>
  <c r="E19" i="16"/>
  <c r="E18" i="16"/>
  <c r="E17" i="16"/>
  <c r="E16" i="16"/>
  <c r="E15" i="16"/>
  <c r="E14" i="16"/>
  <c r="E12" i="16"/>
  <c r="E10" i="16"/>
  <c r="E9" i="16"/>
  <c r="E8" i="16"/>
  <c r="I5" i="18"/>
  <c r="I6" i="18"/>
  <c r="J6" i="18" s="1"/>
  <c r="I7" i="18"/>
  <c r="J7" i="18" s="1"/>
  <c r="I8" i="18"/>
  <c r="J8" i="18" s="1"/>
  <c r="C18" i="7"/>
  <c r="C17" i="7"/>
  <c r="C16" i="7"/>
  <c r="C8" i="7"/>
  <c r="C7" i="7"/>
  <c r="C6" i="7"/>
  <c r="D84" i="26"/>
  <c r="C84" i="26"/>
  <c r="J5" i="18"/>
  <c r="H8" i="18"/>
  <c r="H7" i="18"/>
  <c r="H6" i="18"/>
  <c r="H5" i="18"/>
  <c r="F8" i="18"/>
  <c r="F7" i="18"/>
  <c r="F6" i="18"/>
  <c r="F5" i="18"/>
  <c r="D8" i="18"/>
  <c r="D7" i="18"/>
  <c r="D6" i="18"/>
  <c r="D5" i="18"/>
  <c r="E7" i="16"/>
  <c r="D5" i="16"/>
  <c r="F5" i="16" s="1"/>
  <c r="C5" i="16"/>
  <c r="E5" i="16"/>
  <c r="E9" i="36"/>
  <c r="E7" i="36"/>
  <c r="B11" i="36"/>
  <c r="B9" i="36"/>
  <c r="B8" i="36"/>
  <c r="E6" i="36"/>
  <c r="E5" i="36"/>
  <c r="E4" i="36"/>
  <c r="B7" i="36"/>
  <c r="B6" i="36"/>
</calcChain>
</file>

<file path=xl/sharedStrings.xml><?xml version="1.0" encoding="utf-8"?>
<sst xmlns="http://schemas.openxmlformats.org/spreadsheetml/2006/main" count="484" uniqueCount="216">
  <si>
    <t>OEm</t>
  </si>
  <si>
    <t>Observatório da Emigração</t>
  </si>
  <si>
    <t>link</t>
  </si>
  <si>
    <t>Total</t>
  </si>
  <si>
    <t>Portugal</t>
  </si>
  <si>
    <t>2000/2001</t>
  </si>
  <si>
    <t>2010/2011</t>
  </si>
  <si>
    <t>Ranking</t>
  </si>
  <si>
    <t>Malta</t>
  </si>
  <si>
    <t>Liechtenstein</t>
  </si>
  <si>
    <t>..</t>
  </si>
  <si>
    <t>Cabo Verde</t>
  </si>
  <si>
    <t>China</t>
  </si>
  <si>
    <t>Bangladesh</t>
  </si>
  <si>
    <t>Sri Lanka</t>
  </si>
  <si>
    <t>Atualizado em</t>
  </si>
  <si>
    <t>Nota</t>
  </si>
  <si>
    <t>Fonte</t>
  </si>
  <si>
    <t>Instituto Nacional de Estatística
[A]</t>
  </si>
  <si>
    <t>(*)</t>
  </si>
  <si>
    <t>Ano</t>
  </si>
  <si>
    <t>Permanente</t>
  </si>
  <si>
    <t>Temporária</t>
  </si>
  <si>
    <t>Observatório
da Emigração
[B]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</si>
  <si>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</si>
  <si>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r>
      <t xml:space="preserve">Quadro 1.5 </t>
    </r>
    <r>
      <rPr>
        <b/>
        <sz val="9"/>
        <rFont val="Arial"/>
        <family val="2"/>
      </rPr>
      <t>Imigrantes nascidos em Portugal residentes nos países da UE e da EFTA, 2000/2001 e 2010/11</t>
    </r>
  </si>
  <si>
    <r>
      <t xml:space="preserve">Quadro 1.6 </t>
    </r>
    <r>
      <rPr>
        <b/>
        <sz val="9"/>
        <rFont val="Arial"/>
        <family val="2"/>
      </rPr>
      <t>Emigrantes por país de origem, 2010</t>
    </r>
  </si>
  <si>
    <t>18 de Junho de 2015.</t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</si>
  <si>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Emigrantes por país de origem, 2010</t>
    </r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</si>
  <si>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Emigrantes portugueses na Europa em percentagem do número total de emigrantes portugueses, 1990-2013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</si>
  <si>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2001-2014</t>
    </r>
  </si>
  <si>
    <r>
      <t xml:space="preserve">Quadro 1.4 </t>
    </r>
    <r>
      <rPr>
        <b/>
        <sz val="9"/>
        <rFont val="Arial"/>
        <family val="2"/>
      </rPr>
      <t>Estimativa do número total de emigrantes portugueses (nascidos em Portugal a residir no estrangeiro), 1990-2013</t>
    </r>
  </si>
  <si>
    <r>
      <t xml:space="preserve">Quadro 1.3 </t>
    </r>
    <r>
      <rPr>
        <b/>
        <sz val="9"/>
        <rFont val="Arial"/>
        <family val="2"/>
      </rPr>
      <t>Estimativa das saídas totais de emigrantes portugueses, 2001-2014</t>
    </r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</si>
  <si>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Crescimento do número de emigrantes portugueses na UE e EFTA, principais países de residência, 2000-2001-2010/11</t>
    </r>
  </si>
  <si>
    <t>Milhares</t>
  </si>
  <si>
    <t>Percentagem</t>
  </si>
  <si>
    <t>País</t>
  </si>
  <si>
    <t>Emigrantes, milhões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</si>
  <si>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</si>
  <si>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</si>
  <si>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</si>
  <si>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</si>
  <si>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</si>
  <si>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</si>
  <si>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</si>
  <si>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</si>
  <si>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r>
      <t>Quadro 1.1</t>
    </r>
    <r>
      <rPr>
        <b/>
        <sz val="9"/>
        <rFont val="Arial"/>
        <family val="2"/>
      </rPr>
      <t xml:space="preserve"> Indicadores sociais de contexto</t>
    </r>
  </si>
  <si>
    <r>
      <t xml:space="preserve">Quadro 1.2 </t>
    </r>
    <r>
      <rPr>
        <b/>
        <sz val="9"/>
        <rFont val="Arial"/>
        <family val="2"/>
      </rPr>
      <t>Indicadores migratórios de contexto</t>
    </r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</si>
  <si>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2013)</t>
    </r>
  </si>
  <si>
    <t>População (milhões, 2013)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</si>
  <si>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2012)</t>
    </r>
  </si>
  <si>
    <t>População urbana (% do total)</t>
  </si>
  <si>
    <t>População com 65 e mais anos (% do total, 2013)</t>
  </si>
  <si>
    <t>População com 0-14 anos (% do total, 2013)</t>
  </si>
  <si>
    <t>Fecundidade total (nascimentos por mulher, 2012)</t>
  </si>
  <si>
    <t>População ativa total (milhões, 2013)</t>
  </si>
  <si>
    <t>População ativa com ensino superior (% do total, 2011)</t>
  </si>
  <si>
    <t>Desemprego total (% da população ativa total, estimativa da OIT, 2012)</t>
  </si>
  <si>
    <t>Desemprego de longa duração (% do desemprego total, 2012)</t>
  </si>
  <si>
    <t>Desemprego jovem (15-24 anos, estimativa da OIT, 2012)</t>
  </si>
  <si>
    <t>PIB (preços correntes, milhares de milhões de dólares, 2013)</t>
  </si>
  <si>
    <t>Crescimento do PIB (% anual, 2013)</t>
  </si>
  <si>
    <t>Crescimento populacional (% anual, 2013)</t>
  </si>
  <si>
    <t>PIB per capita (preços correntes, milhares de dólares, 2013)</t>
  </si>
  <si>
    <t>Taxa de mortalidade infantil (mortes por 1000 nados-vivos, 2013)</t>
  </si>
  <si>
    <t>Número médio de anos de escolaridade (2012)</t>
  </si>
  <si>
    <t>Índice de desenvolvimento humano (2013)</t>
  </si>
  <si>
    <t>Posição no índice de desenvolvimento humano (2013)</t>
  </si>
  <si>
    <t>41.º</t>
  </si>
  <si>
    <t>14.º</t>
  </si>
  <si>
    <t>3.º</t>
  </si>
  <si>
    <t>6.º</t>
  </si>
  <si>
    <t>79.º</t>
  </si>
  <si>
    <t>123.º</t>
  </si>
  <si>
    <t>54.º</t>
  </si>
  <si>
    <t>Três principais países de destino
da emigração portuguesa</t>
  </si>
  <si>
    <t>Três principais países de origem
da imigração em Portugal</t>
  </si>
  <si>
    <t>Alemanha</t>
  </si>
  <si>
    <t>Brasil</t>
  </si>
  <si>
    <t>Roménia</t>
  </si>
  <si>
    <t>Indicadores</t>
  </si>
  <si>
    <t>Três principais países de emigração e de imigração para os quais há dados disponíveis nos três últimos anos.</t>
  </si>
  <si>
    <t>Número de emigrantes a residir no estrangeiro (milhares, 2010)</t>
  </si>
  <si>
    <t>Número de emigrantes a residir no estrangeiro em percentagem da população do país de origem (2010)</t>
  </si>
  <si>
    <t>Taxa de emigração da população com ensino superior (idade de entrada &gt; 22, %, 2000)</t>
  </si>
  <si>
    <t>Número de imigrantes (milhares, 2010)</t>
  </si>
  <si>
    <t>Número de imigrantes em percentagem da população do país de destino (2010)</t>
  </si>
  <si>
    <t>Entrada de remessas (preços correntes, milhões de dólares, 2013)</t>
  </si>
  <si>
    <t>Saídas de remessas (preços correntes, milhões de dólares, 2013)</t>
  </si>
  <si>
    <t>Remessas entradas em percentagem do PIB (2013)</t>
  </si>
  <si>
    <t>Quadro elaborado pelo Observatório da Emigração, valores de: World Bank, Migration and Remittances Factbook 2011, 2.ª edição (número de emigrantes e de imigrantes); Migration Database with Age of Entry, 1900-2000 (taxa de emigração da população com ensino superior); DataBank, World Development Indicators, atualizado em 11/06/2014 (remessas).</t>
  </si>
  <si>
    <t>Quadro elaborado pelo Observatório da Emigração, valores de United Nations, Department of Economic and Social Affairs, Population Division (2013), Trends in International Migrant Stock: Migrants by Destination and Origin (United Nations database, POP/DB/MIG/Stock/Rev.2013).</t>
  </si>
  <si>
    <t>Quadro elaborado pelo Observatório da Emigração, valores do Eurostat com base nos dados dos censos de 2000/2001 e de 2010/2011.</t>
  </si>
  <si>
    <t>Gráfico elaborado pelo Observatório da Emigração, valores do Eurostat com base nos dados dos censos de 2000/2001 e de 2010/2011.</t>
  </si>
  <si>
    <t>Gráfico elaborado pelo Observatório da Emigração com base nos dados sobre as entradas de portugueses nos países de destino.</t>
  </si>
  <si>
    <t>Os dados de 2014 são provisórios.</t>
  </si>
  <si>
    <t>Gráfico elaborado pelo Observatório da Emigração, valores de United Nations, Department of Economic and Social Affairs, Population Division (2013), Trends in International Migrant Stock: Migrants by Destination and Origin (United Nations database, POP/DB/MIG/Stock/Rev.2013).</t>
  </si>
  <si>
    <t>Quadro elaborado pelo Observatório da Emigração, valores de World Bank, DataBank, World Development Indicators, atualizado em 11/06/2014, e de United Nations Development Programme (UNDP), 2014 Human Development Report (para anos de escolaridade e índice de desenvolvimento humano).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</si>
  <si>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</si>
  <si>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(*) Dados provisórios.</t>
  </si>
  <si>
    <t>Quadro elaborado pelo Observatório da Emigração, valores de World Bank, Migration and Remittances Factbook 2011, 2.ª edição.</t>
  </si>
  <si>
    <t>Gráfico elaborado pelo Observatório da Emigração, valores de World Bank, Migration and Remittances Factbook 2011, 2.ª edição.</t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</si>
  <si>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</si>
  <si>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</si>
  <si>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</si>
  <si>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</si>
  <si>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</si>
  <si>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</si>
  <si>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</si>
  <si>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</si>
  <si>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</si>
  <si>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</si>
  <si>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</si>
  <si>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</si>
  <si>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</si>
  <si>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</si>
  <si>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</si>
  <si>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</si>
  <si>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</si>
  <si>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</si>
  <si>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Islândia</t>
  </si>
  <si>
    <t>Noruega</t>
  </si>
  <si>
    <t>Croácia</t>
  </si>
  <si>
    <t>Holanda</t>
  </si>
  <si>
    <t>Variação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</si>
  <si>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</si>
  <si>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</si>
  <si>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</si>
  <si>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</si>
  <si>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</si>
  <si>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</si>
  <si>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</si>
  <si>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Egito</t>
  </si>
  <si>
    <t>Cazaquistão</t>
  </si>
  <si>
    <t>Marrocos</t>
  </si>
  <si>
    <t>Palestina</t>
  </si>
  <si>
    <t>Indonésia</t>
  </si>
  <si>
    <t>EUA</t>
  </si>
  <si>
    <t>Afeganistão</t>
  </si>
  <si>
    <t>Vietname</t>
  </si>
  <si>
    <t>Coreia do Sul</t>
  </si>
  <si>
    <t>Uzbequistão</t>
  </si>
  <si>
    <t>Bielorrússia</t>
  </si>
  <si>
    <t>Porto Rico</t>
  </si>
  <si>
    <t>Colômbia</t>
  </si>
  <si>
    <t>Atualizadoem</t>
  </si>
  <si>
    <t>ObservatóriodaEmigração</t>
  </si>
  <si>
    <t>Polónia (a)</t>
  </si>
  <si>
    <t>Sem dados para Alemanha e Holanda.</t>
  </si>
  <si>
    <t>Relatório Estatístico 2015</t>
  </si>
  <si>
    <t>1 | Emigração total e indicadores de enquadramento</t>
  </si>
  <si>
    <t>68,3</t>
  </si>
  <si>
    <t>Albânia</t>
  </si>
  <si>
    <t>45,4</t>
  </si>
  <si>
    <t>42,7</t>
  </si>
  <si>
    <t>Bósnia e Herzegovina</t>
  </si>
  <si>
    <t>38,9</t>
  </si>
  <si>
    <t>Jamaica</t>
  </si>
  <si>
    <t>36,1</t>
  </si>
  <si>
    <t>Arménia</t>
  </si>
  <si>
    <t>28,2</t>
  </si>
  <si>
    <t>Trinidad e Tobago</t>
  </si>
  <si>
    <t>26,7</t>
  </si>
  <si>
    <t>Geórgia</t>
  </si>
  <si>
    <t>25,1</t>
  </si>
  <si>
    <t>23,6</t>
  </si>
  <si>
    <t>Macedónia</t>
  </si>
  <si>
    <t>21,9</t>
  </si>
  <si>
    <t>Moldávia</t>
  </si>
  <si>
    <t>21,5</t>
  </si>
  <si>
    <t>20,8</t>
  </si>
  <si>
    <t>Lesoto</t>
  </si>
  <si>
    <t>20,5</t>
  </si>
  <si>
    <t>El Salvador</t>
  </si>
  <si>
    <t>18,6</t>
  </si>
  <si>
    <t>Eritreia</t>
  </si>
  <si>
    <t>18,0</t>
  </si>
  <si>
    <t>17,1</t>
  </si>
  <si>
    <t>16,1</t>
  </si>
  <si>
    <t>Azerbaijão</t>
  </si>
  <si>
    <t>16,0</t>
  </si>
  <si>
    <t>Líbano</t>
  </si>
  <si>
    <t>15,6</t>
  </si>
  <si>
    <t>Nova Zelândia</t>
  </si>
  <si>
    <t>14,5</t>
  </si>
  <si>
    <t>14,4</t>
  </si>
  <si>
    <t>Israel</t>
  </si>
  <si>
    <t>14,0</t>
  </si>
  <si>
    <t>13,5</t>
  </si>
  <si>
    <t>Suazilândia</t>
  </si>
  <si>
    <t>13,3</t>
  </si>
  <si>
    <t>13,1</t>
  </si>
  <si>
    <t>12,7</t>
  </si>
  <si>
    <t>Nicarágua</t>
  </si>
  <si>
    <t>12,5</t>
  </si>
  <si>
    <t>12,2</t>
  </si>
  <si>
    <r>
      <t xml:space="preserve">Quadro 1.7 </t>
    </r>
    <r>
      <rPr>
        <b/>
        <sz val="9"/>
        <rFont val="Arial"/>
        <family val="2"/>
      </rPr>
      <t>Taxas de emigração por país, 2010</t>
    </r>
  </si>
  <si>
    <r>
      <t xml:space="preserve">Quadro 1.8 </t>
    </r>
    <r>
      <rPr>
        <b/>
        <sz val="9"/>
        <rFont val="Arial"/>
        <family val="2"/>
      </rPr>
      <t>Taxas de emigração e de imigração nos países da UE, 2010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</si>
  <si>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Taxas de emigração e de imigração nos países da UE, 2010</t>
    </r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</si>
  <si>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Taxas de emigração por país, 2010</t>
    </r>
  </si>
  <si>
    <t>Relativa (%)</t>
  </si>
  <si>
    <t>n.s</t>
  </si>
  <si>
    <t>n.s.</t>
  </si>
  <si>
    <t>[n.s.] Variação não significativa, valores absolutos muito reduzidos; (a) dados com problemas de fiabilidade em 2010/11.</t>
  </si>
  <si>
    <t>Taxa de emigração = número de emigrantes em percentagem da população do país de origem; 
taxa de imigração = número de imigrantes em percentagem da população do país de residência.</t>
  </si>
  <si>
    <t>Apenas países com mais de um milhão de habitantes.
taxa de emigração = número de emigrantes em percentagem da população do país de origem; 
taxa de imigração = número de imigrantes em percentagem da população do país de residência.</t>
  </si>
  <si>
    <t>Europa</t>
  </si>
  <si>
    <t>América</t>
  </si>
  <si>
    <t>Outros</t>
  </si>
  <si>
    <t>Absoluta (N)</t>
  </si>
  <si>
    <t>Taxa</t>
  </si>
  <si>
    <t>Taxa de emigração = número de emigrantes em percentagem da população do país de origem.</t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</si>
  <si>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</si>
  <si>
    <t>http://www.observatorioemigracao.pt/np4/4447</t>
  </si>
  <si>
    <t>Anula e substitui o mesmo documento de julho de 2015. Corrigidos erros no quadro 1.3.</t>
  </si>
  <si>
    <t>21 de Maio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</si>
</sst>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7" fillId="0" borderId="0"/>
    <xf numFmtId="0" fontId="18" fillId="0" borderId="0"/>
    <xf numFmtId="0" fontId="17" fillId="0" borderId="0"/>
    <xf numFmtId="0" fontId="14" fillId="0" borderId="0" applyNumberFormat="0" applyFill="0" applyBorder="0" applyProtection="0">
      <alignment horizontal="left" vertical="center" wrapText="1"/>
    </xf>
    <xf numFmtId="166" fontId="14" fillId="0" borderId="1" applyFill="0" applyProtection="0">
      <alignment horizontal="right" vertical="center" wrapText="1"/>
    </xf>
    <xf numFmtId="168" fontId="14" fillId="0" borderId="0" applyFill="0" applyBorder="0" applyProtection="0">
      <alignment horizontal="right" vertical="center" wrapText="1"/>
    </xf>
    <xf numFmtId="167" fontId="14" fillId="0" borderId="2" applyFill="0" applyProtection="0">
      <alignment horizontal="right" vertical="center" wrapText="1"/>
    </xf>
    <xf numFmtId="169" fontId="14" fillId="0" borderId="3" applyFill="0" applyProtection="0">
      <alignment horizontal="right" vertical="center" wrapText="1"/>
    </xf>
  </cellStyleXfs>
  <cellXfs count="415">
    <xf numFmtId="0" fontId="0" fillId="0" borderId="0" xfId="0"/>
    <xf numFmtId="3" fontId="18" fillId="0" borderId="0" xfId="0" applyNumberFormat="1" applyFont="1" applyAlignment="1">
      <alignment vertical="center"/>
    </xf>
    <xf numFmtId="3" fontId="9" fillId="2" borderId="0" xfId="0" applyNumberFormat="1" applyFont="1" applyFill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18" fillId="0" borderId="0" xfId="0" applyNumberFormat="1" applyFont="1" applyAlignment="1">
      <alignment horizontal="left" vertical="center" indent="1"/>
    </xf>
    <xf numFmtId="3" fontId="18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vertical="center" indent="1"/>
    </xf>
    <xf numFmtId="3" fontId="20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8" fillId="0" borderId="0" xfId="0" applyNumberFormat="1" applyFont="1" applyAlignment="1">
      <alignment horizontal="left" indent="1"/>
    </xf>
    <xf numFmtId="14" fontId="18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8" fillId="0" borderId="0" xfId="0" applyNumberFormat="1" applyFont="1" applyAlignment="1"/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 applyProtection="1">
      <alignment horizontal="left" vertical="center" indent="1"/>
      <protection locked="0"/>
    </xf>
    <xf numFmtId="3" fontId="9" fillId="3" borderId="0" xfId="0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/>
    <xf numFmtId="3" fontId="18" fillId="3" borderId="0" xfId="0" applyNumberFormat="1" applyFont="1" applyFill="1" applyAlignment="1">
      <alignment vertical="center"/>
    </xf>
    <xf numFmtId="14" fontId="18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8" fillId="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0" fillId="0" borderId="0" xfId="0" applyNumberFormat="1" applyFont="1" applyAlignment="1">
      <alignment horizontal="right" vertical="top" indent="1"/>
    </xf>
    <xf numFmtId="3" fontId="18" fillId="0" borderId="0" xfId="0" applyNumberFormat="1" applyFont="1" applyFill="1" applyAlignment="1">
      <alignment vertical="center"/>
    </xf>
    <xf numFmtId="3" fontId="9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/>
    <xf numFmtId="0" fontId="18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6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1" applyFont="1" applyFill="1" applyAlignment="1">
      <alignment horizontal="left" vertical="top"/>
    </xf>
    <xf numFmtId="0" fontId="26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9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indent="1"/>
    </xf>
    <xf numFmtId="0" fontId="26" fillId="2" borderId="0" xfId="0" applyFont="1" applyFill="1" applyBorder="1" applyAlignment="1">
      <alignment horizontal="left" vertical="center" indent="1"/>
    </xf>
    <xf numFmtId="1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 indent="1"/>
    </xf>
    <xf numFmtId="3" fontId="20" fillId="0" borderId="0" xfId="0" applyNumberFormat="1" applyFont="1" applyFill="1" applyAlignment="1">
      <alignment horizontal="left" indent="1"/>
    </xf>
    <xf numFmtId="3" fontId="20" fillId="0" borderId="0" xfId="0" applyNumberFormat="1" applyFont="1" applyFill="1" applyAlignment="1">
      <alignment horizontal="left"/>
    </xf>
    <xf numFmtId="3" fontId="9" fillId="2" borderId="5" xfId="0" applyNumberFormat="1" applyFont="1" applyFill="1" applyBorder="1" applyAlignment="1">
      <alignment horizontal="right" vertical="center" indent="4"/>
    </xf>
    <xf numFmtId="14" fontId="18" fillId="3" borderId="0" xfId="0" applyNumberFormat="1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27" fillId="3" borderId="0" xfId="1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 indent="1"/>
    </xf>
    <xf numFmtId="3" fontId="9" fillId="0" borderId="6" xfId="0" applyNumberFormat="1" applyFont="1" applyFill="1" applyBorder="1" applyAlignment="1">
      <alignment horizontal="left" vertical="center" indent="1"/>
    </xf>
    <xf numFmtId="3" fontId="8" fillId="0" borderId="7" xfId="0" applyNumberFormat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 applyProtection="1">
      <alignment horizontal="left" vertical="center" indent="1"/>
      <protection locked="0"/>
    </xf>
    <xf numFmtId="3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right" vertical="center" indent="4"/>
      <protection locked="0"/>
    </xf>
    <xf numFmtId="1" fontId="8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0" fillId="3" borderId="4" xfId="0" applyNumberFormat="1" applyFont="1" applyFill="1" applyBorder="1" applyAlignment="1">
      <alignment horizontal="left" vertical="center" indent="1"/>
    </xf>
    <xf numFmtId="3" fontId="9" fillId="2" borderId="0" xfId="0" applyNumberFormat="1" applyFont="1" applyFill="1" applyBorder="1" applyAlignment="1">
      <alignment horizontal="left" vertical="center" wrapText="1" indent="1"/>
    </xf>
    <xf numFmtId="1" fontId="9" fillId="2" borderId="8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right" vertical="center" indent="4"/>
    </xf>
    <xf numFmtId="0" fontId="18" fillId="0" borderId="0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right" vertical="center" indent="3"/>
      <protection locked="0"/>
    </xf>
    <xf numFmtId="0" fontId="20" fillId="3" borderId="0" xfId="0" applyFont="1" applyFill="1" applyAlignment="1">
      <alignment horizontal="right" vertical="top" indent="1"/>
    </xf>
    <xf numFmtId="3" fontId="18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center" indent="1"/>
    </xf>
    <xf numFmtId="3" fontId="8" fillId="0" borderId="2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 indent="2"/>
    </xf>
    <xf numFmtId="164" fontId="9" fillId="2" borderId="0" xfId="0" applyNumberFormat="1" applyFont="1" applyFill="1" applyBorder="1" applyAlignment="1">
      <alignment horizontal="right" vertical="center" indent="5"/>
    </xf>
    <xf numFmtId="164" fontId="9" fillId="3" borderId="0" xfId="0" applyNumberFormat="1" applyFont="1" applyFill="1" applyBorder="1" applyAlignment="1">
      <alignment horizontal="right" vertical="center" indent="5"/>
    </xf>
    <xf numFmtId="164" fontId="9" fillId="3" borderId="6" xfId="0" applyNumberFormat="1" applyFont="1" applyFill="1" applyBorder="1" applyAlignment="1">
      <alignment horizontal="right" vertical="center" indent="5"/>
    </xf>
    <xf numFmtId="0" fontId="18" fillId="2" borderId="0" xfId="0" applyFont="1" applyFill="1" applyBorder="1" applyAlignment="1">
      <alignment horizontal="right" vertical="center" indent="2"/>
    </xf>
    <xf numFmtId="0" fontId="18" fillId="3" borderId="0" xfId="0" applyFont="1" applyFill="1" applyBorder="1" applyAlignment="1">
      <alignment horizontal="right" vertical="center" indent="2"/>
    </xf>
    <xf numFmtId="0" fontId="18" fillId="2" borderId="0" xfId="0" applyFont="1" applyFill="1" applyBorder="1" applyAlignment="1">
      <alignment horizontal="right" vertical="center" indent="2"/>
    </xf>
    <xf numFmtId="0" fontId="18" fillId="2" borderId="0" xfId="0" applyFont="1" applyFill="1" applyBorder="1" applyAlignment="1">
      <alignment horizontal="right" vertical="center" indent="2"/>
    </xf>
    <xf numFmtId="0" fontId="18" fillId="3" borderId="0" xfId="0" applyFont="1" applyFill="1" applyBorder="1" applyAlignment="1">
      <alignment horizontal="right" vertical="center" indent="2"/>
    </xf>
    <xf numFmtId="0" fontId="18" fillId="3" borderId="6" xfId="0" applyFont="1" applyFill="1" applyBorder="1" applyAlignment="1">
      <alignment horizontal="right" vertical="center" indent="2"/>
    </xf>
    <xf numFmtId="3" fontId="18" fillId="3" borderId="0" xfId="0" applyNumberFormat="1" applyFont="1" applyFill="1" applyBorder="1" applyAlignment="1">
      <alignment horizontal="left" vertical="center" indent="1"/>
    </xf>
    <xf numFmtId="3" fontId="18" fillId="2" borderId="0" xfId="0" applyNumberFormat="1" applyFont="1" applyFill="1" applyBorder="1" applyAlignment="1">
      <alignment horizontal="left" vertical="center" indent="1"/>
    </xf>
    <xf numFmtId="0" fontId="26" fillId="3" borderId="0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164" fontId="26" fillId="3" borderId="0" xfId="0" applyNumberFormat="1" applyFont="1" applyFill="1" applyBorder="1" applyAlignment="1">
      <alignment horizontal="right" vertical="center" indent="5"/>
    </xf>
    <xf numFmtId="0" fontId="18" fillId="2" borderId="0" xfId="0" applyFont="1" applyFill="1" applyBorder="1" applyAlignment="1">
      <alignment horizontal="left" vertical="center" indent="1"/>
    </xf>
    <xf numFmtId="3" fontId="8" fillId="3" borderId="0" xfId="0" applyNumberFormat="1" applyFont="1" applyFill="1" applyAlignment="1">
      <alignment horizontal="left" vertical="center" indent="1"/>
    </xf>
    <xf numFmtId="3" fontId="8" fillId="3" borderId="0" xfId="0" applyNumberFormat="1" applyFont="1" applyFill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 indent="1"/>
    </xf>
    <xf numFmtId="3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3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/>
    </xf>
    <xf numFmtId="3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Border="1" applyAlignment="1">
      <alignment horizontal="right" vertical="center" indent="3"/>
    </xf>
    <xf numFmtId="164" fontId="9" fillId="0" borderId="0" xfId="0" applyNumberFormat="1" applyFont="1" applyFill="1" applyBorder="1" applyAlignment="1">
      <alignment horizontal="right" vertical="center" indent="3"/>
    </xf>
    <xf numFmtId="0" fontId="20" fillId="0" borderId="0" xfId="0" applyFont="1" applyFill="1" applyAlignment="1">
      <alignment horizontal="right" vertical="center" indent="1"/>
    </xf>
    <xf numFmtId="164" fontId="9" fillId="2" borderId="16" xfId="0" applyNumberFormat="1" applyFont="1" applyFill="1" applyBorder="1" applyAlignment="1">
      <alignment horizontal="right" vertical="center" wrapText="1" indent="3"/>
    </xf>
    <xf numFmtId="164" fontId="9" fillId="2" borderId="5" xfId="0" applyNumberFormat="1" applyFont="1" applyFill="1" applyBorder="1" applyAlignment="1">
      <alignment horizontal="right" vertical="center" wrapText="1" indent="3"/>
    </xf>
    <xf numFmtId="164" fontId="9" fillId="2" borderId="0" xfId="0" applyNumberFormat="1" applyFont="1" applyFill="1" applyBorder="1" applyAlignment="1">
      <alignment horizontal="right" vertical="center" wrapText="1" indent="3"/>
    </xf>
    <xf numFmtId="164" fontId="9" fillId="2" borderId="1" xfId="0" applyNumberFormat="1" applyFont="1" applyFill="1" applyBorder="1" applyAlignment="1">
      <alignment horizontal="right" vertical="center" wrapText="1" indent="3"/>
    </xf>
    <xf numFmtId="164" fontId="9" fillId="0" borderId="16" xfId="0" applyNumberFormat="1" applyFont="1" applyFill="1" applyBorder="1" applyAlignment="1">
      <alignment horizontal="right" vertical="center" indent="3"/>
    </xf>
    <xf numFmtId="164" fontId="9" fillId="0" borderId="5" xfId="0" applyNumberFormat="1" applyFont="1" applyFill="1" applyBorder="1" applyAlignment="1">
      <alignment horizontal="right" vertical="center" indent="3"/>
    </xf>
    <xf numFmtId="164" fontId="9" fillId="0" borderId="1" xfId="0" applyNumberFormat="1" applyFont="1" applyFill="1" applyBorder="1" applyAlignment="1">
      <alignment horizontal="right" vertical="center" indent="3"/>
    </xf>
    <xf numFmtId="164" fontId="9" fillId="2" borderId="16" xfId="0" applyNumberFormat="1" applyFont="1" applyFill="1" applyBorder="1" applyAlignment="1">
      <alignment horizontal="right" vertical="center" indent="3"/>
    </xf>
    <xf numFmtId="164" fontId="9" fillId="2" borderId="5" xfId="0" applyNumberFormat="1" applyFont="1" applyFill="1" applyBorder="1" applyAlignment="1">
      <alignment horizontal="right" vertical="center" indent="3"/>
    </xf>
    <xf numFmtId="164" fontId="9" fillId="2" borderId="1" xfId="0" applyNumberFormat="1" applyFont="1" applyFill="1" applyBorder="1" applyAlignment="1">
      <alignment horizontal="right" vertical="center" indent="3"/>
    </xf>
    <xf numFmtId="164" fontId="9" fillId="2" borderId="0" xfId="0" applyNumberFormat="1" applyFont="1" applyFill="1" applyBorder="1" applyAlignment="1">
      <alignment horizontal="right" vertical="center" wrapText="1" indent="2"/>
    </xf>
    <xf numFmtId="164" fontId="9" fillId="0" borderId="0" xfId="0" applyNumberFormat="1" applyFont="1" applyFill="1" applyBorder="1" applyAlignment="1">
      <alignment horizontal="right" vertical="center" indent="2"/>
    </xf>
    <xf numFmtId="164" fontId="9" fillId="2" borderId="0" xfId="0" applyNumberFormat="1" applyFont="1" applyFill="1" applyBorder="1" applyAlignment="1">
      <alignment horizontal="right" vertical="center" indent="2"/>
    </xf>
    <xf numFmtId="164" fontId="9" fillId="0" borderId="6" xfId="0" applyNumberFormat="1" applyFont="1" applyFill="1" applyBorder="1" applyAlignment="1">
      <alignment horizontal="right" vertical="center" indent="2"/>
    </xf>
    <xf numFmtId="164" fontId="9" fillId="2" borderId="16" xfId="0" applyNumberFormat="1" applyFont="1" applyFill="1" applyBorder="1" applyAlignment="1">
      <alignment horizontal="right" vertical="center" indent="2"/>
    </xf>
    <xf numFmtId="164" fontId="9" fillId="2" borderId="5" xfId="0" applyNumberFormat="1" applyFont="1" applyFill="1" applyBorder="1" applyAlignment="1">
      <alignment horizontal="right" vertical="center" indent="2"/>
    </xf>
    <xf numFmtId="164" fontId="9" fillId="2" borderId="1" xfId="0" applyNumberFormat="1" applyFont="1" applyFill="1" applyBorder="1" applyAlignment="1">
      <alignment horizontal="right" vertical="center" indent="2"/>
    </xf>
    <xf numFmtId="164" fontId="9" fillId="0" borderId="16" xfId="0" applyNumberFormat="1" applyFont="1" applyFill="1" applyBorder="1" applyAlignment="1">
      <alignment horizontal="right" vertical="center" indent="2"/>
    </xf>
    <xf numFmtId="164" fontId="9" fillId="0" borderId="5" xfId="0" applyNumberFormat="1" applyFont="1" applyFill="1" applyBorder="1" applyAlignment="1">
      <alignment horizontal="right" vertical="center" indent="2"/>
    </xf>
    <xf numFmtId="164" fontId="9" fillId="0" borderId="1" xfId="0" applyNumberFormat="1" applyFont="1" applyFill="1" applyBorder="1" applyAlignment="1">
      <alignment horizontal="right" vertical="center" indent="2"/>
    </xf>
    <xf numFmtId="164" fontId="9" fillId="0" borderId="17" xfId="0" applyNumberFormat="1" applyFont="1" applyFill="1" applyBorder="1" applyAlignment="1">
      <alignment horizontal="right" vertical="center" indent="2"/>
    </xf>
    <xf numFmtId="164" fontId="9" fillId="0" borderId="9" xfId="0" applyNumberFormat="1" applyFont="1" applyFill="1" applyBorder="1" applyAlignment="1">
      <alignment horizontal="right" vertical="center" indent="2"/>
    </xf>
    <xf numFmtId="164" fontId="9" fillId="0" borderId="15" xfId="0" applyNumberFormat="1" applyFont="1" applyFill="1" applyBorder="1" applyAlignment="1">
      <alignment horizontal="right" vertical="center" indent="2"/>
    </xf>
    <xf numFmtId="164" fontId="18" fillId="2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165" fontId="9" fillId="2" borderId="0" xfId="0" applyNumberFormat="1" applyFont="1" applyFill="1" applyAlignment="1">
      <alignment horizontal="right" vertical="center" indent="8"/>
    </xf>
    <xf numFmtId="165" fontId="18" fillId="2" borderId="0" xfId="0" applyNumberFormat="1" applyFont="1" applyFill="1" applyBorder="1" applyAlignment="1">
      <alignment horizontal="right" vertical="center" indent="8"/>
    </xf>
    <xf numFmtId="165" fontId="18" fillId="0" borderId="0" xfId="0" applyNumberFormat="1" applyFont="1" applyFill="1" applyBorder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2" borderId="0" xfId="0" applyNumberFormat="1" applyFont="1" applyFill="1" applyAlignment="1">
      <alignment horizontal="right" vertical="center" indent="8"/>
    </xf>
    <xf numFmtId="165" fontId="9" fillId="0" borderId="0" xfId="0" applyNumberFormat="1" applyFont="1" applyFill="1" applyBorder="1" applyAlignment="1">
      <alignment horizontal="right" vertical="center" indent="8"/>
    </xf>
    <xf numFmtId="165" fontId="18" fillId="2" borderId="6" xfId="0" applyNumberFormat="1" applyFont="1" applyFill="1" applyBorder="1" applyAlignment="1">
      <alignment horizontal="right" vertical="center" indent="8"/>
    </xf>
    <xf numFmtId="165" fontId="9" fillId="2" borderId="6" xfId="0" applyNumberFormat="1" applyFont="1" applyFill="1" applyBorder="1" applyAlignment="1">
      <alignment horizontal="right" vertical="center" indent="8"/>
    </xf>
    <xf numFmtId="0" fontId="18" fillId="0" borderId="0" xfId="0" applyFont="1"/>
    <xf numFmtId="165" fontId="18" fillId="0" borderId="0" xfId="0" applyNumberFormat="1" applyFont="1" applyAlignment="1">
      <alignment horizontal="right" vertical="center"/>
    </xf>
    <xf numFmtId="0" fontId="20" fillId="0" borderId="0" xfId="0" applyFont="1"/>
    <xf numFmtId="3" fontId="9" fillId="2" borderId="8" xfId="0" applyNumberFormat="1" applyFont="1" applyFill="1" applyBorder="1" applyAlignment="1">
      <alignment horizontal="right" vertical="center" wrapText="1" indent="4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2" borderId="0" xfId="0" applyNumberFormat="1" applyFont="1" applyFill="1" applyBorder="1" applyAlignment="1">
      <alignment horizontal="right" vertical="center" indent="4"/>
    </xf>
    <xf numFmtId="3" fontId="9" fillId="2" borderId="13" xfId="0" applyNumberFormat="1" applyFont="1" applyFill="1" applyBorder="1" applyAlignment="1">
      <alignment horizontal="right" vertical="center" wrapText="1" indent="4"/>
    </xf>
    <xf numFmtId="3" fontId="9" fillId="2" borderId="14" xfId="0" applyNumberFormat="1" applyFont="1" applyFill="1" applyBorder="1" applyAlignment="1">
      <alignment horizontal="right" vertical="center" wrapText="1" indent="4"/>
    </xf>
    <xf numFmtId="3" fontId="9" fillId="0" borderId="1" xfId="0" applyNumberFormat="1" applyFont="1" applyFill="1" applyBorder="1" applyAlignment="1">
      <alignment horizontal="right" vertical="center" indent="4"/>
    </xf>
    <xf numFmtId="3" fontId="9" fillId="2" borderId="1" xfId="0" applyNumberFormat="1" applyFont="1" applyFill="1" applyBorder="1" applyAlignment="1">
      <alignment horizontal="right" vertical="center" indent="4"/>
    </xf>
    <xf numFmtId="3" fontId="8" fillId="0" borderId="8" xfId="0" applyNumberFormat="1" applyFont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 vertical="center"/>
    </xf>
    <xf numFmtId="0" fontId="19" fillId="0" borderId="0" xfId="0" applyFont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top" indent="1"/>
    </xf>
    <xf numFmtId="0" fontId="18" fillId="0" borderId="0" xfId="0" applyFont="1" applyFill="1" applyBorder="1" applyAlignment="1">
      <alignment horizontal="left" vertical="center" inden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3" fontId="6" fillId="0" borderId="0" xfId="0" applyNumberFormat="1" applyFont="1" applyFill="1" applyAlignment="1">
      <alignment horizontal="right" vertical="center" wrapText="1" indent="1"/>
    </xf>
    <xf numFmtId="3" fontId="22" fillId="0" borderId="0" xfId="0" applyNumberFormat="1" applyFont="1" applyFill="1" applyAlignment="1">
      <alignment horizontal="right" vertical="center" wrapText="1" indent="1"/>
    </xf>
    <xf numFmtId="1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right" vertical="center" indent="4"/>
    </xf>
    <xf numFmtId="3" fontId="9" fillId="0" borderId="9" xfId="0" applyNumberFormat="1" applyFont="1" applyFill="1" applyBorder="1" applyAlignment="1">
      <alignment horizontal="right" vertical="center" indent="4"/>
    </xf>
    <xf numFmtId="3" fontId="9" fillId="0" borderId="15" xfId="0" applyNumberFormat="1" applyFont="1" applyFill="1" applyBorder="1" applyAlignment="1">
      <alignment horizontal="right" vertical="center" indent="4"/>
    </xf>
    <xf numFmtId="3" fontId="18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center" indent="1"/>
    </xf>
    <xf numFmtId="3" fontId="9" fillId="2" borderId="8" xfId="0" applyNumberFormat="1" applyFont="1" applyFill="1" applyBorder="1" applyAlignment="1">
      <alignment horizontal="right" vertical="center" wrapText="1" indent="1"/>
    </xf>
    <xf numFmtId="3" fontId="9" fillId="0" borderId="0" xfId="0" applyNumberFormat="1" applyFont="1" applyFill="1" applyBorder="1" applyAlignment="1">
      <alignment horizontal="right" vertical="center" indent="1"/>
    </xf>
    <xf numFmtId="3" fontId="9" fillId="2" borderId="0" xfId="0" applyNumberFormat="1" applyFont="1" applyFill="1" applyBorder="1" applyAlignment="1">
      <alignment horizontal="right" vertical="center" indent="1"/>
    </xf>
    <xf numFmtId="3" fontId="9" fillId="0" borderId="6" xfId="0" applyNumberFormat="1" applyFont="1" applyFill="1" applyBorder="1" applyAlignment="1">
      <alignment horizontal="right" vertical="center" indent="1"/>
    </xf>
    <xf numFmtId="3" fontId="18" fillId="2" borderId="8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top" indent="1"/>
    </xf>
    <xf numFmtId="0" fontId="20" fillId="0" borderId="0" xfId="0" applyFont="1" applyAlignment="1">
      <alignment horizontal="right" vertical="top" indent="1"/>
    </xf>
    <xf numFmtId="0" fontId="9" fillId="0" borderId="0" xfId="0" applyFont="1" applyAlignment="1">
      <alignment horizontal="left" vertical="center" wrapText="1"/>
    </xf>
    <xf numFmtId="164" fontId="6" fillId="0" borderId="0" xfId="0" applyNumberFormat="1" applyFont="1"/>
    <xf numFmtId="164" fontId="18" fillId="2" borderId="5" xfId="0" applyNumberFormat="1" applyFont="1" applyFill="1" applyBorder="1" applyAlignment="1">
      <alignment horizontal="center" vertical="center"/>
    </xf>
    <xf numFmtId="164" fontId="18" fillId="0" borderId="5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65" fontId="18" fillId="2" borderId="5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/>
    </xf>
    <xf numFmtId="165" fontId="18" fillId="0" borderId="6" xfId="0" applyNumberFormat="1" applyFont="1" applyFill="1" applyBorder="1" applyAlignment="1">
      <alignment horizontal="center" vertical="center"/>
    </xf>
    <xf numFmtId="3" fontId="3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top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right" vertical="center" indent="3"/>
    </xf>
    <xf numFmtId="3" fontId="9" fillId="0" borderId="9" xfId="0" applyNumberFormat="1" applyFont="1" applyFill="1" applyBorder="1" applyAlignment="1">
      <alignment horizontal="right" vertical="center" indent="3"/>
    </xf>
    <xf numFmtId="3" fontId="9" fillId="0" borderId="6" xfId="0" applyNumberFormat="1" applyFont="1" applyFill="1" applyBorder="1" applyAlignment="1">
      <alignment horizontal="right" vertical="center" indent="3"/>
    </xf>
    <xf numFmtId="3" fontId="9" fillId="0" borderId="15" xfId="0" applyNumberFormat="1" applyFont="1" applyFill="1" applyBorder="1" applyAlignment="1">
      <alignment horizontal="right" vertical="center" indent="3"/>
    </xf>
    <xf numFmtId="3" fontId="9" fillId="0" borderId="6" xfId="0" applyNumberFormat="1" applyFont="1" applyFill="1" applyBorder="1" applyAlignment="1">
      <alignment horizontal="right" vertical="center" indent="2"/>
    </xf>
    <xf numFmtId="3" fontId="5" fillId="0" borderId="0" xfId="0" applyNumberFormat="1" applyFont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5" fillId="3" borderId="0" xfId="0" applyFont="1" applyFill="1"/>
    <xf numFmtId="0" fontId="5" fillId="0" borderId="0" xfId="0" applyFont="1" applyFill="1"/>
    <xf numFmtId="0" fontId="5" fillId="0" borderId="0" xfId="0" applyFont="1"/>
    <xf numFmtId="3" fontId="23" fillId="0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 applyProtection="1">
      <alignment horizontal="left" vertical="center" indent="1"/>
      <protection locked="0"/>
    </xf>
    <xf numFmtId="3" fontId="5" fillId="3" borderId="0" xfId="0" applyNumberFormat="1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left" vertical="center" indent="1"/>
    </xf>
    <xf numFmtId="3" fontId="5" fillId="3" borderId="6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9" fillId="0" borderId="0" xfId="0" applyNumberFormat="1" applyFont="1" applyFill="1" applyAlignment="1">
      <alignment horizontal="right" vertical="center" indent="8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0" fontId="26" fillId="0" borderId="0" xfId="1" applyFont="1" applyBorder="1" applyAlignment="1">
      <alignment horizontal="right" vertical="center" indent="1"/>
    </xf>
    <xf numFmtId="0" fontId="18" fillId="0" borderId="0" xfId="0" applyFont="1" applyFill="1" applyAlignment="1">
      <alignment horizontal="left" vertical="center"/>
    </xf>
    <xf numFmtId="0" fontId="9" fillId="3" borderId="0" xfId="0" applyFont="1" applyFill="1" applyBorder="1" applyAlignment="1">
      <alignment horizontal="right" vertical="center" indent="2"/>
    </xf>
    <xf numFmtId="3" fontId="9" fillId="3" borderId="0" xfId="0" applyNumberFormat="1" applyFont="1" applyFill="1" applyBorder="1" applyAlignment="1">
      <alignment horizontal="left" vertical="center" indent="1"/>
    </xf>
    <xf numFmtId="3" fontId="9" fillId="0" borderId="0" xfId="1" applyNumberFormat="1" applyFont="1" applyFill="1" applyBorder="1" applyAlignment="1">
      <alignment horizontal="left" vertical="top" wrapText="1" indent="1"/>
    </xf>
    <xf numFmtId="0" fontId="9" fillId="0" borderId="0" xfId="1" applyFont="1" applyBorder="1" applyAlignment="1">
      <alignment horizontal="left" vertical="top" wrapText="1" indent="1"/>
    </xf>
    <xf numFmtId="3" fontId="8" fillId="3" borderId="8" xfId="0" applyNumberFormat="1" applyFont="1" applyFill="1" applyBorder="1" applyAlignment="1" applyProtection="1">
      <alignment horizontal="left" vertical="center" indent="1"/>
      <protection locked="0"/>
    </xf>
    <xf numFmtId="1" fontId="8" fillId="3" borderId="10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11" xfId="0" quotePrefix="1" applyNumberFormat="1" applyFont="1" applyFill="1" applyBorder="1" applyAlignment="1" applyProtection="1">
      <alignment horizontal="center" vertical="center" wrapText="1"/>
      <protection locked="0"/>
    </xf>
    <xf numFmtId="3" fontId="8" fillId="3" borderId="13" xfId="0" applyNumberFormat="1" applyFont="1" applyFill="1" applyBorder="1" applyAlignment="1" applyProtection="1">
      <alignment horizontal="right" vertical="center" indent="4"/>
      <protection locked="0"/>
    </xf>
    <xf numFmtId="3" fontId="8" fillId="3" borderId="14" xfId="0" applyNumberFormat="1" applyFont="1" applyFill="1" applyBorder="1" applyAlignment="1" applyProtection="1">
      <alignment horizontal="right" vertical="center" indent="4"/>
      <protection locked="0"/>
    </xf>
    <xf numFmtId="3" fontId="8" fillId="3" borderId="8" xfId="0" applyNumberFormat="1" applyFont="1" applyFill="1" applyBorder="1" applyAlignment="1" applyProtection="1">
      <alignment horizontal="right" vertical="center" indent="4"/>
      <protection locked="0"/>
    </xf>
    <xf numFmtId="3" fontId="9" fillId="2" borderId="5" xfId="0" applyNumberFormat="1" applyFont="1" applyFill="1" applyBorder="1" applyAlignment="1" applyProtection="1">
      <alignment horizontal="right" vertical="center" indent="4"/>
      <protection locked="0"/>
    </xf>
    <xf numFmtId="3" fontId="9" fillId="2" borderId="1" xfId="0" applyNumberFormat="1" applyFont="1" applyFill="1" applyBorder="1" applyAlignment="1" applyProtection="1">
      <alignment horizontal="right" vertical="center" indent="4"/>
      <protection locked="0"/>
    </xf>
    <xf numFmtId="3" fontId="9" fillId="2" borderId="0" xfId="0" applyNumberFormat="1" applyFont="1" applyFill="1" applyBorder="1" applyAlignment="1" applyProtection="1">
      <alignment horizontal="right" vertical="center" indent="4"/>
      <protection locked="0"/>
    </xf>
    <xf numFmtId="3" fontId="9" fillId="3" borderId="5" xfId="0" applyNumberFormat="1" applyFont="1" applyFill="1" applyBorder="1" applyAlignment="1" applyProtection="1">
      <alignment horizontal="right" vertical="center" indent="4"/>
      <protection locked="0"/>
    </xf>
    <xf numFmtId="3" fontId="9" fillId="3" borderId="1" xfId="0" applyNumberFormat="1" applyFont="1" applyFill="1" applyBorder="1" applyAlignment="1" applyProtection="1">
      <alignment horizontal="right" vertical="center" indent="4"/>
      <protection locked="0"/>
    </xf>
    <xf numFmtId="3" fontId="9" fillId="3" borderId="0" xfId="0" applyNumberFormat="1" applyFont="1" applyFill="1" applyBorder="1" applyAlignment="1" applyProtection="1">
      <alignment horizontal="right" vertical="center" indent="4"/>
      <protection locked="0"/>
    </xf>
    <xf numFmtId="3" fontId="9" fillId="0" borderId="5" xfId="0" applyNumberFormat="1" applyFont="1" applyFill="1" applyBorder="1" applyAlignment="1" applyProtection="1">
      <alignment horizontal="right" vertical="center" indent="4"/>
      <protection locked="0"/>
    </xf>
    <xf numFmtId="3" fontId="9" fillId="0" borderId="1" xfId="0" applyNumberFormat="1" applyFont="1" applyFill="1" applyBorder="1" applyAlignment="1" applyProtection="1">
      <alignment horizontal="right" vertical="center" indent="4"/>
      <protection locked="0"/>
    </xf>
    <xf numFmtId="3" fontId="9" fillId="2" borderId="9" xfId="0" applyNumberFormat="1" applyFont="1" applyFill="1" applyBorder="1" applyAlignment="1" applyProtection="1">
      <alignment horizontal="right" vertical="center" indent="4"/>
      <protection locked="0"/>
    </xf>
    <xf numFmtId="3" fontId="9" fillId="2" borderId="15" xfId="0" applyNumberFormat="1" applyFont="1" applyFill="1" applyBorder="1" applyAlignment="1" applyProtection="1">
      <alignment horizontal="right" vertical="center" indent="4"/>
      <protection locked="0"/>
    </xf>
    <xf numFmtId="3" fontId="9" fillId="2" borderId="6" xfId="0" applyNumberFormat="1" applyFont="1" applyFill="1" applyBorder="1" applyAlignment="1" applyProtection="1">
      <alignment horizontal="right" vertical="center" indent="4"/>
      <protection locked="0"/>
    </xf>
    <xf numFmtId="3" fontId="8" fillId="3" borderId="8" xfId="0" applyNumberFormat="1" applyFont="1" applyFill="1" applyBorder="1" applyAlignment="1" applyProtection="1">
      <alignment horizontal="right" vertical="center" indent="6"/>
      <protection locked="0"/>
    </xf>
    <xf numFmtId="3" fontId="9" fillId="2" borderId="0" xfId="0" applyNumberFormat="1" applyFont="1" applyFill="1" applyBorder="1" applyAlignment="1" applyProtection="1">
      <alignment horizontal="right" vertical="center" indent="6"/>
      <protection locked="0"/>
    </xf>
    <xf numFmtId="3" fontId="9" fillId="3" borderId="0" xfId="0" applyNumberFormat="1" applyFont="1" applyFill="1" applyBorder="1" applyAlignment="1" applyProtection="1">
      <alignment horizontal="right" vertical="center" indent="6"/>
      <protection locked="0"/>
    </xf>
    <xf numFmtId="3" fontId="9" fillId="0" borderId="0" xfId="0" applyNumberFormat="1" applyFont="1" applyFill="1" applyBorder="1" applyAlignment="1" applyProtection="1">
      <alignment horizontal="right" vertical="center" indent="6"/>
      <protection locked="0"/>
    </xf>
    <xf numFmtId="3" fontId="9" fillId="2" borderId="6" xfId="0" applyNumberFormat="1" applyFont="1" applyFill="1" applyBorder="1" applyAlignment="1" applyProtection="1">
      <alignment horizontal="right" vertical="center" indent="6"/>
      <protection locked="0"/>
    </xf>
    <xf numFmtId="0" fontId="4" fillId="0" borderId="0" xfId="0" applyFont="1" applyAlignment="1">
      <alignment horizontal="left" vertical="top"/>
    </xf>
    <xf numFmtId="0" fontId="9" fillId="0" borderId="0" xfId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8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3" fontId="9" fillId="0" borderId="0" xfId="1" quotePrefix="1" applyNumberFormat="1" applyFont="1" applyFill="1" applyAlignment="1">
      <alignment horizontal="left" vertical="top" wrapText="1"/>
    </xf>
    <xf numFmtId="0" fontId="9" fillId="0" borderId="0" xfId="1" applyFont="1" applyFill="1" applyAlignment="1">
      <alignment horizontal="left" vertical="top" wrapText="1"/>
    </xf>
    <xf numFmtId="3" fontId="28" fillId="0" borderId="0" xfId="0" applyNumberFormat="1" applyFont="1" applyFill="1" applyAlignment="1">
      <alignment horizontal="left" wrapText="1"/>
    </xf>
    <xf numFmtId="0" fontId="29" fillId="0" borderId="0" xfId="0" applyFont="1" applyFill="1" applyAlignment="1">
      <alignment horizontal="left" wrapText="1"/>
    </xf>
    <xf numFmtId="0" fontId="2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3" fontId="9" fillId="0" borderId="0" xfId="1" applyNumberFormat="1" applyFont="1" applyFill="1" applyAlignment="1">
      <alignment horizontal="left" vertical="top" wrapText="1" indent="1"/>
    </xf>
    <xf numFmtId="0" fontId="9" fillId="0" borderId="0" xfId="1" applyFont="1" applyAlignment="1">
      <alignment horizontal="left" vertical="top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3" fontId="9" fillId="0" borderId="0" xfId="1" applyNumberFormat="1" applyFont="1" applyFill="1" applyAlignment="1">
      <alignment horizontal="left" vertical="top" wrapText="1"/>
    </xf>
    <xf numFmtId="3" fontId="9" fillId="0" borderId="0" xfId="1" applyNumberFormat="1" applyFont="1" applyFill="1" applyBorder="1" applyAlignment="1">
      <alignment horizontal="left" vertical="top" wrapText="1" indent="1"/>
    </xf>
    <xf numFmtId="0" fontId="9" fillId="0" borderId="0" xfId="1" applyFont="1" applyBorder="1" applyAlignment="1">
      <alignment horizontal="left" vertical="top" wrapText="1" indent="1"/>
    </xf>
    <xf numFmtId="0" fontId="1" fillId="0" borderId="0" xfId="0" quotePrefix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 indent="1"/>
    </xf>
    <xf numFmtId="0" fontId="6" fillId="0" borderId="0" xfId="0" quotePrefix="1" applyFont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0" borderId="0" xfId="0" quotePrefix="1" applyNumberFormat="1" applyFont="1" applyAlignment="1">
      <alignment horizontal="left" vertical="center" wrapText="1"/>
    </xf>
    <xf numFmtId="3" fontId="9" fillId="0" borderId="0" xfId="1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3" fontId="31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8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8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18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9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1" fillId="0" borderId="0" xfId="0" quotePrefix="1" applyNumberFormat="1" applyFont="1" applyAlignment="1">
      <alignment vertical="top" wrapText="1"/>
    </xf>
    <xf numFmtId="0" fontId="26" fillId="0" borderId="0" xfId="1" applyFont="1" applyBorder="1" applyAlignment="1">
      <alignment horizontal="right" vertical="center" indent="1"/>
    </xf>
    <xf numFmtId="0" fontId="26" fillId="0" borderId="0" xfId="1" applyFont="1" applyAlignment="1">
      <alignment horizontal="right" vertical="center" inden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9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1" fillId="3" borderId="6" xfId="0" applyNumberFormat="1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8" fillId="0" borderId="0" xfId="0" quotePrefix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12" fillId="3" borderId="6" xfId="0" applyNumberFormat="1" applyFont="1" applyFill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3" fontId="18" fillId="3" borderId="0" xfId="0" quotePrefix="1" applyNumberFormat="1" applyFont="1" applyFill="1" applyAlignment="1">
      <alignment vertical="center" wrapText="1"/>
    </xf>
    <xf numFmtId="3" fontId="9" fillId="3" borderId="0" xfId="1" applyNumberFormat="1" applyFont="1" applyFill="1" applyAlignment="1">
      <alignment vertical="center" wrapText="1"/>
    </xf>
    <xf numFmtId="1" fontId="8" fillId="3" borderId="18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3" fontId="8" fillId="3" borderId="1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3" fontId="8" fillId="3" borderId="23" xfId="0" quotePrefix="1" applyNumberFormat="1" applyFont="1" applyFill="1" applyBorder="1" applyAlignment="1" applyProtection="1">
      <alignment horizontal="center" vertical="center" wrapText="1"/>
      <protection locked="0"/>
    </xf>
    <xf numFmtId="3" fontId="8" fillId="3" borderId="24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3" fontId="4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3" fontId="31" fillId="0" borderId="6" xfId="0" applyNumberFormat="1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18" fillId="3" borderId="0" xfId="0" quotePrefix="1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vertical="top" wrapText="1"/>
    </xf>
    <xf numFmtId="3" fontId="12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3" fontId="12" fillId="0" borderId="0" xfId="0" applyNumberFormat="1" applyFont="1" applyFill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3" fontId="12" fillId="3" borderId="0" xfId="0" applyNumberFormat="1" applyFont="1" applyFill="1" applyAlignment="1">
      <alignment horizontal="left" vertical="center" wrapText="1"/>
    </xf>
    <xf numFmtId="0" fontId="3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5" xr:uid="{00000000-0005-0000-0000-000005000000}"/>
    <cellStyle name="ss16" xfId="6" xr:uid="{00000000-0005-0000-0000-000006000000}"/>
    <cellStyle name="ss17" xfId="7" xr:uid="{00000000-0005-0000-0000-000007000000}"/>
    <cellStyle name="ss22" xfId="8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1310496444354713E-2"/>
                  <c:y val="4.8323162729658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19-443E-9596-B280DBB110F4}"/>
                </c:ext>
              </c:extLst>
            </c:dLbl>
            <c:dLbl>
              <c:idx val="2"/>
              <c:layout>
                <c:manualLayout>
                  <c:x val="-3.3589698723556993E-2"/>
                  <c:y val="4.8323162729658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19-443E-9596-B280DBB110F4}"/>
                </c:ext>
              </c:extLst>
            </c:dLbl>
            <c:dLbl>
              <c:idx val="3"/>
              <c:layout>
                <c:manualLayout>
                  <c:x val="-3.8148103281961589E-2"/>
                  <c:y val="5.6656496062992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19-443E-9596-B280DBB110F4}"/>
                </c:ext>
              </c:extLst>
            </c:dLbl>
            <c:dLbl>
              <c:idx val="6"/>
              <c:layout>
                <c:manualLayout>
                  <c:x val="-4.7264912398770668E-2"/>
                  <c:y val="6.0823162729658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19-443E-9596-B280DBB110F4}"/>
                </c:ext>
              </c:extLst>
            </c:dLbl>
            <c:dLbl>
              <c:idx val="7"/>
              <c:layout>
                <c:manualLayout>
                  <c:x val="-4.7264912398770668E-2"/>
                  <c:y val="6.4989829396325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19-443E-9596-B280DBB110F4}"/>
                </c:ext>
              </c:extLst>
            </c:dLbl>
            <c:dLbl>
              <c:idx val="10"/>
              <c:layout>
                <c:manualLayout>
                  <c:x val="-1.5356080489938757E-2"/>
                  <c:y val="4.8323162729658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9-443E-9596-B280DBB110F4}"/>
                </c:ext>
              </c:extLst>
            </c:dLbl>
            <c:dLbl>
              <c:idx val="11"/>
              <c:layout>
                <c:manualLayout>
                  <c:x val="-2.4472889606747875E-2"/>
                  <c:y val="4.832316272965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19-443E-9596-B280DBB110F4}"/>
                </c:ext>
              </c:extLst>
            </c:dLbl>
            <c:dLbl>
              <c:idx val="12"/>
              <c:layout>
                <c:manualLayout>
                  <c:x val="-5.2336227202368933E-2"/>
                  <c:y val="-3.9176837270341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19-443E-9596-B280DBB110F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'Quadro 1.3'!$B$6:$B$19</c:f>
              <c:numCache>
                <c:formatCode>0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'Quadro 1.3'!$F$6:$F$19</c:f>
              <c:numCache>
                <c:formatCode>#,##0</c:formatCode>
                <c:ptCount val="14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75000</c:v>
                </c:pt>
                <c:pt idx="5">
                  <c:v>80000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80000</c:v>
                </c:pt>
                <c:pt idx="11">
                  <c:v>95000</c:v>
                </c:pt>
                <c:pt idx="12">
                  <c:v>110000</c:v>
                </c:pt>
                <c:pt idx="13">
                  <c:v>110000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19-443E-9596-B280DBB1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26496"/>
        <c:axId val="156780224"/>
      </c:lineChart>
      <c:catAx>
        <c:axId val="1572264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56780224"/>
        <c:crosses val="autoZero"/>
        <c:auto val="1"/>
        <c:lblAlgn val="ctr"/>
        <c:lblOffset val="100"/>
        <c:noMultiLvlLbl val="0"/>
      </c:catAx>
      <c:valAx>
        <c:axId val="1567802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226496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1.4'!$B$5:$B$8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2013</c:v>
                </c:pt>
              </c:numCache>
            </c:numRef>
          </c:cat>
          <c:val>
            <c:numRef>
              <c:f>'Quadro 1.4'!$F$5:$F$8</c:f>
              <c:numCache>
                <c:formatCode>0</c:formatCode>
                <c:ptCount val="4"/>
                <c:pt idx="0">
                  <c:v>56.900860539089095</c:v>
                </c:pt>
                <c:pt idx="1">
                  <c:v>64.095013376465161</c:v>
                </c:pt>
                <c:pt idx="2">
                  <c:v>67.117574214393272</c:v>
                </c:pt>
                <c:pt idx="3">
                  <c:v>67.68625612958175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C-4C28-A32F-1C9CE8DAA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362752"/>
        <c:axId val="156781952"/>
      </c:barChart>
      <c:catAx>
        <c:axId val="1563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6781952"/>
        <c:crosses val="autoZero"/>
        <c:auto val="1"/>
        <c:lblAlgn val="ctr"/>
        <c:lblOffset val="100"/>
        <c:noMultiLvlLbl val="0"/>
      </c:catAx>
      <c:valAx>
        <c:axId val="156781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63627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C2-4534-966F-D46083E2250A}"/>
              </c:ext>
            </c:extLst>
          </c:dPt>
          <c:cat>
            <c:strRef>
              <c:f>'Gráfico 1.3'!$B$50:$B$57</c:f>
              <c:strCache>
                <c:ptCount val="8"/>
                <c:pt idx="0">
                  <c:v>Suíça</c:v>
                </c:pt>
                <c:pt idx="1">
                  <c:v>Reino Unido</c:v>
                </c:pt>
                <c:pt idx="2">
                  <c:v>Espanha</c:v>
                </c:pt>
                <c:pt idx="3">
                  <c:v>França</c:v>
                </c:pt>
                <c:pt idx="4">
                  <c:v>Luxemburgo</c:v>
                </c:pt>
                <c:pt idx="5">
                  <c:v>Bélgica</c:v>
                </c:pt>
                <c:pt idx="6">
                  <c:v>Irlanda</c:v>
                </c:pt>
                <c:pt idx="7">
                  <c:v>Itália</c:v>
                </c:pt>
              </c:strCache>
            </c:strRef>
          </c:cat>
          <c:val>
            <c:numRef>
              <c:f>'Gráfico 1.3'!$C$50:$C$57</c:f>
              <c:numCache>
                <c:formatCode>#,##0</c:formatCode>
                <c:ptCount val="8"/>
                <c:pt idx="0">
                  <c:v>68483</c:v>
                </c:pt>
                <c:pt idx="1">
                  <c:v>55509</c:v>
                </c:pt>
                <c:pt idx="2">
                  <c:v>42616</c:v>
                </c:pt>
                <c:pt idx="3">
                  <c:v>36173</c:v>
                </c:pt>
                <c:pt idx="4">
                  <c:v>19207</c:v>
                </c:pt>
                <c:pt idx="5">
                  <c:v>6940</c:v>
                </c:pt>
                <c:pt idx="6">
                  <c:v>1656</c:v>
                </c:pt>
                <c:pt idx="7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2-4534-966F-D46083E2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121536"/>
        <c:axId val="156783680"/>
      </c:barChart>
      <c:catAx>
        <c:axId val="157121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6783680"/>
        <c:crosses val="autoZero"/>
        <c:auto val="1"/>
        <c:lblAlgn val="ctr"/>
        <c:lblOffset val="100"/>
        <c:noMultiLvlLbl val="0"/>
      </c:catAx>
      <c:valAx>
        <c:axId val="15678368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57121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A86-4974-90C0-058A5BD704F0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México</c:v>
                </c:pt>
                <c:pt idx="1">
                  <c:v>Índia</c:v>
                </c:pt>
                <c:pt idx="2">
                  <c:v>Federação Russa</c:v>
                </c:pt>
                <c:pt idx="3">
                  <c:v>China</c:v>
                </c:pt>
                <c:pt idx="4">
                  <c:v>Ucrânia</c:v>
                </c:pt>
                <c:pt idx="5">
                  <c:v>Bangladesh</c:v>
                </c:pt>
                <c:pt idx="6">
                  <c:v>Paquistão</c:v>
                </c:pt>
                <c:pt idx="7">
                  <c:v>Reino Unido</c:v>
                </c:pt>
                <c:pt idx="8">
                  <c:v>Filipinas</c:v>
                </c:pt>
                <c:pt idx="9">
                  <c:v>Turquia</c:v>
                </c:pt>
                <c:pt idx="10">
                  <c:v>Egito</c:v>
                </c:pt>
                <c:pt idx="11">
                  <c:v>Cazaquistão</c:v>
                </c:pt>
                <c:pt idx="12">
                  <c:v>Alemanha</c:v>
                </c:pt>
                <c:pt idx="13">
                  <c:v>Itália</c:v>
                </c:pt>
                <c:pt idx="14">
                  <c:v>Polónia</c:v>
                </c:pt>
                <c:pt idx="15">
                  <c:v>Marrocos</c:v>
                </c:pt>
                <c:pt idx="16">
                  <c:v>Palestina</c:v>
                </c:pt>
                <c:pt idx="17">
                  <c:v>Roménia</c:v>
                </c:pt>
                <c:pt idx="18">
                  <c:v>Indonésia</c:v>
                </c:pt>
                <c:pt idx="19">
                  <c:v>EUA</c:v>
                </c:pt>
                <c:pt idx="20">
                  <c:v>Afeganistão</c:v>
                </c:pt>
                <c:pt idx="21">
                  <c:v>Portugal</c:v>
                </c:pt>
                <c:pt idx="22">
                  <c:v>Vietname</c:v>
                </c:pt>
                <c:pt idx="23">
                  <c:v>Colômbia</c:v>
                </c:pt>
                <c:pt idx="24">
                  <c:v>Coreia do Sul</c:v>
                </c:pt>
                <c:pt idx="25">
                  <c:v>Uzbequistão</c:v>
                </c:pt>
                <c:pt idx="26">
                  <c:v>Sri Lanka</c:v>
                </c:pt>
                <c:pt idx="27">
                  <c:v>Bielorrússia</c:v>
                </c:pt>
                <c:pt idx="28">
                  <c:v>França</c:v>
                </c:pt>
                <c:pt idx="29">
                  <c:v>Porto Rico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11.9</c:v>
                </c:pt>
                <c:pt idx="1">
                  <c:v>11.4</c:v>
                </c:pt>
                <c:pt idx="2">
                  <c:v>11.1</c:v>
                </c:pt>
                <c:pt idx="3">
                  <c:v>8.3000000000000007</c:v>
                </c:pt>
                <c:pt idx="4">
                  <c:v>6.6</c:v>
                </c:pt>
                <c:pt idx="5">
                  <c:v>5.4</c:v>
                </c:pt>
                <c:pt idx="6">
                  <c:v>4.7</c:v>
                </c:pt>
                <c:pt idx="7">
                  <c:v>4.7</c:v>
                </c:pt>
                <c:pt idx="8">
                  <c:v>4.3</c:v>
                </c:pt>
                <c:pt idx="9">
                  <c:v>4.3</c:v>
                </c:pt>
                <c:pt idx="10">
                  <c:v>3.7</c:v>
                </c:pt>
                <c:pt idx="11">
                  <c:v>3.7</c:v>
                </c:pt>
                <c:pt idx="12">
                  <c:v>3.5</c:v>
                </c:pt>
                <c:pt idx="13">
                  <c:v>3.5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2.8</c:v>
                </c:pt>
                <c:pt idx="18">
                  <c:v>2.5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2.1</c:v>
                </c:pt>
                <c:pt idx="24">
                  <c:v>2.1</c:v>
                </c:pt>
                <c:pt idx="25">
                  <c:v>2</c:v>
                </c:pt>
                <c:pt idx="26">
                  <c:v>1.8</c:v>
                </c:pt>
                <c:pt idx="27">
                  <c:v>1.8</c:v>
                </c:pt>
                <c:pt idx="28">
                  <c:v>1.7</c:v>
                </c:pt>
                <c:pt idx="29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6-4974-90C0-058A5BD7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121024"/>
        <c:axId val="156785408"/>
      </c:barChart>
      <c:catAx>
        <c:axId val="15712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6785408"/>
        <c:crosses val="autoZero"/>
        <c:auto val="1"/>
        <c:lblAlgn val="ctr"/>
        <c:lblOffset val="100"/>
        <c:noMultiLvlLbl val="0"/>
      </c:catAx>
      <c:valAx>
        <c:axId val="156785408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57121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39F-4912-8E67-1A0E9D809865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Albânia</c:v>
                </c:pt>
                <c:pt idx="2">
                  <c:v>Porto Rico</c:v>
                </c:pt>
                <c:pt idx="3">
                  <c:v>Bósnia e Herzegovina</c:v>
                </c:pt>
                <c:pt idx="4">
                  <c:v>Jamaica</c:v>
                </c:pt>
                <c:pt idx="5">
                  <c:v>Arménia</c:v>
                </c:pt>
                <c:pt idx="6">
                  <c:v>Trinidad e Tobago</c:v>
                </c:pt>
                <c:pt idx="7">
                  <c:v>Geórgia</c:v>
                </c:pt>
                <c:pt idx="8">
                  <c:v>Cazaquistão</c:v>
                </c:pt>
                <c:pt idx="9">
                  <c:v>Macedónia</c:v>
                </c:pt>
                <c:pt idx="10">
                  <c:v>Moldávia</c:v>
                </c:pt>
                <c:pt idx="11">
                  <c:v>Portugal</c:v>
                </c:pt>
                <c:pt idx="12">
                  <c:v>Lesoto</c:v>
                </c:pt>
                <c:pt idx="13">
                  <c:v>El Salvador</c:v>
                </c:pt>
                <c:pt idx="14">
                  <c:v>Bielorrússia</c:v>
                </c:pt>
                <c:pt idx="15">
                  <c:v>Eritreia</c:v>
                </c:pt>
                <c:pt idx="16">
                  <c:v>Croácia</c:v>
                </c:pt>
                <c:pt idx="17">
                  <c:v>Irlanda</c:v>
                </c:pt>
                <c:pt idx="18">
                  <c:v>Azerbaijão</c:v>
                </c:pt>
                <c:pt idx="19">
                  <c:v>Bulgária</c:v>
                </c:pt>
                <c:pt idx="20">
                  <c:v>Líbano</c:v>
                </c:pt>
                <c:pt idx="21">
                  <c:v>Nova Zelândia</c:v>
                </c:pt>
                <c:pt idx="22">
                  <c:v>Ucrânia</c:v>
                </c:pt>
                <c:pt idx="23">
                  <c:v>Israel</c:v>
                </c:pt>
                <c:pt idx="24">
                  <c:v>Lituânia</c:v>
                </c:pt>
                <c:pt idx="25">
                  <c:v>Suazilândia</c:v>
                </c:pt>
                <c:pt idx="26">
                  <c:v>Roménia</c:v>
                </c:pt>
                <c:pt idx="27">
                  <c:v>Estónia</c:v>
                </c:pt>
                <c:pt idx="28">
                  <c:v>Nicarágua</c:v>
                </c:pt>
                <c:pt idx="29">
                  <c:v>Letónia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11.9</c:v>
                </c:pt>
                <c:pt idx="1">
                  <c:v>11.4</c:v>
                </c:pt>
                <c:pt idx="2">
                  <c:v>11.1</c:v>
                </c:pt>
                <c:pt idx="3">
                  <c:v>8.3000000000000007</c:v>
                </c:pt>
                <c:pt idx="4">
                  <c:v>6.6</c:v>
                </c:pt>
                <c:pt idx="5">
                  <c:v>5.4</c:v>
                </c:pt>
                <c:pt idx="6">
                  <c:v>4.7</c:v>
                </c:pt>
                <c:pt idx="7">
                  <c:v>4.7</c:v>
                </c:pt>
                <c:pt idx="8">
                  <c:v>4.3</c:v>
                </c:pt>
                <c:pt idx="9">
                  <c:v>4.3</c:v>
                </c:pt>
                <c:pt idx="10">
                  <c:v>3.7</c:v>
                </c:pt>
                <c:pt idx="11">
                  <c:v>3.7</c:v>
                </c:pt>
                <c:pt idx="12">
                  <c:v>3.5</c:v>
                </c:pt>
                <c:pt idx="13">
                  <c:v>3.5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2.8</c:v>
                </c:pt>
                <c:pt idx="18">
                  <c:v>2.5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2.1</c:v>
                </c:pt>
                <c:pt idx="24">
                  <c:v>2.1</c:v>
                </c:pt>
                <c:pt idx="25">
                  <c:v>2</c:v>
                </c:pt>
                <c:pt idx="26">
                  <c:v>1.8</c:v>
                </c:pt>
                <c:pt idx="27">
                  <c:v>1.8</c:v>
                </c:pt>
                <c:pt idx="28">
                  <c:v>1.7</c:v>
                </c:pt>
                <c:pt idx="29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F-4912-8E67-1A0E9D809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915648"/>
        <c:axId val="158163520"/>
      </c:barChart>
      <c:catAx>
        <c:axId val="157915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8163520"/>
        <c:crosses val="autoZero"/>
        <c:auto val="1"/>
        <c:lblAlgn val="ctr"/>
        <c:lblOffset val="100"/>
        <c:noMultiLvlLbl val="0"/>
      </c:catAx>
      <c:valAx>
        <c:axId val="158163520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579156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5.0028490028490032E-2"/>
                  <c:y val="-2.440446239556843E-2"/>
                </c:manualLayout>
              </c:layout>
              <c:tx>
                <c:strRef>
                  <c:f>'Gráfico 1.6'!$B$60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{46DD9BF4-D1E5-4C79-A757-CF38A0EDDC82}</c15:txfldGUID>
                      <c15:f>'Gráfico 1.6'!$B$60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494-45AE-9B8D-434E050C8ABA}"/>
                </c:ext>
              </c:extLst>
            </c:dLbl>
            <c:dLbl>
              <c:idx val="1"/>
              <c:layout>
                <c:manualLayout>
                  <c:x val="-1.1282051282051283E-2"/>
                  <c:y val="-1.3762528388614635E-3"/>
                </c:manualLayout>
              </c:layout>
              <c:tx>
                <c:strRef>
                  <c:f>'Gráfico 1.6'!$B$61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{A831D9A6-5477-4C1E-805D-2120738D2F5F}</c15:txfldGUID>
                      <c15:f>'Gráfico 1.6'!$B$61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494-45AE-9B8D-434E050C8ABA}"/>
                </c:ext>
              </c:extLst>
            </c:dLbl>
            <c:dLbl>
              <c:idx val="2"/>
              <c:layout>
                <c:manualLayout>
                  <c:x val="-5.5099804832088296E-2"/>
                  <c:y val="-2.4404281071083733E-2"/>
                </c:manualLayout>
              </c:layout>
              <c:tx>
                <c:strRef>
                  <c:f>'Gráfico 1.6'!$B$62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{B0A8C00E-A052-4A7D-9FA1-7BC765BBCF36}</c15:txfldGUID>
                      <c15:f>'Gráfico 1.6'!$B$62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494-45AE-9B8D-434E050C8ABA}"/>
                </c:ext>
              </c:extLst>
            </c:dLbl>
            <c:dLbl>
              <c:idx val="3"/>
              <c:layout>
                <c:manualLayout>
                  <c:x val="-0.10601144087758262"/>
                  <c:y val="-2.4404099746599031E-2"/>
                </c:manualLayout>
              </c:layout>
              <c:tx>
                <c:strRef>
                  <c:f>'Gráfico 1.6'!$B$63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{A959293A-F38B-4218-B32F-5B0B2572C508}</c15:txfldGUID>
                      <c15:f>'Gráfico 1.6'!$B$63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494-45AE-9B8D-434E050C8ABA}"/>
                </c:ext>
              </c:extLst>
            </c:dLbl>
            <c:dLbl>
              <c:idx val="4"/>
              <c:layout>
                <c:manualLayout>
                  <c:x val="-5.8638131771990037E-2"/>
                  <c:y val="-2.4404099746599031E-2"/>
                </c:manualLayout>
              </c:layout>
              <c:tx>
                <c:strRef>
                  <c:f>'Gráfico 1.6'!$B$64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{79909E16-8A8D-44B0-BFF2-6C50DF24C1B4}</c15:txfldGUID>
                      <c15:f>'Gráfico 1.6'!$B$64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494-45AE-9B8D-434E050C8ABA}"/>
                </c:ext>
              </c:extLst>
            </c:dLbl>
            <c:dLbl>
              <c:idx val="5"/>
              <c:layout>
                <c:manualLayout>
                  <c:x val="-5.2062722928864665E-2"/>
                  <c:y val="-2.4404099746599031E-2"/>
                </c:manualLayout>
              </c:layout>
              <c:tx>
                <c:strRef>
                  <c:f>'Gráfico 1.6'!$B$65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{78ECD202-12C4-462A-9C0A-AEFFF26D027F}</c15:txfldGUID>
                      <c15:f>'Gráfico 1.6'!$B$65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494-45AE-9B8D-434E050C8ABA}"/>
                </c:ext>
              </c:extLst>
            </c:dLbl>
            <c:dLbl>
              <c:idx val="6"/>
              <c:layout>
                <c:manualLayout>
                  <c:x val="-5.1549812683670954E-2"/>
                  <c:y val="-1.9798639159742254E-2"/>
                </c:manualLayout>
              </c:layout>
              <c:tx>
                <c:strRef>
                  <c:f>'Gráfico 1.6'!$B$66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{A0958BB8-12C9-4314-BC5A-690C2DABE8AA}</c15:txfldGUID>
                      <c15:f>'Gráfico 1.6'!$B$66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494-45AE-9B8D-434E050C8ABA}"/>
                </c:ext>
              </c:extLst>
            </c:dLbl>
            <c:dLbl>
              <c:idx val="7"/>
              <c:layout>
                <c:manualLayout>
                  <c:x val="-5.0028490028490032E-2"/>
                  <c:y val="-2.4404099746599031E-2"/>
                </c:manualLayout>
              </c:layout>
              <c:tx>
                <c:strRef>
                  <c:f>'Gráfico 1.6'!$B$67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{33AB57F7-2C09-4872-B0E6-E7610764F7C7}</c15:txfldGUID>
                      <c15:f>'Gráfico 1.6'!$B$67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494-45AE-9B8D-434E050C8ABA}"/>
                </c:ext>
              </c:extLst>
            </c:dLbl>
            <c:dLbl>
              <c:idx val="8"/>
              <c:layout>
                <c:manualLayout>
                  <c:x val="-9.0087713394800002E-3"/>
                  <c:y val="-1.3760715143767651E-3"/>
                </c:manualLayout>
              </c:layout>
              <c:tx>
                <c:strRef>
                  <c:f>'Gráfico 1.6'!$B$68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{CFCF8D57-DF15-4AAA-B5B6-226742992DC5}</c15:txfldGUID>
                      <c15:f>'Gráfico 1.6'!$B$68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494-45AE-9B8D-434E050C8ABA}"/>
                </c:ext>
              </c:extLst>
            </c:dLbl>
            <c:dLbl>
              <c:idx val="9"/>
              <c:layout>
                <c:manualLayout>
                  <c:x val="-5.1555555555555556E-2"/>
                  <c:y val="-2.4404099746599031E-2"/>
                </c:manualLayout>
              </c:layout>
              <c:tx>
                <c:strRef>
                  <c:f>'Gráfico 1.6'!$B$69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{43D04087-064F-4485-BB39-8DD558BE7557}</c15:txfldGUID>
                      <c15:f>'Gráfico 1.6'!$B$69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494-45AE-9B8D-434E050C8ABA}"/>
                </c:ext>
              </c:extLst>
            </c:dLbl>
            <c:dLbl>
              <c:idx val="10"/>
              <c:layout>
                <c:manualLayout>
                  <c:x val="-5.6113960113960117E-2"/>
                  <c:y val="1.9348954437689938E-2"/>
                </c:manualLayout>
              </c:layout>
              <c:tx>
                <c:strRef>
                  <c:f>'Gráfico 1.6'!$B$70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{CCF5C147-DBA8-4C3A-8F81-2057BF3FB10E}</c15:txfldGUID>
                      <c15:f>'Gráfico 1.6'!$B$70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494-45AE-9B8D-434E050C8ABA}"/>
                </c:ext>
              </c:extLst>
            </c:dLbl>
            <c:dLbl>
              <c:idx val="11"/>
              <c:layout>
                <c:manualLayout>
                  <c:x val="-4.9532808398950134E-2"/>
                  <c:y val="-2.440409974659901E-2"/>
                </c:manualLayout>
              </c:layout>
              <c:tx>
                <c:strRef>
                  <c:f>'Gráfico 1.6'!$B$71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{A574E111-66A0-4F4C-BF0D-8FBAC699C2A1}</c15:txfldGUID>
                      <c15:f>'Gráfico 1.6'!$B$71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494-45AE-9B8D-434E050C8ABA}"/>
                </c:ext>
              </c:extLst>
            </c:dLbl>
            <c:dLbl>
              <c:idx val="12"/>
              <c:layout>
                <c:manualLayout>
                  <c:x val="-4.5213809812235009E-2"/>
                  <c:y val="-2.2101278790928335E-2"/>
                </c:manualLayout>
              </c:layout>
              <c:tx>
                <c:strRef>
                  <c:f>'Gráfico 1.6'!$B$72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{561CA446-01A5-4889-849B-01D0E1964DB8}</c15:txfldGUID>
                      <c15:f>'Gráfico 1.6'!$B$72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494-45AE-9B8D-434E050C8ABA}"/>
                </c:ext>
              </c:extLst>
            </c:dLbl>
            <c:dLbl>
              <c:idx val="13"/>
              <c:layout>
                <c:manualLayout>
                  <c:x val="-4.5982995715279182E-2"/>
                  <c:y val="-2.4404099746599031E-2"/>
                </c:manualLayout>
              </c:layout>
              <c:tx>
                <c:strRef>
                  <c:f>'Gráfico 1.6'!$B$73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{FDAD535E-FC09-4429-8556-944579E87E37}</c15:txfldGUID>
                      <c15:f>'Gráfico 1.6'!$B$73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494-45AE-9B8D-434E050C8ABA}"/>
                </c:ext>
              </c:extLst>
            </c:dLbl>
            <c:dLbl>
              <c:idx val="14"/>
              <c:layout>
                <c:manualLayout>
                  <c:x val="-5.8660923794782063E-2"/>
                  <c:y val="-2.4404099746598948E-2"/>
                </c:manualLayout>
              </c:layout>
              <c:tx>
                <c:strRef>
                  <c:f>'Gráfico 1.6'!$B$74</c:f>
                  <c:strCache>
                    <c:ptCount val="1"/>
                    <c:pt idx="0">
                      <c:v>Lituânia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{2F62D2E5-8995-4223-B667-5FD38EA63AB6}</c15:txfldGUID>
                      <c15:f>'Gráfico 1.6'!$B$74</c15:f>
                      <c15:dlblFieldTableCache>
                        <c:ptCount val="1"/>
                        <c:pt idx="0">
                          <c:v>Lituânia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494-45AE-9B8D-434E050C8ABA}"/>
                </c:ext>
              </c:extLst>
            </c:dLbl>
            <c:dLbl>
              <c:idx val="15"/>
              <c:layout>
                <c:manualLayout>
                  <c:x val="-8.2211185140318999E-2"/>
                  <c:y val="-2.2101278790928335E-2"/>
                </c:manualLayout>
              </c:layout>
              <c:tx>
                <c:strRef>
                  <c:f>'Gráfico 1.6'!$B$75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{1B90EC51-6E4D-487A-8AAD-629F18502312}</c15:txfldGUID>
                      <c15:f>'Gráfico 1.6'!$B$75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494-45AE-9B8D-434E050C8ABA}"/>
                </c:ext>
              </c:extLst>
            </c:dLbl>
            <c:dLbl>
              <c:idx val="16"/>
              <c:layout>
                <c:manualLayout>
                  <c:x val="-7.2832178029028458E-2"/>
                  <c:y val="-2.4404099746599031E-2"/>
                </c:manualLayout>
              </c:layout>
              <c:tx>
                <c:strRef>
                  <c:f>'Gráfico 1.6'!$B$76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{8E072A1A-7150-4926-9799-76FF11D393D1}</c15:txfldGUID>
                      <c15:f>'Gráfico 1.6'!$B$76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494-45AE-9B8D-434E050C8ABA}"/>
                </c:ext>
              </c:extLst>
            </c:dLbl>
            <c:dLbl>
              <c:idx val="17"/>
              <c:layout>
                <c:manualLayout>
                  <c:x val="-5.8626825492967223E-2"/>
                  <c:y val="-2.440409974659903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rgbClr val="C00000"/>
                        </a:solidFill>
                      </a:rPr>
                      <a:t>Portugal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94-45AE-9B8D-434E050C8ABA}"/>
                </c:ext>
              </c:extLst>
            </c:dLbl>
            <c:dLbl>
              <c:idx val="18"/>
              <c:layout>
                <c:manualLayout>
                  <c:x val="-5.8136707270565538E-2"/>
                  <c:y val="-2.4404281071083733E-2"/>
                </c:manualLayout>
              </c:layout>
              <c:tx>
                <c:strRef>
                  <c:f>'Gráfico 1.6'!$B$78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{599F7BD3-A518-47C3-9030-374141C24468}</c15:txfldGUID>
                      <c15:f>'Gráfico 1.6'!$B$78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494-45AE-9B8D-434E050C8ABA}"/>
                </c:ext>
              </c:extLst>
            </c:dLbl>
            <c:dLbl>
              <c:idx val="19"/>
              <c:layout>
                <c:manualLayout>
                  <c:x val="-4.9270610404468673E-2"/>
                  <c:y val="-2.4404099746599031E-2"/>
                </c:manualLayout>
              </c:layout>
              <c:tx>
                <c:strRef>
                  <c:f>'Gráfico 1.6'!$B$79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{670A1A3B-1A50-4F16-ACA7-81C89B405AF2}</c15:txfldGUID>
                      <c15:f>'Gráfico 1.6'!$B$79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494-45AE-9B8D-434E050C8ABA}"/>
                </c:ext>
              </c:extLst>
            </c:dLbl>
            <c:dLbl>
              <c:idx val="20"/>
              <c:layout>
                <c:manualLayout>
                  <c:x val="-5.6621127487269218E-2"/>
                  <c:y val="-1.7495818204071641E-2"/>
                </c:manualLayout>
              </c:layout>
              <c:tx>
                <c:strRef>
                  <c:f>'Gráfico 1.6'!$B$80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{C0ED6E17-76CE-4554-BBE8-B4F2A23F8260}</c15:txfldGUID>
                      <c15:f>'Gráfico 1.6'!$B$80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494-45AE-9B8D-434E050C8ABA}"/>
                </c:ext>
              </c:extLst>
            </c:dLbl>
            <c:dLbl>
              <c:idx val="21"/>
              <c:layout>
                <c:manualLayout>
                  <c:x val="-4.4968660968660971E-2"/>
                  <c:y val="-2.4404462395568472E-2"/>
                </c:manualLayout>
              </c:layout>
              <c:tx>
                <c:strRef>
                  <c:f>'Gráfico 1.6'!$B$81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{9B6D5476-33A1-4E83-B6BE-9E4AA0FC96D4}</c15:txfldGUID>
                      <c15:f>'Gráfico 1.6'!$B$81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494-45AE-9B8D-434E050C8ABA}"/>
                </c:ext>
              </c:extLst>
            </c:dLbl>
            <c:dLbl>
              <c:idx val="22"/>
              <c:layout>
                <c:manualLayout>
                  <c:x val="-5.2319178051461517E-2"/>
                  <c:y val="-2.2101278790928335E-2"/>
                </c:manualLayout>
              </c:layout>
              <c:tx>
                <c:strRef>
                  <c:f>'Gráfico 1.6'!$B$82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{219BF3A7-5CB5-4C8B-AF79-3163196D7C33}</c15:txfldGUID>
                      <c15:f>'Gráfico 1.6'!$B$82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494-45AE-9B8D-434E050C8ABA}"/>
                </c:ext>
              </c:extLst>
            </c:dLbl>
            <c:dLbl>
              <c:idx val="23"/>
              <c:layout>
                <c:manualLayout>
                  <c:x val="-8.6524261390403118E-2"/>
                  <c:y val="-2.4404099746599031E-2"/>
                </c:manualLayout>
              </c:layout>
              <c:tx>
                <c:strRef>
                  <c:f>'Gráfico 1.6'!$B$83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{135DF72B-3F74-4F46-B83F-ACF7B8A40942}</c15:txfldGUID>
                      <c15:f>'Gráfico 1.6'!$B$83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494-45AE-9B8D-434E050C8A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1.6'!$C$60:$C$83</c:f>
              <c:numCache>
                <c:formatCode>General</c:formatCode>
                <c:ptCount val="24"/>
                <c:pt idx="0">
                  <c:v>7.1</c:v>
                </c:pt>
                <c:pt idx="1">
                  <c:v>4.3</c:v>
                </c:pt>
                <c:pt idx="2">
                  <c:v>16</c:v>
                </c:pt>
                <c:pt idx="3">
                  <c:v>3.6</c:v>
                </c:pt>
                <c:pt idx="4">
                  <c:v>4.7</c:v>
                </c:pt>
                <c:pt idx="5">
                  <c:v>12.7</c:v>
                </c:pt>
                <c:pt idx="6">
                  <c:v>6.2</c:v>
                </c:pt>
                <c:pt idx="7">
                  <c:v>2.8</c:v>
                </c:pt>
                <c:pt idx="8">
                  <c:v>4.3</c:v>
                </c:pt>
                <c:pt idx="9">
                  <c:v>10.8</c:v>
                </c:pt>
                <c:pt idx="10">
                  <c:v>4.5999999999999996</c:v>
                </c:pt>
                <c:pt idx="11">
                  <c:v>16.100000000000001</c:v>
                </c:pt>
                <c:pt idx="12">
                  <c:v>5.8</c:v>
                </c:pt>
                <c:pt idx="13">
                  <c:v>12.2</c:v>
                </c:pt>
                <c:pt idx="14">
                  <c:v>13.5</c:v>
                </c:pt>
                <c:pt idx="15">
                  <c:v>6</c:v>
                </c:pt>
                <c:pt idx="16">
                  <c:v>8.1999999999999993</c:v>
                </c:pt>
                <c:pt idx="17">
                  <c:v>20.8</c:v>
                </c:pt>
                <c:pt idx="18">
                  <c:v>13.1</c:v>
                </c:pt>
                <c:pt idx="19">
                  <c:v>9.6</c:v>
                </c:pt>
                <c:pt idx="20">
                  <c:v>6.5</c:v>
                </c:pt>
                <c:pt idx="21">
                  <c:v>3</c:v>
                </c:pt>
                <c:pt idx="22">
                  <c:v>3.4</c:v>
                </c:pt>
                <c:pt idx="23">
                  <c:v>7.5</c:v>
                </c:pt>
              </c:numCache>
            </c:numRef>
          </c:xVal>
          <c:yVal>
            <c:numRef>
              <c:f>'Gráfico 1.6'!$D$60:$D$83</c:f>
              <c:numCache>
                <c:formatCode>General</c:formatCode>
                <c:ptCount val="24"/>
                <c:pt idx="0">
                  <c:v>15.6</c:v>
                </c:pt>
                <c:pt idx="1">
                  <c:v>13.7</c:v>
                </c:pt>
                <c:pt idx="2">
                  <c:v>1.4</c:v>
                </c:pt>
                <c:pt idx="3">
                  <c:v>4.4000000000000004</c:v>
                </c:pt>
                <c:pt idx="4">
                  <c:v>8.8000000000000007</c:v>
                </c:pt>
                <c:pt idx="5">
                  <c:v>13.6</c:v>
                </c:pt>
                <c:pt idx="6">
                  <c:v>4.2</c:v>
                </c:pt>
                <c:pt idx="7">
                  <c:v>10.7</c:v>
                </c:pt>
                <c:pt idx="8">
                  <c:v>13.1</c:v>
                </c:pt>
                <c:pt idx="9">
                  <c:v>10.1</c:v>
                </c:pt>
                <c:pt idx="10">
                  <c:v>3.7</c:v>
                </c:pt>
                <c:pt idx="11">
                  <c:v>19.600000000000001</c:v>
                </c:pt>
                <c:pt idx="12">
                  <c:v>7.4</c:v>
                </c:pt>
                <c:pt idx="13">
                  <c:v>8.8000000000000007</c:v>
                </c:pt>
                <c:pt idx="14">
                  <c:v>4</c:v>
                </c:pt>
                <c:pt idx="15">
                  <c:v>10.5</c:v>
                </c:pt>
                <c:pt idx="16">
                  <c:v>2.2000000000000002</c:v>
                </c:pt>
                <c:pt idx="17">
                  <c:v>8.6</c:v>
                </c:pt>
                <c:pt idx="18">
                  <c:v>0.6</c:v>
                </c:pt>
                <c:pt idx="19">
                  <c:v>2.4</c:v>
                </c:pt>
                <c:pt idx="20">
                  <c:v>8.1</c:v>
                </c:pt>
                <c:pt idx="21">
                  <c:v>15.2</c:v>
                </c:pt>
                <c:pt idx="22">
                  <c:v>14.1</c:v>
                </c:pt>
                <c:pt idx="23">
                  <c:v>11.2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494-45AE-9B8D-434E050C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66400"/>
        <c:axId val="158166976"/>
      </c:scatterChart>
      <c:valAx>
        <c:axId val="1581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8166976"/>
        <c:crosses val="autoZero"/>
        <c:crossBetween val="midCat"/>
      </c:valAx>
      <c:valAx>
        <c:axId val="158166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crossAx val="158166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C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id="{00000000-0008-0000-0E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19</xdr:row>
      <xdr:rowOff>66675</xdr:rowOff>
    </xdr:from>
    <xdr:to>
      <xdr:col>5</xdr:col>
      <xdr:colOff>857250</xdr:colOff>
      <xdr:row>19</xdr:row>
      <xdr:rowOff>66675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CxnSpPr/>
      </xdr:nvCxnSpPr>
      <xdr:spPr>
        <a:xfrm>
          <a:off x="1133475" y="4067175"/>
          <a:ext cx="4762500" cy="0"/>
        </a:xfrm>
        <a:prstGeom prst="line">
          <a:avLst/>
        </a:prstGeom>
        <a:ln w="12700">
          <a:solidFill>
            <a:schemeClr val="bg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1047750</xdr:colOff>
      <xdr:row>2</xdr:row>
      <xdr:rowOff>171450</xdr:rowOff>
    </xdr:from>
    <xdr:to>
      <xdr:col>2</xdr:col>
      <xdr:colOff>1047750</xdr:colOff>
      <xdr:row>28</xdr:row>
      <xdr:rowOff>38100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CxnSpPr/>
      </xdr:nvCxnSpPr>
      <xdr:spPr>
        <a:xfrm>
          <a:off x="2743200" y="933450"/>
          <a:ext cx="0" cy="4819650"/>
        </a:xfrm>
        <a:prstGeom prst="line">
          <a:avLst/>
        </a:prstGeom>
        <a:ln w="12700">
          <a:solidFill>
            <a:schemeClr val="bg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129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workbookViewId="0"/>
  </sheetViews>
  <sheetFormatPr defaultColWidth="8.7109375" defaultRowHeight="12" customHeight="1" x14ac:dyDescent="0.25"/>
  <cols>
    <col min="1" max="1" width="12.7109375" style="196" customWidth="1"/>
    <col min="2" max="4" width="36.7109375" style="201" customWidth="1"/>
    <col min="5" max="7" width="36.7109375" style="196" customWidth="1"/>
    <col min="8" max="8" width="8.7109375" style="68" customWidth="1"/>
    <col min="9" max="16384" width="8.7109375" style="196"/>
  </cols>
  <sheetData>
    <row r="1" spans="1:13" s="191" customFormat="1" ht="30" customHeight="1" x14ac:dyDescent="0.25">
      <c r="A1" s="61" t="s">
        <v>0</v>
      </c>
      <c r="B1" s="302" t="s">
        <v>146</v>
      </c>
      <c r="C1" s="303"/>
      <c r="D1" s="303"/>
      <c r="E1" s="190"/>
      <c r="F1" s="190"/>
      <c r="G1" s="190"/>
      <c r="H1" s="68"/>
      <c r="I1" s="190"/>
      <c r="J1" s="190"/>
      <c r="K1" s="190"/>
      <c r="L1" s="190"/>
      <c r="M1" s="190"/>
    </row>
    <row r="2" spans="1:13" s="192" customFormat="1" ht="30" customHeight="1" x14ac:dyDescent="0.2">
      <c r="A2" s="76"/>
      <c r="B2" s="306" t="s">
        <v>149</v>
      </c>
      <c r="C2" s="307"/>
      <c r="D2" s="307"/>
      <c r="E2" s="308"/>
      <c r="F2" s="308"/>
      <c r="G2" s="308"/>
      <c r="H2" s="309"/>
    </row>
    <row r="3" spans="1:13" s="193" customFormat="1" ht="30" customHeight="1" x14ac:dyDescent="0.25">
      <c r="B3" s="310" t="s">
        <v>150</v>
      </c>
      <c r="C3" s="311"/>
      <c r="D3" s="311"/>
      <c r="E3" s="311"/>
      <c r="F3" s="311"/>
      <c r="G3" s="311"/>
      <c r="H3" s="66"/>
    </row>
    <row r="4" spans="1:13" s="193" customFormat="1" ht="15" customHeight="1" x14ac:dyDescent="0.25">
      <c r="A4" s="109"/>
      <c r="B4" s="304" t="str">
        <f>HYPERLINK('Quadro 1.1'!A1,'Quadro 1.1'!B2)</f>
        <v>Quadro 1.1 Indicadores sociais de contexto</v>
      </c>
      <c r="C4" s="305"/>
      <c r="D4" s="305"/>
      <c r="E4" s="312" t="str">
        <f>'Gráfico 1.1'!B2</f>
        <v>Gráfico 1.1 Estimativa das saídas totais de emigrantes portugueses, 2001-2014</v>
      </c>
      <c r="F4" s="313"/>
      <c r="G4" s="313"/>
      <c r="H4" s="67"/>
    </row>
    <row r="5" spans="1:13" s="193" customFormat="1" ht="15" customHeight="1" x14ac:dyDescent="0.25">
      <c r="A5" s="109"/>
      <c r="B5" s="304" t="str">
        <f>HYPERLINK('Quadro 1.2'!A1,'Quadro 1.2'!B2)</f>
        <v>Quadro 1.2 Indicadores migratórios de contexto</v>
      </c>
      <c r="C5" s="305"/>
      <c r="D5" s="305"/>
      <c r="E5" s="312" t="str">
        <f>'Gráfico 1.2'!B2</f>
        <v>Gráfico 1.2 Emigrantes portugueses na Europa em percentagem do número total de emigrantes portugueses, 1990-2013</v>
      </c>
      <c r="F5" s="313"/>
      <c r="G5" s="313"/>
      <c r="H5" s="67"/>
    </row>
    <row r="6" spans="1:13" s="193" customFormat="1" ht="15" customHeight="1" x14ac:dyDescent="0.25">
      <c r="A6" s="109"/>
      <c r="B6" s="317" t="str">
        <f>'Quadro 1.3'!B2:F2</f>
        <v>Quadro 1.3 Estimativa das saídas totais de emigrantes portugueses, 2001-2014</v>
      </c>
      <c r="C6" s="305"/>
      <c r="D6" s="305"/>
      <c r="E6" s="312" t="str">
        <f>'Gráfico 1.3'!B2</f>
        <v>Gráfico 1.3 Crescimento do número de emigrantes portugueses na UE e EFTA, principais países de residência, 2000-2001-2010/11</v>
      </c>
      <c r="F6" s="313"/>
      <c r="G6" s="313"/>
      <c r="H6" s="67"/>
    </row>
    <row r="7" spans="1:13" s="193" customFormat="1" ht="15" customHeight="1" x14ac:dyDescent="0.25">
      <c r="A7" s="109"/>
      <c r="B7" s="304" t="str">
        <f>'Quadro 1.4'!B2</f>
        <v>Quadro 1.4 Estimativa do número total de emigrantes portugueses (nascidos em Portugal a residir no estrangeiro), 1990-2013</v>
      </c>
      <c r="C7" s="305"/>
      <c r="D7" s="305"/>
      <c r="E7" s="312" t="str">
        <f>'Gráfico 1.4'!B2</f>
        <v>Gráfico 1.4 Emigrantes por país de origem, 2010</v>
      </c>
      <c r="F7" s="313"/>
      <c r="G7" s="313"/>
      <c r="H7" s="66"/>
    </row>
    <row r="8" spans="1:13" s="195" customFormat="1" ht="15" customHeight="1" x14ac:dyDescent="0.2">
      <c r="A8" s="109"/>
      <c r="B8" s="304" t="str">
        <f>'Quadro 1.5'!B2</f>
        <v>Quadro 1.5 Imigrantes nascidos em Portugal residentes nos países da UE e da EFTA, 2000/2001 e 2010/11</v>
      </c>
      <c r="C8" s="305"/>
      <c r="D8" s="305"/>
      <c r="E8" s="323" t="str">
        <f>HYPERLINK('Gráfico 1.5'!A1,'Gráfico 1.5'!B2)</f>
        <v>Gráfico 1.5 Taxas de emigração por país, 2010</v>
      </c>
      <c r="F8" s="319"/>
      <c r="G8" s="319"/>
      <c r="H8" s="194"/>
    </row>
    <row r="9" spans="1:13" s="193" customFormat="1" ht="15" customHeight="1" x14ac:dyDescent="0.25">
      <c r="A9" s="109"/>
      <c r="B9" s="304" t="str">
        <f>'Quadro 1.6'!B2</f>
        <v>Quadro 1.6 Emigrantes por país de origem, 2010</v>
      </c>
      <c r="C9" s="305"/>
      <c r="D9" s="305"/>
      <c r="E9" s="318" t="str">
        <f>'Gráfico 1.6'!B2</f>
        <v>Gráfico 1.6 Taxas de emigração e de imigração nos países da UE, 2010</v>
      </c>
      <c r="F9" s="319"/>
      <c r="G9" s="319"/>
      <c r="H9" s="66"/>
    </row>
    <row r="10" spans="1:13" s="271" customFormat="1" ht="15" customHeight="1" x14ac:dyDescent="0.25">
      <c r="A10" s="109"/>
      <c r="B10" s="304" t="str">
        <f>HYPERLINK('Quadro 1.7'!A1,'Quadro 1.7'!B2)</f>
        <v>Quadro 1.7 Taxas de emigração por país, 2010</v>
      </c>
      <c r="C10" s="322"/>
      <c r="D10" s="322"/>
      <c r="E10" s="274"/>
      <c r="F10" s="275"/>
      <c r="G10" s="275"/>
      <c r="H10" s="66"/>
    </row>
    <row r="11" spans="1:13" s="195" customFormat="1" ht="15" customHeight="1" x14ac:dyDescent="0.2">
      <c r="A11" s="109"/>
      <c r="B11" s="304" t="str">
        <f>'Quadro 1.8'!B2</f>
        <v>Quadro 1.8 Taxas de emigração e de imigração nos países da UE, 2010</v>
      </c>
      <c r="C11" s="305"/>
      <c r="D11" s="305"/>
      <c r="E11" s="312"/>
      <c r="F11" s="313"/>
      <c r="G11" s="313"/>
      <c r="H11" s="66"/>
    </row>
    <row r="12" spans="1:13" s="195" customFormat="1" ht="30" customHeight="1" x14ac:dyDescent="0.2">
      <c r="A12" s="109"/>
      <c r="B12" s="188"/>
      <c r="C12" s="189"/>
      <c r="D12" s="189"/>
      <c r="E12" s="197"/>
      <c r="F12" s="199"/>
      <c r="G12" s="199"/>
      <c r="H12" s="66"/>
    </row>
    <row r="13" spans="1:13" ht="15" customHeight="1" x14ac:dyDescent="0.25">
      <c r="A13" s="202" t="s">
        <v>145</v>
      </c>
      <c r="B13" s="320" t="s">
        <v>215</v>
      </c>
      <c r="C13" s="321"/>
      <c r="D13" s="321"/>
      <c r="E13" s="321"/>
      <c r="F13" s="321"/>
      <c r="G13" s="321"/>
    </row>
    <row r="14" spans="1:13" ht="15" customHeight="1" x14ac:dyDescent="0.25">
      <c r="A14" s="203" t="s">
        <v>2</v>
      </c>
      <c r="B14" s="299" t="s">
        <v>213</v>
      </c>
      <c r="C14" s="219"/>
      <c r="D14" s="219"/>
      <c r="E14" s="219"/>
      <c r="F14" s="219"/>
      <c r="G14" s="219"/>
    </row>
    <row r="15" spans="1:13" ht="30" customHeight="1" x14ac:dyDescent="0.25">
      <c r="B15" s="200"/>
      <c r="C15" s="200"/>
      <c r="D15" s="200"/>
      <c r="E15" s="198"/>
      <c r="F15" s="198"/>
      <c r="G15" s="198"/>
    </row>
    <row r="16" spans="1:13" ht="45" customHeight="1" x14ac:dyDescent="0.25">
      <c r="B16" s="314" t="s">
        <v>212</v>
      </c>
      <c r="C16" s="315"/>
      <c r="D16" s="316"/>
    </row>
    <row r="17" spans="2:4" ht="15" customHeight="1" x14ac:dyDescent="0.25"/>
    <row r="18" spans="2:4" ht="15" customHeight="1" x14ac:dyDescent="0.25">
      <c r="B18" s="300" t="s">
        <v>214</v>
      </c>
      <c r="C18" s="301"/>
      <c r="D18" s="301"/>
    </row>
    <row r="19" spans="2:4" ht="15" customHeight="1" x14ac:dyDescent="0.25"/>
    <row r="20" spans="2:4" ht="15" customHeight="1" x14ac:dyDescent="0.25"/>
    <row r="21" spans="2:4" ht="15" customHeight="1" x14ac:dyDescent="0.25"/>
    <row r="22" spans="2:4" ht="15" customHeight="1" x14ac:dyDescent="0.25"/>
    <row r="23" spans="2:4" ht="15" customHeight="1" x14ac:dyDescent="0.25"/>
    <row r="24" spans="2:4" ht="15" customHeight="1" x14ac:dyDescent="0.25"/>
    <row r="25" spans="2:4" ht="15" customHeight="1" x14ac:dyDescent="0.25"/>
    <row r="26" spans="2:4" ht="15" customHeight="1" x14ac:dyDescent="0.25"/>
    <row r="27" spans="2:4" ht="15" customHeight="1" x14ac:dyDescent="0.25"/>
    <row r="28" spans="2:4" ht="15" customHeight="1" x14ac:dyDescent="0.25"/>
    <row r="29" spans="2:4" ht="15" customHeight="1" x14ac:dyDescent="0.25"/>
    <row r="30" spans="2:4" ht="15" customHeight="1" x14ac:dyDescent="0.25"/>
    <row r="31" spans="2:4" ht="15" customHeight="1" x14ac:dyDescent="0.25"/>
    <row r="32" spans="2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1">
    <mergeCell ref="E11:G11"/>
    <mergeCell ref="B9:D9"/>
    <mergeCell ref="B13:G13"/>
    <mergeCell ref="B10:D10"/>
    <mergeCell ref="E8:G8"/>
    <mergeCell ref="B18:D18"/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7:G7"/>
    <mergeCell ref="E9:G9"/>
    <mergeCell ref="B11:D11"/>
  </mergeCells>
  <hyperlinks>
    <hyperlink ref="B6:D6" location="'Quadro 1.3'!A1" display="'Quadro 1.3'!A1" xr:uid="{00000000-0004-0000-0000-000000000000}"/>
    <hyperlink ref="B7:D7" location="'Quadro 1.4'!A1" display="'Quadro 1.4'!A1" xr:uid="{00000000-0004-0000-0000-000001000000}"/>
    <hyperlink ref="B8:D8" location="'Quadro 1.5'!A1" display="'Quadro 1.5'!A1" xr:uid="{00000000-0004-0000-0000-000002000000}"/>
    <hyperlink ref="B9:D9" location="'Quadro 1.6'!A1" display="'Quadro 1.6'!A1" xr:uid="{00000000-0004-0000-0000-000003000000}"/>
    <hyperlink ref="B11:D11" location="'Quadro 1.8'!A1" display="'Quadro 1.8'!A1" xr:uid="{00000000-0004-0000-0000-000004000000}"/>
    <hyperlink ref="E4:G4" location="'Gráfico 1.1'!A1" display="'Gráfico 1.1'!A1" xr:uid="{00000000-0004-0000-0000-000005000000}"/>
    <hyperlink ref="E5:G5" location="'Gráfico 1.2'!A1" display="'Gráfico 1.2'!A1" xr:uid="{00000000-0004-0000-0000-000006000000}"/>
    <hyperlink ref="E6:G6" location="'Gráfico 1.3'!A1" display="'Gráfico 1.3'!A1" xr:uid="{00000000-0004-0000-0000-000007000000}"/>
    <hyperlink ref="E7:G7" location="'Gráfico 1.4'!A1" display="'Gráfico 1.4'!A1" xr:uid="{00000000-0004-0000-0000-000008000000}"/>
    <hyperlink ref="E9:G9" location="'Gráfico 1.6'!A1" display="'Gráfico 1.6'!A1" xr:uid="{00000000-0004-0000-0000-000009000000}"/>
    <hyperlink ref="B4:D4" location="'Quadro 1.1'!A1" display="=HYPERLINK('Quadro 1.1'!A1;'Quadro 1.1'!B2)" xr:uid="{00000000-0004-0000-0000-00000A000000}"/>
    <hyperlink ref="B5:D5" location="'Quadro 1.2'!A1" display="=HYPERLINK('Quadro 1.2'!A1;'Quadro 1.2'!B2)" xr:uid="{00000000-0004-0000-0000-00000B000000}"/>
    <hyperlink ref="B10:D10" location="'Quadro 1.7'!A1" display="=HYPERLINK('Quadro 1.7'!A1;'Quadro 1.7'!B2)" xr:uid="{00000000-0004-0000-0000-00000C000000}"/>
    <hyperlink ref="E8:G8" location="'Gráfico 1.5'!A1" display="=HYPERLINK('Gráfico 1.5'!A1;'Gráfico 1.5'!B2)" xr:uid="{00000000-0004-0000-0000-00000D000000}"/>
    <hyperlink ref="B14" r:id="rId1" display="http://www.observatorioemigracao.pt/np4/1291" xr:uid="{00000000-0004-0000-0000-00000E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30" customHeight="1" x14ac:dyDescent="0.25">
      <c r="A2" s="11"/>
      <c r="B2" s="405" t="s">
        <v>30</v>
      </c>
      <c r="C2" s="406"/>
      <c r="D2" s="406"/>
      <c r="E2" s="406"/>
      <c r="F2" s="406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100"/>
      <c r="C3" s="101"/>
      <c r="D3" s="101"/>
      <c r="E3" s="101"/>
      <c r="F3" s="101"/>
      <c r="G3" s="60"/>
      <c r="H3" s="60"/>
      <c r="I3" s="60"/>
      <c r="J3" s="6"/>
      <c r="K3" s="6"/>
      <c r="L3" s="6"/>
      <c r="M3" s="6"/>
      <c r="N3" s="6"/>
      <c r="O3" s="60"/>
      <c r="P3" s="60"/>
    </row>
    <row r="4" spans="1:16" s="7" customFormat="1" ht="15" customHeight="1" x14ac:dyDescent="0.25">
      <c r="B4" s="100"/>
      <c r="C4" s="101"/>
      <c r="D4" s="101"/>
      <c r="E4" s="101"/>
      <c r="F4" s="101"/>
      <c r="G4" s="60"/>
      <c r="H4" s="60"/>
      <c r="I4" s="60"/>
      <c r="J4" s="6"/>
      <c r="K4" s="6"/>
      <c r="L4" s="6"/>
      <c r="M4" s="6"/>
      <c r="N4" s="6"/>
      <c r="O4" s="60"/>
      <c r="P4" s="60"/>
    </row>
    <row r="5" spans="1:16" s="7" customFormat="1" ht="15" customHeight="1" x14ac:dyDescent="0.25">
      <c r="B5" s="100"/>
      <c r="C5" s="101"/>
      <c r="D5" s="101"/>
      <c r="E5" s="101"/>
      <c r="F5" s="101"/>
      <c r="G5" s="60"/>
      <c r="H5" s="60"/>
      <c r="I5" s="60"/>
      <c r="J5" s="6"/>
      <c r="K5" s="6"/>
      <c r="L5" s="6"/>
      <c r="M5" s="6"/>
      <c r="N5" s="6"/>
      <c r="O5" s="60"/>
      <c r="P5" s="60"/>
    </row>
    <row r="6" spans="1:16" s="7" customFormat="1" ht="15" customHeight="1" x14ac:dyDescent="0.25">
      <c r="B6" s="100"/>
      <c r="C6" s="101"/>
      <c r="D6" s="101"/>
      <c r="E6" s="101"/>
      <c r="F6" s="101"/>
      <c r="G6" s="60"/>
      <c r="H6" s="60"/>
      <c r="I6" s="60"/>
      <c r="J6" s="6"/>
      <c r="K6" s="6"/>
      <c r="L6" s="6"/>
      <c r="M6" s="6"/>
      <c r="N6" s="6"/>
      <c r="O6" s="60"/>
      <c r="P6" s="60"/>
    </row>
    <row r="7" spans="1:16" s="7" customFormat="1" ht="15" customHeight="1" x14ac:dyDescent="0.25">
      <c r="B7" s="100"/>
      <c r="C7" s="101"/>
      <c r="D7" s="101"/>
      <c r="E7" s="101"/>
      <c r="F7" s="101"/>
      <c r="G7" s="60"/>
      <c r="H7" s="60"/>
      <c r="I7" s="60"/>
      <c r="J7" s="6"/>
      <c r="K7" s="6"/>
      <c r="L7" s="6"/>
      <c r="M7" s="6"/>
      <c r="N7" s="6"/>
      <c r="O7" s="60"/>
      <c r="P7" s="60"/>
    </row>
    <row r="8" spans="1:16" s="7" customFormat="1" ht="15" customHeight="1" x14ac:dyDescent="0.25">
      <c r="B8" s="100"/>
      <c r="C8" s="101"/>
      <c r="D8" s="101"/>
      <c r="E8" s="101"/>
      <c r="F8" s="101"/>
      <c r="G8" s="60"/>
      <c r="H8" s="60"/>
      <c r="I8" s="60"/>
      <c r="J8" s="6"/>
      <c r="K8" s="6"/>
      <c r="L8" s="6"/>
      <c r="M8" s="6"/>
      <c r="N8" s="6"/>
      <c r="O8" s="60"/>
      <c r="P8" s="60"/>
    </row>
    <row r="9" spans="1:16" s="7" customFormat="1" ht="15" customHeight="1" x14ac:dyDescent="0.25">
      <c r="B9" s="100"/>
      <c r="C9" s="101"/>
      <c r="D9" s="101"/>
      <c r="E9" s="101"/>
      <c r="F9" s="101"/>
      <c r="G9" s="60"/>
      <c r="H9" s="60"/>
      <c r="I9" s="60"/>
      <c r="J9" s="6"/>
      <c r="K9" s="6"/>
      <c r="L9" s="6"/>
      <c r="M9" s="6"/>
      <c r="N9" s="6"/>
      <c r="O9" s="60"/>
      <c r="P9" s="60"/>
    </row>
    <row r="10" spans="1:16" s="7" customFormat="1" ht="15" customHeight="1" x14ac:dyDescent="0.25">
      <c r="B10" s="100"/>
      <c r="C10" s="101"/>
      <c r="D10" s="101"/>
      <c r="E10" s="101"/>
      <c r="F10" s="101"/>
      <c r="G10" s="60"/>
      <c r="H10" s="60"/>
      <c r="I10" s="60"/>
      <c r="J10" s="6"/>
      <c r="K10" s="6"/>
      <c r="L10" s="6"/>
      <c r="M10" s="6"/>
      <c r="N10" s="6"/>
      <c r="O10" s="60"/>
      <c r="P10" s="60"/>
    </row>
    <row r="11" spans="1:16" s="7" customFormat="1" ht="15" customHeight="1" x14ac:dyDescent="0.25">
      <c r="B11" s="100"/>
      <c r="C11" s="101"/>
      <c r="D11" s="101"/>
      <c r="E11" s="101"/>
      <c r="F11" s="101"/>
      <c r="G11" s="60"/>
      <c r="H11" s="60"/>
      <c r="I11" s="60"/>
      <c r="J11" s="6"/>
      <c r="K11" s="6"/>
      <c r="L11" s="6"/>
      <c r="M11" s="6"/>
      <c r="N11" s="6"/>
      <c r="O11" s="60"/>
      <c r="P11" s="60"/>
    </row>
    <row r="12" spans="1:16" s="7" customFormat="1" ht="15" customHeight="1" x14ac:dyDescent="0.25">
      <c r="B12" s="100"/>
      <c r="C12" s="101"/>
      <c r="D12" s="101"/>
      <c r="E12" s="101"/>
      <c r="F12" s="101"/>
      <c r="G12" s="60"/>
      <c r="H12" s="60"/>
      <c r="I12" s="60"/>
      <c r="J12" s="6"/>
      <c r="K12" s="6"/>
      <c r="L12" s="6"/>
      <c r="M12" s="6"/>
      <c r="N12" s="6"/>
      <c r="O12" s="60"/>
      <c r="P12" s="60"/>
    </row>
    <row r="13" spans="1:16" s="7" customFormat="1" ht="15" customHeight="1" x14ac:dyDescent="0.25">
      <c r="B13" s="100"/>
      <c r="C13" s="101"/>
      <c r="D13" s="101"/>
      <c r="E13" s="101"/>
      <c r="F13" s="101"/>
      <c r="G13" s="60"/>
      <c r="H13" s="60"/>
      <c r="I13" s="60"/>
      <c r="J13" s="6"/>
      <c r="K13" s="6"/>
      <c r="L13" s="6"/>
      <c r="M13" s="6"/>
      <c r="N13" s="6"/>
      <c r="O13" s="60"/>
      <c r="P13" s="60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3" customFormat="1" ht="15" customHeight="1" x14ac:dyDescent="0.25"/>
    <row r="20" spans="1:6" s="217" customFormat="1" ht="15" customHeight="1" x14ac:dyDescent="0.25">
      <c r="A20" s="218" t="s">
        <v>16</v>
      </c>
      <c r="B20" s="298" t="s">
        <v>95</v>
      </c>
    </row>
    <row r="21" spans="1:6" s="1" customFormat="1" ht="30" customHeight="1" x14ac:dyDescent="0.25">
      <c r="A21" s="50" t="s">
        <v>17</v>
      </c>
      <c r="B21" s="344" t="s">
        <v>94</v>
      </c>
      <c r="C21" s="407"/>
      <c r="D21" s="407"/>
      <c r="E21" s="407"/>
      <c r="F21" s="407"/>
    </row>
    <row r="22" spans="1:6" s="1" customFormat="1" ht="15" customHeight="1" x14ac:dyDescent="0.25">
      <c r="A22" s="82" t="s">
        <v>15</v>
      </c>
      <c r="B22" s="346" t="s">
        <v>27</v>
      </c>
      <c r="C22" s="347"/>
      <c r="D22" s="347"/>
      <c r="E22" s="347"/>
      <c r="F22" s="347"/>
    </row>
    <row r="23" spans="1:6" s="1" customFormat="1" ht="15" customHeight="1" x14ac:dyDescent="0.25">
      <c r="A23" s="209" t="s">
        <v>2</v>
      </c>
      <c r="B23" s="348" t="s">
        <v>213</v>
      </c>
      <c r="C23" s="349"/>
      <c r="D23" s="349"/>
      <c r="E23" s="349"/>
      <c r="F23" s="349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mergeCells count="4">
    <mergeCell ref="B2:F2"/>
    <mergeCell ref="B21:F21"/>
    <mergeCell ref="B22:F22"/>
    <mergeCell ref="B23:F23"/>
  </mergeCells>
  <hyperlinks>
    <hyperlink ref="F1" location="Índice!A1" display="[índice Ç]" xr:uid="{00000000-0004-0000-0900-000000000000}"/>
    <hyperlink ref="B23" r:id="rId1" display="http://www.observatorioemigracao.pt/np4/129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45" customHeight="1" x14ac:dyDescent="0.25">
      <c r="A2" s="11"/>
      <c r="B2" s="405" t="s">
        <v>29</v>
      </c>
      <c r="C2" s="406"/>
      <c r="D2" s="406"/>
      <c r="E2" s="406"/>
      <c r="F2" s="406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s="63" customFormat="1" ht="15" customHeight="1" x14ac:dyDescent="0.25"/>
    <row r="8" spans="1:16" s="63" customFormat="1" ht="15" customHeight="1" x14ac:dyDescent="0.25"/>
    <row r="9" spans="1:16" s="63" customFormat="1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45" customHeight="1" x14ac:dyDescent="0.25">
      <c r="A20" s="50" t="s">
        <v>17</v>
      </c>
      <c r="B20" s="344" t="s">
        <v>96</v>
      </c>
      <c r="C20" s="345"/>
      <c r="D20" s="345"/>
      <c r="E20" s="345"/>
      <c r="F20" s="345"/>
      <c r="G20"/>
    </row>
    <row r="21" spans="1:7" s="1" customFormat="1" ht="15" customHeight="1" x14ac:dyDescent="0.25">
      <c r="A21" s="82" t="s">
        <v>15</v>
      </c>
      <c r="B21" s="346" t="s">
        <v>27</v>
      </c>
      <c r="C21" s="347"/>
      <c r="D21" s="347"/>
      <c r="E21" s="347"/>
      <c r="F21" s="347"/>
    </row>
    <row r="22" spans="1:7" s="1" customFormat="1" ht="15" customHeight="1" x14ac:dyDescent="0.25">
      <c r="A22" s="209" t="s">
        <v>2</v>
      </c>
      <c r="B22" s="348" t="s">
        <v>213</v>
      </c>
      <c r="C22" s="349"/>
      <c r="D22" s="349"/>
      <c r="E22" s="349"/>
      <c r="F22" s="349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0A00-000000000000}"/>
    <hyperlink ref="B22" r:id="rId1" display="http://www.observatorioemigracao.pt/np4/1291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3" customWidth="1"/>
    <col min="2" max="6" width="16.7109375" style="63" customWidth="1"/>
    <col min="7" max="16384" width="8.7109375" style="63"/>
  </cols>
  <sheetData>
    <row r="1" spans="1:16" s="1" customFormat="1" ht="30" customHeight="1" x14ac:dyDescent="0.25">
      <c r="A1" s="43" t="s">
        <v>0</v>
      </c>
      <c r="B1" s="128" t="s">
        <v>1</v>
      </c>
      <c r="C1" s="64"/>
      <c r="D1" s="64"/>
      <c r="E1" s="64"/>
      <c r="F1" s="65" t="s">
        <v>24</v>
      </c>
    </row>
    <row r="2" spans="1:16" s="13" customFormat="1" ht="45" customHeight="1" x14ac:dyDescent="0.25">
      <c r="A2" s="75"/>
      <c r="B2" s="408" t="s">
        <v>33</v>
      </c>
      <c r="C2" s="409"/>
      <c r="D2" s="409"/>
      <c r="E2" s="409"/>
      <c r="F2" s="409"/>
      <c r="G2" s="60"/>
      <c r="H2" s="60"/>
      <c r="I2" s="60"/>
      <c r="J2" s="69"/>
      <c r="K2" s="69"/>
      <c r="L2" s="12"/>
      <c r="M2" s="12"/>
      <c r="N2" s="12"/>
      <c r="O2" s="60"/>
      <c r="P2" s="60"/>
    </row>
    <row r="3" spans="1:16" ht="15" customHeight="1" x14ac:dyDescent="0.25">
      <c r="A3" s="62"/>
      <c r="B3" s="62"/>
      <c r="C3" s="62"/>
      <c r="D3" s="62"/>
      <c r="E3" s="62"/>
      <c r="F3" s="62"/>
    </row>
    <row r="4" spans="1:16" ht="15" customHeight="1" x14ac:dyDescent="0.25">
      <c r="A4" s="62"/>
      <c r="B4" s="62"/>
      <c r="C4" s="62"/>
      <c r="D4" s="62"/>
      <c r="E4" s="62"/>
      <c r="F4" s="62"/>
    </row>
    <row r="5" spans="1:16" ht="15" customHeight="1" x14ac:dyDescent="0.25">
      <c r="A5" s="62"/>
      <c r="B5" s="62"/>
      <c r="C5" s="62"/>
      <c r="D5" s="62"/>
      <c r="E5" s="62"/>
      <c r="F5" s="62"/>
    </row>
    <row r="6" spans="1:16" ht="15" customHeight="1" x14ac:dyDescent="0.25">
      <c r="A6" s="62"/>
      <c r="B6" s="62"/>
      <c r="C6" s="62"/>
      <c r="D6" s="62"/>
      <c r="E6" s="62"/>
      <c r="F6" s="62"/>
    </row>
    <row r="7" spans="1:16" ht="15" customHeight="1" x14ac:dyDescent="0.25">
      <c r="A7" s="62"/>
      <c r="B7" s="62"/>
      <c r="C7" s="62"/>
      <c r="D7" s="62"/>
      <c r="E7" s="62"/>
      <c r="F7" s="62"/>
    </row>
    <row r="8" spans="1:16" ht="15" customHeight="1" x14ac:dyDescent="0.25">
      <c r="A8" s="62"/>
      <c r="B8" s="62"/>
      <c r="C8" s="62"/>
      <c r="D8" s="62"/>
      <c r="E8" s="62"/>
      <c r="F8" s="62"/>
    </row>
    <row r="9" spans="1:16" ht="15" customHeight="1" x14ac:dyDescent="0.25">
      <c r="A9" s="62"/>
      <c r="B9" s="62"/>
      <c r="C9" s="62"/>
      <c r="D9" s="62"/>
      <c r="E9" s="62"/>
      <c r="F9" s="62"/>
    </row>
    <row r="10" spans="1:16" ht="15" customHeight="1" x14ac:dyDescent="0.25">
      <c r="A10" s="62"/>
      <c r="B10" s="62"/>
      <c r="C10" s="62"/>
      <c r="D10" s="62"/>
      <c r="E10" s="62"/>
      <c r="F10" s="62"/>
    </row>
    <row r="11" spans="1:16" ht="15" customHeight="1" x14ac:dyDescent="0.25">
      <c r="A11" s="62"/>
      <c r="B11" s="62"/>
      <c r="C11" s="62"/>
      <c r="D11" s="62"/>
      <c r="E11" s="62"/>
      <c r="F11" s="62"/>
    </row>
    <row r="12" spans="1:16" ht="15" customHeight="1" x14ac:dyDescent="0.25">
      <c r="A12" s="62"/>
      <c r="B12" s="62"/>
      <c r="C12" s="62"/>
      <c r="D12" s="62"/>
      <c r="E12" s="62"/>
      <c r="F12" s="62"/>
    </row>
    <row r="13" spans="1:16" ht="15" customHeight="1" x14ac:dyDescent="0.25">
      <c r="A13" s="62"/>
      <c r="B13" s="62"/>
      <c r="C13" s="62"/>
      <c r="D13" s="62"/>
      <c r="E13" s="62"/>
      <c r="F13" s="62"/>
    </row>
    <row r="14" spans="1:16" ht="15" customHeight="1" x14ac:dyDescent="0.25">
      <c r="A14" s="62"/>
      <c r="B14" s="62"/>
      <c r="C14" s="62"/>
      <c r="D14" s="62"/>
      <c r="E14" s="62"/>
      <c r="F14" s="62"/>
    </row>
    <row r="15" spans="1:16" ht="15" customHeight="1" x14ac:dyDescent="0.25">
      <c r="A15" s="62"/>
      <c r="B15" s="62"/>
      <c r="C15" s="62"/>
      <c r="D15" s="62"/>
      <c r="E15" s="62"/>
      <c r="F15" s="62"/>
    </row>
    <row r="16" spans="1:1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139" t="s">
        <v>16</v>
      </c>
      <c r="B20" s="410" t="s">
        <v>148</v>
      </c>
      <c r="C20" s="411"/>
      <c r="D20" s="411"/>
      <c r="E20" s="411"/>
      <c r="F20" s="411"/>
    </row>
    <row r="21" spans="1:6" s="1" customFormat="1" ht="30" customHeight="1" x14ac:dyDescent="0.25">
      <c r="A21" s="50" t="s">
        <v>17</v>
      </c>
      <c r="B21" s="344" t="s">
        <v>93</v>
      </c>
      <c r="C21" s="345"/>
      <c r="D21" s="345"/>
      <c r="E21" s="345"/>
      <c r="F21" s="345"/>
    </row>
    <row r="22" spans="1:6" s="1" customFormat="1" ht="15" customHeight="1" x14ac:dyDescent="0.25">
      <c r="A22" s="82" t="s">
        <v>15</v>
      </c>
      <c r="B22" s="346" t="s">
        <v>27</v>
      </c>
      <c r="C22" s="347"/>
      <c r="D22" s="347"/>
      <c r="E22" s="347"/>
      <c r="F22" s="347"/>
    </row>
    <row r="23" spans="1:6" s="1" customFormat="1" ht="15" customHeight="1" x14ac:dyDescent="0.25">
      <c r="A23" s="209" t="s">
        <v>2</v>
      </c>
      <c r="B23" s="348" t="s">
        <v>213</v>
      </c>
      <c r="C23" s="349"/>
      <c r="D23" s="349"/>
      <c r="E23" s="349"/>
      <c r="F23" s="349"/>
    </row>
    <row r="24" spans="1:6" s="1" customFormat="1" ht="15" customHeight="1" x14ac:dyDescent="0.25">
      <c r="A24" s="82"/>
      <c r="B24" s="168"/>
      <c r="C24" s="167"/>
      <c r="D24" s="167"/>
      <c r="E24" s="167"/>
      <c r="F24" s="167"/>
    </row>
    <row r="25" spans="1:6" s="1" customFormat="1" ht="15" customHeight="1" x14ac:dyDescent="0.25">
      <c r="A25" s="82"/>
      <c r="B25" s="168"/>
      <c r="C25" s="167"/>
      <c r="D25" s="167"/>
      <c r="E25" s="167"/>
      <c r="F25" s="167"/>
    </row>
    <row r="26" spans="1:6" s="1" customFormat="1" ht="15" customHeight="1" x14ac:dyDescent="0.25">
      <c r="A26" s="82"/>
      <c r="B26" s="168"/>
      <c r="C26" s="167"/>
      <c r="D26" s="167"/>
      <c r="E26" s="167"/>
      <c r="F26" s="167"/>
    </row>
    <row r="27" spans="1:6" s="1" customFormat="1" ht="15" customHeight="1" x14ac:dyDescent="0.25">
      <c r="A27" s="82"/>
      <c r="B27" s="168"/>
      <c r="C27" s="167"/>
      <c r="D27" s="167"/>
      <c r="E27" s="167"/>
      <c r="F27" s="167"/>
    </row>
    <row r="28" spans="1:6" s="1" customFormat="1" ht="15" customHeight="1" x14ac:dyDescent="0.25">
      <c r="A28" s="82"/>
      <c r="B28" s="168"/>
      <c r="C28" s="167"/>
      <c r="D28" s="167"/>
      <c r="E28" s="167"/>
      <c r="F28" s="167"/>
    </row>
    <row r="29" spans="1:6" s="1" customFormat="1" ht="15" customHeight="1" x14ac:dyDescent="0.25">
      <c r="A29" s="82"/>
      <c r="B29" s="168"/>
      <c r="C29" s="167"/>
      <c r="D29" s="167"/>
      <c r="E29" s="167"/>
      <c r="F29" s="167"/>
    </row>
    <row r="30" spans="1:6" s="1" customFormat="1" ht="15" customHeight="1" x14ac:dyDescent="0.25">
      <c r="A30" s="82"/>
      <c r="B30" s="168"/>
      <c r="C30" s="167"/>
      <c r="D30" s="167"/>
      <c r="E30" s="167"/>
      <c r="F30" s="167"/>
    </row>
    <row r="31" spans="1:6" s="1" customFormat="1" ht="15" customHeight="1" x14ac:dyDescent="0.25">
      <c r="A31" s="82"/>
      <c r="B31" s="168"/>
      <c r="C31" s="167"/>
      <c r="D31" s="167"/>
      <c r="E31" s="167"/>
      <c r="F31" s="167"/>
    </row>
    <row r="32" spans="1:6" s="1" customFormat="1" ht="15" customHeight="1" x14ac:dyDescent="0.25">
      <c r="A32" s="82"/>
      <c r="B32" s="168"/>
      <c r="C32" s="167"/>
      <c r="D32" s="167"/>
      <c r="E32" s="167"/>
      <c r="F32" s="167"/>
    </row>
    <row r="33" spans="1:12" ht="15" customHeight="1" x14ac:dyDescent="0.25">
      <c r="A33" s="62"/>
      <c r="B33" s="62"/>
      <c r="C33" s="62"/>
      <c r="D33" s="62"/>
      <c r="E33" s="62"/>
      <c r="F33" s="62"/>
      <c r="L33"/>
    </row>
    <row r="34" spans="1:12" ht="15" customHeight="1" x14ac:dyDescent="0.25">
      <c r="L34"/>
    </row>
    <row r="35" spans="1:12" ht="15" customHeight="1" x14ac:dyDescent="0.25">
      <c r="L35"/>
    </row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50" spans="2:3" ht="12" customHeight="1" x14ac:dyDescent="0.25">
      <c r="B50" s="261" t="s">
        <v>41</v>
      </c>
      <c r="C50" s="262">
        <v>68483</v>
      </c>
    </row>
    <row r="51" spans="2:3" ht="12" customHeight="1" x14ac:dyDescent="0.25">
      <c r="B51" s="261" t="s">
        <v>42</v>
      </c>
      <c r="C51" s="262">
        <v>55509</v>
      </c>
    </row>
    <row r="52" spans="2:3" ht="12" customHeight="1" x14ac:dyDescent="0.25">
      <c r="B52" s="261" t="s">
        <v>43</v>
      </c>
      <c r="C52" s="262">
        <v>42616</v>
      </c>
    </row>
    <row r="53" spans="2:3" ht="12" customHeight="1" x14ac:dyDescent="0.25">
      <c r="B53" s="261" t="s">
        <v>44</v>
      </c>
      <c r="C53" s="262">
        <v>36173</v>
      </c>
    </row>
    <row r="54" spans="2:3" ht="12" customHeight="1" x14ac:dyDescent="0.25">
      <c r="B54" s="261" t="s">
        <v>45</v>
      </c>
      <c r="C54" s="262">
        <v>19207</v>
      </c>
    </row>
    <row r="55" spans="2:3" ht="12" customHeight="1" x14ac:dyDescent="0.2">
      <c r="B55" s="269" t="s">
        <v>103</v>
      </c>
      <c r="C55" s="262">
        <v>6940</v>
      </c>
    </row>
    <row r="56" spans="2:3" ht="12" customHeight="1" x14ac:dyDescent="0.25">
      <c r="B56" s="261" t="s">
        <v>113</v>
      </c>
      <c r="C56" s="262">
        <v>1656</v>
      </c>
    </row>
    <row r="57" spans="2:3" ht="12" customHeight="1" x14ac:dyDescent="0.25">
      <c r="B57" s="261" t="s">
        <v>114</v>
      </c>
      <c r="C57" s="262">
        <v>1083</v>
      </c>
    </row>
  </sheetData>
  <sortState xmlns:xlrd2="http://schemas.microsoft.com/office/spreadsheetml/2017/richdata2" ref="B50:C57">
    <sortCondition descending="1" ref="C50:C57"/>
  </sortState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0B00-000000000000}"/>
    <hyperlink ref="B23" r:id="rId1" display="http://www.observatorioemigracao.pt/np4/1291" xr:uid="{00000000-0004-0000-0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6" customWidth="1"/>
    <col min="2" max="6" width="16.7109375" style="36" customWidth="1"/>
    <col min="7" max="16384" width="8.7109375" style="36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30" customHeight="1" x14ac:dyDescent="0.25">
      <c r="A2" s="11"/>
      <c r="B2" s="405" t="s">
        <v>28</v>
      </c>
      <c r="C2" s="406"/>
      <c r="D2" s="406"/>
      <c r="E2" s="406"/>
      <c r="F2" s="406"/>
      <c r="G2" s="20"/>
      <c r="H2" s="20"/>
      <c r="I2" s="20"/>
      <c r="J2" s="37"/>
      <c r="K2" s="37"/>
      <c r="L2" s="12"/>
      <c r="M2" s="12"/>
      <c r="N2" s="12"/>
      <c r="O2" s="20"/>
      <c r="P2" s="20"/>
    </row>
    <row r="3" spans="1:16" ht="15" customHeight="1" x14ac:dyDescent="0.25">
      <c r="A3" s="62"/>
    </row>
    <row r="4" spans="1:16" s="63" customFormat="1" ht="15" customHeight="1" x14ac:dyDescent="0.25">
      <c r="A4" s="62"/>
    </row>
    <row r="5" spans="1:16" s="63" customFormat="1" ht="15" customHeight="1" x14ac:dyDescent="0.25">
      <c r="A5" s="62"/>
    </row>
    <row r="6" spans="1:16" s="63" customFormat="1" ht="15" customHeight="1" x14ac:dyDescent="0.25">
      <c r="A6" s="62"/>
    </row>
    <row r="7" spans="1:16" s="63" customFormat="1" ht="15" customHeight="1" x14ac:dyDescent="0.25">
      <c r="A7" s="62"/>
    </row>
    <row r="8" spans="1:16" s="63" customFormat="1" ht="15" customHeight="1" x14ac:dyDescent="0.25">
      <c r="A8" s="62"/>
    </row>
    <row r="9" spans="1:16" s="63" customFormat="1" ht="15" customHeight="1" x14ac:dyDescent="0.25">
      <c r="A9" s="62"/>
    </row>
    <row r="10" spans="1:16" s="63" customFormat="1" ht="15" customHeight="1" x14ac:dyDescent="0.25">
      <c r="A10" s="62"/>
    </row>
    <row r="11" spans="1:16" s="63" customFormat="1" ht="15" customHeight="1" x14ac:dyDescent="0.25">
      <c r="A11" s="62"/>
    </row>
    <row r="12" spans="1:16" s="63" customFormat="1" ht="15" customHeight="1" x14ac:dyDescent="0.25">
      <c r="A12" s="62"/>
    </row>
    <row r="13" spans="1:16" ht="15" customHeight="1" x14ac:dyDescent="0.25">
      <c r="A13" s="62"/>
    </row>
    <row r="14" spans="1:16" ht="15" customHeight="1" x14ac:dyDescent="0.25">
      <c r="A14" s="62"/>
    </row>
    <row r="15" spans="1:16" ht="15" customHeight="1" x14ac:dyDescent="0.25">
      <c r="A15" s="62"/>
    </row>
    <row r="16" spans="1:16" ht="15" customHeight="1" x14ac:dyDescent="0.25">
      <c r="A16" s="62"/>
    </row>
    <row r="17" spans="1:1" ht="15" customHeight="1" x14ac:dyDescent="0.25">
      <c r="A17" s="62"/>
    </row>
    <row r="18" spans="1:1" ht="15" customHeight="1" x14ac:dyDescent="0.25">
      <c r="A18" s="62"/>
    </row>
    <row r="19" spans="1:1" ht="15" customHeight="1" x14ac:dyDescent="0.25">
      <c r="A19" s="62"/>
    </row>
    <row r="20" spans="1:1" ht="15" customHeight="1" x14ac:dyDescent="0.25">
      <c r="A20" s="62"/>
    </row>
    <row r="21" spans="1:1" ht="15" customHeight="1" x14ac:dyDescent="0.25">
      <c r="A21" s="62"/>
    </row>
    <row r="22" spans="1:1" ht="15" customHeight="1" x14ac:dyDescent="0.25">
      <c r="A22" s="62"/>
    </row>
    <row r="23" spans="1:1" ht="15" customHeight="1" x14ac:dyDescent="0.25">
      <c r="A23" s="62"/>
    </row>
    <row r="24" spans="1:1" ht="15" customHeight="1" x14ac:dyDescent="0.25">
      <c r="A24" s="62"/>
    </row>
    <row r="25" spans="1:1" ht="15" customHeight="1" x14ac:dyDescent="0.25">
      <c r="A25" s="62"/>
    </row>
    <row r="26" spans="1:1" s="63" customFormat="1" ht="15" customHeight="1" x14ac:dyDescent="0.25">
      <c r="A26" s="62"/>
    </row>
    <row r="27" spans="1:1" ht="15" customHeight="1" x14ac:dyDescent="0.25">
      <c r="A27" s="62"/>
    </row>
    <row r="28" spans="1:1" ht="15" customHeight="1" x14ac:dyDescent="0.25">
      <c r="A28" s="62"/>
    </row>
    <row r="29" spans="1:1" ht="15" customHeight="1" x14ac:dyDescent="0.25">
      <c r="A29" s="62"/>
    </row>
    <row r="30" spans="1:1" ht="15" customHeight="1" x14ac:dyDescent="0.25">
      <c r="A30" s="62"/>
    </row>
    <row r="31" spans="1:1" ht="15" customHeight="1" x14ac:dyDescent="0.25">
      <c r="A31" s="62"/>
    </row>
    <row r="32" spans="1:1" ht="15" customHeight="1" x14ac:dyDescent="0.25"/>
    <row r="33" spans="1:6" s="1" customFormat="1" ht="30" customHeight="1" x14ac:dyDescent="0.25">
      <c r="A33" s="50" t="s">
        <v>17</v>
      </c>
      <c r="B33" s="344" t="s">
        <v>101</v>
      </c>
      <c r="C33" s="345"/>
      <c r="D33" s="345"/>
      <c r="E33" s="345"/>
      <c r="F33" s="345"/>
    </row>
    <row r="34" spans="1:6" s="1" customFormat="1" ht="15" customHeight="1" x14ac:dyDescent="0.25">
      <c r="A34" s="82" t="s">
        <v>15</v>
      </c>
      <c r="B34" s="346" t="s">
        <v>27</v>
      </c>
      <c r="C34" s="347"/>
      <c r="D34" s="347"/>
      <c r="E34" s="347"/>
      <c r="F34" s="347"/>
    </row>
    <row r="35" spans="1:6" s="1" customFormat="1" ht="15" customHeight="1" x14ac:dyDescent="0.25">
      <c r="A35" s="209" t="s">
        <v>2</v>
      </c>
      <c r="B35" s="348" t="s">
        <v>213</v>
      </c>
      <c r="C35" s="349"/>
      <c r="D35" s="349"/>
      <c r="E35" s="349"/>
      <c r="F35" s="349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</row>
    <row r="62" spans="1:14" ht="12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</row>
    <row r="63" spans="1:14" ht="12" customHeight="1" x14ac:dyDescent="0.25">
      <c r="A63" s="18"/>
      <c r="B63" s="25"/>
      <c r="C63" s="39"/>
      <c r="D63" s="39"/>
      <c r="E63" s="39"/>
      <c r="F63" s="39"/>
      <c r="G63" s="39"/>
      <c r="H63" s="39"/>
      <c r="I63" s="39"/>
      <c r="L63" s="5"/>
      <c r="M63" s="5"/>
      <c r="N63" s="5"/>
    </row>
    <row r="64" spans="1:14" ht="12" customHeight="1" x14ac:dyDescent="0.25">
      <c r="A64" s="18"/>
      <c r="B64" s="26"/>
      <c r="C64" s="39"/>
      <c r="D64" s="39"/>
      <c r="E64" s="39"/>
      <c r="F64" s="39"/>
      <c r="G64" s="39"/>
      <c r="H64" s="39"/>
      <c r="I64" s="39"/>
    </row>
    <row r="65" spans="1:9" ht="12" customHeight="1" x14ac:dyDescent="0.25">
      <c r="A65" s="18"/>
      <c r="B65" s="27"/>
      <c r="C65" s="40"/>
      <c r="D65" s="40"/>
      <c r="E65" s="40"/>
      <c r="F65" s="40"/>
      <c r="G65" s="40"/>
      <c r="H65" s="40"/>
      <c r="I65" s="40"/>
    </row>
    <row r="66" spans="1:9" ht="12" customHeight="1" x14ac:dyDescent="0.25">
      <c r="A66" s="18"/>
      <c r="B66" s="28"/>
      <c r="C66" s="18"/>
      <c r="D66" s="39"/>
      <c r="E66" s="39"/>
      <c r="F66" s="39"/>
      <c r="G66" s="39"/>
      <c r="H66" s="39"/>
      <c r="I66" s="39"/>
    </row>
    <row r="67" spans="1:9" s="41" customFormat="1" ht="12" customHeight="1" x14ac:dyDescent="0.25">
      <c r="B67" s="26"/>
      <c r="C67" s="35"/>
      <c r="D67" s="34"/>
      <c r="E67" s="34"/>
      <c r="F67" s="34"/>
    </row>
    <row r="68" spans="1:9" s="41" customFormat="1" ht="12" customHeight="1" x14ac:dyDescent="0.25">
      <c r="B68" s="27"/>
      <c r="C68" s="33"/>
      <c r="D68" s="34"/>
      <c r="E68" s="34"/>
      <c r="F68" s="34"/>
    </row>
    <row r="69" spans="1:9" s="41" customFormat="1" ht="12" customHeight="1" x14ac:dyDescent="0.25">
      <c r="B69" s="28"/>
      <c r="C69" s="35"/>
      <c r="D69" s="34"/>
      <c r="E69" s="34"/>
      <c r="F69" s="34"/>
    </row>
    <row r="70" spans="1:9" s="41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C00-000000000000}"/>
    <hyperlink ref="B35" r:id="rId1" display="http://www.observatorioemigracao.pt/np4/1291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3" customWidth="1"/>
    <col min="2" max="6" width="16.7109375" style="63" customWidth="1"/>
    <col min="7" max="16384" width="8.7109375" style="63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270" t="s">
        <v>24</v>
      </c>
    </row>
    <row r="2" spans="1:16" s="13" customFormat="1" ht="30" customHeight="1" x14ac:dyDescent="0.25">
      <c r="A2" s="11"/>
      <c r="B2" s="405" t="s">
        <v>199</v>
      </c>
      <c r="C2" s="406"/>
      <c r="D2" s="406"/>
      <c r="E2" s="406"/>
      <c r="F2" s="406"/>
      <c r="G2" s="60"/>
      <c r="H2" s="60"/>
      <c r="I2" s="60"/>
      <c r="J2" s="69"/>
      <c r="K2" s="69"/>
      <c r="L2" s="12"/>
      <c r="M2" s="12"/>
      <c r="N2" s="12"/>
      <c r="O2" s="60"/>
      <c r="P2" s="60"/>
    </row>
    <row r="3" spans="1:16" ht="15" customHeight="1" x14ac:dyDescent="0.25">
      <c r="A3" s="62"/>
    </row>
    <row r="4" spans="1:16" ht="15" customHeight="1" x14ac:dyDescent="0.25">
      <c r="A4" s="62"/>
    </row>
    <row r="5" spans="1:16" ht="15" customHeight="1" x14ac:dyDescent="0.25">
      <c r="A5" s="62"/>
    </row>
    <row r="6" spans="1:16" ht="15" customHeight="1" x14ac:dyDescent="0.25">
      <c r="A6" s="62"/>
    </row>
    <row r="7" spans="1:16" ht="15" customHeight="1" x14ac:dyDescent="0.25">
      <c r="A7" s="62"/>
    </row>
    <row r="8" spans="1:16" ht="15" customHeight="1" x14ac:dyDescent="0.25">
      <c r="A8" s="62"/>
    </row>
    <row r="9" spans="1:16" ht="15" customHeight="1" x14ac:dyDescent="0.25">
      <c r="A9" s="62"/>
    </row>
    <row r="10" spans="1:16" ht="15" customHeight="1" x14ac:dyDescent="0.25">
      <c r="A10" s="62"/>
    </row>
    <row r="11" spans="1:16" ht="15" customHeight="1" x14ac:dyDescent="0.25">
      <c r="A11" s="62"/>
    </row>
    <row r="12" spans="1:16" ht="15" customHeight="1" x14ac:dyDescent="0.25">
      <c r="A12" s="62"/>
    </row>
    <row r="13" spans="1:16" ht="15" customHeight="1" x14ac:dyDescent="0.25">
      <c r="A13" s="62"/>
    </row>
    <row r="14" spans="1:16" ht="15" customHeight="1" x14ac:dyDescent="0.25">
      <c r="A14" s="62"/>
    </row>
    <row r="15" spans="1:16" ht="15" customHeight="1" x14ac:dyDescent="0.25">
      <c r="A15" s="62"/>
    </row>
    <row r="16" spans="1:16" ht="15" customHeight="1" x14ac:dyDescent="0.25">
      <c r="A16" s="62"/>
    </row>
    <row r="17" spans="1:1" ht="15" customHeight="1" x14ac:dyDescent="0.25">
      <c r="A17" s="62"/>
    </row>
    <row r="18" spans="1:1" ht="15" customHeight="1" x14ac:dyDescent="0.25">
      <c r="A18" s="62"/>
    </row>
    <row r="19" spans="1:1" ht="15" customHeight="1" x14ac:dyDescent="0.25">
      <c r="A19" s="62"/>
    </row>
    <row r="20" spans="1:1" ht="15" customHeight="1" x14ac:dyDescent="0.25">
      <c r="A20" s="62"/>
    </row>
    <row r="21" spans="1:1" ht="15" customHeight="1" x14ac:dyDescent="0.25">
      <c r="A21" s="62"/>
    </row>
    <row r="22" spans="1:1" ht="15" customHeight="1" x14ac:dyDescent="0.25">
      <c r="A22" s="62"/>
    </row>
    <row r="23" spans="1:1" ht="15" customHeight="1" x14ac:dyDescent="0.25">
      <c r="A23" s="62"/>
    </row>
    <row r="24" spans="1:1" ht="15" customHeight="1" x14ac:dyDescent="0.25">
      <c r="A24" s="62"/>
    </row>
    <row r="25" spans="1:1" ht="15" customHeight="1" x14ac:dyDescent="0.25">
      <c r="A25" s="62"/>
    </row>
    <row r="26" spans="1:1" ht="15" customHeight="1" x14ac:dyDescent="0.25">
      <c r="A26" s="62"/>
    </row>
    <row r="27" spans="1:1" ht="15" customHeight="1" x14ac:dyDescent="0.25">
      <c r="A27" s="62"/>
    </row>
    <row r="28" spans="1:1" ht="15" customHeight="1" x14ac:dyDescent="0.25">
      <c r="A28" s="62"/>
    </row>
    <row r="29" spans="1:1" ht="15" customHeight="1" x14ac:dyDescent="0.25">
      <c r="A29" s="62"/>
    </row>
    <row r="30" spans="1:1" ht="15" customHeight="1" x14ac:dyDescent="0.25">
      <c r="A30" s="62"/>
    </row>
    <row r="31" spans="1:1" ht="15" customHeight="1" x14ac:dyDescent="0.25">
      <c r="A31" s="62"/>
    </row>
    <row r="32" spans="1:1" ht="15" customHeight="1" x14ac:dyDescent="0.25">
      <c r="A32" s="62"/>
    </row>
    <row r="33" spans="1:6" ht="15" customHeight="1" x14ac:dyDescent="0.25">
      <c r="A33" s="50" t="s">
        <v>16</v>
      </c>
      <c r="B33" s="401" t="s">
        <v>211</v>
      </c>
      <c r="C33" s="401"/>
      <c r="D33" s="401"/>
      <c r="E33" s="401"/>
      <c r="F33" s="401"/>
    </row>
    <row r="34" spans="1:6" s="1" customFormat="1" ht="30" customHeight="1" x14ac:dyDescent="0.25">
      <c r="A34" s="50" t="s">
        <v>17</v>
      </c>
      <c r="B34" s="344" t="s">
        <v>101</v>
      </c>
      <c r="C34" s="345"/>
      <c r="D34" s="345"/>
      <c r="E34" s="345"/>
      <c r="F34" s="345"/>
    </row>
    <row r="35" spans="1:6" s="1" customFormat="1" ht="15" customHeight="1" x14ac:dyDescent="0.25">
      <c r="A35" s="82" t="s">
        <v>15</v>
      </c>
      <c r="B35" s="346" t="s">
        <v>27</v>
      </c>
      <c r="C35" s="347"/>
      <c r="D35" s="347"/>
      <c r="E35" s="347"/>
      <c r="F35" s="347"/>
    </row>
    <row r="36" spans="1:6" s="1" customFormat="1" ht="15" customHeight="1" x14ac:dyDescent="0.25">
      <c r="A36" s="209" t="s">
        <v>2</v>
      </c>
      <c r="B36" s="348" t="s">
        <v>213</v>
      </c>
      <c r="C36" s="349"/>
      <c r="D36" s="349"/>
      <c r="E36" s="349"/>
      <c r="F36" s="34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</row>
    <row r="63" spans="1:14" ht="12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</row>
    <row r="64" spans="1:14" ht="12" customHeight="1" x14ac:dyDescent="0.25">
      <c r="A64" s="18"/>
      <c r="B64" s="25"/>
      <c r="C64" s="39"/>
      <c r="D64" s="39"/>
      <c r="E64" s="39"/>
      <c r="F64" s="39"/>
      <c r="G64" s="39"/>
      <c r="H64" s="39"/>
      <c r="I64" s="39"/>
      <c r="L64" s="5"/>
      <c r="M64" s="5"/>
      <c r="N64" s="5"/>
    </row>
    <row r="65" spans="1:9" ht="12" customHeight="1" x14ac:dyDescent="0.25">
      <c r="A65" s="18"/>
      <c r="B65" s="26"/>
      <c r="C65" s="39"/>
      <c r="D65" s="39"/>
      <c r="E65" s="39"/>
      <c r="F65" s="39"/>
      <c r="G65" s="39"/>
      <c r="H65" s="39"/>
      <c r="I65" s="39"/>
    </row>
    <row r="66" spans="1:9" ht="12" customHeight="1" x14ac:dyDescent="0.25">
      <c r="A66" s="18"/>
      <c r="B66" s="27"/>
      <c r="C66" s="40"/>
      <c r="D66" s="40"/>
      <c r="E66" s="40"/>
      <c r="F66" s="40"/>
      <c r="G66" s="40"/>
      <c r="H66" s="40"/>
      <c r="I66" s="40"/>
    </row>
    <row r="67" spans="1:9" ht="12" customHeight="1" x14ac:dyDescent="0.25">
      <c r="A67" s="18"/>
      <c r="B67" s="28"/>
      <c r="C67" s="18"/>
      <c r="D67" s="39"/>
      <c r="E67" s="39"/>
      <c r="F67" s="39"/>
      <c r="G67" s="39"/>
      <c r="H67" s="39"/>
      <c r="I67" s="39"/>
    </row>
    <row r="68" spans="1:9" s="41" customFormat="1" ht="12" customHeight="1" x14ac:dyDescent="0.25">
      <c r="B68" s="26"/>
      <c r="C68" s="35"/>
      <c r="D68" s="107"/>
      <c r="E68" s="107"/>
      <c r="F68" s="107"/>
    </row>
    <row r="69" spans="1:9" s="41" customFormat="1" ht="12" customHeight="1" x14ac:dyDescent="0.25">
      <c r="B69" s="27"/>
      <c r="C69" s="33"/>
      <c r="D69" s="107"/>
      <c r="E69" s="107"/>
      <c r="F69" s="107"/>
    </row>
    <row r="70" spans="1:9" s="41" customFormat="1" ht="12" customHeight="1" x14ac:dyDescent="0.25">
      <c r="B70" s="28"/>
      <c r="C70" s="35"/>
      <c r="D70" s="107"/>
      <c r="E70" s="107"/>
      <c r="F70" s="107"/>
    </row>
    <row r="71" spans="1:9" s="41" customFormat="1" ht="12" customHeight="1" x14ac:dyDescent="0.25"/>
  </sheetData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D00-000000000000}"/>
    <hyperlink ref="B36" r:id="rId1" display="http://www.observatorioemigracao.pt/np4/1291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6" customWidth="1"/>
    <col min="2" max="6" width="16.7109375" style="36" customWidth="1"/>
    <col min="7" max="16384" width="8.7109375" style="36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30" customHeight="1" x14ac:dyDescent="0.25">
      <c r="A2" s="11"/>
      <c r="B2" s="412" t="s">
        <v>198</v>
      </c>
      <c r="C2" s="413"/>
      <c r="D2" s="413"/>
      <c r="E2" s="413"/>
      <c r="F2" s="413"/>
      <c r="G2" s="20"/>
      <c r="H2" s="20"/>
      <c r="I2" s="20"/>
      <c r="J2" s="37"/>
      <c r="K2" s="37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3" customFormat="1" ht="15" customHeight="1" x14ac:dyDescent="0.25"/>
    <row r="6" spans="1:16" s="63" customFormat="1" ht="15" customHeight="1" x14ac:dyDescent="0.25"/>
    <row r="7" spans="1:16" s="63" customFormat="1" ht="15" customHeight="1" x14ac:dyDescent="0.25"/>
    <row r="8" spans="1:16" s="63" customFormat="1" ht="15" customHeight="1" x14ac:dyDescent="0.25"/>
    <row r="9" spans="1:16" s="63" customFormat="1" ht="15" customHeight="1" x14ac:dyDescent="0.25"/>
    <row r="10" spans="1:16" s="63" customFormat="1" ht="15" customHeight="1" x14ac:dyDescent="0.25"/>
    <row r="11" spans="1:16" s="63" customFormat="1" ht="15" customHeight="1" x14ac:dyDescent="0.25"/>
    <row r="12" spans="1:16" s="63" customFormat="1" ht="15" customHeight="1" x14ac:dyDescent="0.25"/>
    <row r="13" spans="1:16" s="63" customFormat="1" ht="15" customHeight="1" x14ac:dyDescent="0.25"/>
    <row r="14" spans="1:16" s="63" customFormat="1" ht="15" customHeight="1" x14ac:dyDescent="0.25"/>
    <row r="15" spans="1:16" s="63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3" customFormat="1" ht="15" customHeight="1" x14ac:dyDescent="0.25"/>
    <row r="33" spans="1:6" ht="45" customHeight="1" x14ac:dyDescent="0.25">
      <c r="A33" s="50" t="s">
        <v>16</v>
      </c>
      <c r="B33" s="414" t="s">
        <v>205</v>
      </c>
      <c r="C33" s="326"/>
      <c r="D33" s="326"/>
      <c r="E33" s="326"/>
      <c r="F33" s="326"/>
    </row>
    <row r="34" spans="1:6" s="1" customFormat="1" ht="30" customHeight="1" x14ac:dyDescent="0.25">
      <c r="A34" s="50" t="s">
        <v>17</v>
      </c>
      <c r="B34" s="344" t="s">
        <v>101</v>
      </c>
      <c r="C34" s="345"/>
      <c r="D34" s="345"/>
      <c r="E34" s="345"/>
      <c r="F34" s="345"/>
    </row>
    <row r="35" spans="1:6" s="1" customFormat="1" ht="15" customHeight="1" x14ac:dyDescent="0.25">
      <c r="A35" s="82" t="s">
        <v>15</v>
      </c>
      <c r="B35" s="346" t="s">
        <v>27</v>
      </c>
      <c r="C35" s="347"/>
      <c r="D35" s="347"/>
      <c r="E35" s="347"/>
      <c r="F35" s="347"/>
    </row>
    <row r="36" spans="1:6" s="1" customFormat="1" ht="15" customHeight="1" x14ac:dyDescent="0.25">
      <c r="A36" s="209" t="s">
        <v>2</v>
      </c>
      <c r="B36" s="348" t="s">
        <v>213</v>
      </c>
      <c r="C36" s="349"/>
      <c r="D36" s="349"/>
      <c r="E36" s="349"/>
      <c r="F36" s="34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">
      <c r="A60" s="261"/>
      <c r="B60" s="177" t="s">
        <v>102</v>
      </c>
      <c r="C60" s="177">
        <v>7.1</v>
      </c>
      <c r="D60" s="177">
        <v>15.6</v>
      </c>
    </row>
    <row r="61" spans="1:14" ht="12" customHeight="1" x14ac:dyDescent="0.2">
      <c r="A61" s="261"/>
      <c r="B61" s="177" t="s">
        <v>103</v>
      </c>
      <c r="C61" s="177">
        <v>4.3</v>
      </c>
      <c r="D61" s="177">
        <v>13.7</v>
      </c>
    </row>
    <row r="62" spans="1:14" ht="12" customHeight="1" x14ac:dyDescent="0.2">
      <c r="A62" s="261"/>
      <c r="B62" s="177" t="s">
        <v>104</v>
      </c>
      <c r="C62" s="177">
        <v>16</v>
      </c>
      <c r="D62" s="177">
        <v>1.4</v>
      </c>
      <c r="E62" s="41"/>
      <c r="F62" s="41"/>
      <c r="G62" s="41"/>
      <c r="H62" s="41"/>
      <c r="I62" s="41"/>
    </row>
    <row r="63" spans="1:14" ht="12" customHeight="1" x14ac:dyDescent="0.2">
      <c r="A63" s="262"/>
      <c r="B63" s="177" t="s">
        <v>118</v>
      </c>
      <c r="C63" s="177">
        <v>3.6</v>
      </c>
      <c r="D63" s="177">
        <v>4.4000000000000004</v>
      </c>
      <c r="E63" s="39"/>
      <c r="F63" s="39"/>
      <c r="G63" s="39"/>
      <c r="H63" s="39"/>
      <c r="I63" s="39"/>
      <c r="L63" s="5"/>
      <c r="M63" s="5"/>
      <c r="N63" s="5"/>
    </row>
    <row r="64" spans="1:14" ht="12" customHeight="1" x14ac:dyDescent="0.2">
      <c r="A64" s="262"/>
      <c r="B64" s="177" t="s">
        <v>106</v>
      </c>
      <c r="C64" s="177">
        <v>4.7</v>
      </c>
      <c r="D64" s="177">
        <v>8.8000000000000007</v>
      </c>
      <c r="E64" s="39"/>
      <c r="F64" s="39"/>
      <c r="G64" s="39"/>
      <c r="H64" s="39"/>
      <c r="I64" s="39"/>
    </row>
    <row r="65" spans="1:9" ht="12" customHeight="1" x14ac:dyDescent="0.2">
      <c r="A65" s="262"/>
      <c r="B65" s="177" t="s">
        <v>109</v>
      </c>
      <c r="C65" s="177">
        <v>12.7</v>
      </c>
      <c r="D65" s="177">
        <v>13.6</v>
      </c>
      <c r="E65" s="40"/>
      <c r="F65" s="40"/>
      <c r="G65" s="40"/>
      <c r="H65" s="40"/>
      <c r="I65" s="40"/>
    </row>
    <row r="66" spans="1:9" ht="12" customHeight="1" x14ac:dyDescent="0.2">
      <c r="A66" s="261"/>
      <c r="B66" s="177" t="s">
        <v>110</v>
      </c>
      <c r="C66" s="177">
        <v>6.2</v>
      </c>
      <c r="D66" s="177">
        <v>4.2</v>
      </c>
      <c r="E66" s="39"/>
      <c r="F66" s="39"/>
      <c r="G66" s="39"/>
      <c r="H66" s="39"/>
      <c r="I66" s="39"/>
    </row>
    <row r="67" spans="1:9" s="41" customFormat="1" ht="12" customHeight="1" x14ac:dyDescent="0.2">
      <c r="A67" s="261"/>
      <c r="B67" s="177" t="s">
        <v>44</v>
      </c>
      <c r="C67" s="177">
        <v>2.8</v>
      </c>
      <c r="D67" s="177">
        <v>10.7</v>
      </c>
      <c r="E67" s="34"/>
      <c r="F67" s="34"/>
    </row>
    <row r="68" spans="1:9" s="41" customFormat="1" ht="12" customHeight="1" x14ac:dyDescent="0.2">
      <c r="A68" s="261"/>
      <c r="B68" s="177" t="s">
        <v>77</v>
      </c>
      <c r="C68" s="177">
        <v>4.3</v>
      </c>
      <c r="D68" s="177">
        <v>13.1</v>
      </c>
      <c r="E68" s="34"/>
      <c r="F68" s="34"/>
    </row>
    <row r="69" spans="1:9" s="41" customFormat="1" ht="12" customHeight="1" x14ac:dyDescent="0.2">
      <c r="A69" s="261"/>
      <c r="B69" s="177" t="s">
        <v>111</v>
      </c>
      <c r="C69" s="177">
        <v>10.8</v>
      </c>
      <c r="D69" s="177">
        <v>10.1</v>
      </c>
      <c r="E69" s="34"/>
      <c r="F69" s="34"/>
    </row>
    <row r="70" spans="1:9" s="41" customFormat="1" ht="12" customHeight="1" x14ac:dyDescent="0.2">
      <c r="A70" s="261"/>
      <c r="B70" s="177" t="s">
        <v>112</v>
      </c>
      <c r="C70" s="177">
        <v>4.5999999999999996</v>
      </c>
      <c r="D70" s="177">
        <v>3.7</v>
      </c>
    </row>
    <row r="71" spans="1:9" ht="12" customHeight="1" x14ac:dyDescent="0.2">
      <c r="A71" s="261"/>
      <c r="B71" s="177" t="s">
        <v>113</v>
      </c>
      <c r="C71" s="177">
        <v>16.100000000000001</v>
      </c>
      <c r="D71" s="177">
        <v>19.600000000000001</v>
      </c>
    </row>
    <row r="72" spans="1:9" ht="12" customHeight="1" x14ac:dyDescent="0.2">
      <c r="A72" s="261"/>
      <c r="B72" s="177" t="s">
        <v>114</v>
      </c>
      <c r="C72" s="177">
        <v>5.8</v>
      </c>
      <c r="D72" s="177">
        <v>7.4</v>
      </c>
    </row>
    <row r="73" spans="1:9" ht="12" customHeight="1" x14ac:dyDescent="0.2">
      <c r="A73" s="261"/>
      <c r="B73" s="177" t="s">
        <v>115</v>
      </c>
      <c r="C73" s="177">
        <v>12.2</v>
      </c>
      <c r="D73" s="177">
        <v>8.8000000000000007</v>
      </c>
    </row>
    <row r="74" spans="1:9" ht="12" customHeight="1" x14ac:dyDescent="0.2">
      <c r="A74" s="261"/>
      <c r="B74" s="177" t="s">
        <v>116</v>
      </c>
      <c r="C74" s="177">
        <v>13.5</v>
      </c>
      <c r="D74" s="177">
        <v>4</v>
      </c>
    </row>
    <row r="75" spans="1:9" ht="12" customHeight="1" x14ac:dyDescent="0.2">
      <c r="A75" s="261"/>
      <c r="B75" s="177" t="s">
        <v>123</v>
      </c>
      <c r="C75" s="177">
        <v>6</v>
      </c>
      <c r="D75" s="177">
        <v>10.5</v>
      </c>
    </row>
    <row r="76" spans="1:9" ht="12" customHeight="1" x14ac:dyDescent="0.2">
      <c r="A76" s="261"/>
      <c r="B76" s="177" t="s">
        <v>117</v>
      </c>
      <c r="C76" s="177">
        <v>8.1999999999999993</v>
      </c>
      <c r="D76" s="177">
        <v>2.2000000000000002</v>
      </c>
    </row>
    <row r="77" spans="1:9" ht="12" customHeight="1" x14ac:dyDescent="0.2">
      <c r="A77" s="261"/>
      <c r="B77" s="179" t="s">
        <v>4</v>
      </c>
      <c r="C77" s="177">
        <v>20.8</v>
      </c>
      <c r="D77" s="177">
        <v>8.6</v>
      </c>
    </row>
    <row r="78" spans="1:9" ht="12" customHeight="1" x14ac:dyDescent="0.2">
      <c r="A78" s="261"/>
      <c r="B78" s="177" t="s">
        <v>79</v>
      </c>
      <c r="C78" s="177">
        <v>13.1</v>
      </c>
      <c r="D78" s="177">
        <v>0.6</v>
      </c>
    </row>
    <row r="79" spans="1:9" ht="12" customHeight="1" x14ac:dyDescent="0.2">
      <c r="A79" s="261"/>
      <c r="B79" s="177" t="s">
        <v>107</v>
      </c>
      <c r="C79" s="177">
        <v>9.6</v>
      </c>
      <c r="D79" s="177">
        <v>2.4</v>
      </c>
    </row>
    <row r="80" spans="1:9" ht="12" customHeight="1" x14ac:dyDescent="0.2">
      <c r="A80" s="261"/>
      <c r="B80" s="177" t="s">
        <v>108</v>
      </c>
      <c r="C80" s="177">
        <v>6.5</v>
      </c>
      <c r="D80" s="177">
        <v>8.1</v>
      </c>
    </row>
    <row r="81" spans="1:4" ht="12" customHeight="1" x14ac:dyDescent="0.2">
      <c r="A81" s="261"/>
      <c r="B81" s="177" t="s">
        <v>43</v>
      </c>
      <c r="C81" s="177">
        <v>3</v>
      </c>
      <c r="D81" s="177">
        <v>15.2</v>
      </c>
    </row>
    <row r="82" spans="1:4" ht="12" customHeight="1" x14ac:dyDescent="0.2">
      <c r="A82" s="261"/>
      <c r="B82" s="177" t="s">
        <v>119</v>
      </c>
      <c r="C82" s="177">
        <v>3.4</v>
      </c>
      <c r="D82" s="177">
        <v>14.1</v>
      </c>
    </row>
    <row r="83" spans="1:4" ht="12" customHeight="1" x14ac:dyDescent="0.2">
      <c r="A83" s="261"/>
      <c r="B83" s="177" t="s">
        <v>42</v>
      </c>
      <c r="C83" s="177">
        <v>7.5</v>
      </c>
      <c r="D83" s="177">
        <v>11.2</v>
      </c>
    </row>
    <row r="84" spans="1:4" ht="12" customHeight="1" x14ac:dyDescent="0.25">
      <c r="C84" s="178">
        <f>AVERAGE(C60:C83)</f>
        <v>8.4499999999999993</v>
      </c>
      <c r="D84" s="178">
        <f>AVERAGE(D60:D83)</f>
        <v>8.8333333333333304</v>
      </c>
    </row>
  </sheetData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E00-000000000000}"/>
    <hyperlink ref="B36" r:id="rId1" display="http://www.observatorioemigracao.pt/np4/1291" xr:uid="{00000000-0004-0000-0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3" t="s">
        <v>0</v>
      </c>
      <c r="B1" s="128" t="s">
        <v>1</v>
      </c>
      <c r="C1" s="105"/>
      <c r="D1" s="105"/>
      <c r="E1" s="105"/>
      <c r="F1" s="105"/>
      <c r="G1" s="9"/>
      <c r="H1" s="9"/>
      <c r="I1" s="65" t="s">
        <v>24</v>
      </c>
    </row>
    <row r="2" spans="1:9" ht="30" customHeight="1" thickBot="1" x14ac:dyDescent="0.3">
      <c r="B2" s="330" t="s">
        <v>46</v>
      </c>
      <c r="C2" s="331"/>
      <c r="D2" s="331"/>
      <c r="E2" s="331"/>
      <c r="F2" s="331"/>
      <c r="G2" s="331"/>
      <c r="H2" s="331"/>
      <c r="I2" s="331"/>
    </row>
    <row r="3" spans="1:9" ht="45" customHeight="1" x14ac:dyDescent="0.25">
      <c r="B3" s="332" t="s">
        <v>80</v>
      </c>
      <c r="C3" s="334" t="s">
        <v>4</v>
      </c>
      <c r="D3" s="336" t="s">
        <v>75</v>
      </c>
      <c r="E3" s="337"/>
      <c r="F3" s="338"/>
      <c r="G3" s="339" t="s">
        <v>76</v>
      </c>
      <c r="H3" s="337"/>
      <c r="I3" s="337"/>
    </row>
    <row r="4" spans="1:9" ht="30" customHeight="1" x14ac:dyDescent="0.25">
      <c r="B4" s="333"/>
      <c r="C4" s="335"/>
      <c r="D4" s="84" t="s">
        <v>42</v>
      </c>
      <c r="E4" s="103" t="s">
        <v>41</v>
      </c>
      <c r="F4" s="106" t="s">
        <v>77</v>
      </c>
      <c r="G4" s="103" t="s">
        <v>78</v>
      </c>
      <c r="H4" s="103" t="s">
        <v>11</v>
      </c>
      <c r="I4" s="104" t="s">
        <v>79</v>
      </c>
    </row>
    <row r="5" spans="1:9" ht="15" customHeight="1" x14ac:dyDescent="0.25">
      <c r="B5" s="91" t="s">
        <v>48</v>
      </c>
      <c r="C5" s="140">
        <v>91.59</v>
      </c>
      <c r="D5" s="141">
        <v>241.93</v>
      </c>
      <c r="E5" s="142">
        <v>39.515999999999998</v>
      </c>
      <c r="F5" s="143">
        <v>348.54</v>
      </c>
      <c r="G5" s="150">
        <v>8358.14</v>
      </c>
      <c r="H5" s="142">
        <v>4.03</v>
      </c>
      <c r="I5" s="142">
        <v>230.02</v>
      </c>
    </row>
    <row r="6" spans="1:9" ht="15" customHeight="1" x14ac:dyDescent="0.25">
      <c r="B6" s="10" t="s">
        <v>49</v>
      </c>
      <c r="C6" s="144">
        <v>10.459806</v>
      </c>
      <c r="D6" s="145">
        <v>64.097085000000007</v>
      </c>
      <c r="E6" s="138">
        <v>8.0814819999999994</v>
      </c>
      <c r="F6" s="146">
        <v>80.621787999999995</v>
      </c>
      <c r="G6" s="151">
        <v>200.36192500000001</v>
      </c>
      <c r="H6" s="138">
        <v>0.49889699999999998</v>
      </c>
      <c r="I6" s="138">
        <v>19.963581000000001</v>
      </c>
    </row>
    <row r="7" spans="1:9" ht="15" customHeight="1" x14ac:dyDescent="0.25">
      <c r="B7" s="2" t="s">
        <v>50</v>
      </c>
      <c r="C7" s="147">
        <v>114.202489354733</v>
      </c>
      <c r="D7" s="148">
        <v>264.940623320795</v>
      </c>
      <c r="E7" s="137">
        <v>204.511640854337</v>
      </c>
      <c r="F7" s="149">
        <v>231.312870832616</v>
      </c>
      <c r="G7" s="152">
        <v>23.9720709392281</v>
      </c>
      <c r="H7" s="137">
        <v>123.795781637717</v>
      </c>
      <c r="I7" s="137">
        <v>86.790631249456595</v>
      </c>
    </row>
    <row r="8" spans="1:9" ht="15" customHeight="1" x14ac:dyDescent="0.25">
      <c r="B8" s="10" t="s">
        <v>51</v>
      </c>
      <c r="C8" s="144">
        <v>62.338000000000001</v>
      </c>
      <c r="D8" s="145">
        <v>82.091999999999999</v>
      </c>
      <c r="E8" s="138">
        <v>73.787000000000006</v>
      </c>
      <c r="F8" s="146">
        <v>74.89</v>
      </c>
      <c r="G8" s="151">
        <v>85.171000000000006</v>
      </c>
      <c r="H8" s="138">
        <v>64.126999999999995</v>
      </c>
      <c r="I8" s="138">
        <v>54.234999999999999</v>
      </c>
    </row>
    <row r="9" spans="1:9" ht="15" customHeight="1" x14ac:dyDescent="0.25">
      <c r="B9" s="2" t="s">
        <v>62</v>
      </c>
      <c r="C9" s="147">
        <v>-0.52480614763067102</v>
      </c>
      <c r="D9" s="148">
        <v>0.62820347939874699</v>
      </c>
      <c r="E9" s="137">
        <v>1.05261818753359</v>
      </c>
      <c r="F9" s="149">
        <v>0.243362935346772</v>
      </c>
      <c r="G9" s="152">
        <v>0.85505748260325398</v>
      </c>
      <c r="H9" s="137">
        <v>0.90527328246508498</v>
      </c>
      <c r="I9" s="137">
        <v>-0.56516199208254703</v>
      </c>
    </row>
    <row r="10" spans="1:9" ht="15" customHeight="1" x14ac:dyDescent="0.25">
      <c r="B10" s="10" t="s">
        <v>53</v>
      </c>
      <c r="C10" s="144">
        <v>14.770936626497599</v>
      </c>
      <c r="D10" s="145">
        <v>17.591952897435402</v>
      </c>
      <c r="E10" s="138">
        <v>14.7741603472119</v>
      </c>
      <c r="F10" s="146">
        <v>13.0911914623473</v>
      </c>
      <c r="G10" s="151">
        <v>24.084631848091899</v>
      </c>
      <c r="H10" s="138">
        <v>29.532348360483201</v>
      </c>
      <c r="I10" s="138">
        <v>15.0784717067956</v>
      </c>
    </row>
    <row r="11" spans="1:9" ht="15" customHeight="1" x14ac:dyDescent="0.25">
      <c r="B11" s="2" t="s">
        <v>52</v>
      </c>
      <c r="C11" s="147">
        <v>18.7704253217996</v>
      </c>
      <c r="D11" s="148">
        <v>17.490646619656701</v>
      </c>
      <c r="E11" s="137">
        <v>17.706085283020801</v>
      </c>
      <c r="F11" s="149">
        <v>21.136282047813701</v>
      </c>
      <c r="G11" s="152">
        <v>7.5256793425197896</v>
      </c>
      <c r="H11" s="137">
        <v>5.3237441796603298</v>
      </c>
      <c r="I11" s="137">
        <v>15.1141284097558</v>
      </c>
    </row>
    <row r="12" spans="1:9" ht="15" customHeight="1" x14ac:dyDescent="0.25">
      <c r="B12" s="10" t="s">
        <v>54</v>
      </c>
      <c r="C12" s="144">
        <v>1.28</v>
      </c>
      <c r="D12" s="145">
        <v>1.9</v>
      </c>
      <c r="E12" s="138">
        <v>1.52</v>
      </c>
      <c r="F12" s="146">
        <v>1.38</v>
      </c>
      <c r="G12" s="151">
        <v>1.8109999999999999</v>
      </c>
      <c r="H12" s="138">
        <v>2.331</v>
      </c>
      <c r="I12" s="138">
        <v>1.53</v>
      </c>
    </row>
    <row r="13" spans="1:9" ht="15" customHeight="1" x14ac:dyDescent="0.25">
      <c r="B13" s="2" t="s">
        <v>55</v>
      </c>
      <c r="C13" s="147">
        <v>5.4662850000000001</v>
      </c>
      <c r="D13" s="148">
        <v>32.617519999999999</v>
      </c>
      <c r="E13" s="137">
        <v>4.6403160000000003</v>
      </c>
      <c r="F13" s="149">
        <v>41.762514000000003</v>
      </c>
      <c r="G13" s="152">
        <v>104.745358</v>
      </c>
      <c r="H13" s="137">
        <v>0.23200899999999999</v>
      </c>
      <c r="I13" s="137">
        <v>9.6020789999999998</v>
      </c>
    </row>
    <row r="14" spans="1:9" ht="15" customHeight="1" x14ac:dyDescent="0.25">
      <c r="B14" s="10" t="s">
        <v>56</v>
      </c>
      <c r="C14" s="144">
        <v>18.299999237060501</v>
      </c>
      <c r="D14" s="145">
        <v>36.700000762939503</v>
      </c>
      <c r="E14" s="138">
        <v>32.900001525878899</v>
      </c>
      <c r="F14" s="146">
        <v>27.5</v>
      </c>
      <c r="G14" s="151">
        <v>17.200000762939499</v>
      </c>
      <c r="H14" s="138" t="s">
        <v>10</v>
      </c>
      <c r="I14" s="138">
        <v>17.200000762939499</v>
      </c>
    </row>
    <row r="15" spans="1:9" ht="15" customHeight="1" x14ac:dyDescent="0.25">
      <c r="B15" s="2" t="s">
        <v>57</v>
      </c>
      <c r="C15" s="147">
        <v>15.6000003814697</v>
      </c>
      <c r="D15" s="148">
        <v>7.9000000953674299</v>
      </c>
      <c r="E15" s="137">
        <v>4.1999998092651403</v>
      </c>
      <c r="F15" s="149">
        <v>5.4000000953674299</v>
      </c>
      <c r="G15" s="152">
        <v>6.9000000953674299</v>
      </c>
      <c r="H15" s="137">
        <v>7.5999999046325701</v>
      </c>
      <c r="I15" s="137">
        <v>7</v>
      </c>
    </row>
    <row r="16" spans="1:9" ht="15" customHeight="1" x14ac:dyDescent="0.25">
      <c r="B16" s="10" t="s">
        <v>58</v>
      </c>
      <c r="C16" s="144">
        <v>48.700000762939503</v>
      </c>
      <c r="D16" s="145">
        <v>34.700000762939503</v>
      </c>
      <c r="E16" s="138">
        <v>34.700000762939503</v>
      </c>
      <c r="F16" s="146">
        <v>45.200000762939503</v>
      </c>
      <c r="G16" s="151">
        <v>14.6000003814697</v>
      </c>
      <c r="H16" s="138" t="s">
        <v>10</v>
      </c>
      <c r="I16" s="138">
        <v>45.299999237060497</v>
      </c>
    </row>
    <row r="17" spans="1:9" ht="15" customHeight="1" x14ac:dyDescent="0.25">
      <c r="B17" s="2" t="s">
        <v>59</v>
      </c>
      <c r="C17" s="147">
        <v>37.700000762939503</v>
      </c>
      <c r="D17" s="148">
        <v>21.299999237060501</v>
      </c>
      <c r="E17" s="137">
        <v>8.3999996185302699</v>
      </c>
      <c r="F17" s="149">
        <v>8.1000003814697301</v>
      </c>
      <c r="G17" s="152">
        <v>15.5</v>
      </c>
      <c r="H17" s="137">
        <v>12.800000190734901</v>
      </c>
      <c r="I17" s="137">
        <v>22.799999237060501</v>
      </c>
    </row>
    <row r="18" spans="1:9" ht="15" customHeight="1" x14ac:dyDescent="0.25">
      <c r="B18" s="10" t="s">
        <v>60</v>
      </c>
      <c r="C18" s="144">
        <v>220.0221467041797</v>
      </c>
      <c r="D18" s="145">
        <v>2521.3809580345464</v>
      </c>
      <c r="E18" s="138">
        <v>650.37688202829679</v>
      </c>
      <c r="F18" s="146">
        <v>3634.8225793191568</v>
      </c>
      <c r="G18" s="151">
        <v>2245.6730323537595</v>
      </c>
      <c r="H18" s="138">
        <v>1.8881233437725848</v>
      </c>
      <c r="I18" s="138">
        <v>189.6381620132714</v>
      </c>
    </row>
    <row r="19" spans="1:9" ht="15" customHeight="1" x14ac:dyDescent="0.25">
      <c r="B19" s="2" t="s">
        <v>61</v>
      </c>
      <c r="C19" s="147">
        <v>-1.3922041959430658</v>
      </c>
      <c r="D19" s="148">
        <v>1.7435083125991468</v>
      </c>
      <c r="E19" s="137">
        <v>1.9277396429797875</v>
      </c>
      <c r="F19" s="149">
        <v>0.43196544276457871</v>
      </c>
      <c r="G19" s="152">
        <v>2.4920118026569469</v>
      </c>
      <c r="H19" s="137">
        <v>0.49940217549794852</v>
      </c>
      <c r="I19" s="137">
        <v>3.4999212970250255</v>
      </c>
    </row>
    <row r="20" spans="1:9" ht="15" customHeight="1" x14ac:dyDescent="0.25">
      <c r="B20" s="10" t="s">
        <v>63</v>
      </c>
      <c r="C20" s="144">
        <v>21.035012188962174</v>
      </c>
      <c r="D20" s="145">
        <v>39.336905227976381</v>
      </c>
      <c r="E20" s="138">
        <v>80.477427534738908</v>
      </c>
      <c r="F20" s="146">
        <v>45.084866876422502</v>
      </c>
      <c r="G20" s="151">
        <v>11.208082735049382</v>
      </c>
      <c r="H20" s="138">
        <v>3.7845955052297069</v>
      </c>
      <c r="I20" s="138">
        <v>9.4992056792451915</v>
      </c>
    </row>
    <row r="21" spans="1:9" ht="15" customHeight="1" x14ac:dyDescent="0.25">
      <c r="B21" s="2" t="s">
        <v>64</v>
      </c>
      <c r="C21" s="147">
        <v>3.1</v>
      </c>
      <c r="D21" s="148">
        <v>3.9</v>
      </c>
      <c r="E21" s="137">
        <v>3.6</v>
      </c>
      <c r="F21" s="149">
        <v>3.2</v>
      </c>
      <c r="G21" s="152">
        <v>12.3</v>
      </c>
      <c r="H21" s="137">
        <v>21.9</v>
      </c>
      <c r="I21" s="137">
        <v>10.5</v>
      </c>
    </row>
    <row r="22" spans="1:9" ht="15" customHeight="1" x14ac:dyDescent="0.25">
      <c r="B22" s="10" t="s">
        <v>65</v>
      </c>
      <c r="C22" s="144">
        <v>8.1999999999999993</v>
      </c>
      <c r="D22" s="145">
        <v>12.3</v>
      </c>
      <c r="E22" s="138">
        <v>12.2</v>
      </c>
      <c r="F22" s="146">
        <v>12.9</v>
      </c>
      <c r="G22" s="151">
        <v>7.2</v>
      </c>
      <c r="H22" s="138">
        <v>3.5</v>
      </c>
      <c r="I22" s="138">
        <v>10.7</v>
      </c>
    </row>
    <row r="23" spans="1:9" ht="15" customHeight="1" x14ac:dyDescent="0.25">
      <c r="B23" s="2" t="s">
        <v>66</v>
      </c>
      <c r="C23" s="147">
        <v>0.82232943763075006</v>
      </c>
      <c r="D23" s="148">
        <v>0.89172591100276555</v>
      </c>
      <c r="E23" s="137">
        <v>0.91739431693351325</v>
      </c>
      <c r="F23" s="149">
        <v>0.91143694200061365</v>
      </c>
      <c r="G23" s="152">
        <v>0.74364043910234334</v>
      </c>
      <c r="H23" s="137">
        <v>0.63586157171466118</v>
      </c>
      <c r="I23" s="137">
        <v>0.78452751498691853</v>
      </c>
    </row>
    <row r="24" spans="1:9" ht="12" customHeight="1" thickBot="1" x14ac:dyDescent="0.3">
      <c r="B24" s="83" t="s">
        <v>67</v>
      </c>
      <c r="C24" s="243" t="s">
        <v>68</v>
      </c>
      <c r="D24" s="244" t="s">
        <v>69</v>
      </c>
      <c r="E24" s="245" t="s">
        <v>70</v>
      </c>
      <c r="F24" s="246" t="s">
        <v>71</v>
      </c>
      <c r="G24" s="247" t="s">
        <v>72</v>
      </c>
      <c r="H24" s="245" t="s">
        <v>73</v>
      </c>
      <c r="I24" s="245" t="s">
        <v>74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50" t="s">
        <v>16</v>
      </c>
      <c r="B26" s="340" t="s">
        <v>81</v>
      </c>
      <c r="C26" s="341"/>
      <c r="D26" s="341"/>
      <c r="E26" s="341"/>
      <c r="F26" s="341"/>
      <c r="G26" s="341"/>
      <c r="H26" s="341"/>
      <c r="I26" s="341"/>
    </row>
    <row r="27" spans="1:9" ht="30" customHeight="1" x14ac:dyDescent="0.25">
      <c r="A27" s="50" t="s">
        <v>17</v>
      </c>
      <c r="B27" s="325" t="s">
        <v>97</v>
      </c>
      <c r="C27" s="326"/>
      <c r="D27" s="326"/>
      <c r="E27" s="326"/>
      <c r="F27" s="326"/>
      <c r="G27" s="326"/>
      <c r="H27" s="326"/>
      <c r="I27" s="326"/>
    </row>
    <row r="28" spans="1:9" ht="15" customHeight="1" x14ac:dyDescent="0.25">
      <c r="A28" s="82" t="s">
        <v>15</v>
      </c>
      <c r="B28" s="327" t="s">
        <v>27</v>
      </c>
      <c r="C28" s="301"/>
      <c r="D28" s="301"/>
      <c r="E28" s="301"/>
      <c r="F28" s="301"/>
      <c r="G28" s="301"/>
      <c r="H28" s="301"/>
      <c r="I28" s="301"/>
    </row>
    <row r="29" spans="1:9" ht="15" customHeight="1" x14ac:dyDescent="0.25">
      <c r="A29" s="209" t="s">
        <v>2</v>
      </c>
      <c r="B29" s="328" t="s">
        <v>213</v>
      </c>
      <c r="C29" s="329"/>
      <c r="D29" s="329"/>
      <c r="E29" s="329"/>
      <c r="F29" s="329"/>
      <c r="G29" s="329"/>
      <c r="H29" s="329"/>
      <c r="I29" s="329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24"/>
      <c r="C32" s="321"/>
      <c r="D32" s="321"/>
      <c r="E32" s="321"/>
      <c r="F32" s="321"/>
      <c r="G32" s="321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 xr:uid="{00000000-0004-0000-0100-000000000000}"/>
    <hyperlink ref="B29" r:id="rId1" display="http://www.observatorioemigracao.pt/np4/129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2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3" t="s">
        <v>0</v>
      </c>
      <c r="B1" s="128" t="s">
        <v>1</v>
      </c>
      <c r="C1" s="9"/>
      <c r="D1" s="9"/>
      <c r="I1" s="65" t="s">
        <v>24</v>
      </c>
    </row>
    <row r="2" spans="1:19" ht="30" customHeight="1" thickBot="1" x14ac:dyDescent="0.3">
      <c r="B2" s="330" t="s">
        <v>47</v>
      </c>
      <c r="C2" s="342"/>
      <c r="D2" s="342"/>
      <c r="E2" s="342"/>
      <c r="F2" s="343"/>
      <c r="G2" s="343"/>
      <c r="H2" s="343"/>
      <c r="I2" s="343"/>
    </row>
    <row r="3" spans="1:19" ht="45" customHeight="1" x14ac:dyDescent="0.25">
      <c r="B3" s="332" t="s">
        <v>80</v>
      </c>
      <c r="C3" s="334" t="s">
        <v>4</v>
      </c>
      <c r="D3" s="336" t="s">
        <v>75</v>
      </c>
      <c r="E3" s="337"/>
      <c r="F3" s="338"/>
      <c r="G3" s="339" t="s">
        <v>76</v>
      </c>
      <c r="H3" s="337"/>
      <c r="I3" s="337"/>
    </row>
    <row r="4" spans="1:19" ht="30" customHeight="1" x14ac:dyDescent="0.25">
      <c r="B4" s="333"/>
      <c r="C4" s="335"/>
      <c r="D4" s="241" t="s">
        <v>42</v>
      </c>
      <c r="E4" s="242" t="s">
        <v>41</v>
      </c>
      <c r="F4" s="106" t="s">
        <v>77</v>
      </c>
      <c r="G4" s="242" t="s">
        <v>78</v>
      </c>
      <c r="H4" s="242" t="s">
        <v>11</v>
      </c>
      <c r="I4" s="104" t="s">
        <v>79</v>
      </c>
    </row>
    <row r="5" spans="1:19" ht="15" customHeight="1" x14ac:dyDescent="0.25">
      <c r="B5" s="91" t="s">
        <v>82</v>
      </c>
      <c r="C5" s="154">
        <v>2230</v>
      </c>
      <c r="D5" s="155">
        <v>4668.3</v>
      </c>
      <c r="E5" s="152">
        <v>407.8</v>
      </c>
      <c r="F5" s="156">
        <v>3540.6</v>
      </c>
      <c r="G5" s="152">
        <v>1367.1</v>
      </c>
      <c r="H5" s="152">
        <v>192.5</v>
      </c>
      <c r="I5" s="152">
        <v>2769.4</v>
      </c>
    </row>
    <row r="6" spans="1:19" ht="15" customHeight="1" x14ac:dyDescent="0.25">
      <c r="B6" s="10" t="s">
        <v>83</v>
      </c>
      <c r="C6" s="157">
        <v>20.8</v>
      </c>
      <c r="D6" s="158">
        <v>7.5</v>
      </c>
      <c r="E6" s="151">
        <v>5.4</v>
      </c>
      <c r="F6" s="159">
        <v>4.3</v>
      </c>
      <c r="G6" s="151">
        <v>0.7</v>
      </c>
      <c r="H6" s="151">
        <v>37.5</v>
      </c>
      <c r="I6" s="151">
        <v>13.1</v>
      </c>
    </row>
    <row r="7" spans="1:19" ht="15" customHeight="1" x14ac:dyDescent="0.25">
      <c r="B7" s="2" t="s">
        <v>84</v>
      </c>
      <c r="C7" s="154">
        <v>13.082865246168501</v>
      </c>
      <c r="D7" s="155">
        <v>11.655423542047799</v>
      </c>
      <c r="E7" s="152">
        <v>6.6223783055507397</v>
      </c>
      <c r="F7" s="156">
        <v>3.2156926188235602</v>
      </c>
      <c r="G7" s="152">
        <v>1.8664827291510999</v>
      </c>
      <c r="H7" s="152">
        <v>55.469988518160498</v>
      </c>
      <c r="I7" s="152">
        <v>10.2446519284524</v>
      </c>
    </row>
    <row r="8" spans="1:19" ht="15" customHeight="1" x14ac:dyDescent="0.25">
      <c r="B8" s="10" t="s">
        <v>85</v>
      </c>
      <c r="C8" s="157">
        <v>918.6</v>
      </c>
      <c r="D8" s="158">
        <v>6955.7</v>
      </c>
      <c r="E8" s="151">
        <v>1762.8</v>
      </c>
      <c r="F8" s="159">
        <v>10758.1</v>
      </c>
      <c r="G8" s="151">
        <v>688</v>
      </c>
      <c r="H8" s="151">
        <v>12.1</v>
      </c>
      <c r="I8" s="151">
        <v>132.80000000000001</v>
      </c>
    </row>
    <row r="9" spans="1:19" ht="15" customHeight="1" x14ac:dyDescent="0.25">
      <c r="B9" s="2" t="s">
        <v>86</v>
      </c>
      <c r="C9" s="154">
        <v>8.6</v>
      </c>
      <c r="D9" s="155">
        <v>11.2</v>
      </c>
      <c r="E9" s="152">
        <v>23.2</v>
      </c>
      <c r="F9" s="156">
        <v>13.1</v>
      </c>
      <c r="G9" s="152">
        <v>0.4</v>
      </c>
      <c r="H9" s="152">
        <v>2.4</v>
      </c>
      <c r="I9" s="152">
        <v>0.6</v>
      </c>
    </row>
    <row r="10" spans="1:19" ht="15" customHeight="1" x14ac:dyDescent="0.25">
      <c r="B10" s="10" t="s">
        <v>87</v>
      </c>
      <c r="C10" s="157">
        <v>4372.3655301992394</v>
      </c>
      <c r="D10" s="158">
        <v>1711.9127251130399</v>
      </c>
      <c r="E10" s="151">
        <v>3148.89436296228</v>
      </c>
      <c r="F10" s="159">
        <v>15204.3732746322</v>
      </c>
      <c r="G10" s="151">
        <v>2537.2334704600003</v>
      </c>
      <c r="H10" s="151">
        <v>175.89420786446701</v>
      </c>
      <c r="I10" s="151">
        <v>3515</v>
      </c>
    </row>
    <row r="11" spans="1:19" ht="15" customHeight="1" x14ac:dyDescent="0.25">
      <c r="B11" s="2" t="s">
        <v>89</v>
      </c>
      <c r="C11" s="154">
        <v>1.9872388283157221</v>
      </c>
      <c r="D11" s="155">
        <v>6.7895837781193569E-2</v>
      </c>
      <c r="E11" s="152">
        <v>0.48416455903875072</v>
      </c>
      <c r="F11" s="156">
        <v>0.41829753565248706</v>
      </c>
      <c r="G11" s="152">
        <v>0.11298320966167756</v>
      </c>
      <c r="H11" s="152">
        <v>9.3158218950367768</v>
      </c>
      <c r="I11" s="152">
        <v>1.8535298816880597</v>
      </c>
    </row>
    <row r="12" spans="1:19" ht="15" customHeight="1" thickBot="1" x14ac:dyDescent="0.3">
      <c r="B12" s="83" t="s">
        <v>88</v>
      </c>
      <c r="C12" s="160">
        <v>1230.9370280103701</v>
      </c>
      <c r="D12" s="161">
        <v>2221.88703762558</v>
      </c>
      <c r="E12" s="153">
        <v>30108.978011200699</v>
      </c>
      <c r="F12" s="162">
        <v>16700.616414488301</v>
      </c>
      <c r="G12" s="153">
        <v>1019.4464817200001</v>
      </c>
      <c r="H12" s="153">
        <v>9.7283629855508593</v>
      </c>
      <c r="I12" s="153">
        <v>543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50" t="s">
        <v>16</v>
      </c>
      <c r="B14" s="340" t="s">
        <v>81</v>
      </c>
      <c r="C14" s="341"/>
      <c r="D14" s="341"/>
      <c r="E14" s="341"/>
      <c r="F14" s="341"/>
      <c r="G14" s="341"/>
      <c r="H14" s="341"/>
      <c r="I14" s="341"/>
      <c r="K14"/>
      <c r="L14"/>
      <c r="M14"/>
      <c r="N14"/>
      <c r="O14"/>
      <c r="P14"/>
      <c r="Q14"/>
      <c r="R14"/>
      <c r="S14"/>
    </row>
    <row r="15" spans="1:19" ht="30" customHeight="1" x14ac:dyDescent="0.25">
      <c r="A15" s="50" t="s">
        <v>17</v>
      </c>
      <c r="B15" s="344" t="s">
        <v>90</v>
      </c>
      <c r="C15" s="345"/>
      <c r="D15" s="345"/>
      <c r="E15" s="345"/>
      <c r="F15" s="345"/>
      <c r="G15" s="345"/>
      <c r="H15" s="345"/>
      <c r="I15" s="345"/>
    </row>
    <row r="16" spans="1:19" ht="15" customHeight="1" x14ac:dyDescent="0.25">
      <c r="A16" s="82" t="s">
        <v>15</v>
      </c>
      <c r="B16" s="346" t="s">
        <v>27</v>
      </c>
      <c r="C16" s="347"/>
      <c r="D16" s="347"/>
      <c r="E16" s="347"/>
      <c r="F16" s="347"/>
      <c r="G16" s="347"/>
      <c r="H16" s="347"/>
      <c r="I16" s="347"/>
    </row>
    <row r="17" spans="1:17" ht="15" customHeight="1" x14ac:dyDescent="0.25">
      <c r="A17" s="209" t="s">
        <v>2</v>
      </c>
      <c r="B17" s="348" t="s">
        <v>213</v>
      </c>
      <c r="C17" s="349"/>
      <c r="D17" s="349"/>
      <c r="E17" s="349"/>
      <c r="F17" s="349"/>
      <c r="G17" s="349"/>
      <c r="H17" s="349"/>
      <c r="I17" s="349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5" customHeight="1" x14ac:dyDescent="0.25">
      <c r="A20"/>
      <c r="B20"/>
      <c r="C20"/>
      <c r="D20"/>
      <c r="E20"/>
      <c r="H20"/>
    </row>
    <row r="21" spans="1:17" ht="15" customHeight="1" x14ac:dyDescent="0.25">
      <c r="A21"/>
      <c r="B21"/>
      <c r="C21"/>
      <c r="D21"/>
      <c r="E21"/>
      <c r="H21"/>
    </row>
    <row r="22" spans="1:17" ht="12" customHeight="1" x14ac:dyDescent="0.25">
      <c r="A22"/>
      <c r="B22"/>
      <c r="C22"/>
      <c r="D22"/>
      <c r="E22"/>
      <c r="H22"/>
      <c r="J22"/>
      <c r="K22"/>
      <c r="L22"/>
      <c r="M22"/>
      <c r="N22"/>
      <c r="O22"/>
      <c r="P22"/>
    </row>
    <row r="23" spans="1:17" ht="12" customHeight="1" x14ac:dyDescent="0.25">
      <c r="A23"/>
      <c r="B23"/>
      <c r="C23"/>
      <c r="D23"/>
      <c r="E23"/>
      <c r="H23"/>
    </row>
    <row r="24" spans="1:17" ht="12" customHeight="1" x14ac:dyDescent="0.25">
      <c r="A24"/>
      <c r="B24"/>
      <c r="C24"/>
      <c r="D24"/>
      <c r="E24"/>
      <c r="H24"/>
    </row>
    <row r="25" spans="1:17" ht="12" customHeight="1" x14ac:dyDescent="0.25">
      <c r="A25"/>
      <c r="B25"/>
      <c r="C25"/>
      <c r="D25"/>
      <c r="E25"/>
      <c r="H25"/>
    </row>
    <row r="26" spans="1:17" ht="12" customHeight="1" x14ac:dyDescent="0.25">
      <c r="A26"/>
      <c r="B26"/>
      <c r="C26"/>
      <c r="D26"/>
      <c r="E26"/>
      <c r="H26"/>
    </row>
    <row r="27" spans="1:17" ht="12" customHeight="1" x14ac:dyDescent="0.25">
      <c r="A27"/>
      <c r="B27"/>
      <c r="C27"/>
      <c r="D27"/>
      <c r="E27"/>
      <c r="H27"/>
    </row>
    <row r="28" spans="1:17" ht="12" customHeight="1" x14ac:dyDescent="0.25">
      <c r="A28"/>
      <c r="B28"/>
      <c r="C28"/>
      <c r="D28"/>
      <c r="E28"/>
      <c r="H28"/>
    </row>
    <row r="29" spans="1:17" ht="12" customHeight="1" x14ac:dyDescent="0.25">
      <c r="H29"/>
    </row>
    <row r="30" spans="1:17" ht="12" customHeight="1" x14ac:dyDescent="0.25">
      <c r="H30"/>
    </row>
    <row r="31" spans="1:17" ht="12" customHeight="1" x14ac:dyDescent="0.25">
      <c r="H31"/>
    </row>
    <row r="32" spans="1:17" ht="12" customHeight="1" x14ac:dyDescent="0.25">
      <c r="H32"/>
    </row>
    <row r="33" spans="8:8" ht="12" customHeight="1" x14ac:dyDescent="0.25">
      <c r="H33"/>
    </row>
    <row r="34" spans="8:8" ht="12" customHeight="1" x14ac:dyDescent="0.25">
      <c r="H34"/>
    </row>
    <row r="35" spans="8:8" ht="12" customHeight="1" x14ac:dyDescent="0.25">
      <c r="H35"/>
    </row>
    <row r="36" spans="8:8" ht="12" customHeight="1" x14ac:dyDescent="0.25">
      <c r="H36"/>
    </row>
    <row r="37" spans="8:8" ht="12" customHeight="1" x14ac:dyDescent="0.25">
      <c r="H37"/>
    </row>
    <row r="38" spans="8:8" ht="12" customHeight="1" x14ac:dyDescent="0.25">
      <c r="H38"/>
    </row>
  </sheetData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 xr:uid="{00000000-0004-0000-0200-000000000000}"/>
    <hyperlink ref="B17" r:id="rId1" display="http://www.observatorioemigracao.pt/np4/129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showGridLines="0" zoomScaleNormal="100" workbookViewId="0">
      <selection activeCell="F1" sqref="F1:G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10" width="8.7109375" style="1"/>
    <col min="14" max="16384" width="8.7109375" style="1"/>
  </cols>
  <sheetData>
    <row r="1" spans="1:18" ht="30" customHeight="1" x14ac:dyDescent="0.25">
      <c r="A1" s="43" t="s">
        <v>0</v>
      </c>
      <c r="B1" s="128" t="s">
        <v>1</v>
      </c>
      <c r="C1" s="107"/>
      <c r="D1" s="9"/>
      <c r="E1" s="9"/>
      <c r="F1" s="351" t="s">
        <v>24</v>
      </c>
      <c r="G1" s="352"/>
    </row>
    <row r="2" spans="1:18" s="24" customFormat="1" ht="30" customHeight="1" thickBot="1" x14ac:dyDescent="0.3">
      <c r="B2" s="330" t="s">
        <v>32</v>
      </c>
      <c r="C2" s="359"/>
      <c r="D2" s="359"/>
      <c r="E2" s="359"/>
      <c r="F2" s="359"/>
      <c r="K2"/>
      <c r="L2"/>
      <c r="M2"/>
    </row>
    <row r="3" spans="1:18" s="24" customFormat="1" ht="30" customHeight="1" x14ac:dyDescent="0.25">
      <c r="B3" s="363" t="s">
        <v>20</v>
      </c>
      <c r="C3" s="339" t="s">
        <v>17</v>
      </c>
      <c r="D3" s="355"/>
      <c r="E3" s="355"/>
      <c r="F3" s="355"/>
      <c r="G3" s="356"/>
      <c r="K3"/>
      <c r="L3"/>
      <c r="M3"/>
    </row>
    <row r="4" spans="1:18" ht="30" customHeight="1" x14ac:dyDescent="0.25">
      <c r="B4" s="364"/>
      <c r="C4" s="360" t="s">
        <v>18</v>
      </c>
      <c r="D4" s="361"/>
      <c r="E4" s="362"/>
      <c r="F4" s="353" t="s">
        <v>23</v>
      </c>
      <c r="G4" s="347"/>
      <c r="N4"/>
      <c r="O4"/>
      <c r="P4"/>
      <c r="Q4"/>
      <c r="R4"/>
    </row>
    <row r="5" spans="1:18" ht="30" customHeight="1" x14ac:dyDescent="0.25">
      <c r="B5" s="365"/>
      <c r="C5" s="96" t="s">
        <v>3</v>
      </c>
      <c r="D5" s="187" t="s">
        <v>21</v>
      </c>
      <c r="E5" s="97" t="s">
        <v>22</v>
      </c>
      <c r="F5" s="354"/>
      <c r="G5" s="347"/>
      <c r="N5"/>
      <c r="O5"/>
      <c r="P5"/>
      <c r="Q5"/>
      <c r="R5"/>
    </row>
    <row r="6" spans="1:18" ht="15" customHeight="1" x14ac:dyDescent="0.25">
      <c r="B6" s="92">
        <v>2001</v>
      </c>
      <c r="C6" s="183">
        <f>D6+E6</f>
        <v>20223</v>
      </c>
      <c r="D6" s="180">
        <v>5396</v>
      </c>
      <c r="E6" s="184">
        <v>14827</v>
      </c>
      <c r="F6" s="210">
        <v>40000</v>
      </c>
      <c r="G6" s="214"/>
      <c r="N6"/>
      <c r="O6"/>
      <c r="P6"/>
      <c r="Q6"/>
      <c r="R6"/>
    </row>
    <row r="7" spans="1:18" ht="15" customHeight="1" x14ac:dyDescent="0.25">
      <c r="B7" s="93">
        <v>2002</v>
      </c>
      <c r="C7" s="94">
        <f>D7+E7</f>
        <v>27358</v>
      </c>
      <c r="D7" s="181">
        <v>8813</v>
      </c>
      <c r="E7" s="185">
        <v>18545</v>
      </c>
      <c r="F7" s="211">
        <v>50000</v>
      </c>
      <c r="G7" s="8"/>
      <c r="N7"/>
      <c r="O7"/>
      <c r="P7"/>
      <c r="Q7"/>
      <c r="R7"/>
    </row>
    <row r="8" spans="1:18" ht="15" customHeight="1" x14ac:dyDescent="0.25">
      <c r="B8" s="70">
        <v>2003</v>
      </c>
      <c r="C8" s="77">
        <f>D8+E8</f>
        <v>27008</v>
      </c>
      <c r="D8" s="182">
        <v>6687</v>
      </c>
      <c r="E8" s="186">
        <v>20321</v>
      </c>
      <c r="F8" s="212">
        <v>60000</v>
      </c>
      <c r="G8" s="215"/>
      <c r="N8"/>
      <c r="O8"/>
      <c r="P8"/>
      <c r="Q8"/>
      <c r="R8"/>
    </row>
    <row r="9" spans="1:18" ht="15" customHeight="1" x14ac:dyDescent="0.25">
      <c r="B9" s="93">
        <v>2004</v>
      </c>
      <c r="C9" s="94" t="s">
        <v>10</v>
      </c>
      <c r="D9" s="181">
        <v>6757</v>
      </c>
      <c r="E9" s="185" t="s">
        <v>10</v>
      </c>
      <c r="F9" s="211">
        <v>70000</v>
      </c>
      <c r="G9" s="8"/>
      <c r="N9"/>
      <c r="O9"/>
      <c r="P9"/>
      <c r="Q9"/>
      <c r="R9"/>
    </row>
    <row r="10" spans="1:18" ht="15" customHeight="1" x14ac:dyDescent="0.25">
      <c r="B10" s="70">
        <v>2005</v>
      </c>
      <c r="C10" s="77" t="s">
        <v>10</v>
      </c>
      <c r="D10" s="182">
        <v>6360</v>
      </c>
      <c r="E10" s="186" t="s">
        <v>10</v>
      </c>
      <c r="F10" s="212">
        <v>75000</v>
      </c>
      <c r="G10" s="215"/>
      <c r="N10"/>
      <c r="O10"/>
      <c r="P10"/>
      <c r="Q10"/>
      <c r="R10"/>
    </row>
    <row r="11" spans="1:18" ht="15" customHeight="1" x14ac:dyDescent="0.25">
      <c r="B11" s="93">
        <v>2006</v>
      </c>
      <c r="C11" s="94" t="s">
        <v>10</v>
      </c>
      <c r="D11" s="181">
        <v>5600</v>
      </c>
      <c r="E11" s="185" t="s">
        <v>10</v>
      </c>
      <c r="F11" s="211">
        <v>80000</v>
      </c>
      <c r="G11" s="8"/>
      <c r="N11"/>
      <c r="O11"/>
      <c r="P11"/>
      <c r="Q11"/>
      <c r="R11"/>
    </row>
    <row r="12" spans="1:18" ht="15" customHeight="1" x14ac:dyDescent="0.25">
      <c r="B12" s="70">
        <v>2007</v>
      </c>
      <c r="C12" s="77" t="s">
        <v>10</v>
      </c>
      <c r="D12" s="182">
        <v>7890</v>
      </c>
      <c r="E12" s="186" t="s">
        <v>10</v>
      </c>
      <c r="F12" s="212">
        <v>90000</v>
      </c>
      <c r="G12" s="215"/>
      <c r="N12"/>
      <c r="O12"/>
      <c r="P12"/>
      <c r="Q12"/>
      <c r="R12"/>
    </row>
    <row r="13" spans="1:18" ht="15" customHeight="1" x14ac:dyDescent="0.25">
      <c r="B13" s="93">
        <v>2008</v>
      </c>
      <c r="C13" s="94" t="s">
        <v>10</v>
      </c>
      <c r="D13" s="181">
        <v>20357</v>
      </c>
      <c r="E13" s="185" t="s">
        <v>10</v>
      </c>
      <c r="F13" s="211">
        <v>85000</v>
      </c>
      <c r="G13" s="8"/>
      <c r="N13"/>
      <c r="O13"/>
      <c r="P13"/>
      <c r="Q13"/>
      <c r="R13"/>
    </row>
    <row r="14" spans="1:18" ht="15" customHeight="1" x14ac:dyDescent="0.25">
      <c r="B14" s="70">
        <v>2009</v>
      </c>
      <c r="C14" s="77" t="s">
        <v>10</v>
      </c>
      <c r="D14" s="182">
        <v>16899</v>
      </c>
      <c r="E14" s="186" t="s">
        <v>10</v>
      </c>
      <c r="F14" s="212">
        <v>75000</v>
      </c>
      <c r="G14" s="215"/>
      <c r="I14"/>
      <c r="J14"/>
      <c r="N14"/>
      <c r="O14"/>
      <c r="P14"/>
      <c r="Q14"/>
      <c r="R14"/>
    </row>
    <row r="15" spans="1:18" ht="15" customHeight="1" x14ac:dyDescent="0.25">
      <c r="B15" s="93">
        <v>2010</v>
      </c>
      <c r="C15" s="94" t="s">
        <v>10</v>
      </c>
      <c r="D15" s="181">
        <v>23760</v>
      </c>
      <c r="E15" s="185" t="s">
        <v>10</v>
      </c>
      <c r="F15" s="211">
        <v>70000</v>
      </c>
      <c r="G15" s="8"/>
      <c r="I15"/>
      <c r="J15"/>
      <c r="N15"/>
      <c r="O15"/>
      <c r="P15"/>
      <c r="Q15"/>
      <c r="R15"/>
    </row>
    <row r="16" spans="1:18" ht="15" customHeight="1" x14ac:dyDescent="0.25">
      <c r="B16" s="70">
        <v>2011</v>
      </c>
      <c r="C16" s="77">
        <f>D16+E16</f>
        <v>100978</v>
      </c>
      <c r="D16" s="182">
        <v>43998</v>
      </c>
      <c r="E16" s="186">
        <v>56980</v>
      </c>
      <c r="F16" s="212">
        <v>80000</v>
      </c>
      <c r="G16" s="215"/>
      <c r="I16"/>
      <c r="J16"/>
      <c r="N16"/>
      <c r="O16"/>
      <c r="P16"/>
      <c r="Q16"/>
      <c r="R16"/>
    </row>
    <row r="17" spans="1:18" ht="15" customHeight="1" x14ac:dyDescent="0.25">
      <c r="B17" s="93">
        <v>2012</v>
      </c>
      <c r="C17" s="94">
        <f>D17+E17</f>
        <v>121418</v>
      </c>
      <c r="D17" s="181">
        <v>51958</v>
      </c>
      <c r="E17" s="185">
        <v>69460</v>
      </c>
      <c r="F17" s="211">
        <v>95000</v>
      </c>
      <c r="G17" s="8"/>
      <c r="I17"/>
      <c r="J17"/>
      <c r="N17"/>
      <c r="O17"/>
      <c r="P17"/>
      <c r="Q17"/>
      <c r="R17"/>
    </row>
    <row r="18" spans="1:18" ht="15" customHeight="1" x14ac:dyDescent="0.25">
      <c r="B18" s="70">
        <v>2013</v>
      </c>
      <c r="C18" s="77">
        <f>D18+E18</f>
        <v>128108</v>
      </c>
      <c r="D18" s="182">
        <v>53786</v>
      </c>
      <c r="E18" s="186">
        <v>74322</v>
      </c>
      <c r="F18" s="212">
        <v>110000</v>
      </c>
      <c r="G18" s="215"/>
      <c r="I18"/>
      <c r="J18"/>
      <c r="N18"/>
      <c r="O18"/>
      <c r="P18"/>
      <c r="Q18"/>
      <c r="R18"/>
    </row>
    <row r="19" spans="1:18" ht="15" customHeight="1" thickBot="1" x14ac:dyDescent="0.3">
      <c r="B19" s="204">
        <v>2014</v>
      </c>
      <c r="C19" s="206">
        <v>134624</v>
      </c>
      <c r="D19" s="205">
        <v>49572</v>
      </c>
      <c r="E19" s="207">
        <v>85052</v>
      </c>
      <c r="F19" s="213">
        <v>110000</v>
      </c>
      <c r="G19" s="216" t="s">
        <v>19</v>
      </c>
      <c r="I19"/>
      <c r="J19"/>
      <c r="N19"/>
      <c r="O19"/>
      <c r="P19"/>
      <c r="Q19"/>
      <c r="R19"/>
    </row>
    <row r="20" spans="1:18" ht="15" customHeight="1" x14ac:dyDescent="0.25">
      <c r="B20" s="93"/>
      <c r="C20" s="181"/>
      <c r="D20" s="181"/>
      <c r="E20" s="181"/>
      <c r="F20" s="110"/>
      <c r="I20"/>
      <c r="J20"/>
      <c r="N20"/>
      <c r="O20"/>
      <c r="P20"/>
      <c r="Q20"/>
      <c r="R20"/>
    </row>
    <row r="21" spans="1:18" s="208" customFormat="1" ht="15" customHeight="1" x14ac:dyDescent="0.25">
      <c r="A21" s="50" t="s">
        <v>16</v>
      </c>
      <c r="B21" s="357" t="s">
        <v>99</v>
      </c>
      <c r="C21" s="345"/>
      <c r="D21" s="345"/>
      <c r="E21" s="345"/>
      <c r="F21" s="345"/>
      <c r="G21" s="345"/>
      <c r="K21"/>
      <c r="L21"/>
      <c r="M21"/>
    </row>
    <row r="22" spans="1:18" ht="60" customHeight="1" x14ac:dyDescent="0.25">
      <c r="A22" s="50" t="s">
        <v>17</v>
      </c>
      <c r="B22" s="344" t="s">
        <v>98</v>
      </c>
      <c r="C22" s="358"/>
      <c r="D22" s="358"/>
      <c r="E22" s="358"/>
      <c r="F22" s="358"/>
      <c r="G22" s="345"/>
    </row>
    <row r="23" spans="1:18" ht="15" customHeight="1" x14ac:dyDescent="0.25">
      <c r="A23" s="82" t="s">
        <v>15</v>
      </c>
      <c r="B23" s="350" t="s">
        <v>215</v>
      </c>
      <c r="C23" s="345"/>
      <c r="D23" s="345"/>
      <c r="E23" s="345"/>
      <c r="F23" s="345"/>
      <c r="G23" s="345"/>
    </row>
    <row r="24" spans="1:18" ht="15" customHeight="1" x14ac:dyDescent="0.25">
      <c r="A24" s="209" t="s">
        <v>2</v>
      </c>
      <c r="B24" s="348" t="s">
        <v>213</v>
      </c>
      <c r="C24" s="349"/>
      <c r="D24" s="349"/>
      <c r="E24" s="349"/>
      <c r="F24" s="349"/>
      <c r="G24" s="349"/>
    </row>
    <row r="25" spans="1:18" ht="15" customHeight="1" x14ac:dyDescent="0.25"/>
    <row r="26" spans="1:18" ht="15" customHeight="1" x14ac:dyDescent="0.25"/>
    <row r="27" spans="1:18" ht="15" customHeight="1" x14ac:dyDescent="0.25"/>
    <row r="28" spans="1:18" ht="15" customHeight="1" x14ac:dyDescent="0.25"/>
    <row r="29" spans="1:18" ht="15" customHeight="1" x14ac:dyDescent="0.25"/>
  </sheetData>
  <mergeCells count="10">
    <mergeCell ref="B23:G23"/>
    <mergeCell ref="B24:G24"/>
    <mergeCell ref="F1:G1"/>
    <mergeCell ref="F4:G5"/>
    <mergeCell ref="C3:G3"/>
    <mergeCell ref="B21:G21"/>
    <mergeCell ref="B22:G22"/>
    <mergeCell ref="B2:F2"/>
    <mergeCell ref="C4:E4"/>
    <mergeCell ref="B3:B5"/>
  </mergeCells>
  <hyperlinks>
    <hyperlink ref="F1" location="Contents!A1" display="[contents Ç]" xr:uid="{00000000-0004-0000-0300-000000000000}"/>
    <hyperlink ref="F1:G1" location="Índice!A1" display="[índice Ç]" xr:uid="{00000000-0004-0000-0300-000001000000}"/>
    <hyperlink ref="B24" r:id="rId1" display="http://www.observatorioemigracao.pt/np4/1291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1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7" customWidth="1"/>
  </cols>
  <sheetData>
    <row r="1" spans="1:29" s="32" customFormat="1" ht="30" customHeight="1" x14ac:dyDescent="0.25">
      <c r="A1" s="42" t="s">
        <v>0</v>
      </c>
      <c r="B1" s="127" t="s">
        <v>1</v>
      </c>
      <c r="C1" s="126"/>
      <c r="D1" s="126"/>
      <c r="E1" s="126"/>
      <c r="F1" s="126"/>
      <c r="G1" s="126"/>
      <c r="H1" s="126"/>
      <c r="I1" s="126"/>
      <c r="J1" s="65" t="s">
        <v>24</v>
      </c>
      <c r="M1"/>
    </row>
    <row r="2" spans="1:29" s="32" customFormat="1" ht="30" customHeight="1" thickBot="1" x14ac:dyDescent="0.3">
      <c r="B2" s="366" t="s">
        <v>31</v>
      </c>
      <c r="C2" s="367"/>
      <c r="D2" s="367"/>
      <c r="E2" s="367"/>
      <c r="F2" s="367"/>
      <c r="G2" s="367"/>
      <c r="H2" s="367"/>
      <c r="I2" s="367"/>
      <c r="J2" s="367"/>
      <c r="M2"/>
    </row>
    <row r="3" spans="1:29" s="32" customFormat="1" ht="30" customHeight="1" x14ac:dyDescent="0.25">
      <c r="B3" s="375" t="s">
        <v>20</v>
      </c>
      <c r="C3" s="373" t="s">
        <v>3</v>
      </c>
      <c r="D3" s="374"/>
      <c r="E3" s="377" t="s">
        <v>206</v>
      </c>
      <c r="F3" s="378"/>
      <c r="G3" s="377" t="s">
        <v>207</v>
      </c>
      <c r="H3" s="379"/>
      <c r="I3" s="380" t="s">
        <v>208</v>
      </c>
      <c r="J3" s="378"/>
      <c r="M3"/>
    </row>
    <row r="4" spans="1:29" s="32" customFormat="1" ht="30" customHeight="1" x14ac:dyDescent="0.25">
      <c r="B4" s="376"/>
      <c r="C4" s="133" t="s">
        <v>34</v>
      </c>
      <c r="D4" s="134" t="s">
        <v>35</v>
      </c>
      <c r="E4" s="133" t="s">
        <v>34</v>
      </c>
      <c r="F4" s="134" t="s">
        <v>35</v>
      </c>
      <c r="G4" s="133" t="s">
        <v>34</v>
      </c>
      <c r="H4" s="134" t="s">
        <v>35</v>
      </c>
      <c r="I4" s="135" t="s">
        <v>34</v>
      </c>
      <c r="J4" s="136" t="s">
        <v>35</v>
      </c>
      <c r="M4"/>
    </row>
    <row r="5" spans="1:29" s="49" customFormat="1" ht="15" customHeight="1" x14ac:dyDescent="0.25">
      <c r="A5" s="48"/>
      <c r="B5" s="166">
        <v>1990</v>
      </c>
      <c r="C5" s="221">
        <v>1918.681</v>
      </c>
      <c r="D5" s="224">
        <f>C5/$C5*100</f>
        <v>100</v>
      </c>
      <c r="E5" s="163">
        <v>1091.7460000000001</v>
      </c>
      <c r="F5" s="227">
        <f>E5/$C5*100</f>
        <v>56.900860539089095</v>
      </c>
      <c r="G5" s="233">
        <v>768.25099999999998</v>
      </c>
      <c r="H5" s="230">
        <f>G5/$C5*100</f>
        <v>40.040579960921072</v>
      </c>
      <c r="I5" s="234">
        <f>C5-(E5+G5)</f>
        <v>58.683999999999969</v>
      </c>
      <c r="J5" s="70">
        <f>I5/$C5*100</f>
        <v>3.0585594999898351</v>
      </c>
      <c r="K5" s="48"/>
      <c r="L5" s="48"/>
      <c r="M5"/>
      <c r="N5" s="5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49" customFormat="1" ht="15" customHeight="1" x14ac:dyDescent="0.25">
      <c r="A6" s="48"/>
      <c r="B6" s="95">
        <v>2000</v>
      </c>
      <c r="C6" s="222">
        <v>1988.941</v>
      </c>
      <c r="D6" s="225">
        <f>C6/$C6*100</f>
        <v>100</v>
      </c>
      <c r="E6" s="164">
        <v>1274.8119999999999</v>
      </c>
      <c r="F6" s="228">
        <f>E6/$C6*100</f>
        <v>64.095013376465161</v>
      </c>
      <c r="G6" s="235">
        <v>656.85400000000004</v>
      </c>
      <c r="H6" s="231">
        <f>G6/$C6*100</f>
        <v>33.025313470836991</v>
      </c>
      <c r="I6" s="236">
        <f>C6-(E6+G6)</f>
        <v>57.275000000000091</v>
      </c>
      <c r="J6" s="93">
        <f>I6/$C6*100</f>
        <v>2.8796731526978472</v>
      </c>
      <c r="K6" s="48"/>
      <c r="L6" s="48"/>
      <c r="M6"/>
      <c r="N6" s="56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s="49" customFormat="1" ht="15" customHeight="1" x14ac:dyDescent="0.25">
      <c r="A7" s="48"/>
      <c r="B7" s="85">
        <v>2010</v>
      </c>
      <c r="C7" s="221">
        <v>1869.415</v>
      </c>
      <c r="D7" s="224">
        <f>C7/$C7*100</f>
        <v>100</v>
      </c>
      <c r="E7" s="163">
        <v>1254.7059999999999</v>
      </c>
      <c r="F7" s="227">
        <f>E7/$C7*100</f>
        <v>67.117574214393272</v>
      </c>
      <c r="G7" s="233">
        <v>529.08699999999999</v>
      </c>
      <c r="H7" s="230">
        <f>G7/$C7*100</f>
        <v>28.302276380578949</v>
      </c>
      <c r="I7" s="234">
        <f>C7-(E7+G7)</f>
        <v>85.622000000000071</v>
      </c>
      <c r="J7" s="70">
        <f>I7/$C7*100</f>
        <v>4.5801494050277798</v>
      </c>
      <c r="K7" s="48"/>
      <c r="L7" s="48"/>
      <c r="M7"/>
      <c r="N7" s="56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s="49" customFormat="1" ht="15" customHeight="1" thickBot="1" x14ac:dyDescent="0.3">
      <c r="A8" s="48"/>
      <c r="B8" s="108">
        <v>2013</v>
      </c>
      <c r="C8" s="223">
        <v>1984.23</v>
      </c>
      <c r="D8" s="226">
        <f>C8/$C8*100</f>
        <v>100</v>
      </c>
      <c r="E8" s="165">
        <v>1343.0509999999999</v>
      </c>
      <c r="F8" s="229">
        <f>E8/$C8*100</f>
        <v>67.68625612958175</v>
      </c>
      <c r="G8" s="237">
        <v>544.20100000000002</v>
      </c>
      <c r="H8" s="232">
        <f>G8/$C8*100</f>
        <v>27.426306426170356</v>
      </c>
      <c r="I8" s="238">
        <f>C8-(E8+G8)</f>
        <v>96.978000000000065</v>
      </c>
      <c r="J8" s="204">
        <f>I8/$C8*100</f>
        <v>4.8874374442478983</v>
      </c>
      <c r="K8" s="56"/>
      <c r="L8" s="56"/>
      <c r="M8"/>
      <c r="N8" s="56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x14ac:dyDescent="0.25">
      <c r="A9" s="31"/>
      <c r="B9" s="31"/>
      <c r="C9" s="31"/>
      <c r="D9" s="31"/>
      <c r="E9" s="31"/>
      <c r="F9" s="31"/>
      <c r="G9" s="31"/>
      <c r="H9" s="31"/>
      <c r="I9" s="31"/>
      <c r="J9" s="46"/>
      <c r="K9" s="31"/>
      <c r="L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30" customHeight="1" x14ac:dyDescent="0.25">
      <c r="A10" s="50" t="s">
        <v>17</v>
      </c>
      <c r="B10" s="368" t="s">
        <v>91</v>
      </c>
      <c r="C10" s="369"/>
      <c r="D10" s="369"/>
      <c r="E10" s="369"/>
      <c r="F10" s="369"/>
      <c r="G10" s="369"/>
      <c r="H10" s="369"/>
      <c r="I10" s="369"/>
      <c r="J10" s="369"/>
    </row>
    <row r="11" spans="1:29" x14ac:dyDescent="0.25">
      <c r="A11" s="82" t="s">
        <v>15</v>
      </c>
      <c r="B11" s="370" t="s">
        <v>27</v>
      </c>
      <c r="C11" s="371"/>
      <c r="D11" s="371"/>
      <c r="E11" s="371"/>
      <c r="F11" s="371"/>
      <c r="G11" s="371"/>
      <c r="H11" s="371"/>
      <c r="I11" s="371"/>
      <c r="J11" s="371"/>
    </row>
    <row r="12" spans="1:29" ht="15" customHeight="1" x14ac:dyDescent="0.25">
      <c r="A12" s="209" t="s">
        <v>2</v>
      </c>
      <c r="B12" s="372" t="s">
        <v>213</v>
      </c>
      <c r="C12" s="349"/>
      <c r="D12" s="349"/>
      <c r="E12" s="349"/>
      <c r="F12" s="349"/>
      <c r="G12" s="349"/>
      <c r="H12" s="349"/>
      <c r="I12" s="349"/>
      <c r="J12" s="349"/>
    </row>
    <row r="13" spans="1:29" ht="25.5" customHeight="1" x14ac:dyDescent="0.25">
      <c r="J13"/>
    </row>
    <row r="14" spans="1:29" x14ac:dyDescent="0.25">
      <c r="J14"/>
    </row>
    <row r="15" spans="1:29" x14ac:dyDescent="0.25">
      <c r="C15" s="220"/>
      <c r="J15"/>
    </row>
    <row r="16" spans="1:29" ht="33" customHeight="1" x14ac:dyDescent="0.25">
      <c r="J16"/>
    </row>
    <row r="17" spans="1:29" ht="15.75" customHeight="1" x14ac:dyDescent="0.25">
      <c r="J17"/>
    </row>
    <row r="18" spans="1:29" x14ac:dyDescent="0.25">
      <c r="J18"/>
    </row>
    <row r="19" spans="1:29" x14ac:dyDescent="0.25">
      <c r="J19"/>
    </row>
    <row r="20" spans="1:29" ht="34.5" customHeight="1" x14ac:dyDescent="0.25">
      <c r="J20"/>
    </row>
    <row r="21" spans="1:29" x14ac:dyDescent="0.25">
      <c r="J21"/>
    </row>
    <row r="22" spans="1:29" x14ac:dyDescent="0.25">
      <c r="J22"/>
    </row>
    <row r="23" spans="1:29" ht="12.75" customHeight="1" x14ac:dyDescent="0.25">
      <c r="J23"/>
    </row>
    <row r="24" spans="1:29" x14ac:dyDescent="0.25">
      <c r="A24" s="31"/>
      <c r="B24" s="38"/>
      <c r="C24" s="38"/>
      <c r="D24" s="38"/>
      <c r="E24" s="38"/>
      <c r="F24" s="38"/>
      <c r="G24" s="38"/>
      <c r="H24" s="38"/>
      <c r="I24" s="38"/>
      <c r="J24" s="38"/>
      <c r="K24" s="31"/>
      <c r="L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x14ac:dyDescent="0.25">
      <c r="A25" s="31"/>
      <c r="B25" s="38"/>
      <c r="C25" s="38"/>
      <c r="D25" s="38"/>
      <c r="E25" s="38"/>
      <c r="F25" s="38"/>
      <c r="G25" s="38"/>
      <c r="H25" s="38"/>
      <c r="I25" s="38"/>
      <c r="J25" s="38"/>
      <c r="K25" s="31"/>
      <c r="L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46"/>
      <c r="K26" s="31"/>
      <c r="L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46"/>
      <c r="K27" s="31"/>
      <c r="L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46"/>
      <c r="K28" s="31"/>
      <c r="L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46"/>
      <c r="K29" s="31"/>
      <c r="L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46"/>
      <c r="K30" s="31"/>
      <c r="L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46"/>
      <c r="K31" s="31"/>
      <c r="L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</sheetData>
  <mergeCells count="9">
    <mergeCell ref="B2:J2"/>
    <mergeCell ref="B10:J10"/>
    <mergeCell ref="B11:J11"/>
    <mergeCell ref="B12:J12"/>
    <mergeCell ref="C3:D3"/>
    <mergeCell ref="B3:B4"/>
    <mergeCell ref="E3:F3"/>
    <mergeCell ref="G3:H3"/>
    <mergeCell ref="I3:J3"/>
  </mergeCells>
  <hyperlinks>
    <hyperlink ref="J1" location="Índice!A1" display="[índice Ç]" xr:uid="{00000000-0004-0000-0400-000000000000}"/>
    <hyperlink ref="B12" r:id="rId1" display="http://www.observatorioemigracao.pt/np4/1291" xr:uid="{00000000-0004-0000-0400-000001000000}"/>
  </hyperlinks>
  <pageMargins left="0.7" right="0.7" top="0.75" bottom="0.75" header="0.3" footer="0.3"/>
  <pageSetup paperSize="9" orientation="portrait" r:id="rId2"/>
  <ignoredErrors>
    <ignoredError sqref="I5:I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showGridLines="0" zoomScaleNormal="100" workbookViewId="0">
      <selection activeCell="F1" sqref="F1"/>
    </sheetView>
  </sheetViews>
  <sheetFormatPr defaultRowHeight="15" x14ac:dyDescent="0.25"/>
  <cols>
    <col min="1" max="1" width="12.7109375" customWidth="1"/>
    <col min="2" max="2" width="24.7109375" customWidth="1"/>
    <col min="3" max="6" width="18.7109375" customWidth="1"/>
    <col min="8" max="8" width="9.140625" style="252"/>
    <col min="9" max="9" width="9.140625" style="268"/>
  </cols>
  <sheetData>
    <row r="1" spans="1:10" s="8" customFormat="1" ht="30" customHeight="1" x14ac:dyDescent="0.25">
      <c r="A1" s="253" t="s">
        <v>0</v>
      </c>
      <c r="B1" s="129" t="s">
        <v>1</v>
      </c>
      <c r="C1" s="44"/>
      <c r="D1" s="44"/>
      <c r="E1" s="44"/>
      <c r="F1" s="65" t="s">
        <v>24</v>
      </c>
      <c r="I1" s="248"/>
      <c r="J1" s="264"/>
    </row>
    <row r="2" spans="1:10" s="32" customFormat="1" ht="30" customHeight="1" thickBot="1" x14ac:dyDescent="0.3">
      <c r="A2" s="51"/>
      <c r="B2" s="366" t="s">
        <v>25</v>
      </c>
      <c r="C2" s="381"/>
      <c r="D2" s="381"/>
      <c r="E2" s="382"/>
      <c r="H2" s="249"/>
      <c r="I2" s="265"/>
    </row>
    <row r="3" spans="1:10" s="32" customFormat="1" ht="30" customHeight="1" x14ac:dyDescent="0.25">
      <c r="A3" s="51"/>
      <c r="B3" s="387" t="s">
        <v>36</v>
      </c>
      <c r="C3" s="389" t="s">
        <v>5</v>
      </c>
      <c r="D3" s="390" t="s">
        <v>6</v>
      </c>
      <c r="E3" s="385" t="s">
        <v>124</v>
      </c>
      <c r="F3" s="386"/>
      <c r="H3" s="249"/>
      <c r="I3" s="265"/>
    </row>
    <row r="4" spans="1:10" s="32" customFormat="1" ht="30" customHeight="1" x14ac:dyDescent="0.25">
      <c r="A4" s="51"/>
      <c r="B4" s="388"/>
      <c r="C4" s="354"/>
      <c r="D4" s="391"/>
      <c r="E4" s="277" t="s">
        <v>209</v>
      </c>
      <c r="F4" s="278" t="s">
        <v>200</v>
      </c>
      <c r="H4" s="249"/>
      <c r="I4" s="265"/>
    </row>
    <row r="5" spans="1:10" s="32" customFormat="1" ht="30" customHeight="1" x14ac:dyDescent="0.25">
      <c r="A5" s="51"/>
      <c r="B5" s="276" t="s">
        <v>3</v>
      </c>
      <c r="C5" s="279">
        <f>SUM(C6:C36)</f>
        <v>859013</v>
      </c>
      <c r="D5" s="280">
        <f>SUM(D6:D36)</f>
        <v>1160392</v>
      </c>
      <c r="E5" s="281">
        <f>D5-C5</f>
        <v>301379</v>
      </c>
      <c r="F5" s="293">
        <f>(D5/C5*100)-100</f>
        <v>35.084335161400361</v>
      </c>
      <c r="H5" s="249"/>
      <c r="I5" s="265"/>
    </row>
    <row r="6" spans="1:10" s="31" customFormat="1" ht="15" customHeight="1" x14ac:dyDescent="0.25">
      <c r="A6" s="51"/>
      <c r="B6" s="29" t="s">
        <v>77</v>
      </c>
      <c r="C6" s="282" t="s">
        <v>10</v>
      </c>
      <c r="D6" s="283">
        <v>75110</v>
      </c>
      <c r="E6" s="284" t="s">
        <v>10</v>
      </c>
      <c r="F6" s="294" t="s">
        <v>10</v>
      </c>
      <c r="H6" s="250"/>
      <c r="I6" s="266"/>
    </row>
    <row r="7" spans="1:10" s="31" customFormat="1" ht="15" customHeight="1" x14ac:dyDescent="0.25">
      <c r="A7" s="51"/>
      <c r="B7" s="30" t="s">
        <v>102</v>
      </c>
      <c r="C7" s="285">
        <v>950</v>
      </c>
      <c r="D7" s="286">
        <v>1634</v>
      </c>
      <c r="E7" s="287">
        <f>D7-C7</f>
        <v>684</v>
      </c>
      <c r="F7" s="295">
        <f t="shared" ref="F7:F36" si="0">(D7/C7*100)-100</f>
        <v>72</v>
      </c>
      <c r="H7" s="250"/>
      <c r="I7" s="266"/>
    </row>
    <row r="8" spans="1:10" s="31" customFormat="1" ht="15" customHeight="1" x14ac:dyDescent="0.25">
      <c r="A8" s="51"/>
      <c r="B8" s="29" t="s">
        <v>103</v>
      </c>
      <c r="C8" s="282">
        <v>21370</v>
      </c>
      <c r="D8" s="283">
        <v>28310</v>
      </c>
      <c r="E8" s="284">
        <f t="shared" ref="E8:E36" si="1">D8-C8</f>
        <v>6940</v>
      </c>
      <c r="F8" s="294">
        <f t="shared" si="0"/>
        <v>32.475432849789428</v>
      </c>
      <c r="H8" s="250"/>
      <c r="I8" s="266"/>
    </row>
    <row r="9" spans="1:10" s="31" customFormat="1" ht="15" customHeight="1" x14ac:dyDescent="0.25">
      <c r="A9" s="51"/>
      <c r="B9" s="30" t="s">
        <v>104</v>
      </c>
      <c r="C9" s="285">
        <v>13</v>
      </c>
      <c r="D9" s="286">
        <v>99</v>
      </c>
      <c r="E9" s="287">
        <f t="shared" si="1"/>
        <v>86</v>
      </c>
      <c r="F9" s="295" t="s">
        <v>201</v>
      </c>
      <c r="H9" s="250"/>
      <c r="I9" s="266"/>
    </row>
    <row r="10" spans="1:10" s="31" customFormat="1" ht="15" customHeight="1" x14ac:dyDescent="0.25">
      <c r="A10" s="51"/>
      <c r="B10" s="29" t="s">
        <v>105</v>
      </c>
      <c r="C10" s="282">
        <v>33</v>
      </c>
      <c r="D10" s="283">
        <v>166</v>
      </c>
      <c r="E10" s="284">
        <f t="shared" si="1"/>
        <v>133</v>
      </c>
      <c r="F10" s="294">
        <f t="shared" si="0"/>
        <v>403.030303030303</v>
      </c>
      <c r="H10" s="250"/>
      <c r="I10" s="266"/>
    </row>
    <row r="11" spans="1:10" s="31" customFormat="1" ht="15" customHeight="1" x14ac:dyDescent="0.25">
      <c r="A11" s="51"/>
      <c r="B11" s="52" t="s">
        <v>122</v>
      </c>
      <c r="C11" s="288" t="s">
        <v>10</v>
      </c>
      <c r="D11" s="289">
        <v>51</v>
      </c>
      <c r="E11" s="88" t="s">
        <v>10</v>
      </c>
      <c r="F11" s="296" t="s">
        <v>10</v>
      </c>
      <c r="H11" s="250"/>
      <c r="I11" s="266"/>
    </row>
    <row r="12" spans="1:10" s="31" customFormat="1" ht="15" customHeight="1" x14ac:dyDescent="0.25">
      <c r="A12" s="51"/>
      <c r="B12" s="29" t="s">
        <v>106</v>
      </c>
      <c r="C12" s="282">
        <v>683</v>
      </c>
      <c r="D12" s="283">
        <v>1221</v>
      </c>
      <c r="E12" s="284">
        <f t="shared" si="1"/>
        <v>538</v>
      </c>
      <c r="F12" s="294">
        <f t="shared" si="0"/>
        <v>78.770131771595914</v>
      </c>
      <c r="H12" s="250"/>
      <c r="I12" s="266"/>
    </row>
    <row r="13" spans="1:10" s="31" customFormat="1" ht="15" customHeight="1" x14ac:dyDescent="0.25">
      <c r="A13" s="51"/>
      <c r="B13" s="52" t="s">
        <v>107</v>
      </c>
      <c r="C13" s="288">
        <v>4</v>
      </c>
      <c r="D13" s="289" t="s">
        <v>10</v>
      </c>
      <c r="E13" s="88" t="s">
        <v>10</v>
      </c>
      <c r="F13" s="296" t="s">
        <v>10</v>
      </c>
      <c r="H13" s="250"/>
      <c r="I13" s="266"/>
    </row>
    <row r="14" spans="1:10" s="31" customFormat="1" ht="15" customHeight="1" x14ac:dyDescent="0.25">
      <c r="A14" s="51"/>
      <c r="B14" s="29" t="s">
        <v>108</v>
      </c>
      <c r="C14" s="282">
        <v>10</v>
      </c>
      <c r="D14" s="283">
        <v>39</v>
      </c>
      <c r="E14" s="284">
        <f t="shared" si="1"/>
        <v>29</v>
      </c>
      <c r="F14" s="294">
        <f t="shared" si="0"/>
        <v>290</v>
      </c>
      <c r="H14" s="250"/>
      <c r="I14" s="266"/>
    </row>
    <row r="15" spans="1:10" s="31" customFormat="1" ht="15" customHeight="1" x14ac:dyDescent="0.25">
      <c r="A15" s="51"/>
      <c r="B15" s="52" t="s">
        <v>43</v>
      </c>
      <c r="C15" s="288">
        <v>56359</v>
      </c>
      <c r="D15" s="289">
        <v>98975</v>
      </c>
      <c r="E15" s="88">
        <f t="shared" si="1"/>
        <v>42616</v>
      </c>
      <c r="F15" s="296">
        <f t="shared" si="0"/>
        <v>75.615252222360226</v>
      </c>
      <c r="H15" s="250"/>
      <c r="I15" s="266"/>
    </row>
    <row r="16" spans="1:10" s="31" customFormat="1" ht="15" customHeight="1" x14ac:dyDescent="0.25">
      <c r="A16" s="51"/>
      <c r="B16" s="29" t="s">
        <v>109</v>
      </c>
      <c r="C16" s="282">
        <v>0</v>
      </c>
      <c r="D16" s="283">
        <v>39</v>
      </c>
      <c r="E16" s="284">
        <f t="shared" si="1"/>
        <v>39</v>
      </c>
      <c r="F16" s="294" t="s">
        <v>202</v>
      </c>
      <c r="H16" s="250"/>
      <c r="I16" s="266"/>
    </row>
    <row r="17" spans="1:9" s="31" customFormat="1" ht="15" customHeight="1" x14ac:dyDescent="0.25">
      <c r="A17" s="51"/>
      <c r="B17" s="52" t="s">
        <v>110</v>
      </c>
      <c r="C17" s="288">
        <v>141</v>
      </c>
      <c r="D17" s="289">
        <v>355</v>
      </c>
      <c r="E17" s="88">
        <f t="shared" si="1"/>
        <v>214</v>
      </c>
      <c r="F17" s="296">
        <f t="shared" si="0"/>
        <v>151.7730496453901</v>
      </c>
      <c r="H17" s="250"/>
      <c r="I17" s="266"/>
    </row>
    <row r="18" spans="1:9" s="31" customFormat="1" ht="15" customHeight="1" x14ac:dyDescent="0.25">
      <c r="A18" s="51"/>
      <c r="B18" s="29" t="s">
        <v>44</v>
      </c>
      <c r="C18" s="282">
        <v>581062</v>
      </c>
      <c r="D18" s="283">
        <v>617235</v>
      </c>
      <c r="E18" s="284">
        <f t="shared" si="1"/>
        <v>36173</v>
      </c>
      <c r="F18" s="294">
        <f t="shared" si="0"/>
        <v>6.2253253525441465</v>
      </c>
      <c r="H18" s="250"/>
      <c r="I18" s="266"/>
    </row>
    <row r="19" spans="1:9" s="31" customFormat="1" ht="15" customHeight="1" x14ac:dyDescent="0.25">
      <c r="A19" s="51"/>
      <c r="B19" s="52" t="s">
        <v>111</v>
      </c>
      <c r="C19" s="288">
        <v>292</v>
      </c>
      <c r="D19" s="289">
        <v>336</v>
      </c>
      <c r="E19" s="88">
        <f t="shared" si="1"/>
        <v>44</v>
      </c>
      <c r="F19" s="296">
        <f t="shared" si="0"/>
        <v>15.06849315068493</v>
      </c>
      <c r="H19" s="250"/>
      <c r="I19" s="266"/>
    </row>
    <row r="20" spans="1:9" s="31" customFormat="1" ht="15" customHeight="1" x14ac:dyDescent="0.25">
      <c r="A20" s="51"/>
      <c r="B20" s="29" t="s">
        <v>123</v>
      </c>
      <c r="C20" s="282">
        <v>10218</v>
      </c>
      <c r="D20" s="283" t="s">
        <v>10</v>
      </c>
      <c r="E20" s="284" t="s">
        <v>10</v>
      </c>
      <c r="F20" s="294" t="s">
        <v>10</v>
      </c>
      <c r="H20" s="251"/>
      <c r="I20" s="267"/>
    </row>
    <row r="21" spans="1:9" s="53" customFormat="1" ht="15" customHeight="1" x14ac:dyDescent="0.25">
      <c r="A21" s="51"/>
      <c r="B21" s="52" t="s">
        <v>112</v>
      </c>
      <c r="C21" s="288">
        <v>28</v>
      </c>
      <c r="D21" s="289">
        <v>290</v>
      </c>
      <c r="E21" s="88">
        <f t="shared" si="1"/>
        <v>262</v>
      </c>
      <c r="F21" s="296">
        <f t="shared" si="0"/>
        <v>935.71428571428578</v>
      </c>
      <c r="H21" s="250"/>
      <c r="I21" s="266"/>
    </row>
    <row r="22" spans="1:9" s="31" customFormat="1" ht="15" customHeight="1" x14ac:dyDescent="0.25">
      <c r="A22" s="51"/>
      <c r="B22" s="29" t="s">
        <v>113</v>
      </c>
      <c r="C22" s="282">
        <v>590</v>
      </c>
      <c r="D22" s="283">
        <v>2246</v>
      </c>
      <c r="E22" s="284">
        <f t="shared" si="1"/>
        <v>1656</v>
      </c>
      <c r="F22" s="294">
        <f t="shared" si="0"/>
        <v>280.67796610169495</v>
      </c>
      <c r="H22" s="250"/>
      <c r="I22" s="266"/>
    </row>
    <row r="23" spans="1:9" s="31" customFormat="1" ht="15" customHeight="1" x14ac:dyDescent="0.25">
      <c r="A23" s="51"/>
      <c r="B23" s="52" t="s">
        <v>120</v>
      </c>
      <c r="C23" s="288">
        <v>104</v>
      </c>
      <c r="D23" s="289">
        <v>416</v>
      </c>
      <c r="E23" s="88">
        <f t="shared" si="1"/>
        <v>312</v>
      </c>
      <c r="F23" s="296">
        <f t="shared" si="0"/>
        <v>300</v>
      </c>
      <c r="H23" s="250"/>
      <c r="I23" s="266"/>
    </row>
    <row r="24" spans="1:9" s="31" customFormat="1" ht="15" customHeight="1" x14ac:dyDescent="0.25">
      <c r="A24" s="51"/>
      <c r="B24" s="29" t="s">
        <v>114</v>
      </c>
      <c r="C24" s="282">
        <v>4158</v>
      </c>
      <c r="D24" s="283">
        <v>5241</v>
      </c>
      <c r="E24" s="284">
        <f t="shared" si="1"/>
        <v>1083</v>
      </c>
      <c r="F24" s="294">
        <f t="shared" si="0"/>
        <v>26.046176046176043</v>
      </c>
      <c r="H24" s="250"/>
      <c r="I24" s="266"/>
    </row>
    <row r="25" spans="1:9" s="31" customFormat="1" ht="15" customHeight="1" x14ac:dyDescent="0.25">
      <c r="A25" s="51"/>
      <c r="B25" s="52" t="s">
        <v>115</v>
      </c>
      <c r="C25" s="288">
        <v>1</v>
      </c>
      <c r="D25" s="289">
        <v>32</v>
      </c>
      <c r="E25" s="88">
        <f t="shared" si="1"/>
        <v>31</v>
      </c>
      <c r="F25" s="296">
        <f t="shared" si="0"/>
        <v>3100</v>
      </c>
      <c r="H25" s="250"/>
      <c r="I25" s="266"/>
    </row>
    <row r="26" spans="1:9" s="31" customFormat="1" ht="15" customHeight="1" x14ac:dyDescent="0.25">
      <c r="A26" s="51"/>
      <c r="B26" s="29" t="s">
        <v>9</v>
      </c>
      <c r="C26" s="282">
        <v>331</v>
      </c>
      <c r="D26" s="283" t="s">
        <v>10</v>
      </c>
      <c r="E26" s="284" t="s">
        <v>10</v>
      </c>
      <c r="F26" s="294" t="s">
        <v>10</v>
      </c>
      <c r="H26" s="250"/>
      <c r="I26" s="266"/>
    </row>
    <row r="27" spans="1:9" s="31" customFormat="1" ht="15" customHeight="1" x14ac:dyDescent="0.25">
      <c r="A27" s="51"/>
      <c r="B27" s="52" t="s">
        <v>116</v>
      </c>
      <c r="C27" s="288">
        <v>3</v>
      </c>
      <c r="D27" s="289" t="s">
        <v>10</v>
      </c>
      <c r="E27" s="88" t="s">
        <v>10</v>
      </c>
      <c r="F27" s="296" t="s">
        <v>10</v>
      </c>
      <c r="H27" s="250"/>
      <c r="I27" s="266"/>
    </row>
    <row r="28" spans="1:9" s="31" customFormat="1" ht="15" customHeight="1" x14ac:dyDescent="0.25">
      <c r="A28" s="51"/>
      <c r="B28" s="29" t="s">
        <v>45</v>
      </c>
      <c r="C28" s="282">
        <v>41690</v>
      </c>
      <c r="D28" s="283">
        <v>60897</v>
      </c>
      <c r="E28" s="284">
        <f t="shared" si="1"/>
        <v>19207</v>
      </c>
      <c r="F28" s="294">
        <f t="shared" si="0"/>
        <v>46.071000239865668</v>
      </c>
      <c r="H28" s="250"/>
      <c r="I28" s="266"/>
    </row>
    <row r="29" spans="1:9" s="31" customFormat="1" ht="15" customHeight="1" x14ac:dyDescent="0.25">
      <c r="A29" s="51"/>
      <c r="B29" s="52" t="s">
        <v>8</v>
      </c>
      <c r="C29" s="288" t="s">
        <v>10</v>
      </c>
      <c r="D29" s="289">
        <v>57</v>
      </c>
      <c r="E29" s="88" t="s">
        <v>10</v>
      </c>
      <c r="F29" s="296" t="s">
        <v>10</v>
      </c>
      <c r="H29" s="250"/>
      <c r="I29" s="266"/>
    </row>
    <row r="30" spans="1:9" s="31" customFormat="1" ht="15" customHeight="1" x14ac:dyDescent="0.25">
      <c r="A30" s="51"/>
      <c r="B30" s="29" t="s">
        <v>121</v>
      </c>
      <c r="C30" s="282">
        <v>713</v>
      </c>
      <c r="D30" s="283">
        <v>1540</v>
      </c>
      <c r="E30" s="284">
        <f t="shared" si="1"/>
        <v>827</v>
      </c>
      <c r="F30" s="294">
        <f t="shared" si="0"/>
        <v>115.98877980364657</v>
      </c>
      <c r="H30" s="250"/>
      <c r="I30" s="266"/>
    </row>
    <row r="31" spans="1:9" s="31" customFormat="1" ht="15" customHeight="1" x14ac:dyDescent="0.25">
      <c r="A31" s="51"/>
      <c r="B31" s="52" t="s">
        <v>147</v>
      </c>
      <c r="C31" s="288">
        <v>60</v>
      </c>
      <c r="D31" s="289">
        <v>222</v>
      </c>
      <c r="E31" s="88">
        <f t="shared" si="1"/>
        <v>162</v>
      </c>
      <c r="F31" s="296" t="s">
        <v>202</v>
      </c>
      <c r="H31" s="250"/>
      <c r="I31" s="266"/>
    </row>
    <row r="32" spans="1:9" s="31" customFormat="1" ht="15" customHeight="1" x14ac:dyDescent="0.25">
      <c r="A32" s="51"/>
      <c r="B32" s="29" t="s">
        <v>42</v>
      </c>
      <c r="C32" s="282">
        <v>36556</v>
      </c>
      <c r="D32" s="283">
        <v>92065</v>
      </c>
      <c r="E32" s="284">
        <f t="shared" si="1"/>
        <v>55509</v>
      </c>
      <c r="F32" s="294">
        <f t="shared" si="0"/>
        <v>151.84648210963999</v>
      </c>
      <c r="H32" s="250"/>
      <c r="I32" s="266"/>
    </row>
    <row r="33" spans="1:9" s="31" customFormat="1" ht="15" customHeight="1" x14ac:dyDescent="0.25">
      <c r="A33" s="51"/>
      <c r="B33" s="52" t="s">
        <v>118</v>
      </c>
      <c r="C33" s="288">
        <v>39</v>
      </c>
      <c r="D33" s="289">
        <v>368</v>
      </c>
      <c r="E33" s="88">
        <f t="shared" si="1"/>
        <v>329</v>
      </c>
      <c r="F33" s="296" t="s">
        <v>202</v>
      </c>
      <c r="H33" s="250"/>
      <c r="I33" s="266"/>
    </row>
    <row r="34" spans="1:9" s="31" customFormat="1" ht="15" customHeight="1" x14ac:dyDescent="0.25">
      <c r="A34" s="51"/>
      <c r="B34" s="29" t="s">
        <v>79</v>
      </c>
      <c r="C34" s="282">
        <v>116</v>
      </c>
      <c r="D34" s="283">
        <v>1016</v>
      </c>
      <c r="E34" s="284">
        <f t="shared" si="1"/>
        <v>900</v>
      </c>
      <c r="F34" s="294" t="s">
        <v>202</v>
      </c>
      <c r="H34" s="250"/>
      <c r="I34" s="266"/>
    </row>
    <row r="35" spans="1:9" s="31" customFormat="1" ht="15" customHeight="1" x14ac:dyDescent="0.25">
      <c r="A35" s="51"/>
      <c r="B35" s="52" t="s">
        <v>119</v>
      </c>
      <c r="C35" s="288">
        <v>2514</v>
      </c>
      <c r="D35" s="289">
        <v>2974</v>
      </c>
      <c r="E35" s="88">
        <f t="shared" si="1"/>
        <v>460</v>
      </c>
      <c r="F35" s="296">
        <f t="shared" si="0"/>
        <v>18.297533810660298</v>
      </c>
      <c r="H35" s="250"/>
      <c r="I35" s="266"/>
    </row>
    <row r="36" spans="1:9" s="31" customFormat="1" ht="15" customHeight="1" thickBot="1" x14ac:dyDescent="0.3">
      <c r="A36" s="51"/>
      <c r="B36" s="86" t="s">
        <v>41</v>
      </c>
      <c r="C36" s="290">
        <v>100975</v>
      </c>
      <c r="D36" s="291">
        <v>169458</v>
      </c>
      <c r="E36" s="292">
        <f t="shared" si="1"/>
        <v>68483</v>
      </c>
      <c r="F36" s="297">
        <f t="shared" si="0"/>
        <v>67.821738053973746</v>
      </c>
      <c r="H36" s="252"/>
      <c r="I36" s="266"/>
    </row>
    <row r="37" spans="1:9" s="31" customFormat="1" ht="15" customHeight="1" x14ac:dyDescent="0.25">
      <c r="A37" s="32"/>
      <c r="B37" s="52"/>
      <c r="C37" s="98"/>
      <c r="D37" s="98"/>
      <c r="E37" s="88"/>
      <c r="H37" s="249"/>
      <c r="I37" s="268"/>
    </row>
    <row r="38" spans="1:9" ht="15" customHeight="1" x14ac:dyDescent="0.25">
      <c r="A38" s="99" t="s">
        <v>16</v>
      </c>
      <c r="B38" s="393" t="s">
        <v>203</v>
      </c>
      <c r="C38" s="369"/>
      <c r="D38" s="369"/>
      <c r="E38" s="369"/>
      <c r="F38" s="369"/>
      <c r="G38" s="31"/>
      <c r="H38" s="249"/>
      <c r="I38" s="265"/>
    </row>
    <row r="39" spans="1:9" s="32" customFormat="1" ht="15" customHeight="1" x14ac:dyDescent="0.25">
      <c r="A39" s="50" t="s">
        <v>17</v>
      </c>
      <c r="B39" s="392" t="s">
        <v>92</v>
      </c>
      <c r="C39" s="345"/>
      <c r="D39" s="345"/>
      <c r="E39" s="345"/>
      <c r="F39" s="369"/>
      <c r="H39" s="249"/>
      <c r="I39" s="265"/>
    </row>
    <row r="40" spans="1:9" s="32" customFormat="1" ht="15" customHeight="1" x14ac:dyDescent="0.2">
      <c r="A40" s="82" t="s">
        <v>15</v>
      </c>
      <c r="B40" s="383" t="s">
        <v>27</v>
      </c>
      <c r="C40" s="347"/>
      <c r="D40" s="347"/>
      <c r="E40" s="347"/>
      <c r="H40" s="252"/>
      <c r="I40" s="265"/>
    </row>
    <row r="41" spans="1:9" s="32" customFormat="1" ht="15" customHeight="1" x14ac:dyDescent="0.2">
      <c r="A41" s="209" t="s">
        <v>2</v>
      </c>
      <c r="B41" s="384" t="s">
        <v>213</v>
      </c>
      <c r="C41" s="349"/>
      <c r="D41" s="349"/>
      <c r="E41" s="349"/>
      <c r="H41" s="252"/>
      <c r="I41" s="268"/>
    </row>
    <row r="42" spans="1:9" ht="15" customHeight="1" x14ac:dyDescent="0.25">
      <c r="A42" s="31"/>
      <c r="B42" s="31"/>
      <c r="C42" s="31"/>
      <c r="D42" s="31"/>
      <c r="E42" s="31"/>
      <c r="F42" s="31"/>
      <c r="G42" s="31"/>
    </row>
    <row r="43" spans="1:9" ht="15" customHeight="1" x14ac:dyDescent="0.25">
      <c r="A43" s="31"/>
      <c r="B43" s="31"/>
      <c r="C43" s="31"/>
      <c r="D43" s="31"/>
      <c r="E43" s="31"/>
      <c r="F43" s="31"/>
      <c r="G43" s="31"/>
    </row>
    <row r="44" spans="1:9" ht="15" customHeight="1" x14ac:dyDescent="0.25">
      <c r="A44" s="31"/>
      <c r="B44" s="31"/>
      <c r="C44" s="31"/>
      <c r="D44" s="31"/>
      <c r="E44" s="31"/>
      <c r="F44" s="31"/>
      <c r="G44" s="31"/>
    </row>
    <row r="45" spans="1:9" ht="15" customHeight="1" x14ac:dyDescent="0.25">
      <c r="A45" s="31"/>
      <c r="B45" s="31"/>
      <c r="C45" s="31"/>
      <c r="D45" s="31"/>
      <c r="E45" s="31"/>
      <c r="F45" s="31"/>
      <c r="G45" s="31"/>
    </row>
    <row r="46" spans="1:9" ht="15" customHeight="1" x14ac:dyDescent="0.25">
      <c r="A46" s="31"/>
      <c r="B46" s="31"/>
      <c r="C46" s="31"/>
      <c r="D46" s="31"/>
      <c r="E46" s="31"/>
      <c r="F46" s="31"/>
      <c r="G46" s="31"/>
    </row>
    <row r="47" spans="1:9" ht="15" customHeight="1" x14ac:dyDescent="0.25">
      <c r="A47" s="31"/>
      <c r="B47" s="31"/>
      <c r="C47" s="31"/>
      <c r="D47" s="31"/>
      <c r="E47" s="31"/>
      <c r="F47" s="31"/>
      <c r="G47" s="31"/>
    </row>
    <row r="48" spans="1:9" ht="15" customHeight="1" x14ac:dyDescent="0.25">
      <c r="A48" s="31"/>
      <c r="B48" s="31"/>
      <c r="C48" s="31"/>
      <c r="D48" s="31"/>
      <c r="E48" s="31"/>
      <c r="F48" s="31"/>
      <c r="G48" s="31"/>
    </row>
    <row r="49" spans="1:7" ht="15" customHeight="1" x14ac:dyDescent="0.25">
      <c r="A49" s="31"/>
      <c r="B49" s="31"/>
      <c r="C49" s="31"/>
      <c r="D49" s="31"/>
      <c r="E49" s="31"/>
      <c r="F49" s="31"/>
      <c r="G49" s="31"/>
    </row>
    <row r="50" spans="1:7" ht="15" customHeight="1" x14ac:dyDescent="0.25">
      <c r="A50" s="31"/>
      <c r="B50" s="31"/>
      <c r="C50" s="31"/>
      <c r="D50" s="31"/>
      <c r="E50" s="31"/>
      <c r="F50" s="31"/>
      <c r="G50" s="31"/>
    </row>
    <row r="51" spans="1:7" ht="15" customHeight="1" x14ac:dyDescent="0.25"/>
    <row r="52" spans="1:7" ht="15" customHeight="1" x14ac:dyDescent="0.25"/>
  </sheetData>
  <sortState xmlns:xlrd2="http://schemas.microsoft.com/office/spreadsheetml/2017/richdata2" ref="B5:E35">
    <sortCondition ref="B5:B35"/>
  </sortState>
  <mergeCells count="9">
    <mergeCell ref="B2:E2"/>
    <mergeCell ref="B40:E40"/>
    <mergeCell ref="B41:E41"/>
    <mergeCell ref="E3:F3"/>
    <mergeCell ref="B3:B4"/>
    <mergeCell ref="C3:C4"/>
    <mergeCell ref="D3:D4"/>
    <mergeCell ref="B39:F39"/>
    <mergeCell ref="B38:F38"/>
  </mergeCells>
  <hyperlinks>
    <hyperlink ref="F1" location="Índice!A1" display="[índice Ç]" xr:uid="{00000000-0004-0000-0500-000000000000}"/>
    <hyperlink ref="B41" r:id="rId1" display="http://www.observatorioemigracao.pt/np4/1291" xr:uid="{00000000-0004-0000-0500-000001000000}"/>
  </hyperlinks>
  <pageMargins left="0.7" right="0.7" top="0.75" bottom="0.75" header="0.3" footer="0.3"/>
  <pageSetup paperSize="9" orientation="portrait" horizontalDpi="4294967293" verticalDpi="0" r:id="rId2"/>
  <ignoredErrors>
    <ignoredError sqref="E5 C5:D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31" customWidth="1"/>
    <col min="2" max="2" width="8.7109375" style="31" customWidth="1"/>
    <col min="3" max="3" width="32.7109375" style="45" customWidth="1"/>
    <col min="4" max="4" width="16.7109375" style="31" customWidth="1"/>
    <col min="5" max="16384" width="9.140625" style="31"/>
  </cols>
  <sheetData>
    <row r="1" spans="1:6" s="32" customFormat="1" ht="30" customHeight="1" x14ac:dyDescent="0.25">
      <c r="A1" s="42" t="s">
        <v>0</v>
      </c>
      <c r="B1" s="131" t="s">
        <v>1</v>
      </c>
      <c r="C1" s="130"/>
      <c r="D1" s="65" t="s">
        <v>24</v>
      </c>
    </row>
    <row r="2" spans="1:6" s="32" customFormat="1" ht="30" customHeight="1" thickBot="1" x14ac:dyDescent="0.3">
      <c r="B2" s="394" t="s">
        <v>26</v>
      </c>
      <c r="C2" s="395"/>
      <c r="D2" s="395"/>
    </row>
    <row r="3" spans="1:6" s="32" customFormat="1" ht="45" customHeight="1" x14ac:dyDescent="0.25">
      <c r="B3" s="239" t="s">
        <v>7</v>
      </c>
      <c r="C3" s="89" t="s">
        <v>38</v>
      </c>
      <c r="D3" s="102" t="s">
        <v>37</v>
      </c>
    </row>
    <row r="4" spans="1:6" ht="15" customHeight="1" x14ac:dyDescent="0.25">
      <c r="A4" s="53"/>
      <c r="B4" s="114">
        <v>1</v>
      </c>
      <c r="C4" s="254" t="s">
        <v>125</v>
      </c>
      <c r="D4" s="111">
        <v>11.9</v>
      </c>
    </row>
    <row r="5" spans="1:6" ht="15" customHeight="1" x14ac:dyDescent="0.25">
      <c r="A5" s="53"/>
      <c r="B5" s="115">
        <v>2</v>
      </c>
      <c r="C5" s="255" t="s">
        <v>126</v>
      </c>
      <c r="D5" s="112">
        <v>11.4</v>
      </c>
    </row>
    <row r="6" spans="1:6" ht="15" customHeight="1" x14ac:dyDescent="0.25">
      <c r="A6" s="53"/>
      <c r="B6" s="116">
        <v>3</v>
      </c>
      <c r="C6" s="256" t="s">
        <v>127</v>
      </c>
      <c r="D6" s="111">
        <v>11.1</v>
      </c>
    </row>
    <row r="7" spans="1:6" ht="15" customHeight="1" x14ac:dyDescent="0.25">
      <c r="A7" s="53"/>
      <c r="B7" s="115">
        <v>4</v>
      </c>
      <c r="C7" s="120" t="s">
        <v>12</v>
      </c>
      <c r="D7" s="112">
        <v>8.3000000000000007</v>
      </c>
    </row>
    <row r="8" spans="1:6" ht="15" customHeight="1" x14ac:dyDescent="0.25">
      <c r="A8" s="53"/>
      <c r="B8" s="117">
        <v>5</v>
      </c>
      <c r="C8" s="256" t="s">
        <v>128</v>
      </c>
      <c r="D8" s="111">
        <v>6.6</v>
      </c>
    </row>
    <row r="9" spans="1:6" ht="15" customHeight="1" x14ac:dyDescent="0.25">
      <c r="A9" s="53"/>
      <c r="B9" s="115">
        <v>6</v>
      </c>
      <c r="C9" s="255" t="s">
        <v>13</v>
      </c>
      <c r="D9" s="112">
        <v>5.4</v>
      </c>
    </row>
    <row r="10" spans="1:6" ht="15" customHeight="1" x14ac:dyDescent="0.25">
      <c r="A10" s="53"/>
      <c r="B10" s="114">
        <v>7</v>
      </c>
      <c r="C10" s="256" t="s">
        <v>129</v>
      </c>
      <c r="D10" s="111">
        <v>4.7</v>
      </c>
    </row>
    <row r="11" spans="1:6" ht="15" customHeight="1" x14ac:dyDescent="0.25">
      <c r="A11" s="53"/>
      <c r="B11" s="118">
        <v>8</v>
      </c>
      <c r="C11" s="255" t="s">
        <v>42</v>
      </c>
      <c r="D11" s="112">
        <v>4.7</v>
      </c>
    </row>
    <row r="12" spans="1:6" ht="15" customHeight="1" x14ac:dyDescent="0.25">
      <c r="A12" s="53"/>
      <c r="B12" s="114">
        <v>9</v>
      </c>
      <c r="C12" s="256" t="s">
        <v>130</v>
      </c>
      <c r="D12" s="111">
        <v>4.3</v>
      </c>
    </row>
    <row r="13" spans="1:6" ht="15" customHeight="1" x14ac:dyDescent="0.25">
      <c r="A13" s="53"/>
      <c r="B13" s="115">
        <v>10</v>
      </c>
      <c r="C13" s="255" t="s">
        <v>131</v>
      </c>
      <c r="D13" s="112">
        <v>4.3</v>
      </c>
      <c r="F13" s="53"/>
    </row>
    <row r="14" spans="1:6" ht="15" customHeight="1" x14ac:dyDescent="0.25">
      <c r="A14" s="53"/>
      <c r="B14" s="114">
        <v>11</v>
      </c>
      <c r="C14" s="256" t="s">
        <v>132</v>
      </c>
      <c r="D14" s="111">
        <v>3.7</v>
      </c>
    </row>
    <row r="15" spans="1:6" ht="15" customHeight="1" x14ac:dyDescent="0.25">
      <c r="A15" s="53"/>
      <c r="B15" s="115">
        <v>12</v>
      </c>
      <c r="C15" s="255" t="s">
        <v>133</v>
      </c>
      <c r="D15" s="112">
        <v>3.7</v>
      </c>
      <c r="F15" s="53"/>
    </row>
    <row r="16" spans="1:6" ht="15" customHeight="1" x14ac:dyDescent="0.25">
      <c r="A16" s="53"/>
      <c r="B16" s="114">
        <v>13</v>
      </c>
      <c r="C16" s="256" t="s">
        <v>77</v>
      </c>
      <c r="D16" s="111">
        <v>3.5</v>
      </c>
    </row>
    <row r="17" spans="1:6" ht="15" customHeight="1" x14ac:dyDescent="0.25">
      <c r="A17" s="53"/>
      <c r="B17" s="115">
        <v>14</v>
      </c>
      <c r="C17" s="255" t="s">
        <v>114</v>
      </c>
      <c r="D17" s="112">
        <v>3.5</v>
      </c>
    </row>
    <row r="18" spans="1:6" ht="15" customHeight="1" x14ac:dyDescent="0.25">
      <c r="A18" s="53"/>
      <c r="B18" s="114">
        <v>15</v>
      </c>
      <c r="C18" s="256" t="s">
        <v>117</v>
      </c>
      <c r="D18" s="111">
        <v>3.1</v>
      </c>
    </row>
    <row r="19" spans="1:6" ht="15" customHeight="1" x14ac:dyDescent="0.25">
      <c r="A19" s="53"/>
      <c r="B19" s="115">
        <v>16</v>
      </c>
      <c r="C19" s="255" t="s">
        <v>134</v>
      </c>
      <c r="D19" s="112">
        <v>3</v>
      </c>
    </row>
    <row r="20" spans="1:6" ht="15" customHeight="1" x14ac:dyDescent="0.25">
      <c r="A20" s="53"/>
      <c r="B20" s="114">
        <v>17</v>
      </c>
      <c r="C20" s="256" t="s">
        <v>135</v>
      </c>
      <c r="D20" s="111">
        <v>3</v>
      </c>
      <c r="F20" s="53"/>
    </row>
    <row r="21" spans="1:6" ht="15" customHeight="1" x14ac:dyDescent="0.25">
      <c r="A21" s="53"/>
      <c r="B21" s="115">
        <v>18</v>
      </c>
      <c r="C21" s="255" t="s">
        <v>79</v>
      </c>
      <c r="D21" s="112">
        <v>2.8</v>
      </c>
    </row>
    <row r="22" spans="1:6" ht="15" customHeight="1" x14ac:dyDescent="0.25">
      <c r="A22" s="53"/>
      <c r="B22" s="114">
        <v>19</v>
      </c>
      <c r="C22" s="256" t="s">
        <v>136</v>
      </c>
      <c r="D22" s="111">
        <v>2.5</v>
      </c>
    </row>
    <row r="23" spans="1:6" ht="15" customHeight="1" x14ac:dyDescent="0.25">
      <c r="A23" s="53"/>
      <c r="B23" s="115">
        <v>20</v>
      </c>
      <c r="C23" s="255" t="s">
        <v>137</v>
      </c>
      <c r="D23" s="112">
        <v>2.4</v>
      </c>
    </row>
    <row r="24" spans="1:6" ht="15" customHeight="1" x14ac:dyDescent="0.25">
      <c r="A24" s="53"/>
      <c r="B24" s="116">
        <v>21</v>
      </c>
      <c r="C24" s="256" t="s">
        <v>138</v>
      </c>
      <c r="D24" s="111">
        <v>2.2999999999999998</v>
      </c>
      <c r="F24" s="53"/>
    </row>
    <row r="25" spans="1:6" ht="15" customHeight="1" x14ac:dyDescent="0.25">
      <c r="A25" s="53"/>
      <c r="B25" s="122">
        <v>22</v>
      </c>
      <c r="C25" s="123" t="s">
        <v>4</v>
      </c>
      <c r="D25" s="124">
        <v>2.2000000000000002</v>
      </c>
    </row>
    <row r="26" spans="1:6" ht="15" customHeight="1" x14ac:dyDescent="0.25">
      <c r="A26" s="53"/>
      <c r="B26" s="117">
        <v>23</v>
      </c>
      <c r="C26" s="256" t="s">
        <v>139</v>
      </c>
      <c r="D26" s="111">
        <v>2.2000000000000002</v>
      </c>
      <c r="F26" s="53"/>
    </row>
    <row r="27" spans="1:6" ht="15" customHeight="1" x14ac:dyDescent="0.25">
      <c r="A27" s="53"/>
      <c r="B27" s="115">
        <v>24</v>
      </c>
      <c r="C27" s="255" t="s">
        <v>144</v>
      </c>
      <c r="D27" s="112">
        <v>2.1</v>
      </c>
    </row>
    <row r="28" spans="1:6" ht="15" customHeight="1" x14ac:dyDescent="0.25">
      <c r="A28" s="53"/>
      <c r="B28" s="114">
        <v>25</v>
      </c>
      <c r="C28" s="256" t="s">
        <v>140</v>
      </c>
      <c r="D28" s="111">
        <v>2.1</v>
      </c>
      <c r="F28" s="53"/>
    </row>
    <row r="29" spans="1:6" ht="15" customHeight="1" x14ac:dyDescent="0.25">
      <c r="A29" s="53"/>
      <c r="B29" s="115">
        <v>26</v>
      </c>
      <c r="C29" s="255" t="s">
        <v>141</v>
      </c>
      <c r="D29" s="112">
        <v>2</v>
      </c>
      <c r="F29" s="53"/>
    </row>
    <row r="30" spans="1:6" ht="15" customHeight="1" x14ac:dyDescent="0.25">
      <c r="A30" s="53"/>
      <c r="B30" s="114">
        <v>27</v>
      </c>
      <c r="C30" s="121" t="s">
        <v>14</v>
      </c>
      <c r="D30" s="111">
        <v>1.8</v>
      </c>
    </row>
    <row r="31" spans="1:6" ht="15" customHeight="1" x14ac:dyDescent="0.25">
      <c r="A31" s="53"/>
      <c r="B31" s="115">
        <v>28</v>
      </c>
      <c r="C31" s="255" t="s">
        <v>142</v>
      </c>
      <c r="D31" s="112">
        <v>1.8</v>
      </c>
      <c r="F31" s="53"/>
    </row>
    <row r="32" spans="1:6" ht="15" customHeight="1" x14ac:dyDescent="0.25">
      <c r="A32" s="53"/>
      <c r="B32" s="114">
        <v>29</v>
      </c>
      <c r="C32" s="256" t="s">
        <v>44</v>
      </c>
      <c r="D32" s="111">
        <v>1.7</v>
      </c>
    </row>
    <row r="33" spans="1:10" ht="15" customHeight="1" thickBot="1" x14ac:dyDescent="0.3">
      <c r="A33" s="53"/>
      <c r="B33" s="119">
        <v>30</v>
      </c>
      <c r="C33" s="257" t="s">
        <v>143</v>
      </c>
      <c r="D33" s="113">
        <v>1.7</v>
      </c>
      <c r="F33" s="53"/>
    </row>
    <row r="34" spans="1:10" x14ac:dyDescent="0.25">
      <c r="C34" s="59"/>
    </row>
    <row r="35" spans="1:10" s="58" customFormat="1" ht="30" customHeight="1" x14ac:dyDescent="0.25">
      <c r="A35" s="50" t="s">
        <v>17</v>
      </c>
      <c r="B35" s="396" t="s">
        <v>100</v>
      </c>
      <c r="C35" s="326"/>
      <c r="D35" s="326"/>
      <c r="E35" s="54"/>
      <c r="F35" s="54"/>
      <c r="G35" s="54"/>
      <c r="H35" s="54"/>
      <c r="I35" s="55"/>
      <c r="J35" s="55"/>
    </row>
    <row r="36" spans="1:10" x14ac:dyDescent="0.25">
      <c r="A36" s="82" t="s">
        <v>15</v>
      </c>
      <c r="B36" s="397" t="s">
        <v>27</v>
      </c>
      <c r="C36" s="398"/>
      <c r="D36" s="398"/>
      <c r="E36" s="78"/>
      <c r="F36" s="78"/>
      <c r="G36" s="78"/>
      <c r="H36" s="78"/>
      <c r="I36" s="79"/>
      <c r="J36" s="79"/>
    </row>
    <row r="37" spans="1:10" x14ac:dyDescent="0.25">
      <c r="A37" s="209" t="s">
        <v>2</v>
      </c>
      <c r="B37" s="399" t="s">
        <v>213</v>
      </c>
      <c r="C37" s="329"/>
      <c r="D37" s="329"/>
      <c r="E37" s="80"/>
      <c r="F37" s="80"/>
      <c r="G37" s="80"/>
      <c r="H37" s="80"/>
      <c r="I37" s="81"/>
      <c r="J37" s="81"/>
    </row>
  </sheetData>
  <mergeCells count="4">
    <mergeCell ref="B2:D2"/>
    <mergeCell ref="B35:D35"/>
    <mergeCell ref="B36:D36"/>
    <mergeCell ref="B37:D37"/>
  </mergeCells>
  <hyperlinks>
    <hyperlink ref="D1" location="Índice!A1" display="[índice Ç]" xr:uid="{00000000-0004-0000-0600-000000000000}"/>
    <hyperlink ref="B37" r:id="rId1" display="http://www.observatorioemigracao.pt/np4/1291" xr:uid="{00000000-0004-0000-0600-000001000000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31" customWidth="1"/>
    <col min="2" max="2" width="8.7109375" style="31" customWidth="1"/>
    <col min="3" max="3" width="32.7109375" style="45" customWidth="1"/>
    <col min="4" max="4" width="16.7109375" style="31" customWidth="1"/>
    <col min="5" max="16384" width="9.140625" style="31"/>
  </cols>
  <sheetData>
    <row r="1" spans="1:6" s="32" customFormat="1" ht="30" customHeight="1" x14ac:dyDescent="0.25">
      <c r="A1" s="42" t="s">
        <v>0</v>
      </c>
      <c r="B1" s="131" t="s">
        <v>1</v>
      </c>
      <c r="C1" s="130"/>
      <c r="D1" s="270" t="s">
        <v>24</v>
      </c>
    </row>
    <row r="2" spans="1:6" s="32" customFormat="1" ht="30" customHeight="1" thickBot="1" x14ac:dyDescent="0.3">
      <c r="B2" s="394" t="s">
        <v>196</v>
      </c>
      <c r="C2" s="395"/>
      <c r="D2" s="395"/>
    </row>
    <row r="3" spans="1:6" s="32" customFormat="1" ht="30" customHeight="1" x14ac:dyDescent="0.25">
      <c r="B3" s="239" t="s">
        <v>7</v>
      </c>
      <c r="C3" s="89" t="s">
        <v>38</v>
      </c>
      <c r="D3" s="102" t="s">
        <v>210</v>
      </c>
    </row>
    <row r="4" spans="1:6" ht="15" customHeight="1" x14ac:dyDescent="0.25">
      <c r="A4" s="53"/>
      <c r="B4" s="117">
        <v>1</v>
      </c>
      <c r="C4" s="254" t="s">
        <v>135</v>
      </c>
      <c r="D4" s="111" t="s">
        <v>151</v>
      </c>
    </row>
    <row r="5" spans="1:6" ht="15" customHeight="1" x14ac:dyDescent="0.25">
      <c r="A5" s="53"/>
      <c r="B5" s="118">
        <v>2</v>
      </c>
      <c r="C5" s="255" t="s">
        <v>152</v>
      </c>
      <c r="D5" s="112" t="s">
        <v>153</v>
      </c>
    </row>
    <row r="6" spans="1:6" ht="15" customHeight="1" x14ac:dyDescent="0.25">
      <c r="A6" s="53"/>
      <c r="B6" s="117">
        <v>3</v>
      </c>
      <c r="C6" s="256" t="s">
        <v>143</v>
      </c>
      <c r="D6" s="111" t="s">
        <v>154</v>
      </c>
    </row>
    <row r="7" spans="1:6" ht="15" customHeight="1" x14ac:dyDescent="0.25">
      <c r="A7" s="53"/>
      <c r="B7" s="118">
        <v>4</v>
      </c>
      <c r="C7" s="120" t="s">
        <v>155</v>
      </c>
      <c r="D7" s="112" t="s">
        <v>156</v>
      </c>
    </row>
    <row r="8" spans="1:6" ht="15" customHeight="1" x14ac:dyDescent="0.25">
      <c r="A8" s="53"/>
      <c r="B8" s="117">
        <v>5</v>
      </c>
      <c r="C8" s="256" t="s">
        <v>157</v>
      </c>
      <c r="D8" s="111" t="s">
        <v>158</v>
      </c>
    </row>
    <row r="9" spans="1:6" ht="15" customHeight="1" x14ac:dyDescent="0.25">
      <c r="A9" s="53"/>
      <c r="B9" s="118">
        <v>6</v>
      </c>
      <c r="C9" s="255" t="s">
        <v>159</v>
      </c>
      <c r="D9" s="112" t="s">
        <v>160</v>
      </c>
    </row>
    <row r="10" spans="1:6" ht="15" customHeight="1" x14ac:dyDescent="0.25">
      <c r="A10" s="53"/>
      <c r="B10" s="117">
        <v>7</v>
      </c>
      <c r="C10" s="256" t="s">
        <v>161</v>
      </c>
      <c r="D10" s="111" t="s">
        <v>162</v>
      </c>
    </row>
    <row r="11" spans="1:6" ht="15" customHeight="1" x14ac:dyDescent="0.25">
      <c r="A11" s="53"/>
      <c r="B11" s="118">
        <v>8</v>
      </c>
      <c r="C11" s="255" t="s">
        <v>163</v>
      </c>
      <c r="D11" s="112" t="s">
        <v>164</v>
      </c>
    </row>
    <row r="12" spans="1:6" ht="15" customHeight="1" x14ac:dyDescent="0.25">
      <c r="A12" s="53"/>
      <c r="B12" s="117">
        <v>9</v>
      </c>
      <c r="C12" s="256" t="s">
        <v>133</v>
      </c>
      <c r="D12" s="111" t="s">
        <v>165</v>
      </c>
    </row>
    <row r="13" spans="1:6" ht="15" customHeight="1" x14ac:dyDescent="0.25">
      <c r="A13" s="53"/>
      <c r="B13" s="118">
        <v>10</v>
      </c>
      <c r="C13" s="255" t="s">
        <v>166</v>
      </c>
      <c r="D13" s="112" t="s">
        <v>167</v>
      </c>
      <c r="F13" s="53"/>
    </row>
    <row r="14" spans="1:6" ht="15" customHeight="1" x14ac:dyDescent="0.25">
      <c r="A14" s="53"/>
      <c r="B14" s="117">
        <v>11</v>
      </c>
      <c r="C14" s="256" t="s">
        <v>168</v>
      </c>
      <c r="D14" s="111" t="s">
        <v>169</v>
      </c>
    </row>
    <row r="15" spans="1:6" ht="15" customHeight="1" x14ac:dyDescent="0.25">
      <c r="A15" s="53"/>
      <c r="B15" s="122">
        <v>12</v>
      </c>
      <c r="C15" s="123" t="s">
        <v>4</v>
      </c>
      <c r="D15" s="124" t="s">
        <v>170</v>
      </c>
      <c r="F15" s="53"/>
    </row>
    <row r="16" spans="1:6" ht="15" customHeight="1" x14ac:dyDescent="0.25">
      <c r="A16" s="53"/>
      <c r="B16" s="117">
        <v>13</v>
      </c>
      <c r="C16" s="256" t="s">
        <v>171</v>
      </c>
      <c r="D16" s="111" t="s">
        <v>172</v>
      </c>
    </row>
    <row r="17" spans="1:6" ht="15" customHeight="1" x14ac:dyDescent="0.25">
      <c r="A17" s="53"/>
      <c r="B17" s="118">
        <v>14</v>
      </c>
      <c r="C17" s="255" t="s">
        <v>173</v>
      </c>
      <c r="D17" s="112" t="s">
        <v>172</v>
      </c>
    </row>
    <row r="18" spans="1:6" ht="15" customHeight="1" x14ac:dyDescent="0.25">
      <c r="A18" s="53"/>
      <c r="B18" s="117">
        <v>15</v>
      </c>
      <c r="C18" s="256" t="s">
        <v>142</v>
      </c>
      <c r="D18" s="111" t="s">
        <v>174</v>
      </c>
    </row>
    <row r="19" spans="1:6" ht="15" customHeight="1" x14ac:dyDescent="0.25">
      <c r="A19" s="53"/>
      <c r="B19" s="118">
        <v>16</v>
      </c>
      <c r="C19" s="255" t="s">
        <v>175</v>
      </c>
      <c r="D19" s="112" t="s">
        <v>176</v>
      </c>
    </row>
    <row r="20" spans="1:6" ht="15" customHeight="1" x14ac:dyDescent="0.25">
      <c r="A20" s="53"/>
      <c r="B20" s="117">
        <v>17</v>
      </c>
      <c r="C20" s="256" t="s">
        <v>122</v>
      </c>
      <c r="D20" s="111" t="s">
        <v>177</v>
      </c>
      <c r="F20" s="53"/>
    </row>
    <row r="21" spans="1:6" ht="15" customHeight="1" x14ac:dyDescent="0.25">
      <c r="A21" s="53"/>
      <c r="B21" s="118">
        <v>18</v>
      </c>
      <c r="C21" s="255" t="s">
        <v>113</v>
      </c>
      <c r="D21" s="112" t="s">
        <v>178</v>
      </c>
    </row>
    <row r="22" spans="1:6" ht="15" customHeight="1" x14ac:dyDescent="0.25">
      <c r="A22" s="53"/>
      <c r="B22" s="117">
        <v>19</v>
      </c>
      <c r="C22" s="256" t="s">
        <v>179</v>
      </c>
      <c r="D22" s="111" t="s">
        <v>180</v>
      </c>
    </row>
    <row r="23" spans="1:6" ht="15" customHeight="1" x14ac:dyDescent="0.25">
      <c r="A23" s="53"/>
      <c r="B23" s="118">
        <v>20</v>
      </c>
      <c r="C23" s="255" t="s">
        <v>104</v>
      </c>
      <c r="D23" s="112" t="s">
        <v>180</v>
      </c>
    </row>
    <row r="24" spans="1:6" ht="15" customHeight="1" x14ac:dyDescent="0.25">
      <c r="A24" s="53"/>
      <c r="B24" s="117">
        <v>21</v>
      </c>
      <c r="C24" s="256" t="s">
        <v>181</v>
      </c>
      <c r="D24" s="111" t="s">
        <v>182</v>
      </c>
      <c r="F24" s="53"/>
    </row>
    <row r="25" spans="1:6" ht="15" customHeight="1" x14ac:dyDescent="0.25">
      <c r="A25" s="53"/>
      <c r="B25" s="272">
        <v>22</v>
      </c>
      <c r="C25" s="273" t="s">
        <v>183</v>
      </c>
      <c r="D25" s="112" t="s">
        <v>184</v>
      </c>
    </row>
    <row r="26" spans="1:6" ht="15" customHeight="1" x14ac:dyDescent="0.25">
      <c r="A26" s="53"/>
      <c r="B26" s="117">
        <v>23</v>
      </c>
      <c r="C26" s="256" t="s">
        <v>128</v>
      </c>
      <c r="D26" s="111" t="s">
        <v>185</v>
      </c>
      <c r="F26" s="53"/>
    </row>
    <row r="27" spans="1:6" ht="15" customHeight="1" x14ac:dyDescent="0.25">
      <c r="A27" s="53"/>
      <c r="B27" s="118">
        <v>24</v>
      </c>
      <c r="C27" s="255" t="s">
        <v>186</v>
      </c>
      <c r="D27" s="112" t="s">
        <v>187</v>
      </c>
    </row>
    <row r="28" spans="1:6" ht="15" customHeight="1" x14ac:dyDescent="0.25">
      <c r="A28" s="53"/>
      <c r="B28" s="117">
        <v>25</v>
      </c>
      <c r="C28" s="256" t="s">
        <v>116</v>
      </c>
      <c r="D28" s="111" t="s">
        <v>188</v>
      </c>
      <c r="F28" s="53"/>
    </row>
    <row r="29" spans="1:6" ht="15" customHeight="1" x14ac:dyDescent="0.25">
      <c r="A29" s="53"/>
      <c r="B29" s="118">
        <v>26</v>
      </c>
      <c r="C29" s="255" t="s">
        <v>189</v>
      </c>
      <c r="D29" s="112" t="s">
        <v>190</v>
      </c>
      <c r="F29" s="53"/>
    </row>
    <row r="30" spans="1:6" ht="15" customHeight="1" x14ac:dyDescent="0.25">
      <c r="A30" s="53"/>
      <c r="B30" s="117">
        <v>27</v>
      </c>
      <c r="C30" s="121" t="s">
        <v>79</v>
      </c>
      <c r="D30" s="111" t="s">
        <v>191</v>
      </c>
    </row>
    <row r="31" spans="1:6" ht="15" customHeight="1" x14ac:dyDescent="0.25">
      <c r="A31" s="53"/>
      <c r="B31" s="118">
        <v>28</v>
      </c>
      <c r="C31" s="255" t="s">
        <v>109</v>
      </c>
      <c r="D31" s="112" t="s">
        <v>192</v>
      </c>
      <c r="F31" s="53"/>
    </row>
    <row r="32" spans="1:6" ht="15" customHeight="1" x14ac:dyDescent="0.25">
      <c r="A32" s="53"/>
      <c r="B32" s="117">
        <v>29</v>
      </c>
      <c r="C32" s="256" t="s">
        <v>193</v>
      </c>
      <c r="D32" s="111" t="s">
        <v>194</v>
      </c>
    </row>
    <row r="33" spans="1:10" ht="15" customHeight="1" thickBot="1" x14ac:dyDescent="0.3">
      <c r="A33" s="53"/>
      <c r="B33" s="119">
        <v>30</v>
      </c>
      <c r="C33" s="257" t="s">
        <v>115</v>
      </c>
      <c r="D33" s="113" t="s">
        <v>195</v>
      </c>
      <c r="F33" s="53"/>
    </row>
    <row r="34" spans="1:10" x14ac:dyDescent="0.25">
      <c r="C34" s="59"/>
    </row>
    <row r="35" spans="1:10" ht="30" customHeight="1" x14ac:dyDescent="0.25">
      <c r="A35" s="99" t="s">
        <v>16</v>
      </c>
      <c r="B35" s="400" t="s">
        <v>211</v>
      </c>
      <c r="C35" s="401"/>
      <c r="D35" s="401"/>
    </row>
    <row r="36" spans="1:10" s="58" customFormat="1" ht="30" customHeight="1" x14ac:dyDescent="0.25">
      <c r="A36" s="50" t="s">
        <v>17</v>
      </c>
      <c r="B36" s="396" t="s">
        <v>100</v>
      </c>
      <c r="C36" s="326"/>
      <c r="D36" s="326"/>
      <c r="E36" s="54"/>
      <c r="F36" s="54"/>
      <c r="G36" s="54"/>
      <c r="H36" s="54"/>
      <c r="I36" s="55"/>
      <c r="J36" s="55"/>
    </row>
    <row r="37" spans="1:10" x14ac:dyDescent="0.25">
      <c r="A37" s="82" t="s">
        <v>15</v>
      </c>
      <c r="B37" s="397" t="s">
        <v>27</v>
      </c>
      <c r="C37" s="398"/>
      <c r="D37" s="398"/>
      <c r="E37" s="78"/>
      <c r="F37" s="78"/>
      <c r="G37" s="78"/>
      <c r="H37" s="78"/>
      <c r="I37" s="79"/>
      <c r="J37" s="79"/>
    </row>
    <row r="38" spans="1:10" x14ac:dyDescent="0.25">
      <c r="A38" s="209" t="s">
        <v>2</v>
      </c>
      <c r="B38" s="399" t="s">
        <v>213</v>
      </c>
      <c r="C38" s="329"/>
      <c r="D38" s="329"/>
      <c r="E38" s="80"/>
      <c r="F38" s="80"/>
      <c r="G38" s="80"/>
      <c r="H38" s="80"/>
      <c r="I38" s="81"/>
      <c r="J38" s="81"/>
    </row>
  </sheetData>
  <mergeCells count="5">
    <mergeCell ref="B2:D2"/>
    <mergeCell ref="B36:D36"/>
    <mergeCell ref="B37:D37"/>
    <mergeCell ref="B38:D38"/>
    <mergeCell ref="B35:D35"/>
  </mergeCells>
  <hyperlinks>
    <hyperlink ref="D1" location="Índice!A1" display="[índice Ç]" xr:uid="{00000000-0004-0000-0700-000000000000}"/>
    <hyperlink ref="B38" r:id="rId1" display="http://www.observatorioemigracao.pt/np4/1291" xr:uid="{00000000-0004-0000-0700-000001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H50"/>
  <sheetViews>
    <sheetView showGridLines="0" workbookViewId="0">
      <selection activeCell="D1" sqref="D1"/>
    </sheetView>
  </sheetViews>
  <sheetFormatPr defaultRowHeight="15" x14ac:dyDescent="0.25"/>
  <cols>
    <col min="1" max="1" width="12.7109375" style="31" customWidth="1"/>
    <col min="2" max="2" width="24.7109375" style="31" customWidth="1"/>
    <col min="3" max="3" width="24.7109375" style="45" customWidth="1"/>
    <col min="4" max="4" width="24.7109375" style="31" customWidth="1"/>
    <col min="5" max="16384" width="9.140625" style="31"/>
  </cols>
  <sheetData>
    <row r="1" spans="1:138" s="32" customFormat="1" ht="30" customHeight="1" x14ac:dyDescent="0.25">
      <c r="A1" s="42" t="s">
        <v>0</v>
      </c>
      <c r="B1" s="132" t="s">
        <v>1</v>
      </c>
      <c r="C1" s="71"/>
      <c r="D1" s="65" t="s">
        <v>24</v>
      </c>
    </row>
    <row r="2" spans="1:138" s="32" customFormat="1" ht="30" customHeight="1" thickBot="1" x14ac:dyDescent="0.3">
      <c r="B2" s="394" t="s">
        <v>197</v>
      </c>
      <c r="C2" s="395"/>
      <c r="D2" s="402"/>
    </row>
    <row r="3" spans="1:138" s="32" customFormat="1" ht="30" customHeight="1" x14ac:dyDescent="0.25">
      <c r="B3" s="90" t="s">
        <v>36</v>
      </c>
      <c r="C3" s="87" t="s">
        <v>39</v>
      </c>
      <c r="D3" s="73" t="s">
        <v>40</v>
      </c>
    </row>
    <row r="4" spans="1:138" s="57" customFormat="1" ht="15" customHeight="1" x14ac:dyDescent="0.25">
      <c r="A4" s="53"/>
      <c r="B4" s="258" t="s">
        <v>77</v>
      </c>
      <c r="C4" s="170">
        <v>4.3</v>
      </c>
      <c r="D4" s="169">
        <v>13.1</v>
      </c>
      <c r="E4" s="31"/>
      <c r="F4" s="31"/>
      <c r="G4"/>
      <c r="H4"/>
      <c r="I4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</row>
    <row r="5" spans="1:138" ht="15" customHeight="1" x14ac:dyDescent="0.25">
      <c r="A5" s="53"/>
      <c r="B5" s="259" t="s">
        <v>102</v>
      </c>
      <c r="C5" s="171">
        <v>7.1</v>
      </c>
      <c r="D5" s="263">
        <v>15.6</v>
      </c>
      <c r="G5"/>
      <c r="H5"/>
      <c r="I5"/>
    </row>
    <row r="6" spans="1:138" s="57" customFormat="1" ht="15" customHeight="1" x14ac:dyDescent="0.25">
      <c r="A6" s="53"/>
      <c r="B6" s="258" t="s">
        <v>103</v>
      </c>
      <c r="C6" s="170">
        <v>4.3</v>
      </c>
      <c r="D6" s="169">
        <v>13.7</v>
      </c>
      <c r="E6" s="31"/>
      <c r="F6" s="31"/>
      <c r="G6"/>
      <c r="H6"/>
      <c r="I6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</row>
    <row r="7" spans="1:138" ht="15" customHeight="1" x14ac:dyDescent="0.25">
      <c r="A7" s="53"/>
      <c r="B7" s="259" t="s">
        <v>104</v>
      </c>
      <c r="C7" s="171">
        <v>16</v>
      </c>
      <c r="D7" s="263">
        <v>1.4</v>
      </c>
      <c r="G7"/>
      <c r="H7"/>
      <c r="I7"/>
    </row>
    <row r="8" spans="1:138" s="57" customFormat="1" ht="15" customHeight="1" x14ac:dyDescent="0.25">
      <c r="A8" s="53"/>
      <c r="B8" s="258" t="s">
        <v>105</v>
      </c>
      <c r="C8" s="170">
        <v>17</v>
      </c>
      <c r="D8" s="169">
        <v>17.5</v>
      </c>
      <c r="E8" s="31"/>
      <c r="F8" s="31"/>
      <c r="G8"/>
      <c r="H8"/>
      <c r="I8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</row>
    <row r="9" spans="1:138" ht="15" customHeight="1" x14ac:dyDescent="0.25">
      <c r="A9" s="53"/>
      <c r="B9" s="259" t="s">
        <v>106</v>
      </c>
      <c r="C9" s="171">
        <v>4.7</v>
      </c>
      <c r="D9" s="263">
        <v>8.8000000000000007</v>
      </c>
      <c r="G9"/>
      <c r="H9"/>
      <c r="I9"/>
    </row>
    <row r="10" spans="1:138" s="57" customFormat="1" ht="15" customHeight="1" x14ac:dyDescent="0.25">
      <c r="A10" s="53"/>
      <c r="B10" s="258" t="s">
        <v>107</v>
      </c>
      <c r="C10" s="170">
        <v>9.6</v>
      </c>
      <c r="D10" s="169">
        <v>2.4</v>
      </c>
      <c r="E10" s="31"/>
      <c r="F10" s="31"/>
      <c r="G10"/>
      <c r="H10"/>
      <c r="I1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</row>
    <row r="11" spans="1:138" ht="15" customHeight="1" x14ac:dyDescent="0.25">
      <c r="A11" s="53"/>
      <c r="B11" s="259" t="s">
        <v>108</v>
      </c>
      <c r="C11" s="171">
        <v>6.5</v>
      </c>
      <c r="D11" s="263">
        <v>8.1</v>
      </c>
      <c r="G11"/>
      <c r="H11"/>
      <c r="I11"/>
    </row>
    <row r="12" spans="1:138" s="57" customFormat="1" ht="15" customHeight="1" x14ac:dyDescent="0.25">
      <c r="A12" s="53"/>
      <c r="B12" s="258" t="s">
        <v>43</v>
      </c>
      <c r="C12" s="170">
        <v>3</v>
      </c>
      <c r="D12" s="169">
        <v>15.2</v>
      </c>
      <c r="E12" s="31"/>
      <c r="F12" s="31"/>
      <c r="G12"/>
      <c r="H12"/>
      <c r="I12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</row>
    <row r="13" spans="1:138" ht="15" customHeight="1" x14ac:dyDescent="0.25">
      <c r="A13" s="53"/>
      <c r="B13" s="259" t="s">
        <v>109</v>
      </c>
      <c r="C13" s="171">
        <v>12.7</v>
      </c>
      <c r="D13" s="263">
        <v>13.6</v>
      </c>
      <c r="G13"/>
      <c r="H13"/>
      <c r="I13"/>
    </row>
    <row r="14" spans="1:138" s="57" customFormat="1" ht="15" customHeight="1" x14ac:dyDescent="0.25">
      <c r="A14" s="53"/>
      <c r="B14" s="258" t="s">
        <v>110</v>
      </c>
      <c r="C14" s="170">
        <v>6.2</v>
      </c>
      <c r="D14" s="169">
        <v>4.2</v>
      </c>
      <c r="E14" s="31"/>
      <c r="F14" s="31"/>
      <c r="G14"/>
      <c r="H14"/>
      <c r="I14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</row>
    <row r="15" spans="1:138" ht="15" customHeight="1" x14ac:dyDescent="0.25">
      <c r="A15" s="53"/>
      <c r="B15" s="259" t="s">
        <v>44</v>
      </c>
      <c r="C15" s="171">
        <v>2.8</v>
      </c>
      <c r="D15" s="263">
        <v>10.7</v>
      </c>
      <c r="G15"/>
      <c r="H15"/>
      <c r="I15"/>
    </row>
    <row r="16" spans="1:138" s="57" customFormat="1" ht="15" customHeight="1" x14ac:dyDescent="0.25">
      <c r="A16" s="53"/>
      <c r="B16" s="258" t="s">
        <v>111</v>
      </c>
      <c r="C16" s="170">
        <v>10.8</v>
      </c>
      <c r="D16" s="169">
        <v>10.1</v>
      </c>
      <c r="E16" s="31"/>
      <c r="F16" s="31"/>
      <c r="G16"/>
      <c r="H16"/>
      <c r="I16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</row>
    <row r="17" spans="1:138" ht="15" customHeight="1" x14ac:dyDescent="0.25">
      <c r="A17" s="53"/>
      <c r="B17" s="259" t="s">
        <v>123</v>
      </c>
      <c r="C17" s="171">
        <v>6</v>
      </c>
      <c r="D17" s="263">
        <v>10.5</v>
      </c>
      <c r="G17"/>
      <c r="H17"/>
      <c r="I17"/>
    </row>
    <row r="18" spans="1:138" s="57" customFormat="1" ht="15" customHeight="1" x14ac:dyDescent="0.25">
      <c r="A18" s="53"/>
      <c r="B18" s="258" t="s">
        <v>112</v>
      </c>
      <c r="C18" s="170">
        <v>4.5999999999999996</v>
      </c>
      <c r="D18" s="169">
        <v>3.7</v>
      </c>
      <c r="E18" s="31"/>
      <c r="F18" s="31"/>
      <c r="G18"/>
      <c r="H18"/>
      <c r="I18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</row>
    <row r="19" spans="1:138" ht="15" customHeight="1" x14ac:dyDescent="0.25">
      <c r="A19" s="53"/>
      <c r="B19" s="259" t="s">
        <v>113</v>
      </c>
      <c r="C19" s="171">
        <v>16.100000000000001</v>
      </c>
      <c r="D19" s="263">
        <v>19.600000000000001</v>
      </c>
      <c r="G19"/>
      <c r="H19"/>
      <c r="I19"/>
    </row>
    <row r="20" spans="1:138" s="57" customFormat="1" ht="15" customHeight="1" x14ac:dyDescent="0.25">
      <c r="A20" s="53"/>
      <c r="B20" s="258" t="s">
        <v>114</v>
      </c>
      <c r="C20" s="170">
        <v>5.8</v>
      </c>
      <c r="D20" s="169">
        <v>7.4</v>
      </c>
      <c r="E20" s="31"/>
      <c r="F20" s="31"/>
      <c r="G20"/>
      <c r="H20"/>
      <c r="I2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</row>
    <row r="21" spans="1:138" ht="15" customHeight="1" x14ac:dyDescent="0.25">
      <c r="A21" s="53"/>
      <c r="B21" s="259" t="s">
        <v>115</v>
      </c>
      <c r="C21" s="171">
        <v>12.2</v>
      </c>
      <c r="D21" s="263">
        <v>8.8000000000000007</v>
      </c>
      <c r="G21"/>
      <c r="H21"/>
      <c r="I21"/>
    </row>
    <row r="22" spans="1:138" s="57" customFormat="1" ht="15" customHeight="1" x14ac:dyDescent="0.25">
      <c r="A22" s="53"/>
      <c r="B22" s="258" t="s">
        <v>116</v>
      </c>
      <c r="C22" s="170">
        <v>13.5</v>
      </c>
      <c r="D22" s="169">
        <v>4</v>
      </c>
      <c r="E22" s="31"/>
      <c r="F22" s="31"/>
      <c r="G22"/>
      <c r="H22"/>
      <c r="I2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</row>
    <row r="23" spans="1:138" ht="15" customHeight="1" x14ac:dyDescent="0.25">
      <c r="A23" s="53"/>
      <c r="B23" s="259" t="s">
        <v>45</v>
      </c>
      <c r="C23" s="171">
        <v>11.8</v>
      </c>
      <c r="D23" s="263">
        <v>35.200000000000003</v>
      </c>
      <c r="G23"/>
      <c r="H23"/>
      <c r="I23"/>
    </row>
    <row r="24" spans="1:138" s="57" customFormat="1" ht="15" customHeight="1" x14ac:dyDescent="0.25">
      <c r="A24" s="53"/>
      <c r="B24" s="125" t="s">
        <v>8</v>
      </c>
      <c r="C24" s="170">
        <v>26.2</v>
      </c>
      <c r="D24" s="169">
        <v>3.8</v>
      </c>
      <c r="E24" s="31"/>
      <c r="F24" s="31"/>
      <c r="G24"/>
      <c r="H24"/>
      <c r="I24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</row>
    <row r="25" spans="1:138" ht="15" customHeight="1" x14ac:dyDescent="0.25">
      <c r="A25" s="53"/>
      <c r="B25" s="259" t="s">
        <v>117</v>
      </c>
      <c r="C25" s="171">
        <v>8.1999999999999993</v>
      </c>
      <c r="D25" s="263">
        <v>2.2000000000000002</v>
      </c>
      <c r="G25"/>
      <c r="H25"/>
      <c r="I25"/>
    </row>
    <row r="26" spans="1:138" s="57" customFormat="1" ht="15" customHeight="1" x14ac:dyDescent="0.25">
      <c r="A26" s="53"/>
      <c r="B26" s="72" t="s">
        <v>4</v>
      </c>
      <c r="C26" s="172">
        <v>20.8</v>
      </c>
      <c r="D26" s="173">
        <v>8.6</v>
      </c>
      <c r="E26" s="31"/>
      <c r="F26" s="31"/>
      <c r="G26"/>
      <c r="H26"/>
      <c r="I26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</row>
    <row r="27" spans="1:138" ht="15" customHeight="1" x14ac:dyDescent="0.25">
      <c r="A27" s="53"/>
      <c r="B27" s="259" t="s">
        <v>42</v>
      </c>
      <c r="C27" s="171">
        <v>7.5</v>
      </c>
      <c r="D27" s="174">
        <v>11.2</v>
      </c>
      <c r="G27"/>
      <c r="H27"/>
      <c r="I27"/>
    </row>
    <row r="28" spans="1:138" s="57" customFormat="1" ht="15" customHeight="1" x14ac:dyDescent="0.25">
      <c r="A28" s="53"/>
      <c r="B28" s="258" t="s">
        <v>118</v>
      </c>
      <c r="C28" s="170">
        <v>3.6</v>
      </c>
      <c r="D28" s="169">
        <v>4.4000000000000004</v>
      </c>
      <c r="E28" s="31"/>
      <c r="F28" s="31"/>
      <c r="G28"/>
      <c r="H28"/>
      <c r="I28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</row>
    <row r="29" spans="1:138" ht="15" customHeight="1" x14ac:dyDescent="0.25">
      <c r="A29" s="53"/>
      <c r="B29" s="74" t="s">
        <v>79</v>
      </c>
      <c r="C29" s="174">
        <v>13.1</v>
      </c>
      <c r="D29" s="263">
        <v>0.6</v>
      </c>
      <c r="G29"/>
      <c r="H29"/>
      <c r="I29"/>
    </row>
    <row r="30" spans="1:138" s="57" customFormat="1" ht="15" customHeight="1" thickBot="1" x14ac:dyDescent="0.3">
      <c r="A30" s="53"/>
      <c r="B30" s="260" t="s">
        <v>119</v>
      </c>
      <c r="C30" s="175">
        <v>3.4</v>
      </c>
      <c r="D30" s="176">
        <v>14.1</v>
      </c>
      <c r="E30" s="31"/>
      <c r="F30" s="31"/>
      <c r="G30"/>
      <c r="H30"/>
      <c r="I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</row>
    <row r="31" spans="1:138" s="57" customFormat="1" ht="15" customHeight="1" x14ac:dyDescent="0.25">
      <c r="A31" s="31"/>
      <c r="B31" s="198"/>
      <c r="C31" s="171"/>
      <c r="D31" s="174"/>
      <c r="E31" s="31"/>
      <c r="F31" s="31"/>
      <c r="G31"/>
      <c r="H31"/>
      <c r="I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</row>
    <row r="32" spans="1:138" s="240" customFormat="1" ht="30" customHeight="1" x14ac:dyDescent="0.25">
      <c r="A32" s="99" t="s">
        <v>16</v>
      </c>
      <c r="B32" s="404" t="s">
        <v>204</v>
      </c>
      <c r="C32" s="345"/>
      <c r="D32" s="345"/>
    </row>
    <row r="33" spans="1:10" ht="30" customHeight="1" x14ac:dyDescent="0.25">
      <c r="A33" s="50" t="s">
        <v>17</v>
      </c>
      <c r="B33" s="396" t="s">
        <v>100</v>
      </c>
      <c r="C33" s="403"/>
      <c r="D33" s="403"/>
      <c r="E33" s="54"/>
      <c r="F33" s="54"/>
      <c r="G33" s="54"/>
      <c r="H33" s="54"/>
      <c r="I33" s="55"/>
      <c r="J33" s="55"/>
    </row>
    <row r="34" spans="1:10" ht="15" customHeight="1" x14ac:dyDescent="0.25">
      <c r="A34" s="82" t="s">
        <v>15</v>
      </c>
      <c r="B34" s="397" t="s">
        <v>27</v>
      </c>
      <c r="C34" s="398"/>
      <c r="D34" s="398"/>
      <c r="E34" s="78"/>
      <c r="F34" s="78"/>
      <c r="G34" s="78"/>
      <c r="H34" s="78"/>
      <c r="I34" s="79"/>
      <c r="J34" s="79"/>
    </row>
    <row r="35" spans="1:10" ht="15" customHeight="1" x14ac:dyDescent="0.25">
      <c r="A35" s="209" t="s">
        <v>2</v>
      </c>
      <c r="B35" s="399" t="s">
        <v>213</v>
      </c>
      <c r="C35" s="329"/>
      <c r="D35" s="329"/>
      <c r="E35" s="80"/>
      <c r="F35" s="80"/>
      <c r="G35" s="80"/>
      <c r="H35" s="80"/>
      <c r="I35" s="81"/>
      <c r="J35" s="81"/>
    </row>
    <row r="36" spans="1:10" x14ac:dyDescent="0.25">
      <c r="B36"/>
      <c r="C36"/>
      <c r="D36"/>
      <c r="E36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</row>
  </sheetData>
  <sortState xmlns:xlrd2="http://schemas.microsoft.com/office/spreadsheetml/2017/richdata2" ref="B4:D30">
    <sortCondition ref="B4:B30"/>
  </sortState>
  <mergeCells count="5">
    <mergeCell ref="B2:D2"/>
    <mergeCell ref="B33:D33"/>
    <mergeCell ref="B34:D34"/>
    <mergeCell ref="B35:D35"/>
    <mergeCell ref="B32:D32"/>
  </mergeCells>
  <hyperlinks>
    <hyperlink ref="D1" location="Índice!A1" display="[índice Ç]" xr:uid="{00000000-0004-0000-0800-000000000000}"/>
    <hyperlink ref="B35" r:id="rId1" display="http://www.observatorioemigracao.pt/np4/1291" xr:uid="{00000000-0004-0000-0800-000001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5</vt:i4>
      </vt:variant>
    </vt:vector>
  </HeadingPairs>
  <TitlesOfParts>
    <vt:vector size="20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Quadro_1.1_Indicadores_sociais_de_contexto</vt:lpstr>
      <vt:lpstr>Índice!Títulos_de_Impressão</vt:lpstr>
      <vt:lpstr>'Quadro 1.1'!Títulos_de_Impressão</vt:lpstr>
      <vt:lpstr>'Quadro 1.2'!Títulos_de_Impressão</vt:lpstr>
      <vt:lpstr>'Quadro 1.3'!Títulos_de_Impressão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2020-05-15T10:22:19Z</dcterms:modified>
</cp:coreProperties>
</file>