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D401500F-409B-4823-9C5B-E74CCACC9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essas2000-2021" sheetId="1" r:id="rId1"/>
    <sheet name="RemessasTO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6" i="2" s="1"/>
  <c r="D4" i="2"/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6" i="1"/>
  <c r="D25" i="1"/>
  <c r="D24" i="1"/>
  <c r="D23" i="1" l="1"/>
  <c r="D22" i="1"/>
  <c r="D21" i="1" l="1"/>
  <c r="D20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<sst xmlns="http://schemas.openxmlformats.org/spreadsheetml/2006/main" count="50" uniqueCount="37">
  <si>
    <t>OEm</t>
  </si>
  <si>
    <t>link</t>
  </si>
  <si>
    <t>Observatório da Emigração</t>
  </si>
  <si>
    <t>N</t>
  </si>
  <si>
    <t>..</t>
  </si>
  <si>
    <t>https://bpstat.bportugal.pt/</t>
  </si>
  <si>
    <t>Angola</t>
  </si>
  <si>
    <t>Years</t>
  </si>
  <si>
    <t>Change (%)</t>
  </si>
  <si>
    <t>Remittances received in Portugal</t>
  </si>
  <si>
    <t>GDP</t>
  </si>
  <si>
    <t>Remittances as a % of GDP</t>
  </si>
  <si>
    <t>Source</t>
  </si>
  <si>
    <t>Updated</t>
  </si>
  <si>
    <t>Table by Observatório da Emigração, data by Banco de Portugal.</t>
  </si>
  <si>
    <t>http://observatorioemigracao.pt/np4EN/8436.html</t>
  </si>
  <si>
    <t>Remittances, 2000-2021 (million euros, nominal values)</t>
  </si>
  <si>
    <t>Country</t>
  </si>
  <si>
    <t>In thousands
of euros</t>
  </si>
  <si>
    <t>Remittances received in Portugal, main countries of origin of transfers, 2021</t>
  </si>
  <si>
    <t>As a percentage of total remittances received</t>
  </si>
  <si>
    <t>Percentage
accumulated</t>
  </si>
  <si>
    <t>Total remittances received</t>
  </si>
  <si>
    <t>Remittances received, main countries of origin</t>
  </si>
  <si>
    <t>Switzerland</t>
  </si>
  <si>
    <t>France</t>
  </si>
  <si>
    <t>United Kingdom</t>
  </si>
  <si>
    <t>United States of America</t>
  </si>
  <si>
    <t>Germany</t>
  </si>
  <si>
    <t>Spain</t>
  </si>
  <si>
    <t>Luxembourg</t>
  </si>
  <si>
    <t>Belgium</t>
  </si>
  <si>
    <t>Netherlands</t>
  </si>
  <si>
    <t>South Africa</t>
  </si>
  <si>
    <t>Canada</t>
  </si>
  <si>
    <t>Brazil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</si>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</sst>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 indent="2"/>
    </xf>
    <xf numFmtId="164" fontId="0" fillId="0" borderId="0" xfId="0" applyNumberFormat="1" applyBorder="1" applyAlignment="1">
      <alignment horizontal="right" vertical="center" indent="2"/>
    </xf>
    <xf numFmtId="164" fontId="0" fillId="0" borderId="3" xfId="0" applyNumberFormat="1" applyBorder="1" applyAlignment="1">
      <alignment horizontal="right" vertical="center" indent="2"/>
    </xf>
    <xf numFmtId="0" fontId="1" fillId="0" borderId="10" xfId="0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 indent="2"/>
    </xf>
    <xf numFmtId="3" fontId="0" fillId="0" borderId="6" xfId="0" applyNumberFormat="1" applyBorder="1" applyAlignment="1">
      <alignment horizontal="right" vertical="center" indent="2"/>
    </xf>
    <xf numFmtId="3" fontId="0" fillId="0" borderId="6" xfId="0" applyNumberForma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 indent="3"/>
    </xf>
    <xf numFmtId="164" fontId="4" fillId="0" borderId="0" xfId="0" applyNumberFormat="1" applyFont="1" applyAlignment="1">
      <alignment horizontal="right" vertical="center" indent="4"/>
    </xf>
    <xf numFmtId="3" fontId="4" fillId="0" borderId="0" xfId="0" applyNumberFormat="1" applyFont="1" applyAlignment="1">
      <alignment horizontal="left" vertical="center" wrapText="1" indent="1"/>
    </xf>
    <xf numFmtId="3" fontId="4" fillId="0" borderId="3" xfId="0" applyNumberFormat="1" applyFont="1" applyBorder="1" applyAlignment="1">
      <alignment horizontal="left" vertical="center" wrapText="1" inden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/>
    <xf numFmtId="3" fontId="6" fillId="0" borderId="0" xfId="0" applyNumberFormat="1" applyFont="1" applyBorder="1" applyAlignment="1">
      <alignment horizontal="left" vertical="center" indent="2"/>
    </xf>
    <xf numFmtId="3" fontId="6" fillId="0" borderId="0" xfId="0" applyNumberFormat="1" applyFont="1" applyBorder="1" applyAlignment="1">
      <alignment horizontal="right" vertical="center" indent="3"/>
    </xf>
    <xf numFmtId="164" fontId="6" fillId="0" borderId="0" xfId="0" applyNumberFormat="1" applyFont="1" applyBorder="1" applyAlignment="1">
      <alignment horizontal="right" vertical="center" indent="4"/>
    </xf>
    <xf numFmtId="3" fontId="6" fillId="0" borderId="1" xfId="0" applyNumberFormat="1" applyFont="1" applyBorder="1" applyAlignment="1">
      <alignment horizontal="left" vertical="center" indent="2"/>
    </xf>
    <xf numFmtId="3" fontId="6" fillId="0" borderId="1" xfId="0" applyNumberFormat="1" applyFont="1" applyBorder="1" applyAlignment="1">
      <alignment horizontal="right" vertical="center" indent="3"/>
    </xf>
    <xf numFmtId="164" fontId="6" fillId="0" borderId="1" xfId="0" applyNumberFormat="1" applyFont="1" applyBorder="1" applyAlignment="1">
      <alignment horizontal="right" vertical="center" indent="4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Remittances, 2000-2021 (million euros, nominal values)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'Remessas2000-2021'!$B$5:$B$26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'Remessas2000-2021'!$C$5:$C$26</c:f>
              <c:numCache>
                <c:formatCode>#,##0</c:formatCode>
                <c:ptCount val="22"/>
                <c:pt idx="0">
                  <c:v>3458120</c:v>
                </c:pt>
                <c:pt idx="1">
                  <c:v>3736820</c:v>
                </c:pt>
                <c:pt idx="2">
                  <c:v>2817880</c:v>
                </c:pt>
                <c:pt idx="3">
                  <c:v>2433780</c:v>
                </c:pt>
                <c:pt idx="4">
                  <c:v>2442160</c:v>
                </c:pt>
                <c:pt idx="5">
                  <c:v>2277250</c:v>
                </c:pt>
                <c:pt idx="6">
                  <c:v>2420270</c:v>
                </c:pt>
                <c:pt idx="7">
                  <c:v>2588420</c:v>
                </c:pt>
                <c:pt idx="8">
                  <c:v>2484680</c:v>
                </c:pt>
                <c:pt idx="9">
                  <c:v>2281870</c:v>
                </c:pt>
                <c:pt idx="10">
                  <c:v>2425900</c:v>
                </c:pt>
                <c:pt idx="11">
                  <c:v>2430490</c:v>
                </c:pt>
                <c:pt idx="12">
                  <c:v>2749460</c:v>
                </c:pt>
                <c:pt idx="13">
                  <c:v>3015780</c:v>
                </c:pt>
                <c:pt idx="14">
                  <c:v>3060710</c:v>
                </c:pt>
                <c:pt idx="15">
                  <c:v>3315620</c:v>
                </c:pt>
                <c:pt idx="16">
                  <c:v>3343200</c:v>
                </c:pt>
                <c:pt idx="17">
                  <c:v>3554750</c:v>
                </c:pt>
                <c:pt idx="18">
                  <c:v>3604010</c:v>
                </c:pt>
                <c:pt idx="19">
                  <c:v>3662130</c:v>
                </c:pt>
                <c:pt idx="20">
                  <c:v>3612860</c:v>
                </c:pt>
                <c:pt idx="21">
                  <c:v>3677760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E9-4504-A396-3A84FE28B259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trendline>
            <c:name>Curva de tendência</c:name>
            <c:spPr>
              <a:ln w="6350">
                <a:noFill/>
              </a:ln>
            </c:spPr>
            <c:trendlineType val="poly"/>
            <c:order val="2"/>
            <c:dispRSqr val="0"/>
            <c:dispEq val="0"/>
          </c:trendline>
          <c:cat>
            <c:numRef>
              <c:f>'Remessas2000-2021'!$B$5:$B$26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'Remessas2000-2021'!$C$5:$C$26</c:f>
              <c:numCache>
                <c:formatCode>#,##0</c:formatCode>
                <c:ptCount val="22"/>
                <c:pt idx="0">
                  <c:v>3458120</c:v>
                </c:pt>
                <c:pt idx="1">
                  <c:v>3736820</c:v>
                </c:pt>
                <c:pt idx="2">
                  <c:v>2817880</c:v>
                </c:pt>
                <c:pt idx="3">
                  <c:v>2433780</c:v>
                </c:pt>
                <c:pt idx="4">
                  <c:v>2442160</c:v>
                </c:pt>
                <c:pt idx="5">
                  <c:v>2277250</c:v>
                </c:pt>
                <c:pt idx="6">
                  <c:v>2420270</c:v>
                </c:pt>
                <c:pt idx="7">
                  <c:v>2588420</c:v>
                </c:pt>
                <c:pt idx="8">
                  <c:v>2484680</c:v>
                </c:pt>
                <c:pt idx="9">
                  <c:v>2281870</c:v>
                </c:pt>
                <c:pt idx="10">
                  <c:v>2425900</c:v>
                </c:pt>
                <c:pt idx="11">
                  <c:v>2430490</c:v>
                </c:pt>
                <c:pt idx="12">
                  <c:v>2749460</c:v>
                </c:pt>
                <c:pt idx="13">
                  <c:v>3015780</c:v>
                </c:pt>
                <c:pt idx="14">
                  <c:v>3060710</c:v>
                </c:pt>
                <c:pt idx="15">
                  <c:v>3315620</c:v>
                </c:pt>
                <c:pt idx="16">
                  <c:v>3343200</c:v>
                </c:pt>
                <c:pt idx="17">
                  <c:v>3554750</c:v>
                </c:pt>
                <c:pt idx="18">
                  <c:v>3604010</c:v>
                </c:pt>
                <c:pt idx="19">
                  <c:v>3662130</c:v>
                </c:pt>
                <c:pt idx="20">
                  <c:v>3612860</c:v>
                </c:pt>
                <c:pt idx="21">
                  <c:v>3677760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E9-4504-A396-3A84FE28B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435968"/>
        <c:axId val="61721408"/>
      </c:lineChart>
      <c:catAx>
        <c:axId val="5724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3499074074074073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721408"/>
        <c:crosses val="autoZero"/>
        <c:auto val="1"/>
        <c:lblAlgn val="ctr"/>
        <c:lblOffset val="100"/>
        <c:noMultiLvlLbl val="0"/>
      </c:catAx>
      <c:valAx>
        <c:axId val="61721408"/>
        <c:scaling>
          <c:orientation val="minMax"/>
          <c:max val="4000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72435968"/>
        <c:crosses val="autoZero"/>
        <c:crossBetween val="between"/>
        <c:majorUnit val="5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/>
              <a:t>Remittances received in Portugal, main countries of origin of transfers, 2021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RemessasTOP!$B$6:$B$19</c:f>
              <c:strCache>
                <c:ptCount val="14"/>
                <c:pt idx="0">
                  <c:v>Switzerland</c:v>
                </c:pt>
                <c:pt idx="1">
                  <c:v>France</c:v>
                </c:pt>
                <c:pt idx="2">
                  <c:v>United Kingdom</c:v>
                </c:pt>
                <c:pt idx="3">
                  <c:v>Angola</c:v>
                </c:pt>
                <c:pt idx="4">
                  <c:v>United States of America</c:v>
                </c:pt>
                <c:pt idx="5">
                  <c:v>Germany</c:v>
                </c:pt>
                <c:pt idx="6">
                  <c:v>Spain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South Africa</c:v>
                </c:pt>
                <c:pt idx="11">
                  <c:v>Canada</c:v>
                </c:pt>
                <c:pt idx="12">
                  <c:v>Brazil</c:v>
                </c:pt>
                <c:pt idx="13">
                  <c:v>Sweden</c:v>
                </c:pt>
              </c:strCache>
            </c:strRef>
          </c:cat>
          <c:val>
            <c:numRef>
              <c:f>RemessasTOP!$C$6:$C$19</c:f>
              <c:numCache>
                <c:formatCode>#,##0</c:formatCode>
                <c:ptCount val="14"/>
                <c:pt idx="0">
                  <c:v>1051260</c:v>
                </c:pt>
                <c:pt idx="1">
                  <c:v>1023450</c:v>
                </c:pt>
                <c:pt idx="2">
                  <c:v>429380</c:v>
                </c:pt>
                <c:pt idx="3">
                  <c:v>251820</c:v>
                </c:pt>
                <c:pt idx="4">
                  <c:v>250540</c:v>
                </c:pt>
                <c:pt idx="5">
                  <c:v>223440</c:v>
                </c:pt>
                <c:pt idx="6">
                  <c:v>124440</c:v>
                </c:pt>
                <c:pt idx="7">
                  <c:v>71850</c:v>
                </c:pt>
                <c:pt idx="8">
                  <c:v>58050</c:v>
                </c:pt>
                <c:pt idx="9">
                  <c:v>44560</c:v>
                </c:pt>
                <c:pt idx="10">
                  <c:v>31770</c:v>
                </c:pt>
                <c:pt idx="11">
                  <c:v>27850</c:v>
                </c:pt>
                <c:pt idx="12">
                  <c:v>13370</c:v>
                </c:pt>
                <c:pt idx="13">
                  <c:v>11170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2-4CF9-AC73-95892450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79072"/>
        <c:axId val="220503360"/>
      </c:barChart>
      <c:catAx>
        <c:axId val="22137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503360"/>
        <c:crosses val="autoZero"/>
        <c:auto val="1"/>
        <c:lblAlgn val="ctr"/>
        <c:lblOffset val="100"/>
        <c:noMultiLvlLbl val="0"/>
      </c:catAx>
      <c:valAx>
        <c:axId val="220503360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79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+mn-lt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742950</xdr:colOff>
      <xdr:row>3</xdr:row>
      <xdr:rowOff>9525</xdr:rowOff>
    </xdr:from>
    <xdr:to>
      <xdr:col>15</xdr:col>
      <xdr:colOff>208875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819150</xdr:colOff>
      <xdr:row>3</xdr:row>
      <xdr:rowOff>0</xdr:rowOff>
    </xdr:from>
    <xdr:to>
      <xdr:col>14</xdr:col>
      <xdr:colOff>438150</xdr:colOff>
      <xdr:row>17</xdr:row>
      <xdr:rowOff>180975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B974946-1C62-4569-8C8D-8FB1360F9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771523</xdr:colOff>
      <xdr:row>18</xdr:row>
      <xdr:rowOff>85724</xdr:rowOff>
    </xdr:from>
    <xdr:to>
      <xdr:col>14</xdr:col>
      <xdr:colOff>219074</xdr:colOff>
      <xdr:row>19</xdr:row>
      <xdr:rowOff>85725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1B4ECB75-217E-48F9-9F86-FFD1278FA673}"/>
            </a:ext>
          </a:extLst>
        </xdr:cNvPr>
        <xdr:cNvSpPr txBox="1"/>
      </xdr:nvSpPr>
      <xdr:spPr>
        <a:xfrm>
          <a:off x="8810623" y="5229224"/>
          <a:ext cx="4533901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  </a:t>
          </a:r>
          <a:r>
            <a:rPr lang="pt-PT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Graph by Observatório da Emigração [Emigration Observatory], data by Banco de Portugal.</a:t>
          </a:r>
          <a:endParaRPr lang="pt-PT" sz="800">
            <a:effectLst/>
          </a:endParaRPr>
        </a:p>
        <a:p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95.html" TargetMode="External"/><Relationship Id="rId2" Type="http://schemas.openxmlformats.org/officeDocument/2006/relationships/hyperlink" Target="https://bpstat.bportugal.pt/" TargetMode="External"/><Relationship Id="rId1" Type="http://schemas.openxmlformats.org/officeDocument/2006/relationships/hyperlink" Target="http://www.bportugal.pt/EstatisticasWeb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8436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436.html" TargetMode="External"/><Relationship Id="rId2" Type="http://schemas.openxmlformats.org/officeDocument/2006/relationships/hyperlink" Target="https://bpstat.bportugal.pt/" TargetMode="External"/><Relationship Id="rId1" Type="http://schemas.openxmlformats.org/officeDocument/2006/relationships/hyperlink" Target="http://observatorioemigracao.pt/np4/5995.html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bpstat.bportug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5" max="5" width="16.83203125" customWidth="1"/>
  </cols>
  <sheetData>
    <row r="1" spans="1:18" s="3" customFormat="1" ht="30" customHeight="1" x14ac:dyDescent="0.2">
      <c r="A1" s="2" t="s">
        <v>0</v>
      </c>
      <c r="B1" s="42" t="s">
        <v>2</v>
      </c>
      <c r="C1" s="42"/>
      <c r="D1" s="42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52" t="s">
        <v>16</v>
      </c>
      <c r="C2" s="52"/>
      <c r="D2" s="52"/>
      <c r="E2" s="52"/>
      <c r="F2" s="52"/>
    </row>
    <row r="3" spans="1:18" ht="30" customHeight="1" x14ac:dyDescent="0.2">
      <c r="A3" s="12"/>
      <c r="B3" s="49" t="s">
        <v>7</v>
      </c>
      <c r="C3" s="45" t="s">
        <v>9</v>
      </c>
      <c r="D3" s="46"/>
      <c r="E3" s="47" t="s">
        <v>10</v>
      </c>
      <c r="F3" s="48"/>
      <c r="G3" s="9"/>
      <c r="H3" s="9"/>
      <c r="I3" s="9"/>
      <c r="J3" s="9"/>
      <c r="K3" s="9"/>
      <c r="L3" s="9"/>
      <c r="M3" s="9"/>
    </row>
    <row r="4" spans="1:18" ht="30" customHeight="1" x14ac:dyDescent="0.2">
      <c r="A4" s="15"/>
      <c r="B4" s="50"/>
      <c r="C4" s="17" t="s">
        <v>3</v>
      </c>
      <c r="D4" s="53" t="s">
        <v>8</v>
      </c>
      <c r="E4" s="17" t="s">
        <v>3</v>
      </c>
      <c r="F4" s="21" t="s">
        <v>11</v>
      </c>
      <c r="G4" s="16"/>
      <c r="H4" s="16"/>
      <c r="I4" s="16"/>
      <c r="J4" s="16"/>
      <c r="K4" s="16"/>
      <c r="L4" s="16"/>
      <c r="M4" s="16"/>
    </row>
    <row r="5" spans="1:18" ht="15" customHeight="1" x14ac:dyDescent="0.2">
      <c r="A5"/>
      <c r="B5" s="7">
        <v>2000</v>
      </c>
      <c r="C5" s="22">
        <v>3458120</v>
      </c>
      <c r="D5" s="18" t="s">
        <v>4</v>
      </c>
      <c r="E5" s="22">
        <v>128414445</v>
      </c>
      <c r="F5" s="18">
        <f>(C5/E5)*100</f>
        <v>2.6929369199859097</v>
      </c>
    </row>
    <row r="6" spans="1:18" ht="15" customHeight="1" x14ac:dyDescent="0.2">
      <c r="A6"/>
      <c r="B6" s="7">
        <v>2001</v>
      </c>
      <c r="C6" s="22">
        <v>3736820</v>
      </c>
      <c r="D6" s="19">
        <f>((C6/C5)-1)*100</f>
        <v>8.0592923322498891</v>
      </c>
      <c r="E6" s="22">
        <v>135775009.00000003</v>
      </c>
      <c r="F6" s="19">
        <f t="shared" ref="F6:F25" si="0">(C6/E6)*100</f>
        <v>2.7522148792492431</v>
      </c>
    </row>
    <row r="7" spans="1:18" ht="15" customHeight="1" x14ac:dyDescent="0.2">
      <c r="A7"/>
      <c r="B7" s="7">
        <v>2002</v>
      </c>
      <c r="C7" s="22">
        <v>2817880</v>
      </c>
      <c r="D7" s="19">
        <f t="shared" ref="D7:D19" si="1">((C7/C6)-1)*100</f>
        <v>-24.591497583506829</v>
      </c>
      <c r="E7" s="22">
        <v>142554263.00000003</v>
      </c>
      <c r="F7" s="19">
        <f t="shared" si="0"/>
        <v>1.9767069329943499</v>
      </c>
    </row>
    <row r="8" spans="1:18" ht="15" customHeight="1" x14ac:dyDescent="0.2">
      <c r="A8"/>
      <c r="B8" s="7">
        <v>2003</v>
      </c>
      <c r="C8" s="22">
        <v>2433780</v>
      </c>
      <c r="D8" s="19">
        <f t="shared" si="1"/>
        <v>-13.630814654988853</v>
      </c>
      <c r="E8" s="22">
        <v>146067858</v>
      </c>
      <c r="F8" s="19">
        <f t="shared" si="0"/>
        <v>1.6661981857774626</v>
      </c>
    </row>
    <row r="9" spans="1:18" ht="15" customHeight="1" x14ac:dyDescent="0.2">
      <c r="A9"/>
      <c r="B9" s="7">
        <v>2004</v>
      </c>
      <c r="C9" s="22">
        <v>2442160</v>
      </c>
      <c r="D9" s="19">
        <f t="shared" si="1"/>
        <v>0.34432035763298785</v>
      </c>
      <c r="E9" s="22">
        <v>152248387.99999997</v>
      </c>
      <c r="F9" s="19">
        <f t="shared" si="0"/>
        <v>1.6040629605877998</v>
      </c>
    </row>
    <row r="10" spans="1:18" ht="15" customHeight="1" x14ac:dyDescent="0.2">
      <c r="A10"/>
      <c r="B10" s="7">
        <v>2005</v>
      </c>
      <c r="C10" s="22">
        <v>2277250</v>
      </c>
      <c r="D10" s="19">
        <f t="shared" si="1"/>
        <v>-6.752628820388507</v>
      </c>
      <c r="E10" s="22">
        <v>158552704</v>
      </c>
      <c r="F10" s="19">
        <f t="shared" si="0"/>
        <v>1.4362732028840075</v>
      </c>
      <c r="R10" s="1"/>
    </row>
    <row r="11" spans="1:18" ht="15" customHeight="1" x14ac:dyDescent="0.2">
      <c r="A11"/>
      <c r="B11" s="7">
        <v>2006</v>
      </c>
      <c r="C11" s="22">
        <v>2420270</v>
      </c>
      <c r="D11" s="19">
        <f t="shared" si="1"/>
        <v>6.280382039740906</v>
      </c>
      <c r="E11" s="22">
        <v>166260468.99999997</v>
      </c>
      <c r="F11" s="19">
        <f t="shared" si="0"/>
        <v>1.4557098356314635</v>
      </c>
    </row>
    <row r="12" spans="1:18" ht="15" customHeight="1" x14ac:dyDescent="0.2">
      <c r="A12"/>
      <c r="B12" s="7">
        <v>2007</v>
      </c>
      <c r="C12" s="22">
        <v>2588420</v>
      </c>
      <c r="D12" s="19">
        <f t="shared" si="1"/>
        <v>6.9475719651113321</v>
      </c>
      <c r="E12" s="22">
        <v>175483400.99999997</v>
      </c>
      <c r="F12" s="19">
        <f t="shared" si="0"/>
        <v>1.4750227002951695</v>
      </c>
    </row>
    <row r="13" spans="1:18" ht="15" customHeight="1" x14ac:dyDescent="0.2">
      <c r="A13"/>
      <c r="B13" s="7">
        <v>2008</v>
      </c>
      <c r="C13" s="22">
        <v>2484680</v>
      </c>
      <c r="D13" s="19">
        <f t="shared" si="1"/>
        <v>-4.0078503488614636</v>
      </c>
      <c r="E13" s="22">
        <v>179102781.00000003</v>
      </c>
      <c r="F13" s="19">
        <f t="shared" si="0"/>
        <v>1.3872928081446148</v>
      </c>
    </row>
    <row r="14" spans="1:18" ht="15" customHeight="1" x14ac:dyDescent="0.2">
      <c r="A14"/>
      <c r="B14" s="7">
        <v>2009</v>
      </c>
      <c r="C14" s="22">
        <v>2281870</v>
      </c>
      <c r="D14" s="19">
        <f t="shared" si="1"/>
        <v>-8.1624193055041321</v>
      </c>
      <c r="E14" s="22">
        <v>175416437</v>
      </c>
      <c r="F14" s="19">
        <f t="shared" si="0"/>
        <v>1.30083020669266</v>
      </c>
    </row>
    <row r="15" spans="1:18" ht="15" customHeight="1" x14ac:dyDescent="0.2">
      <c r="A15"/>
      <c r="B15" s="7">
        <v>2010</v>
      </c>
      <c r="C15" s="22">
        <v>2425900</v>
      </c>
      <c r="D15" s="19">
        <f t="shared" si="1"/>
        <v>6.3119283745349142</v>
      </c>
      <c r="E15" s="22">
        <v>179610778.99999997</v>
      </c>
      <c r="F15" s="19">
        <f t="shared" si="0"/>
        <v>1.3506427696079424</v>
      </c>
    </row>
    <row r="16" spans="1:18" ht="15" customHeight="1" x14ac:dyDescent="0.2">
      <c r="A16"/>
      <c r="B16" s="7">
        <v>2011</v>
      </c>
      <c r="C16" s="22">
        <v>2430490</v>
      </c>
      <c r="D16" s="19">
        <f t="shared" si="1"/>
        <v>0.18920812894183126</v>
      </c>
      <c r="E16" s="22">
        <v>176096170.99999997</v>
      </c>
      <c r="F16" s="19">
        <f t="shared" si="0"/>
        <v>1.3802060466152897</v>
      </c>
    </row>
    <row r="17" spans="1:13" ht="15" customHeight="1" x14ac:dyDescent="0.2">
      <c r="A17"/>
      <c r="B17" s="7">
        <v>2012</v>
      </c>
      <c r="C17" s="22">
        <v>2749460</v>
      </c>
      <c r="D17" s="19">
        <f t="shared" si="1"/>
        <v>13.123691107554446</v>
      </c>
      <c r="E17" s="22">
        <v>168295569</v>
      </c>
      <c r="F17" s="19">
        <f t="shared" si="0"/>
        <v>1.6337090847590885</v>
      </c>
    </row>
    <row r="18" spans="1:13" ht="15" customHeight="1" x14ac:dyDescent="0.2">
      <c r="A18"/>
      <c r="B18" s="7">
        <v>2013</v>
      </c>
      <c r="C18" s="22">
        <v>3015780</v>
      </c>
      <c r="D18" s="19">
        <f t="shared" si="1"/>
        <v>9.6862656667127354</v>
      </c>
      <c r="E18" s="22">
        <v>170492269</v>
      </c>
      <c r="F18" s="19">
        <f t="shared" si="0"/>
        <v>1.7688661296425119</v>
      </c>
    </row>
    <row r="19" spans="1:13" ht="15" customHeight="1" x14ac:dyDescent="0.2">
      <c r="A19"/>
      <c r="B19" s="7">
        <v>2014</v>
      </c>
      <c r="C19" s="22">
        <v>3060710</v>
      </c>
      <c r="D19" s="19">
        <f t="shared" si="1"/>
        <v>1.4898301600249297</v>
      </c>
      <c r="E19" s="22">
        <v>173053691.00000003</v>
      </c>
      <c r="F19" s="19">
        <f t="shared" si="0"/>
        <v>1.768647627400215</v>
      </c>
    </row>
    <row r="20" spans="1:13" ht="15" customHeight="1" x14ac:dyDescent="0.2">
      <c r="A20"/>
      <c r="B20" s="7">
        <v>2015</v>
      </c>
      <c r="C20" s="22">
        <v>3315620</v>
      </c>
      <c r="D20" s="19">
        <f>((C20/C19)-1)*100</f>
        <v>8.3284597364663639</v>
      </c>
      <c r="E20" s="22">
        <v>179713159</v>
      </c>
      <c r="F20" s="19">
        <f t="shared" si="0"/>
        <v>1.8449511535212622</v>
      </c>
    </row>
    <row r="21" spans="1:13" ht="15" customHeight="1" x14ac:dyDescent="0.2">
      <c r="A21"/>
      <c r="B21" s="7">
        <v>2016</v>
      </c>
      <c r="C21" s="22">
        <v>3343200</v>
      </c>
      <c r="D21" s="19">
        <f>((C21/C20)-1)*100</f>
        <v>0.83182029303718874</v>
      </c>
      <c r="E21" s="22">
        <v>186489811</v>
      </c>
      <c r="F21" s="19">
        <f t="shared" si="0"/>
        <v>1.7926984761650062</v>
      </c>
    </row>
    <row r="22" spans="1:13" ht="15" customHeight="1" x14ac:dyDescent="0.2">
      <c r="A22"/>
      <c r="B22" s="7">
        <v>2017</v>
      </c>
      <c r="C22" s="22">
        <v>3554750</v>
      </c>
      <c r="D22" s="19">
        <f t="shared" ref="D22:D25" si="2">((C22/C21)-1)*100</f>
        <v>6.3277698013878947</v>
      </c>
      <c r="E22" s="22">
        <v>195947209.99999997</v>
      </c>
      <c r="F22" s="19">
        <f t="shared" si="0"/>
        <v>1.8141365728044816</v>
      </c>
    </row>
    <row r="23" spans="1:13" ht="15" customHeight="1" x14ac:dyDescent="0.2">
      <c r="A23"/>
      <c r="B23" s="7">
        <v>2018</v>
      </c>
      <c r="C23" s="22">
        <v>3604010</v>
      </c>
      <c r="D23" s="19">
        <f t="shared" si="2"/>
        <v>1.38575145931501</v>
      </c>
      <c r="E23" s="22">
        <v>205184124.00000003</v>
      </c>
      <c r="F23" s="19">
        <f t="shared" si="0"/>
        <v>1.7564760517241575</v>
      </c>
    </row>
    <row r="24" spans="1:13" ht="15" customHeight="1" x14ac:dyDescent="0.2">
      <c r="A24"/>
      <c r="B24" s="7">
        <v>2019</v>
      </c>
      <c r="C24" s="22">
        <v>3662130</v>
      </c>
      <c r="D24" s="19">
        <f t="shared" si="2"/>
        <v>1.6126481336067311</v>
      </c>
      <c r="E24" s="22">
        <v>214374620</v>
      </c>
      <c r="F24" s="19">
        <f t="shared" si="0"/>
        <v>1.7082852438408989</v>
      </c>
    </row>
    <row r="25" spans="1:13" ht="15" customHeight="1" x14ac:dyDescent="0.2">
      <c r="A25"/>
      <c r="B25" s="7">
        <v>2020</v>
      </c>
      <c r="C25" s="22">
        <v>3612860</v>
      </c>
      <c r="D25" s="19">
        <f t="shared" si="2"/>
        <v>-1.3453918894195449</v>
      </c>
      <c r="E25" s="22">
        <v>200087571</v>
      </c>
      <c r="F25" s="19">
        <f t="shared" si="0"/>
        <v>1.8056393917641194</v>
      </c>
    </row>
    <row r="26" spans="1:13" ht="15" customHeight="1" x14ac:dyDescent="0.2">
      <c r="A26"/>
      <c r="B26" s="10">
        <v>2021</v>
      </c>
      <c r="C26" s="23">
        <v>3677760</v>
      </c>
      <c r="D26" s="20">
        <f>((C26/C25)-1)*100</f>
        <v>1.7963607778878732</v>
      </c>
      <c r="E26" s="24" t="s">
        <v>4</v>
      </c>
      <c r="F26" s="20" t="s">
        <v>4</v>
      </c>
    </row>
    <row r="27" spans="1:13" ht="15" customHeight="1" x14ac:dyDescent="0.2">
      <c r="A27"/>
    </row>
    <row r="28" spans="1:13" ht="15" customHeight="1" x14ac:dyDescent="0.2">
      <c r="A28" s="54" t="s">
        <v>12</v>
      </c>
      <c r="B28" s="51" t="s">
        <v>14</v>
      </c>
      <c r="C28" s="51"/>
      <c r="D28" s="51"/>
      <c r="E28" s="51"/>
      <c r="F28" s="51"/>
    </row>
    <row r="29" spans="1:13" ht="30" customHeight="1" x14ac:dyDescent="0.2">
      <c r="A29" s="54"/>
      <c r="B29" s="44" t="s">
        <v>5</v>
      </c>
      <c r="C29" s="44"/>
      <c r="D29" s="44"/>
      <c r="E29" s="44"/>
      <c r="F29" s="44"/>
      <c r="G29" s="8"/>
    </row>
    <row r="30" spans="1:13" ht="15" customHeight="1" x14ac:dyDescent="0.2">
      <c r="A30" s="55" t="s">
        <v>13</v>
      </c>
      <c r="B30" s="43">
        <v>44613</v>
      </c>
      <c r="C30" s="43"/>
      <c r="D30" s="43"/>
      <c r="E30" s="14"/>
    </row>
    <row r="31" spans="1:13" ht="15" customHeight="1" x14ac:dyDescent="0.2">
      <c r="A31" s="56" t="s">
        <v>1</v>
      </c>
      <c r="B31" s="41" t="s">
        <v>15</v>
      </c>
      <c r="C31" s="41"/>
      <c r="D31" s="41"/>
      <c r="E31" s="14"/>
    </row>
    <row r="32" spans="1:13" ht="15" customHeight="1" thickBot="1" x14ac:dyDescent="0.25">
      <c r="A32" s="1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sortState xmlns:xlrd2="http://schemas.microsoft.com/office/spreadsheetml/2017/richdata2" ref="H5:I26">
    <sortCondition descending="1" ref="I5:I26"/>
  </sortState>
  <mergeCells count="9">
    <mergeCell ref="B31:D31"/>
    <mergeCell ref="B1:D1"/>
    <mergeCell ref="B30:D30"/>
    <mergeCell ref="B29:F29"/>
    <mergeCell ref="C3:D3"/>
    <mergeCell ref="E3:F3"/>
    <mergeCell ref="B3:B4"/>
    <mergeCell ref="B28:F28"/>
    <mergeCell ref="B2:F2"/>
  </mergeCells>
  <hyperlinks>
    <hyperlink ref="B29" r:id="rId1" display="http://www.bportugal.pt/EstatisticasWeb/" xr:uid="{00000000-0004-0000-0000-000001000000}"/>
    <hyperlink ref="B29:F29" r:id="rId2" display="https://bpstat.bportugal.pt/" xr:uid="{00000000-0004-0000-0000-000003000000}"/>
    <hyperlink ref="B31" r:id="rId3" display="http://observatorioemigracao.pt/np4/5995.html" xr:uid="{FB5AC839-8AA6-49E6-AB23-ED26D0CB0311}"/>
    <hyperlink ref="B31:D31" r:id="rId4" display="http://observatorioemigracao.pt/np4EN/8436.html" xr:uid="{94D34904-75F6-4F50-A8DA-DB819C454688}"/>
  </hyperlinks>
  <pageMargins left="0.7" right="0.7" top="0.75" bottom="0.75" header="0.3" footer="0.3"/>
  <pageSetup paperSize="9" orientation="portrait" horizontalDpi="4294967293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59E5-B154-4C91-B070-C92F050E3EB0}">
  <dimension ref="A1:P29"/>
  <sheetViews>
    <sheetView showGridLines="0" workbookViewId="0"/>
  </sheetViews>
  <sheetFormatPr defaultColWidth="14.83203125" defaultRowHeight="11.25" x14ac:dyDescent="0.2"/>
  <cols>
    <col min="1" max="1" width="14.83203125" style="3"/>
    <col min="2" max="2" width="30.83203125" customWidth="1"/>
    <col min="3" max="5" width="16.83203125" customWidth="1"/>
  </cols>
  <sheetData>
    <row r="1" spans="1:16" s="3" customFormat="1" ht="30" customHeight="1" x14ac:dyDescent="0.2">
      <c r="A1" s="2" t="s">
        <v>0</v>
      </c>
      <c r="B1" s="42" t="s">
        <v>2</v>
      </c>
      <c r="C1" s="42"/>
      <c r="D1" s="42"/>
      <c r="E1" s="4"/>
      <c r="F1" s="5"/>
      <c r="G1"/>
      <c r="K1" s="6"/>
      <c r="L1" s="6"/>
      <c r="M1" s="6"/>
    </row>
    <row r="2" spans="1:16" ht="30" customHeight="1" thickBot="1" x14ac:dyDescent="0.25">
      <c r="A2" s="33"/>
      <c r="B2" s="52" t="s">
        <v>19</v>
      </c>
      <c r="C2" s="52"/>
      <c r="D2" s="52"/>
      <c r="E2" s="52"/>
      <c r="F2" s="34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60" customHeight="1" x14ac:dyDescent="0.2">
      <c r="A3" s="25"/>
      <c r="B3" s="30" t="s">
        <v>17</v>
      </c>
      <c r="C3" s="31" t="s">
        <v>18</v>
      </c>
      <c r="D3" s="31" t="s">
        <v>20</v>
      </c>
      <c r="E3" s="32" t="s">
        <v>21</v>
      </c>
    </row>
    <row r="4" spans="1:16" ht="45" customHeight="1" x14ac:dyDescent="0.2">
      <c r="A4" s="25"/>
      <c r="B4" s="26" t="s">
        <v>22</v>
      </c>
      <c r="C4" s="27">
        <v>3677760</v>
      </c>
      <c r="D4" s="28">
        <f>C4/C$4*100</f>
        <v>100</v>
      </c>
      <c r="E4" s="28" t="s">
        <v>4</v>
      </c>
    </row>
    <row r="5" spans="1:16" ht="45" customHeight="1" x14ac:dyDescent="0.2">
      <c r="A5" s="25"/>
      <c r="B5" s="29" t="s">
        <v>23</v>
      </c>
      <c r="C5" s="27">
        <f>SUM(C6:C19)</f>
        <v>3612950</v>
      </c>
      <c r="D5" s="28">
        <f>C5/C$4*100</f>
        <v>98.237786043678767</v>
      </c>
      <c r="E5" s="28" t="s">
        <v>4</v>
      </c>
    </row>
    <row r="6" spans="1:16" ht="15" customHeight="1" x14ac:dyDescent="0.2">
      <c r="A6"/>
      <c r="B6" s="35" t="s">
        <v>24</v>
      </c>
      <c r="C6" s="36">
        <v>1051260</v>
      </c>
      <c r="D6" s="37">
        <f>C6/C$4*100</f>
        <v>28.584246932915686</v>
      </c>
      <c r="E6" s="37">
        <f>D6</f>
        <v>28.584246932915686</v>
      </c>
    </row>
    <row r="7" spans="1:16" ht="15" customHeight="1" x14ac:dyDescent="0.2">
      <c r="A7"/>
      <c r="B7" s="35" t="s">
        <v>25</v>
      </c>
      <c r="C7" s="36">
        <v>1023450</v>
      </c>
      <c r="D7" s="37">
        <f t="shared" ref="D7:D19" si="0">C7/C$4*100</f>
        <v>27.828080135734794</v>
      </c>
      <c r="E7" s="37">
        <f>D7+E6</f>
        <v>56.412327068650484</v>
      </c>
    </row>
    <row r="8" spans="1:16" ht="15" customHeight="1" x14ac:dyDescent="0.2">
      <c r="A8"/>
      <c r="B8" s="35" t="s">
        <v>26</v>
      </c>
      <c r="C8" s="36">
        <v>429380</v>
      </c>
      <c r="D8" s="37">
        <f t="shared" si="0"/>
        <v>11.675041329504916</v>
      </c>
      <c r="E8" s="37">
        <f t="shared" ref="E8:E19" si="1">D8+E7</f>
        <v>68.087368398155405</v>
      </c>
    </row>
    <row r="9" spans="1:16" ht="15" customHeight="1" x14ac:dyDescent="0.2">
      <c r="A9"/>
      <c r="B9" s="35" t="s">
        <v>6</v>
      </c>
      <c r="C9" s="36">
        <v>251820</v>
      </c>
      <c r="D9" s="37">
        <f t="shared" si="0"/>
        <v>6.8471025841816759</v>
      </c>
      <c r="E9" s="37">
        <f t="shared" si="1"/>
        <v>74.934470982337075</v>
      </c>
    </row>
    <row r="10" spans="1:16" ht="15" customHeight="1" x14ac:dyDescent="0.2">
      <c r="A10"/>
      <c r="B10" s="35" t="s">
        <v>27</v>
      </c>
      <c r="C10" s="36">
        <v>250540</v>
      </c>
      <c r="D10" s="37">
        <f t="shared" si="0"/>
        <v>6.812298790568172</v>
      </c>
      <c r="E10" s="37">
        <f t="shared" si="1"/>
        <v>81.746769772905253</v>
      </c>
    </row>
    <row r="11" spans="1:16" ht="15" customHeight="1" x14ac:dyDescent="0.2">
      <c r="A11"/>
      <c r="B11" s="35" t="s">
        <v>28</v>
      </c>
      <c r="C11" s="36">
        <v>223440</v>
      </c>
      <c r="D11" s="37">
        <f t="shared" si="0"/>
        <v>6.0754372226572695</v>
      </c>
      <c r="E11" s="37">
        <f t="shared" si="1"/>
        <v>87.822206995562524</v>
      </c>
    </row>
    <row r="12" spans="1:16" ht="15" customHeight="1" x14ac:dyDescent="0.2">
      <c r="A12"/>
      <c r="B12" s="35" t="s">
        <v>29</v>
      </c>
      <c r="C12" s="36">
        <v>124440</v>
      </c>
      <c r="D12" s="37">
        <f t="shared" si="0"/>
        <v>3.3835813103628292</v>
      </c>
      <c r="E12" s="37">
        <f t="shared" si="1"/>
        <v>91.205788305925353</v>
      </c>
    </row>
    <row r="13" spans="1:16" ht="15" customHeight="1" x14ac:dyDescent="0.2">
      <c r="A13"/>
      <c r="B13" s="35" t="s">
        <v>30</v>
      </c>
      <c r="C13" s="36">
        <v>71850</v>
      </c>
      <c r="D13" s="37">
        <f t="shared" si="0"/>
        <v>1.9536348211955106</v>
      </c>
      <c r="E13" s="37">
        <f t="shared" si="1"/>
        <v>93.15942312712086</v>
      </c>
    </row>
    <row r="14" spans="1:16" ht="15" customHeight="1" x14ac:dyDescent="0.2">
      <c r="A14"/>
      <c r="B14" s="35" t="s">
        <v>31</v>
      </c>
      <c r="C14" s="36">
        <v>58050</v>
      </c>
      <c r="D14" s="37">
        <f t="shared" si="0"/>
        <v>1.5784064212999216</v>
      </c>
      <c r="E14" s="37">
        <f t="shared" si="1"/>
        <v>94.737829548420777</v>
      </c>
    </row>
    <row r="15" spans="1:16" ht="15" customHeight="1" x14ac:dyDescent="0.2">
      <c r="A15"/>
      <c r="B15" s="35" t="s">
        <v>32</v>
      </c>
      <c r="C15" s="36">
        <v>44560</v>
      </c>
      <c r="D15" s="37">
        <f t="shared" si="0"/>
        <v>1.2116070651701034</v>
      </c>
      <c r="E15" s="37">
        <f t="shared" si="1"/>
        <v>95.949436613590876</v>
      </c>
    </row>
    <row r="16" spans="1:16" ht="15" customHeight="1" x14ac:dyDescent="0.2">
      <c r="A16"/>
      <c r="B16" s="35" t="s">
        <v>33</v>
      </c>
      <c r="C16" s="36">
        <v>31770</v>
      </c>
      <c r="D16" s="37">
        <f t="shared" si="0"/>
        <v>0.86384103367267029</v>
      </c>
      <c r="E16" s="37">
        <f t="shared" si="1"/>
        <v>96.813277647263547</v>
      </c>
    </row>
    <row r="17" spans="1:16" ht="15" customHeight="1" x14ac:dyDescent="0.2">
      <c r="A17"/>
      <c r="B17" s="35" t="s">
        <v>34</v>
      </c>
      <c r="C17" s="36">
        <v>27850</v>
      </c>
      <c r="D17" s="37">
        <f t="shared" si="0"/>
        <v>0.75725441573131469</v>
      </c>
      <c r="E17" s="37">
        <f t="shared" si="1"/>
        <v>97.570532062994857</v>
      </c>
    </row>
    <row r="18" spans="1:16" ht="15" customHeight="1" x14ac:dyDescent="0.2">
      <c r="A18"/>
      <c r="B18" s="35" t="s">
        <v>35</v>
      </c>
      <c r="C18" s="36">
        <v>13370</v>
      </c>
      <c r="D18" s="37">
        <f t="shared" si="0"/>
        <v>0.36353650047855218</v>
      </c>
      <c r="E18" s="37">
        <f t="shared" si="1"/>
        <v>97.934068563473403</v>
      </c>
    </row>
    <row r="19" spans="1:16" ht="15" customHeight="1" thickBot="1" x14ac:dyDescent="0.25">
      <c r="A19"/>
      <c r="B19" s="38" t="s">
        <v>36</v>
      </c>
      <c r="C19" s="39">
        <v>11170</v>
      </c>
      <c r="D19" s="40">
        <f t="shared" si="0"/>
        <v>0.30371748020534239</v>
      </c>
      <c r="E19" s="40">
        <f t="shared" si="1"/>
        <v>98.237786043678739</v>
      </c>
    </row>
    <row r="20" spans="1:16" ht="15" customHeight="1" x14ac:dyDescent="0.2">
      <c r="A20"/>
    </row>
    <row r="21" spans="1:16" ht="15" customHeight="1" x14ac:dyDescent="0.2">
      <c r="A21" s="54" t="s">
        <v>12</v>
      </c>
      <c r="B21" s="51" t="s">
        <v>14</v>
      </c>
      <c r="C21" s="51"/>
      <c r="D21" s="51"/>
      <c r="E21" s="51"/>
      <c r="F21" s="51"/>
    </row>
    <row r="22" spans="1:16" ht="30" customHeight="1" x14ac:dyDescent="0.2">
      <c r="A22" s="54"/>
      <c r="B22" s="44" t="s">
        <v>5</v>
      </c>
      <c r="C22" s="44"/>
      <c r="D22" s="44"/>
      <c r="E22" s="44"/>
      <c r="F22" s="44"/>
      <c r="G22" s="8"/>
    </row>
    <row r="23" spans="1:16" ht="15" customHeight="1" x14ac:dyDescent="0.2">
      <c r="A23" s="55" t="s">
        <v>13</v>
      </c>
      <c r="B23" s="43">
        <v>44613</v>
      </c>
      <c r="C23" s="43"/>
      <c r="D23" s="43"/>
      <c r="E23" s="14"/>
    </row>
    <row r="24" spans="1:16" ht="15" customHeight="1" x14ac:dyDescent="0.2">
      <c r="A24" s="56" t="s">
        <v>1</v>
      </c>
      <c r="B24" s="41" t="s">
        <v>15</v>
      </c>
      <c r="C24" s="41"/>
      <c r="D24" s="41"/>
      <c r="E24" s="14"/>
    </row>
    <row r="25" spans="1:16" ht="15" customHeight="1" thickBot="1" x14ac:dyDescent="0.25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15" customHeight="1" x14ac:dyDescent="0.2"/>
    <row r="27" spans="1:16" ht="15" customHeight="1" x14ac:dyDescent="0.2"/>
    <row r="29" spans="1:16" ht="15" customHeight="1" x14ac:dyDescent="0.2"/>
  </sheetData>
  <mergeCells count="6">
    <mergeCell ref="B1:D1"/>
    <mergeCell ref="B21:F21"/>
    <mergeCell ref="B22:F22"/>
    <mergeCell ref="B23:D23"/>
    <mergeCell ref="B24:D24"/>
    <mergeCell ref="B2:E2"/>
  </mergeCells>
  <hyperlinks>
    <hyperlink ref="B24" r:id="rId1" display="http://observatorioemigracao.pt/np4/5995.html" xr:uid="{5355BFF4-2DEE-4BA9-BB48-010B114C980B}"/>
    <hyperlink ref="B22" r:id="rId2" xr:uid="{AC86A1CE-C4C7-4ADB-A590-0A20F8190C1F}"/>
    <hyperlink ref="B24:D24" r:id="rId3" display="http://observatorioemigracao.pt/np4EN/8436.html" xr:uid="{E8C43C2D-C85F-46D6-B4A9-0F8CA79B652B}"/>
    <hyperlink ref="B22:F22" r:id="rId4" display="https://bpstat.bportugal.pt/" xr:uid="{9381B297-DA88-40C5-9204-C4E4F8D250C1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Remessas2000-2021</vt:lpstr>
      <vt:lpstr>RemessasTOP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2022-02-21T21:28:47Z</dcterms:modified>
</cp:coreProperties>
</file>