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inesm\Downloads\"/>
    </mc:Choice>
  </mc:AlternateContent>
  <xr:revisionPtr revIDLastSave="0" documentId="8_{F50D6E24-7C75-4829-8134-42F59DF63DF7}" xr6:coauthVersionLast="44" xr6:coauthVersionMax="44" xr10:uidLastSave="{00000000-0000-0000-0000-000000000000}"/>
  <bookViews>
    <workbookView xWindow="-120" yWindow="-120" windowWidth="29040" windowHeight="15840" tabRatio="921" xr2:uid="{00000000-000D-0000-FFFF-FFFF00000000}"/>
  </bookViews>
  <sheets>
    <sheet name="Contents" sheetId="36" r:id="rId1"/>
    <sheet name="Table 3.1" sheetId="1" r:id="rId2"/>
    <sheet name="Table 3.2" sheetId="5" r:id="rId3"/>
    <sheet name="Table 3.3" sheetId="6" r:id="rId4"/>
    <sheet name="Table 3.4" sheetId="7" r:id="rId5"/>
    <sheet name="Table 3.5" sheetId="18" r:id="rId6"/>
    <sheet name="Table 3.6" sheetId="16" r:id="rId7"/>
    <sheet name="Chart 3.1" sheetId="2" r:id="rId8"/>
    <sheet name="Chart 3.2" sheetId="8" r:id="rId9"/>
    <sheet name="Chart 3.3" sheetId="9" r:id="rId10"/>
    <sheet name="Chart 3.4" sheetId="37" r:id="rId11"/>
  </sheets>
  <definedNames>
    <definedName name="_xlnm.Print_Titles" localSheetId="0">Contents!$1:$2</definedName>
    <definedName name="_xlnm.Print_Titles" localSheetId="1">'Table 3.1'!$1:$2</definedName>
    <definedName name="_xlnm.Print_Titles" localSheetId="2">'Table 3.2'!$1:$3</definedName>
    <definedName name="_xlnm.Print_Titles" localSheetId="3">'Table 3.3'!$1:$2</definedName>
    <definedName name="_xlnm.Print_Titles" localSheetId="4">'Table 3.4'!$1:$2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16" l="1"/>
  <c r="E59" i="1" l="1"/>
  <c r="E50" i="1"/>
  <c r="E39" i="1"/>
  <c r="E22" i="1"/>
  <c r="E16" i="1"/>
  <c r="E14" i="1"/>
  <c r="E37" i="16" l="1"/>
  <c r="C9" i="7"/>
  <c r="E36" i="16" l="1"/>
  <c r="E35" i="16"/>
  <c r="E65" i="1" l="1"/>
  <c r="E64" i="1"/>
  <c r="E63" i="1"/>
  <c r="E62" i="1"/>
  <c r="E61" i="1"/>
  <c r="E60" i="1"/>
  <c r="E58" i="1"/>
  <c r="E57" i="1"/>
  <c r="E56" i="1"/>
  <c r="E55" i="1"/>
  <c r="E54" i="1"/>
  <c r="E53" i="1"/>
  <c r="E52" i="1"/>
  <c r="E51" i="1"/>
  <c r="E49" i="1"/>
  <c r="E48" i="1"/>
  <c r="E47" i="1"/>
  <c r="E46" i="1"/>
  <c r="E45" i="1"/>
  <c r="E44" i="1"/>
  <c r="E43" i="1"/>
  <c r="E42" i="1"/>
  <c r="E41" i="1"/>
  <c r="E40" i="1"/>
  <c r="E38" i="1"/>
  <c r="E37" i="1"/>
  <c r="E36" i="1"/>
  <c r="E35" i="1"/>
  <c r="E34" i="1"/>
  <c r="E33" i="1"/>
  <c r="E32" i="1"/>
  <c r="E31" i="1"/>
  <c r="E30" i="1"/>
  <c r="E29" i="1"/>
  <c r="E28" i="1"/>
  <c r="E27" i="1"/>
  <c r="E26" i="1"/>
  <c r="E25" i="1"/>
  <c r="E24" i="1"/>
  <c r="E23" i="1"/>
  <c r="E21" i="1"/>
  <c r="E20" i="1"/>
  <c r="E19" i="1"/>
  <c r="E18" i="1"/>
  <c r="E17" i="1"/>
  <c r="E15" i="1"/>
  <c r="E13" i="1"/>
  <c r="E12" i="1"/>
  <c r="E11" i="1"/>
  <c r="E10" i="1"/>
  <c r="E9" i="1"/>
  <c r="E8" i="1"/>
  <c r="E7" i="1"/>
  <c r="E6" i="1"/>
  <c r="E5" i="1"/>
  <c r="E4" i="1"/>
  <c r="E4" i="16"/>
  <c r="E19" i="6"/>
  <c r="E18" i="6"/>
  <c r="E17" i="6"/>
  <c r="E16" i="6"/>
  <c r="E15" i="6"/>
  <c r="E14" i="6"/>
  <c r="E13" i="6"/>
  <c r="E12" i="6"/>
  <c r="E11" i="6"/>
  <c r="E10" i="6"/>
  <c r="E9" i="6"/>
  <c r="E8" i="6"/>
  <c r="E7" i="6"/>
  <c r="E6" i="6"/>
  <c r="E4" i="6"/>
  <c r="F6" i="6"/>
  <c r="F7" i="6"/>
  <c r="F8" i="6"/>
  <c r="F9" i="6"/>
  <c r="F10" i="6"/>
  <c r="F11" i="6"/>
  <c r="F12" i="6"/>
  <c r="F13" i="6"/>
  <c r="F14" i="6"/>
  <c r="F15" i="6"/>
  <c r="F16" i="6"/>
  <c r="F17" i="6"/>
  <c r="F18" i="6"/>
  <c r="F19" i="6"/>
  <c r="E20" i="16"/>
  <c r="E23" i="16"/>
  <c r="E7" i="16"/>
  <c r="E26" i="16"/>
  <c r="E25" i="16"/>
  <c r="E11" i="16"/>
  <c r="E34" i="16"/>
  <c r="E10" i="16"/>
  <c r="E14" i="16"/>
  <c r="E8" i="16"/>
  <c r="E24" i="16"/>
  <c r="E28" i="16"/>
  <c r="E33" i="16"/>
  <c r="E16" i="16"/>
  <c r="E29" i="16"/>
  <c r="E30" i="16"/>
  <c r="E21" i="16"/>
  <c r="E19" i="16"/>
  <c r="E32" i="16"/>
  <c r="E15" i="16"/>
  <c r="E9" i="16"/>
  <c r="E13" i="16"/>
  <c r="E17" i="16"/>
  <c r="E27" i="16"/>
  <c r="E22" i="16"/>
  <c r="E12" i="16"/>
  <c r="E31" i="16"/>
  <c r="E18" i="16"/>
  <c r="D10" i="7"/>
  <c r="C10" i="7"/>
  <c r="D9" i="7"/>
  <c r="E9" i="7" s="1"/>
  <c r="E7" i="7"/>
  <c r="E6" i="7"/>
  <c r="E5" i="7"/>
  <c r="F4" i="6"/>
  <c r="D4" i="18"/>
  <c r="D22" i="18"/>
  <c r="D21" i="18"/>
  <c r="D20" i="18"/>
  <c r="D19" i="18"/>
  <c r="D18" i="18"/>
  <c r="D17" i="18"/>
  <c r="D16" i="18"/>
  <c r="D15" i="18"/>
  <c r="D14" i="18"/>
  <c r="D13" i="18"/>
  <c r="D12" i="18"/>
  <c r="D11" i="18"/>
  <c r="D10" i="18"/>
  <c r="D9" i="18"/>
  <c r="D8" i="18"/>
  <c r="D7" i="18"/>
  <c r="D6" i="18"/>
  <c r="D4" i="5"/>
  <c r="D19" i="5"/>
  <c r="D18" i="5"/>
  <c r="D17" i="5"/>
  <c r="D16" i="5"/>
  <c r="D15" i="5"/>
  <c r="D14" i="5"/>
  <c r="D13" i="5"/>
  <c r="D12" i="5"/>
  <c r="D11" i="5"/>
  <c r="D10" i="5"/>
  <c r="D9" i="5"/>
  <c r="D8" i="5"/>
  <c r="D7" i="5"/>
  <c r="D6" i="5"/>
  <c r="E6" i="5" s="1"/>
  <c r="E70" i="1"/>
  <c r="E69" i="1"/>
  <c r="E68" i="1"/>
  <c r="E67" i="1"/>
  <c r="B9" i="36"/>
  <c r="D7" i="36"/>
  <c r="D6" i="36"/>
  <c r="D5" i="36"/>
  <c r="B8" i="36"/>
  <c r="B4" i="36"/>
  <c r="B7" i="36"/>
  <c r="B6" i="36"/>
  <c r="B5" i="36"/>
  <c r="D4" i="36"/>
  <c r="E10" i="7" l="1"/>
  <c r="E7" i="5"/>
  <c r="E8" i="5" s="1"/>
  <c r="E9" i="5" s="1"/>
  <c r="E10" i="5" s="1"/>
  <c r="E11" i="5" s="1"/>
  <c r="E12" i="5" s="1"/>
  <c r="E13" i="5" s="1"/>
  <c r="E14" i="5" s="1"/>
  <c r="E15" i="5" s="1"/>
  <c r="E16" i="5" s="1"/>
  <c r="E17" i="5" s="1"/>
  <c r="E18" i="5" s="1"/>
  <c r="E19" i="5" s="1"/>
</calcChain>
</file>

<file path=xl/sharedStrings.xml><?xml version="1.0" encoding="utf-8"?>
<sst xmlns="http://schemas.openxmlformats.org/spreadsheetml/2006/main" count="362" uniqueCount="134">
  <si>
    <t>OEm</t>
  </si>
  <si>
    <t>Observatório da Emigração</t>
  </si>
  <si>
    <t>link</t>
  </si>
  <si>
    <t>Total</t>
  </si>
  <si>
    <t>Portugal</t>
  </si>
  <si>
    <r>
      <t xml:space="preserve">[contents </t>
    </r>
    <r>
      <rPr>
        <b/>
        <sz val="8"/>
        <color rgb="FFC00000"/>
        <rFont val="Wingdings 3"/>
        <family val="1"/>
        <charset val="2"/>
      </rPr>
      <t>Ç</t>
    </r>
    <r>
      <rPr>
        <b/>
        <sz val="8"/>
        <color rgb="FFC00000"/>
        <rFont val="Arial"/>
        <family val="2"/>
      </rPr>
      <t>]</t>
    </r>
  </si>
  <si>
    <t>Updated</t>
  </si>
  <si>
    <t>Indicators</t>
  </si>
  <si>
    <t>OECD</t>
  </si>
  <si>
    <t>Source</t>
  </si>
  <si>
    <t>Country</t>
  </si>
  <si>
    <t>Belgium</t>
  </si>
  <si>
    <t>Bulgaria</t>
  </si>
  <si>
    <t>Czech Republic</t>
  </si>
  <si>
    <t>Denmark</t>
  </si>
  <si>
    <t>Germany</t>
  </si>
  <si>
    <t>Estonia</t>
  </si>
  <si>
    <t>Ireland</t>
  </si>
  <si>
    <t>Greece</t>
  </si>
  <si>
    <t>Spain</t>
  </si>
  <si>
    <t>France</t>
  </si>
  <si>
    <t>Croatia</t>
  </si>
  <si>
    <t>Italy</t>
  </si>
  <si>
    <t>Cyprus</t>
  </si>
  <si>
    <t>Latvia</t>
  </si>
  <si>
    <t>Lithuania</t>
  </si>
  <si>
    <t>Luxembourg</t>
  </si>
  <si>
    <t>Hungary</t>
  </si>
  <si>
    <t>Malta</t>
  </si>
  <si>
    <t>Netherlands</t>
  </si>
  <si>
    <t>Austria</t>
  </si>
  <si>
    <t>Poland</t>
  </si>
  <si>
    <t>Romania</t>
  </si>
  <si>
    <t>Slovenia</t>
  </si>
  <si>
    <t>Finland</t>
  </si>
  <si>
    <t>Sweden</t>
  </si>
  <si>
    <t>United Kingdom</t>
  </si>
  <si>
    <t>Iceland</t>
  </si>
  <si>
    <t>Norway</t>
  </si>
  <si>
    <t>Switzerland</t>
  </si>
  <si>
    <t>..</t>
  </si>
  <si>
    <t>3 | Remittances</t>
  </si>
  <si>
    <t>Angola</t>
  </si>
  <si>
    <t>Argentina</t>
  </si>
  <si>
    <t>China</t>
  </si>
  <si>
    <t>PALOP</t>
  </si>
  <si>
    <t>Balance</t>
  </si>
  <si>
    <t>Euro Zone (15)</t>
  </si>
  <si>
    <t>Algeria</t>
  </si>
  <si>
    <t>Australia</t>
  </si>
  <si>
    <t>Bangladesh</t>
  </si>
  <si>
    <t>Brazil</t>
  </si>
  <si>
    <t>Canada</t>
  </si>
  <si>
    <t>Cape Verde</t>
  </si>
  <si>
    <t>Colombia</t>
  </si>
  <si>
    <t>Egypt, Arab Rep.</t>
  </si>
  <si>
    <t>Guatemala</t>
  </si>
  <si>
    <t>Guinea-Bissau</t>
  </si>
  <si>
    <t>India</t>
  </si>
  <si>
    <t>Indonesia</t>
  </si>
  <si>
    <t>Japan</t>
  </si>
  <si>
    <t>Korea, Rep.</t>
  </si>
  <si>
    <t>Lebanon</t>
  </si>
  <si>
    <t>Mexico</t>
  </si>
  <si>
    <t>Morocco</t>
  </si>
  <si>
    <t>Mozambique</t>
  </si>
  <si>
    <t>Nepal</t>
  </si>
  <si>
    <t>New Zealand</t>
  </si>
  <si>
    <t>Nigeria</t>
  </si>
  <si>
    <t>Pakistan</t>
  </si>
  <si>
    <t>Philippines</t>
  </si>
  <si>
    <t>Russian Federation</t>
  </si>
  <si>
    <t>São Tomé and Principe</t>
  </si>
  <si>
    <t>Saudi Arabia</t>
  </si>
  <si>
    <t>Slovak Republic</t>
  </si>
  <si>
    <t>South Africa</t>
  </si>
  <si>
    <t>Sri Lanka</t>
  </si>
  <si>
    <t>Thailand</t>
  </si>
  <si>
    <t>Turkey</t>
  </si>
  <si>
    <t>Ukraine</t>
  </si>
  <si>
    <t>United States</t>
  </si>
  <si>
    <t>Venezuela, RB</t>
  </si>
  <si>
    <t>As a percentage of total inward flows</t>
  </si>
  <si>
    <t>Cumulative percentage</t>
  </si>
  <si>
    <t>Top inward flows</t>
  </si>
  <si>
    <t>Total inward flows</t>
  </si>
  <si>
    <t>Thousand 
euros</t>
  </si>
  <si>
    <t>Change in percentage</t>
  </si>
  <si>
    <t>Inward flows
(thousand euros)</t>
  </si>
  <si>
    <t>Outward flows
(thousand euros)</t>
  </si>
  <si>
    <t>Remittances</t>
  </si>
  <si>
    <t>GDP</t>
  </si>
  <si>
    <t>Exports</t>
  </si>
  <si>
    <t>Remittances as a percentage of</t>
  </si>
  <si>
    <t>Thousand euros, nominal values</t>
  </si>
  <si>
    <t>As a percentage of total world remittance flows</t>
  </si>
  <si>
    <t>Total world remittance flows</t>
  </si>
  <si>
    <t>Inward remittance flows,
thousand US dollars</t>
  </si>
  <si>
    <t>Top remittance-receiving countries</t>
  </si>
  <si>
    <t>Remittances as a percentage of GDP</t>
  </si>
  <si>
    <t>GDP,
thousand US dollars</t>
  </si>
  <si>
    <t>Change in nominal values, thousand euros</t>
  </si>
  <si>
    <t>Dominican Republic</t>
  </si>
  <si>
    <t>United Arab Emirates</t>
  </si>
  <si>
    <t>EU28</t>
  </si>
  <si>
    <t>Vietnam</t>
  </si>
  <si>
    <t>The Emigration Observatory (OEm) is an independent technical and research structure within the Centre for Research and Studies in Sociology (CIES-IUL) of ISCTE – University Institute of Lisbon. The Observatory is based on a partnership between the CIES-IUL, the Institute of Sociology (IS-UP) of the University of Porto, and the Centre for Geographical Studies (CEG) and the Centre for Research in Economic and Organizational Sociology (SOCIUS/CSG), both of the University of Lisbon. The Observatory is supported by the Portuguese Ministry of Foreign Affairs under a cooperation agreement.</t>
  </si>
  <si>
    <t>2016
thousand euros, nominal values</t>
  </si>
  <si>
    <t>El Salvador</t>
  </si>
  <si>
    <t>Chart by Observatório da Emigração, data from Banco de Portugal, Statistics Online (BPstat), Balance of Payment Statistics.</t>
  </si>
  <si>
    <t>Chart by Observatório da Emigração, data from the World Bank, World DataBank, World Development Indicators, 
Economic Policy &amp; Debt Series.</t>
  </si>
  <si>
    <t>Table by Observatório da Emigração, data from Banco de Portugal, Statistics Online (BPstat), Balance of Payment Statistics.</t>
  </si>
  <si>
    <t>Table by Observatório da Emigração, data from the World Bank, World DataBank, World Development Indicators, Economic Policy &amp; Debt Series.</t>
  </si>
  <si>
    <t>Factbook 2018: list of tables and charts</t>
  </si>
  <si>
    <r>
      <rPr>
        <b/>
        <sz val="9"/>
        <color rgb="FFC00000"/>
        <rFont val="Arial"/>
        <family val="2"/>
      </rPr>
      <t>Table 3.1</t>
    </r>
    <r>
      <rPr>
        <b/>
        <sz val="9"/>
        <rFont val="Arial"/>
        <family val="2"/>
      </rPr>
      <t xml:space="preserve"> Inward and outward remittance flows in Portugal, 2017</t>
    </r>
  </si>
  <si>
    <t>Equatorial Guinea</t>
  </si>
  <si>
    <t>Macao</t>
  </si>
  <si>
    <t>Timor-Leste</t>
  </si>
  <si>
    <r>
      <rPr>
        <b/>
        <sz val="9"/>
        <color rgb="FFC00000"/>
        <rFont val="Arial"/>
        <family val="2"/>
      </rPr>
      <t>Table 3.2</t>
    </r>
    <r>
      <rPr>
        <b/>
        <sz val="9"/>
        <rFont val="Arial"/>
        <family val="2"/>
      </rPr>
      <t xml:space="preserve"> Top inward remittance flows in Portugal, 2017</t>
    </r>
  </si>
  <si>
    <r>
      <rPr>
        <b/>
        <sz val="9"/>
        <color rgb="FFC00000"/>
        <rFont val="Arial"/>
        <family val="2"/>
      </rPr>
      <t>Table 3.3</t>
    </r>
    <r>
      <rPr>
        <b/>
        <sz val="9"/>
        <rFont val="Arial"/>
        <family val="2"/>
      </rPr>
      <t xml:space="preserve"> Changes in inward remittance flows in Portugal, 2016-2017</t>
    </r>
  </si>
  <si>
    <t>2017
thousand euros, nominal values</t>
  </si>
  <si>
    <r>
      <rPr>
        <b/>
        <sz val="9"/>
        <color rgb="FFC00000"/>
        <rFont val="Arial"/>
        <family val="2"/>
      </rPr>
      <t>Table 3.4</t>
    </r>
    <r>
      <rPr>
        <b/>
        <sz val="9"/>
        <rFont val="Arial"/>
        <family val="2"/>
      </rPr>
      <t xml:space="preserve"> Changes in economic weight of remittances in Portugal, 2016-2017</t>
    </r>
  </si>
  <si>
    <t>Table by Observatório da Emigração, data from Banco de Portugal, Statistics Online (BPstat), Balance of Payment Statistics (remittances) and Instituto Nacional de Estatística (INE), National Accounts (GDP and exports).</t>
  </si>
  <si>
    <r>
      <t>Table 3.5</t>
    </r>
    <r>
      <rPr>
        <b/>
        <sz val="9"/>
        <rFont val="Arial"/>
        <family val="2"/>
      </rPr>
      <t xml:space="preserve"> Top remittance-receiving countries, thousand US dollars, 2017</t>
    </r>
  </si>
  <si>
    <r>
      <rPr>
        <b/>
        <sz val="9"/>
        <color rgb="FFC00000"/>
        <rFont val="Arial"/>
        <family val="2"/>
      </rPr>
      <t>Table 3.6</t>
    </r>
    <r>
      <rPr>
        <b/>
        <sz val="9"/>
        <rFont val="Arial"/>
        <family val="2"/>
      </rPr>
      <t xml:space="preserve"> Top remittance-receiving countries, economic weight, 2017</t>
    </r>
  </si>
  <si>
    <r>
      <rPr>
        <b/>
        <sz val="9"/>
        <color rgb="FFC00000"/>
        <rFont val="Arial"/>
        <family val="2"/>
      </rPr>
      <t>Chart 3.1</t>
    </r>
    <r>
      <rPr>
        <b/>
        <sz val="9"/>
        <rFont val="Arial"/>
        <family val="2"/>
      </rPr>
      <t xml:space="preserve"> Top inward remittance flows in Portugal, thousand euros, 2017</t>
    </r>
  </si>
  <si>
    <r>
      <rPr>
        <b/>
        <sz val="9"/>
        <color rgb="FFC00000"/>
        <rFont val="Arial"/>
        <family val="2"/>
      </rPr>
      <t>Chart 3.2</t>
    </r>
    <r>
      <rPr>
        <b/>
        <sz val="9"/>
        <rFont val="Arial"/>
        <family val="2"/>
      </rPr>
      <t xml:space="preserve"> Changes in top inward remittance flows in Portugal, nominal values, thousand euros, 2016-2017</t>
    </r>
  </si>
  <si>
    <r>
      <rPr>
        <b/>
        <sz val="9"/>
        <color rgb="FFC00000"/>
        <rFont val="Arial"/>
        <family val="2"/>
      </rPr>
      <t>Chart 3.3</t>
    </r>
    <r>
      <rPr>
        <b/>
        <sz val="9"/>
        <rFont val="Arial"/>
        <family val="2"/>
      </rPr>
      <t xml:space="preserve"> Changes in economic weight of remittances in Portugal, 2016-2017</t>
    </r>
  </si>
  <si>
    <r>
      <rPr>
        <b/>
        <sz val="9"/>
        <color rgb="FFC00000"/>
        <rFont val="Arial"/>
        <family val="2"/>
      </rPr>
      <t>Chart 3.4</t>
    </r>
    <r>
      <rPr>
        <b/>
        <sz val="9"/>
        <rFont val="Arial"/>
        <family val="2"/>
      </rPr>
      <t xml:space="preserve"> Top remittance-receiving countries, economic weight, 2017</t>
    </r>
  </si>
  <si>
    <t>Chart by Observatório da Emigração, data from Banco de Portugal, Statistics Online (BPstat), Balance of Payment Statistics (remittances and FDI) and Instituto Nacional de Estatística (INE), National Accounts (GDP and exports).</t>
  </si>
  <si>
    <t>30 Jan 2019.</t>
  </si>
  <si>
    <t>Table by Observatório da Emigração, data from the Bilateral Remittance Estimates for 2017 using Migrant Stocks, Host Country Incomes, and Origin Country Incomes (millions of US$).</t>
  </si>
  <si>
    <t>http://www.observatorioemigracao.pt/np4EN/6863.html</t>
  </si>
  <si>
    <t>http://www.observatorioemigracao.pt/np4/6863.html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</si>
</sst>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 ##0;\-###\ ##0;0;"/>
    <numFmt numFmtId="167" formatCode="###\ ###\ ##0;\-###\ ###\ ##0;0;"/>
    <numFmt numFmtId="168" formatCode="##0.0;\-##0.0;0.0;"/>
    <numFmt numFmtId="169" formatCode="##0.0\ \|;\-##0.0\ \|;0.0\ \|;\ \|"/>
  </numFmts>
  <fonts count="30"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b/>
      <sz val="8"/>
      <name val="Arial"/>
      <family val="2"/>
    </font>
    <font>
      <sz val="8"/>
      <name val="Arial"/>
      <family val="2"/>
    </font>
    <font>
      <sz val="8"/>
      <color theme="1"/>
      <name val="Arial"/>
      <family val="2"/>
    </font>
    <font>
      <b/>
      <sz val="8"/>
      <color theme="1"/>
      <name val="Arial"/>
      <family val="2"/>
    </font>
    <font>
      <i/>
      <sz val="8"/>
      <color theme="1"/>
      <name val="Arial"/>
      <family val="2"/>
    </font>
    <font>
      <sz val="11"/>
      <color theme="1"/>
      <name val="Arial"/>
      <family val="2"/>
    </font>
    <font>
      <sz val="10"/>
      <color theme="1"/>
      <name val="Calibri"/>
      <family val="2"/>
      <scheme val="minor"/>
    </font>
    <font>
      <b/>
      <sz val="8"/>
      <color theme="4" tint="-0.499984740745262"/>
      <name val="Arial"/>
      <family val="2"/>
    </font>
    <font>
      <b/>
      <sz val="12"/>
      <color rgb="FFC00000"/>
      <name val="Arial"/>
      <family val="2"/>
    </font>
    <font>
      <sz val="11"/>
      <name val="Calibri"/>
      <family val="2"/>
      <scheme val="minor"/>
    </font>
    <font>
      <sz val="11"/>
      <color theme="1"/>
      <name val="Calibri"/>
      <family val="2"/>
      <scheme val="minor"/>
    </font>
    <font>
      <b/>
      <sz val="9"/>
      <color theme="1"/>
      <name val="Arial"/>
      <family val="2"/>
    </font>
    <font>
      <sz val="9"/>
      <color theme="1"/>
      <name val="Calibri"/>
      <family val="2"/>
      <scheme val="minor"/>
    </font>
    <font>
      <b/>
      <sz val="8"/>
      <color rgb="FFC00000"/>
      <name val="Arial"/>
      <family val="2"/>
    </font>
    <font>
      <b/>
      <sz val="9"/>
      <color rgb="FFC00000"/>
      <name val="Arial"/>
      <family val="2"/>
    </font>
    <font>
      <b/>
      <sz val="8"/>
      <color rgb="FFC00000"/>
      <name val="Wingdings 3"/>
      <family val="1"/>
      <charset val="2"/>
    </font>
    <font>
      <b/>
      <sz val="9"/>
      <name val="Arial"/>
      <family val="2"/>
    </font>
    <font>
      <sz val="9"/>
      <name val="Arial"/>
      <family val="2"/>
    </font>
    <font>
      <sz val="9"/>
      <name val="Calibri"/>
      <family val="2"/>
      <scheme val="minor"/>
    </font>
    <font>
      <sz val="10"/>
      <name val="Arial"/>
      <family val="2"/>
    </font>
    <font>
      <sz val="11"/>
      <name val="Arial"/>
      <family val="2"/>
    </font>
    <font>
      <b/>
      <sz val="11"/>
      <color rgb="FFFF000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right/>
      <top style="medium">
        <color indexed="64"/>
      </top>
      <bottom style="thin">
        <color indexed="64"/>
      </bottom>
      <diagonal/>
    </border>
    <border>
      <left/>
      <right/>
      <top/>
      <bottom style="medium">
        <color indexed="64"/>
      </bottom>
      <diagonal/>
    </border>
    <border>
      <left/>
      <right/>
      <top style="thin">
        <color indexed="64"/>
      </top>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right/>
      <top style="medium">
        <color indexed="64"/>
      </top>
      <bottom style="medium">
        <color indexed="64"/>
      </bottom>
      <diagonal/>
    </border>
    <border>
      <left style="thin">
        <color indexed="64"/>
      </left>
      <right/>
      <top style="thin">
        <color indexed="64"/>
      </top>
      <bottom style="thin">
        <color auto="1"/>
      </bottom>
      <diagonal/>
    </border>
    <border>
      <left/>
      <right/>
      <top style="thin">
        <color indexed="64"/>
      </top>
      <bottom style="thin">
        <color indexed="64"/>
      </bottom>
      <diagonal/>
    </border>
    <border>
      <left style="thin">
        <color indexed="64"/>
      </left>
      <right/>
      <top/>
      <bottom/>
      <diagonal/>
    </border>
  </borders>
  <cellStyleXfs count="8">
    <xf numFmtId="0" fontId="0" fillId="0" borderId="0"/>
    <xf numFmtId="0" fontId="9" fillId="0" borderId="0" applyNumberFormat="0" applyFill="0" applyBorder="0" applyAlignment="0" applyProtection="0"/>
    <xf numFmtId="0" fontId="18" fillId="0" borderId="0"/>
    <xf numFmtId="166" fontId="27" fillId="0" borderId="5" applyFill="0" applyProtection="0">
      <alignment horizontal="right" vertical="center" wrapText="1"/>
    </xf>
    <xf numFmtId="167" fontId="27" fillId="0" borderId="6" applyFill="0" applyProtection="0">
      <alignment horizontal="right" vertical="center" wrapText="1"/>
    </xf>
    <xf numFmtId="0" fontId="27" fillId="0" borderId="0" applyNumberFormat="0" applyFill="0" applyBorder="0" applyProtection="0">
      <alignment horizontal="left" vertical="center" wrapText="1"/>
    </xf>
    <xf numFmtId="168" fontId="27" fillId="0" borderId="0" applyFill="0" applyBorder="0" applyProtection="0">
      <alignment horizontal="right" vertical="center" wrapText="1"/>
    </xf>
    <xf numFmtId="169" fontId="27" fillId="0" borderId="4" applyFill="0" applyProtection="0">
      <alignment horizontal="right" vertical="center" wrapText="1"/>
    </xf>
  </cellStyleXfs>
  <cellXfs count="244">
    <xf numFmtId="0" fontId="0" fillId="0" borderId="0" xfId="0"/>
    <xf numFmtId="3" fontId="10" fillId="0" borderId="0" xfId="0" applyNumberFormat="1" applyFont="1" applyAlignment="1">
      <alignment vertical="center"/>
    </xf>
    <xf numFmtId="0" fontId="0" fillId="0" borderId="0" xfId="0" applyAlignment="1">
      <alignment horizontal="left" vertical="center" indent="1"/>
    </xf>
    <xf numFmtId="3" fontId="9" fillId="2" borderId="0" xfId="0" applyNumberFormat="1" applyFont="1" applyFill="1" applyBorder="1" applyAlignment="1">
      <alignment horizontal="left" vertical="center" indent="1"/>
    </xf>
    <xf numFmtId="3" fontId="9" fillId="0" borderId="0" xfId="0" applyNumberFormat="1" applyFont="1" applyBorder="1" applyAlignment="1">
      <alignment horizontal="left" vertical="center" indent="1"/>
    </xf>
    <xf numFmtId="3" fontId="9" fillId="0" borderId="0" xfId="0" applyNumberFormat="1" applyFont="1" applyBorder="1" applyAlignment="1">
      <alignment horizontal="right" vertical="center" indent="1"/>
    </xf>
    <xf numFmtId="0" fontId="0" fillId="0" borderId="0" xfId="0" applyAlignment="1">
      <alignment horizontal="left" vertical="center" indent="1"/>
    </xf>
    <xf numFmtId="0" fontId="0" fillId="0" borderId="0" xfId="0" applyBorder="1" applyAlignment="1">
      <alignment horizontal="left" vertical="center" indent="1"/>
    </xf>
    <xf numFmtId="0" fontId="0" fillId="0" borderId="0" xfId="0" applyBorder="1" applyAlignment="1">
      <alignment horizontal="left" indent="1"/>
    </xf>
    <xf numFmtId="0" fontId="0" fillId="0" borderId="0" xfId="0" applyAlignment="1">
      <alignment horizontal="left" vertical="center" indent="1"/>
    </xf>
    <xf numFmtId="3" fontId="10" fillId="0" borderId="0" xfId="0" applyNumberFormat="1" applyFont="1" applyAlignment="1">
      <alignment horizontal="left" vertical="center" indent="1"/>
    </xf>
    <xf numFmtId="0" fontId="0" fillId="0" borderId="0" xfId="0" applyAlignment="1">
      <alignment horizontal="left" indent="1"/>
    </xf>
    <xf numFmtId="3" fontId="10" fillId="0" borderId="0" xfId="0" applyNumberFormat="1" applyFont="1" applyBorder="1" applyAlignment="1">
      <alignment vertical="center"/>
    </xf>
    <xf numFmtId="0" fontId="13" fillId="0" borderId="0" xfId="0" applyFont="1" applyBorder="1" applyAlignment="1">
      <alignment horizontal="left" vertical="center" indent="1"/>
    </xf>
    <xf numFmtId="3"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3" fontId="9" fillId="0" borderId="0" xfId="0" applyNumberFormat="1" applyFont="1" applyFill="1" applyBorder="1" applyAlignment="1">
      <alignment horizontal="left" vertical="center" indent="1"/>
    </xf>
    <xf numFmtId="3" fontId="8" fillId="0" borderId="1" xfId="0" applyNumberFormat="1" applyFont="1" applyBorder="1" applyAlignment="1">
      <alignment horizontal="left" vertical="center" wrapText="1" indent="1"/>
    </xf>
    <xf numFmtId="3" fontId="9" fillId="2" borderId="0" xfId="0" applyNumberFormat="1" applyFont="1" applyFill="1" applyBorder="1" applyAlignment="1">
      <alignment horizontal="right" vertical="center" indent="4"/>
    </xf>
    <xf numFmtId="3" fontId="9" fillId="0" borderId="0" xfId="0" applyNumberFormat="1" applyFont="1" applyBorder="1" applyAlignment="1">
      <alignment horizontal="right" vertical="center" indent="4"/>
    </xf>
    <xf numFmtId="3" fontId="9" fillId="3" borderId="0" xfId="0" applyNumberFormat="1" applyFont="1" applyFill="1" applyBorder="1" applyAlignment="1">
      <alignment horizontal="right" vertical="center" indent="4"/>
    </xf>
    <xf numFmtId="3" fontId="9" fillId="0" borderId="0" xfId="0" applyNumberFormat="1" applyFont="1" applyFill="1" applyBorder="1" applyAlignment="1">
      <alignment horizontal="right" vertical="center" indent="4"/>
    </xf>
    <xf numFmtId="164" fontId="9" fillId="2" borderId="0" xfId="0" applyNumberFormat="1" applyFont="1" applyFill="1" applyBorder="1" applyAlignment="1">
      <alignment horizontal="right" vertical="center" indent="4"/>
    </xf>
    <xf numFmtId="164" fontId="9" fillId="0" borderId="0" xfId="0" applyNumberFormat="1" applyFont="1" applyBorder="1" applyAlignment="1">
      <alignment horizontal="right" vertical="center" indent="4"/>
    </xf>
    <xf numFmtId="3" fontId="11" fillId="0" borderId="0" xfId="0" applyNumberFormat="1" applyFont="1" applyAlignment="1">
      <alignment horizontal="left" indent="1"/>
    </xf>
    <xf numFmtId="0" fontId="14" fillId="0" borderId="0" xfId="0" applyFont="1" applyAlignment="1">
      <alignment horizontal="left" indent="1"/>
    </xf>
    <xf numFmtId="3" fontId="10" fillId="0" borderId="0" xfId="0" applyNumberFormat="1" applyFont="1" applyAlignment="1">
      <alignment horizontal="left" indent="1"/>
    </xf>
    <xf numFmtId="0" fontId="0" fillId="0" borderId="0" xfId="0" applyAlignment="1">
      <alignment horizontal="left" wrapText="1" indent="1"/>
    </xf>
    <xf numFmtId="14" fontId="10" fillId="0" borderId="0" xfId="0" applyNumberFormat="1" applyFont="1" applyBorder="1" applyAlignment="1">
      <alignment horizontal="left" vertical="center"/>
    </xf>
    <xf numFmtId="0" fontId="13" fillId="0" borderId="0" xfId="0" applyFont="1" applyBorder="1" applyAlignment="1">
      <alignment horizontal="left" vertical="center"/>
    </xf>
    <xf numFmtId="0" fontId="10" fillId="0" borderId="0" xfId="0" applyFont="1" applyBorder="1" applyAlignment="1">
      <alignment horizontal="left" vertical="center"/>
    </xf>
    <xf numFmtId="0" fontId="0" fillId="0" borderId="0" xfId="0" applyAlignment="1">
      <alignment horizontal="left" wrapText="1" indent="1"/>
    </xf>
    <xf numFmtId="3" fontId="10" fillId="0" borderId="0" xfId="0" applyNumberFormat="1" applyFont="1" applyAlignment="1">
      <alignment horizontal="left" vertical="center"/>
    </xf>
    <xf numFmtId="0" fontId="10" fillId="0" borderId="0" xfId="0" applyFont="1" applyAlignment="1">
      <alignment horizontal="left" vertical="center"/>
    </xf>
    <xf numFmtId="0" fontId="0" fillId="0" borderId="0" xfId="0" applyAlignment="1">
      <alignment horizontal="left" indent="1"/>
    </xf>
    <xf numFmtId="14" fontId="10" fillId="0" borderId="0" xfId="0" applyNumberFormat="1" applyFont="1" applyAlignment="1">
      <alignment horizontal="left" vertical="center"/>
    </xf>
    <xf numFmtId="0" fontId="0" fillId="0" borderId="0" xfId="0" applyAlignment="1">
      <alignment horizontal="left" vertical="center"/>
    </xf>
    <xf numFmtId="0" fontId="0" fillId="0" borderId="0" xfId="0" applyAlignment="1">
      <alignment horizontal="left" vertical="center" indent="1"/>
    </xf>
    <xf numFmtId="3" fontId="8" fillId="0" borderId="0" xfId="0" applyNumberFormat="1" applyFont="1" applyFill="1" applyBorder="1" applyAlignment="1">
      <alignment horizontal="left" vertical="center" indent="1"/>
    </xf>
    <xf numFmtId="3" fontId="10" fillId="0" borderId="0" xfId="0" applyNumberFormat="1" applyFont="1" applyAlignment="1"/>
    <xf numFmtId="3" fontId="11" fillId="0" borderId="0" xfId="0" applyNumberFormat="1" applyFont="1" applyBorder="1" applyAlignment="1">
      <alignment horizontal="right" vertical="center"/>
    </xf>
    <xf numFmtId="3" fontId="11" fillId="0" borderId="0" xfId="0" applyNumberFormat="1" applyFont="1" applyAlignment="1">
      <alignment horizontal="right" vertical="center"/>
    </xf>
    <xf numFmtId="3" fontId="10" fillId="0" borderId="0" xfId="0" applyNumberFormat="1" applyFont="1" applyAlignment="1">
      <alignment horizontal="right" vertical="center"/>
    </xf>
    <xf numFmtId="3" fontId="12" fillId="0" borderId="0" xfId="0" applyNumberFormat="1" applyFont="1" applyAlignment="1">
      <alignment horizontal="right" vertical="center"/>
    </xf>
    <xf numFmtId="0" fontId="0" fillId="0" borderId="0" xfId="0" applyAlignment="1">
      <alignment horizontal="left" vertical="center" indent="1"/>
    </xf>
    <xf numFmtId="3" fontId="15" fillId="3" borderId="0" xfId="0" applyNumberFormat="1" applyFont="1" applyFill="1" applyAlignment="1">
      <alignment horizontal="left" vertical="center" indent="1"/>
    </xf>
    <xf numFmtId="0" fontId="0" fillId="3" borderId="0" xfId="0" applyFill="1"/>
    <xf numFmtId="3" fontId="10" fillId="3" borderId="0" xfId="0" applyNumberFormat="1" applyFont="1" applyFill="1" applyAlignment="1">
      <alignment vertical="center"/>
    </xf>
    <xf numFmtId="3" fontId="8" fillId="3" borderId="1" xfId="0" applyNumberFormat="1" applyFont="1" applyFill="1" applyBorder="1" applyAlignment="1" applyProtection="1">
      <alignment horizontal="left" vertical="center" wrapText="1" indent="1"/>
      <protection locked="0"/>
    </xf>
    <xf numFmtId="0" fontId="10" fillId="3" borderId="0" xfId="0" applyFont="1" applyFill="1" applyAlignment="1">
      <alignment horizontal="left" vertical="center" wrapText="1"/>
    </xf>
    <xf numFmtId="0" fontId="10" fillId="0" borderId="0" xfId="0" applyFont="1" applyAlignment="1">
      <alignment horizontal="left" vertical="center"/>
    </xf>
    <xf numFmtId="14" fontId="10" fillId="0" borderId="0" xfId="0" applyNumberFormat="1" applyFont="1" applyAlignment="1">
      <alignment horizontal="left" vertical="center"/>
    </xf>
    <xf numFmtId="0" fontId="0" fillId="0" borderId="0" xfId="0" applyAlignment="1">
      <alignment horizontal="left" vertical="center"/>
    </xf>
    <xf numFmtId="3" fontId="16" fillId="3" borderId="0" xfId="0" applyNumberFormat="1" applyFont="1" applyFill="1" applyAlignment="1">
      <alignment horizontal="center" vertical="center"/>
    </xf>
    <xf numFmtId="3" fontId="16" fillId="0" borderId="0" xfId="0" applyNumberFormat="1" applyFont="1" applyAlignment="1">
      <alignment horizontal="center" vertical="center"/>
    </xf>
    <xf numFmtId="3" fontId="16" fillId="0" borderId="0" xfId="0" applyNumberFormat="1" applyFont="1" applyBorder="1" applyAlignment="1">
      <alignment horizontal="center" vertical="center"/>
    </xf>
    <xf numFmtId="3" fontId="15" fillId="0" borderId="0" xfId="0" applyNumberFormat="1" applyFont="1" applyBorder="1" applyAlignment="1">
      <alignment horizontal="left" vertical="center" indent="1"/>
    </xf>
    <xf numFmtId="0" fontId="0" fillId="3" borderId="0" xfId="0" applyFill="1" applyAlignment="1"/>
    <xf numFmtId="0" fontId="0" fillId="0" borderId="0" xfId="0" applyAlignment="1"/>
    <xf numFmtId="0" fontId="0" fillId="3" borderId="0" xfId="0" applyFill="1" applyAlignment="1">
      <alignment vertical="center"/>
    </xf>
    <xf numFmtId="0" fontId="0" fillId="0" borderId="0" xfId="0" applyAlignment="1">
      <alignment vertical="center"/>
    </xf>
    <xf numFmtId="3" fontId="11" fillId="0" borderId="0" xfId="0" applyNumberFormat="1" applyFont="1" applyAlignment="1">
      <alignment horizontal="right" vertical="top" indent="1"/>
    </xf>
    <xf numFmtId="3" fontId="10" fillId="0" borderId="0" xfId="0" applyNumberFormat="1" applyFont="1" applyFill="1" applyAlignment="1">
      <alignment vertical="center"/>
    </xf>
    <xf numFmtId="0" fontId="0" fillId="0" borderId="0" xfId="0" applyFill="1"/>
    <xf numFmtId="3" fontId="0" fillId="3" borderId="0" xfId="0" applyNumberFormat="1" applyFill="1" applyAlignment="1">
      <alignment vertical="center"/>
    </xf>
    <xf numFmtId="0" fontId="0" fillId="0" borderId="0" xfId="0" applyAlignment="1">
      <alignment horizontal="left" indent="1"/>
    </xf>
    <xf numFmtId="3" fontId="16" fillId="0" borderId="0" xfId="0" applyNumberFormat="1" applyFont="1" applyFill="1" applyAlignment="1">
      <alignment horizontal="center" vertical="center"/>
    </xf>
    <xf numFmtId="3" fontId="11" fillId="0" borderId="0" xfId="0" applyNumberFormat="1" applyFont="1" applyFill="1" applyAlignment="1">
      <alignment horizontal="left" vertical="center"/>
    </xf>
    <xf numFmtId="0" fontId="0" fillId="0" borderId="0" xfId="0" applyFill="1" applyAlignment="1">
      <alignment horizontal="left" vertical="center" indent="1"/>
    </xf>
    <xf numFmtId="0" fontId="0" fillId="0" borderId="0" xfId="0" applyAlignment="1">
      <alignment horizontal="left" vertical="center" indent="1"/>
    </xf>
    <xf numFmtId="0" fontId="17" fillId="0" borderId="0" xfId="0" applyFont="1" applyAlignment="1">
      <alignment horizontal="left" vertical="center" indent="1"/>
    </xf>
    <xf numFmtId="0" fontId="21" fillId="0" borderId="0" xfId="1" applyFont="1" applyBorder="1" applyAlignment="1">
      <alignment horizontal="right" vertical="center" indent="1"/>
    </xf>
    <xf numFmtId="0" fontId="21" fillId="0" borderId="0" xfId="0" applyFont="1" applyFill="1" applyAlignment="1">
      <alignment horizontal="left" vertical="top"/>
    </xf>
    <xf numFmtId="0" fontId="21" fillId="0" borderId="0" xfId="1" applyFont="1" applyFill="1" applyAlignment="1">
      <alignment horizontal="left" vertical="top"/>
    </xf>
    <xf numFmtId="0" fontId="21" fillId="0" borderId="0" xfId="0" applyFont="1" applyFill="1" applyAlignment="1">
      <alignment horizontal="left" vertical="top" indent="1"/>
    </xf>
    <xf numFmtId="0" fontId="0" fillId="0" borderId="0" xfId="0" applyAlignment="1">
      <alignment horizontal="left" wrapText="1" indent="1"/>
    </xf>
    <xf numFmtId="0" fontId="13" fillId="0" borderId="0" xfId="0" applyFont="1" applyBorder="1" applyAlignment="1">
      <alignment horizontal="left" vertical="center"/>
    </xf>
    <xf numFmtId="3" fontId="11" fillId="0" borderId="0" xfId="0" applyNumberFormat="1" applyFont="1" applyFill="1" applyAlignment="1">
      <alignment horizontal="left" indent="1"/>
    </xf>
    <xf numFmtId="3" fontId="7" fillId="0" borderId="0" xfId="0" applyNumberFormat="1" applyFont="1" applyAlignment="1">
      <alignment horizontal="right" vertical="center" indent="1"/>
    </xf>
    <xf numFmtId="3" fontId="9" fillId="0" borderId="0" xfId="0" applyNumberFormat="1" applyFont="1" applyFill="1" applyBorder="1" applyAlignment="1" applyProtection="1">
      <alignment horizontal="right" vertical="center" indent="4"/>
      <protection locked="0"/>
    </xf>
    <xf numFmtId="3" fontId="9" fillId="0" borderId="0" xfId="0" applyNumberFormat="1" applyFont="1" applyFill="1" applyBorder="1" applyAlignment="1">
      <alignment horizontal="right" vertical="center" indent="5"/>
    </xf>
    <xf numFmtId="3" fontId="9" fillId="0" borderId="0" xfId="0" applyNumberFormat="1" applyFont="1" applyFill="1" applyBorder="1" applyAlignment="1" applyProtection="1">
      <alignment horizontal="right" vertical="center" indent="3"/>
      <protection locked="0"/>
    </xf>
    <xf numFmtId="3" fontId="8" fillId="3" borderId="0" xfId="0" applyNumberFormat="1" applyFont="1" applyFill="1" applyBorder="1" applyAlignment="1" applyProtection="1">
      <alignment horizontal="right" vertical="center" indent="4"/>
      <protection locked="0"/>
    </xf>
    <xf numFmtId="3" fontId="8" fillId="3" borderId="0" xfId="0" applyNumberFormat="1" applyFont="1" applyFill="1" applyBorder="1" applyAlignment="1" applyProtection="1">
      <alignment horizontal="right" vertical="center" indent="3"/>
      <protection locked="0"/>
    </xf>
    <xf numFmtId="3" fontId="10" fillId="0" borderId="0" xfId="0" applyNumberFormat="1" applyFont="1" applyBorder="1" applyAlignment="1">
      <alignment horizontal="right" vertical="center" wrapText="1" indent="1"/>
    </xf>
    <xf numFmtId="0" fontId="0" fillId="0" borderId="0" xfId="0" applyAlignment="1">
      <alignment horizontal="right" vertical="center" wrapText="1" indent="1"/>
    </xf>
    <xf numFmtId="0" fontId="0" fillId="0" borderId="0" xfId="0" applyAlignment="1">
      <alignment vertical="center"/>
    </xf>
    <xf numFmtId="0" fontId="9" fillId="0" borderId="0" xfId="0" applyFont="1" applyFill="1" applyAlignment="1">
      <alignment horizontal="left" vertical="center"/>
    </xf>
    <xf numFmtId="3" fontId="8" fillId="0" borderId="0" xfId="0" applyNumberFormat="1" applyFont="1" applyBorder="1" applyAlignment="1">
      <alignment horizontal="left" vertical="center" indent="1"/>
    </xf>
    <xf numFmtId="3" fontId="8" fillId="0" borderId="0" xfId="0" applyNumberFormat="1" applyFont="1" applyBorder="1" applyAlignment="1">
      <alignment horizontal="right" vertical="center" indent="4"/>
    </xf>
    <xf numFmtId="3" fontId="9" fillId="3" borderId="0" xfId="0" applyNumberFormat="1" applyFont="1" applyFill="1" applyBorder="1" applyAlignment="1">
      <alignment horizontal="left" vertical="center" indent="1"/>
    </xf>
    <xf numFmtId="3" fontId="8" fillId="0" borderId="0" xfId="0" applyNumberFormat="1" applyFont="1" applyFill="1" applyBorder="1" applyAlignment="1">
      <alignment horizontal="left" indent="1"/>
    </xf>
    <xf numFmtId="3" fontId="8" fillId="0" borderId="0" xfId="0" applyNumberFormat="1" applyFont="1" applyFill="1" applyBorder="1" applyAlignment="1">
      <alignment horizontal="right" indent="4"/>
    </xf>
    <xf numFmtId="3" fontId="8" fillId="0" borderId="0" xfId="0" applyNumberFormat="1" applyFont="1" applyFill="1" applyBorder="1" applyAlignment="1">
      <alignment horizontal="right" vertical="center" indent="4"/>
    </xf>
    <xf numFmtId="3" fontId="8" fillId="0" borderId="2" xfId="0" applyNumberFormat="1" applyFont="1" applyFill="1" applyBorder="1" applyAlignment="1">
      <alignment horizontal="left" vertical="top" indent="1"/>
    </xf>
    <xf numFmtId="3" fontId="8" fillId="0" borderId="2" xfId="0" applyNumberFormat="1" applyFont="1" applyFill="1" applyBorder="1" applyAlignment="1">
      <alignment horizontal="right" vertical="top" indent="4"/>
    </xf>
    <xf numFmtId="3" fontId="6" fillId="0" borderId="0" xfId="0" applyNumberFormat="1" applyFont="1" applyAlignment="1">
      <alignment horizontal="right" vertical="center" indent="1"/>
    </xf>
    <xf numFmtId="0" fontId="6" fillId="0" borderId="0" xfId="0" applyFont="1"/>
    <xf numFmtId="164" fontId="9" fillId="3" borderId="0" xfId="0" applyNumberFormat="1" applyFont="1" applyFill="1" applyBorder="1" applyAlignment="1">
      <alignment horizontal="right" vertical="center" indent="4"/>
    </xf>
    <xf numFmtId="3" fontId="9" fillId="0" borderId="2" xfId="0" applyNumberFormat="1" applyFont="1" applyBorder="1" applyAlignment="1">
      <alignment horizontal="right" vertical="center" indent="4"/>
    </xf>
    <xf numFmtId="164" fontId="9" fillId="0" borderId="2" xfId="0" applyNumberFormat="1" applyFont="1" applyBorder="1" applyAlignment="1">
      <alignment horizontal="right" vertical="center" indent="4"/>
    </xf>
    <xf numFmtId="164" fontId="8" fillId="0" borderId="0" xfId="0" applyNumberFormat="1" applyFont="1" applyBorder="1" applyAlignment="1">
      <alignment horizontal="right" vertical="center" indent="4"/>
    </xf>
    <xf numFmtId="3" fontId="8" fillId="0" borderId="0" xfId="0" applyNumberFormat="1" applyFont="1" applyBorder="1" applyAlignment="1">
      <alignment horizontal="left" vertical="top" indent="1"/>
    </xf>
    <xf numFmtId="3" fontId="9" fillId="2" borderId="0" xfId="0" applyNumberFormat="1" applyFont="1" applyFill="1" applyBorder="1" applyAlignment="1">
      <alignment horizontal="left" vertical="center" indent="2"/>
    </xf>
    <xf numFmtId="3" fontId="9" fillId="0" borderId="0" xfId="0" applyNumberFormat="1" applyFont="1" applyBorder="1" applyAlignment="1">
      <alignment horizontal="left" vertical="center" indent="2"/>
    </xf>
    <xf numFmtId="3" fontId="9" fillId="3" borderId="0" xfId="0" applyNumberFormat="1" applyFont="1" applyFill="1" applyBorder="1" applyAlignment="1">
      <alignment horizontal="left" vertical="center" indent="2"/>
    </xf>
    <xf numFmtId="3" fontId="9" fillId="0" borderId="2" xfId="0" applyNumberFormat="1" applyFont="1" applyBorder="1" applyAlignment="1">
      <alignment horizontal="left" vertical="center" indent="2"/>
    </xf>
    <xf numFmtId="1" fontId="8" fillId="3" borderId="1" xfId="0" applyNumberFormat="1" applyFont="1" applyFill="1" applyBorder="1" applyAlignment="1" applyProtection="1">
      <alignment horizontal="center" vertical="center" wrapText="1"/>
      <protection locked="0"/>
    </xf>
    <xf numFmtId="164" fontId="8" fillId="3" borderId="0" xfId="0" applyNumberFormat="1" applyFont="1" applyFill="1" applyBorder="1" applyAlignment="1" applyProtection="1">
      <alignment horizontal="right" vertical="center" indent="5"/>
      <protection locked="0"/>
    </xf>
    <xf numFmtId="164" fontId="9" fillId="2" borderId="0" xfId="0" applyNumberFormat="1" applyFont="1" applyFill="1" applyBorder="1" applyAlignment="1">
      <alignment horizontal="right" vertical="center" indent="5"/>
    </xf>
    <xf numFmtId="164" fontId="9" fillId="0" borderId="0" xfId="0" applyNumberFormat="1" applyFont="1" applyBorder="1" applyAlignment="1">
      <alignment horizontal="right" vertical="center" indent="5"/>
    </xf>
    <xf numFmtId="164" fontId="9" fillId="3" borderId="0" xfId="0" applyNumberFormat="1" applyFont="1" applyFill="1" applyBorder="1" applyAlignment="1">
      <alignment horizontal="right" vertical="center" indent="5"/>
    </xf>
    <xf numFmtId="164" fontId="9" fillId="0" borderId="2" xfId="0" applyNumberFormat="1" applyFont="1" applyBorder="1" applyAlignment="1">
      <alignment horizontal="right" vertical="center" indent="5"/>
    </xf>
    <xf numFmtId="3" fontId="9" fillId="2" borderId="0" xfId="0" applyNumberFormat="1" applyFont="1" applyFill="1" applyBorder="1" applyAlignment="1">
      <alignment horizontal="right" vertical="center" indent="3"/>
    </xf>
    <xf numFmtId="3" fontId="9" fillId="0" borderId="0" xfId="0" applyNumberFormat="1" applyFont="1" applyBorder="1" applyAlignment="1">
      <alignment horizontal="right" vertical="center" indent="3"/>
    </xf>
    <xf numFmtId="3" fontId="9" fillId="3" borderId="0" xfId="0" applyNumberFormat="1" applyFont="1" applyFill="1" applyBorder="1" applyAlignment="1">
      <alignment horizontal="right" vertical="center" indent="3"/>
    </xf>
    <xf numFmtId="3" fontId="9" fillId="0" borderId="2" xfId="0" applyNumberFormat="1" applyFont="1" applyBorder="1" applyAlignment="1">
      <alignment horizontal="right" vertical="center" indent="3"/>
    </xf>
    <xf numFmtId="3" fontId="8" fillId="0" borderId="0" xfId="0" applyNumberFormat="1" applyFont="1" applyBorder="1" applyAlignment="1">
      <alignment horizontal="right" vertical="center" indent="3"/>
    </xf>
    <xf numFmtId="0" fontId="6" fillId="0" borderId="3" xfId="0" applyFont="1" applyBorder="1" applyAlignment="1">
      <alignment horizontal="center" vertical="center"/>
    </xf>
    <xf numFmtId="0" fontId="11" fillId="0" borderId="1" xfId="0" applyFont="1" applyBorder="1" applyAlignment="1">
      <alignment horizontal="left" vertical="center" indent="1"/>
    </xf>
    <xf numFmtId="0" fontId="6" fillId="2" borderId="0" xfId="0" applyFont="1" applyFill="1" applyBorder="1" applyAlignment="1">
      <alignment horizontal="left" vertical="center" indent="2"/>
    </xf>
    <xf numFmtId="0" fontId="11" fillId="0" borderId="3" xfId="0" applyFont="1" applyBorder="1" applyAlignment="1">
      <alignment horizontal="left" vertical="center" indent="1"/>
    </xf>
    <xf numFmtId="0" fontId="11" fillId="0" borderId="1" xfId="0" applyFont="1" applyBorder="1" applyAlignment="1">
      <alignment horizontal="center" vertical="center"/>
    </xf>
    <xf numFmtId="0" fontId="11" fillId="0" borderId="0" xfId="0" applyFont="1" applyBorder="1" applyAlignment="1">
      <alignment horizontal="left" vertical="center" indent="1"/>
    </xf>
    <xf numFmtId="0" fontId="11" fillId="0" borderId="0" xfId="0" applyFont="1" applyBorder="1" applyAlignment="1">
      <alignment horizontal="center" vertical="center"/>
    </xf>
    <xf numFmtId="0" fontId="6" fillId="2" borderId="0" xfId="0" applyFont="1" applyFill="1" applyAlignment="1">
      <alignment horizontal="left" vertical="center" indent="2"/>
    </xf>
    <xf numFmtId="0" fontId="6" fillId="0" borderId="0" xfId="0" applyFont="1" applyAlignment="1">
      <alignment horizontal="left" vertical="center" indent="2"/>
    </xf>
    <xf numFmtId="0" fontId="11" fillId="0" borderId="7" xfId="0" applyFont="1" applyBorder="1" applyAlignment="1">
      <alignment horizontal="center" vertical="center" wrapText="1"/>
    </xf>
    <xf numFmtId="0" fontId="11" fillId="0" borderId="7" xfId="0" applyFont="1" applyBorder="1" applyAlignment="1">
      <alignment horizontal="left" vertical="center" wrapText="1" indent="1"/>
    </xf>
    <xf numFmtId="3" fontId="6" fillId="2" borderId="0" xfId="0" applyNumberFormat="1" applyFont="1" applyFill="1" applyBorder="1" applyAlignment="1">
      <alignment horizontal="right" vertical="center" indent="5"/>
    </xf>
    <xf numFmtId="3" fontId="6" fillId="0" borderId="0" xfId="0" applyNumberFormat="1" applyFont="1" applyFill="1" applyBorder="1" applyAlignment="1">
      <alignment horizontal="right" vertical="center" indent="5"/>
    </xf>
    <xf numFmtId="164" fontId="6" fillId="2" borderId="0" xfId="0" applyNumberFormat="1" applyFont="1" applyFill="1" applyBorder="1" applyAlignment="1">
      <alignment horizontal="right" vertical="center" indent="9"/>
    </xf>
    <xf numFmtId="164" fontId="6" fillId="0" borderId="0" xfId="0" applyNumberFormat="1" applyFont="1" applyFill="1" applyBorder="1" applyAlignment="1">
      <alignment horizontal="right" vertical="center" indent="9"/>
    </xf>
    <xf numFmtId="164" fontId="9" fillId="0" borderId="0" xfId="0" applyNumberFormat="1" applyFont="1" applyFill="1" applyBorder="1" applyAlignment="1">
      <alignment horizontal="right" vertical="center" indent="9"/>
    </xf>
    <xf numFmtId="0" fontId="6" fillId="0" borderId="0" xfId="0" applyFont="1" applyFill="1" applyBorder="1" applyAlignment="1">
      <alignment horizontal="left" vertical="center" indent="2"/>
    </xf>
    <xf numFmtId="0" fontId="9" fillId="0" borderId="0" xfId="0" applyFont="1" applyFill="1" applyBorder="1" applyAlignment="1">
      <alignment horizontal="left" vertical="center" indent="2"/>
    </xf>
    <xf numFmtId="165" fontId="11" fillId="0" borderId="0" xfId="0" applyNumberFormat="1" applyFont="1" applyBorder="1" applyAlignment="1">
      <alignment horizontal="right" vertical="center" wrapText="1" indent="9"/>
    </xf>
    <xf numFmtId="3" fontId="6" fillId="2" borderId="0" xfId="0" applyNumberFormat="1" applyFont="1" applyFill="1" applyAlignment="1">
      <alignment horizontal="right" vertical="center" indent="3"/>
    </xf>
    <xf numFmtId="3" fontId="6" fillId="0" borderId="0" xfId="0" applyNumberFormat="1" applyFont="1" applyAlignment="1">
      <alignment horizontal="right" vertical="center" indent="3"/>
    </xf>
    <xf numFmtId="165" fontId="6" fillId="2" borderId="0" xfId="0" applyNumberFormat="1" applyFont="1" applyFill="1" applyBorder="1" applyAlignment="1">
      <alignment horizontal="right" vertical="center" indent="5"/>
    </xf>
    <xf numFmtId="3" fontId="11" fillId="0" borderId="0" xfId="0" applyNumberFormat="1" applyFont="1" applyFill="1" applyBorder="1" applyAlignment="1">
      <alignment horizontal="right" vertical="center" wrapText="1" indent="5"/>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indent="1"/>
    </xf>
    <xf numFmtId="3" fontId="11" fillId="0" borderId="0" xfId="0" applyNumberFormat="1" applyFont="1" applyAlignment="1">
      <alignment horizontal="right" vertical="center" indent="5"/>
    </xf>
    <xf numFmtId="164" fontId="6" fillId="2" borderId="0" xfId="0" applyNumberFormat="1" applyFont="1" applyFill="1" applyBorder="1" applyAlignment="1">
      <alignment horizontal="right" vertical="center" indent="8"/>
    </xf>
    <xf numFmtId="164" fontId="6" fillId="0" borderId="0" xfId="0" applyNumberFormat="1" applyFont="1" applyFill="1" applyBorder="1" applyAlignment="1">
      <alignment horizontal="right" vertical="center" indent="8"/>
    </xf>
    <xf numFmtId="164" fontId="9" fillId="0" borderId="0" xfId="0" applyNumberFormat="1" applyFont="1" applyFill="1" applyBorder="1" applyAlignment="1">
      <alignment horizontal="right" vertical="center" indent="8"/>
    </xf>
    <xf numFmtId="3" fontId="15" fillId="0" borderId="0" xfId="0" applyNumberFormat="1" applyFont="1" applyAlignment="1">
      <alignment horizontal="left" vertical="center"/>
    </xf>
    <xf numFmtId="3" fontId="8" fillId="0" borderId="0" xfId="0" applyNumberFormat="1" applyFont="1" applyAlignment="1">
      <alignment horizontal="left" vertical="center"/>
    </xf>
    <xf numFmtId="3" fontId="8" fillId="3" borderId="0" xfId="0" applyNumberFormat="1" applyFont="1" applyFill="1" applyAlignment="1">
      <alignment horizontal="left" vertical="center"/>
    </xf>
    <xf numFmtId="3" fontId="8" fillId="0" borderId="0" xfId="0" applyNumberFormat="1" applyFont="1" applyBorder="1" applyAlignment="1">
      <alignment horizontal="left" vertical="center"/>
    </xf>
    <xf numFmtId="164" fontId="11" fillId="0" borderId="0" xfId="0" applyNumberFormat="1" applyFont="1" applyFill="1" applyBorder="1" applyAlignment="1">
      <alignment horizontal="right" vertical="center" indent="8"/>
    </xf>
    <xf numFmtId="3" fontId="8" fillId="0" borderId="0" xfId="0" applyNumberFormat="1" applyFont="1" applyBorder="1" applyAlignment="1">
      <alignment horizontal="right" vertical="center"/>
    </xf>
    <xf numFmtId="164" fontId="8" fillId="0" borderId="0" xfId="0" applyNumberFormat="1" applyFont="1" applyBorder="1" applyAlignment="1">
      <alignment horizontal="right" vertical="center"/>
    </xf>
    <xf numFmtId="3" fontId="9" fillId="0" borderId="0" xfId="1" applyNumberFormat="1" applyFont="1" applyFill="1" applyBorder="1" applyAlignment="1">
      <alignment horizontal="left" vertical="top" wrapText="1"/>
    </xf>
    <xf numFmtId="0" fontId="9" fillId="0" borderId="0" xfId="1" applyFont="1" applyFill="1" applyBorder="1" applyAlignment="1">
      <alignment horizontal="left" vertical="top" wrapText="1"/>
    </xf>
    <xf numFmtId="0" fontId="13" fillId="0" borderId="0" xfId="0" applyFont="1" applyFill="1" applyAlignment="1">
      <alignment horizontal="left" vertical="center" indent="1"/>
    </xf>
    <xf numFmtId="3" fontId="4" fillId="0" borderId="0" xfId="0" applyNumberFormat="1" applyFont="1" applyFill="1" applyAlignment="1">
      <alignment horizontal="left" vertical="center" indent="1"/>
    </xf>
    <xf numFmtId="0" fontId="13" fillId="0" borderId="0" xfId="0" applyFont="1" applyAlignment="1">
      <alignment horizontal="left" vertical="center" wrapText="1"/>
    </xf>
    <xf numFmtId="3" fontId="4" fillId="0" borderId="0" xfId="0" applyNumberFormat="1" applyFont="1" applyFill="1" applyAlignment="1">
      <alignment horizontal="left" vertical="center"/>
    </xf>
    <xf numFmtId="0" fontId="4" fillId="0" borderId="0" xfId="0" applyFont="1" applyFill="1" applyAlignment="1">
      <alignment horizontal="left" vertical="center"/>
    </xf>
    <xf numFmtId="0" fontId="13" fillId="0" borderId="0" xfId="0" applyFont="1"/>
    <xf numFmtId="0" fontId="4" fillId="0" borderId="0" xfId="0" applyFont="1" applyFill="1" applyAlignment="1">
      <alignment horizontal="left"/>
    </xf>
    <xf numFmtId="0" fontId="4" fillId="0" borderId="0" xfId="0" applyFont="1" applyFill="1" applyAlignment="1">
      <alignment horizontal="left" vertical="top" indent="1"/>
    </xf>
    <xf numFmtId="0" fontId="4" fillId="0" borderId="0" xfId="0" applyFont="1" applyFill="1" applyBorder="1" applyAlignment="1">
      <alignment horizontal="left" vertical="center" indent="1"/>
    </xf>
    <xf numFmtId="0" fontId="4" fillId="0" borderId="0" xfId="0" applyFont="1" applyFill="1" applyAlignment="1">
      <alignment horizontal="left" vertical="center" indent="1"/>
    </xf>
    <xf numFmtId="0" fontId="4" fillId="0" borderId="0" xfId="0" applyFont="1" applyFill="1" applyAlignment="1">
      <alignment horizontal="left" vertical="top"/>
    </xf>
    <xf numFmtId="3" fontId="4" fillId="0" borderId="0" xfId="0" applyNumberFormat="1" applyFont="1" applyFill="1" applyAlignment="1">
      <alignment horizontal="right" vertical="center" wrapText="1" indent="1"/>
    </xf>
    <xf numFmtId="0" fontId="4" fillId="0" borderId="0" xfId="0" applyFont="1" applyFill="1" applyBorder="1" applyAlignment="1">
      <alignment horizontal="left" vertical="center" wrapText="1" indent="1"/>
    </xf>
    <xf numFmtId="0" fontId="4" fillId="0" borderId="0" xfId="0" applyFont="1" applyFill="1" applyBorder="1" applyAlignment="1">
      <alignment horizontal="left" vertical="center" wrapText="1"/>
    </xf>
    <xf numFmtId="0" fontId="4" fillId="0" borderId="0" xfId="0" applyFont="1" applyFill="1" applyAlignment="1">
      <alignment horizontal="left" vertical="center" wrapText="1" indent="1"/>
    </xf>
    <xf numFmtId="0" fontId="4" fillId="0" borderId="0" xfId="0" applyFont="1" applyFill="1" applyAlignment="1">
      <alignment horizontal="left" vertical="center" wrapText="1"/>
    </xf>
    <xf numFmtId="1" fontId="0" fillId="3" borderId="0" xfId="0" applyNumberFormat="1" applyFill="1"/>
    <xf numFmtId="0" fontId="4" fillId="0" borderId="0" xfId="0" applyFont="1" applyFill="1" applyBorder="1" applyAlignment="1">
      <alignment horizontal="left" vertical="center" indent="2"/>
    </xf>
    <xf numFmtId="0" fontId="4" fillId="2" borderId="0" xfId="0" applyFont="1" applyFill="1" applyBorder="1" applyAlignment="1">
      <alignment horizontal="left" vertical="center" indent="2"/>
    </xf>
    <xf numFmtId="0" fontId="9" fillId="2" borderId="0" xfId="0" applyFont="1" applyFill="1" applyBorder="1" applyAlignment="1">
      <alignment horizontal="left" vertical="center" indent="2"/>
    </xf>
    <xf numFmtId="3" fontId="9" fillId="2" borderId="0" xfId="0" applyNumberFormat="1" applyFont="1" applyFill="1" applyBorder="1" applyAlignment="1">
      <alignment horizontal="right" vertical="center" indent="5"/>
    </xf>
    <xf numFmtId="164" fontId="9" fillId="2" borderId="0" xfId="0" applyNumberFormat="1" applyFont="1" applyFill="1" applyBorder="1" applyAlignment="1">
      <alignment horizontal="right" vertical="center" indent="9"/>
    </xf>
    <xf numFmtId="0" fontId="0" fillId="0" borderId="10" xfId="0" applyBorder="1" applyAlignment="1">
      <alignment horizontal="left" vertical="center" wrapText="1" indent="1"/>
    </xf>
    <xf numFmtId="0" fontId="6" fillId="0" borderId="2" xfId="0" applyFont="1" applyBorder="1" applyAlignment="1">
      <alignment horizontal="left" vertical="center" indent="2"/>
    </xf>
    <xf numFmtId="165" fontId="6" fillId="0" borderId="2" xfId="0" applyNumberFormat="1" applyFont="1" applyBorder="1" applyAlignment="1">
      <alignment horizontal="right" vertical="center" indent="5"/>
    </xf>
    <xf numFmtId="0" fontId="3" fillId="0" borderId="0" xfId="0" applyFont="1" applyAlignment="1">
      <alignment vertical="center"/>
    </xf>
    <xf numFmtId="3" fontId="3" fillId="0" borderId="0" xfId="0" applyNumberFormat="1" applyFont="1" applyAlignment="1">
      <alignment vertical="center"/>
    </xf>
    <xf numFmtId="3" fontId="3" fillId="0" borderId="0" xfId="0" applyNumberFormat="1" applyFont="1" applyBorder="1" applyAlignment="1">
      <alignment vertical="center"/>
    </xf>
    <xf numFmtId="0" fontId="3" fillId="0" borderId="0" xfId="0" applyFont="1" applyFill="1" applyBorder="1" applyAlignment="1">
      <alignment horizontal="left" vertical="center" indent="2"/>
    </xf>
    <xf numFmtId="0" fontId="3" fillId="2" borderId="0" xfId="0" applyFont="1" applyFill="1" applyBorder="1" applyAlignment="1">
      <alignment horizontal="left" vertical="center" indent="2"/>
    </xf>
    <xf numFmtId="4" fontId="3" fillId="0" borderId="0" xfId="0" applyNumberFormat="1" applyFont="1" applyAlignment="1">
      <alignment vertical="center"/>
    </xf>
    <xf numFmtId="3" fontId="9" fillId="0" borderId="0" xfId="0" applyNumberFormat="1" applyFont="1" applyFill="1" applyBorder="1" applyAlignment="1">
      <alignment horizontal="left" vertical="center" indent="2"/>
    </xf>
    <xf numFmtId="0" fontId="2" fillId="2" borderId="0" xfId="0" applyFont="1" applyFill="1" applyBorder="1" applyAlignment="1">
      <alignment horizontal="left" vertical="center" indent="2"/>
    </xf>
    <xf numFmtId="164" fontId="9" fillId="0" borderId="2" xfId="0" applyNumberFormat="1" applyFont="1" applyFill="1" applyBorder="1" applyAlignment="1">
      <alignment horizontal="right" vertical="center" indent="8"/>
    </xf>
    <xf numFmtId="3" fontId="10" fillId="0" borderId="0" xfId="0" applyNumberFormat="1" applyFont="1" applyAlignment="1">
      <alignment vertical="top"/>
    </xf>
    <xf numFmtId="0" fontId="0" fillId="0" borderId="0" xfId="0" applyAlignment="1">
      <alignment vertical="top"/>
    </xf>
    <xf numFmtId="3" fontId="1" fillId="2" borderId="0" xfId="0" applyNumberFormat="1" applyFont="1" applyFill="1" applyAlignment="1">
      <alignment horizontal="right" vertical="center" indent="3"/>
    </xf>
    <xf numFmtId="0" fontId="29" fillId="0" borderId="0" xfId="0" applyFont="1"/>
    <xf numFmtId="0" fontId="1" fillId="0" borderId="0" xfId="0" applyFont="1" applyFill="1" applyBorder="1" applyAlignment="1">
      <alignment horizontal="left" vertical="center" indent="2"/>
    </xf>
    <xf numFmtId="0" fontId="21" fillId="2" borderId="0" xfId="0" applyFont="1" applyFill="1" applyBorder="1" applyAlignment="1">
      <alignment horizontal="left" vertical="center" indent="2"/>
    </xf>
    <xf numFmtId="0" fontId="9" fillId="0" borderId="2" xfId="0" applyFont="1" applyFill="1" applyBorder="1" applyAlignment="1">
      <alignment horizontal="left" vertical="center" indent="2"/>
    </xf>
    <xf numFmtId="164" fontId="9" fillId="0" borderId="2" xfId="0" applyNumberFormat="1" applyFont="1" applyFill="1" applyBorder="1" applyAlignment="1">
      <alignment horizontal="right" vertical="center" indent="9"/>
    </xf>
    <xf numFmtId="3" fontId="21" fillId="2" borderId="0" xfId="0" applyNumberFormat="1" applyFont="1" applyFill="1" applyBorder="1" applyAlignment="1">
      <alignment horizontal="right" vertical="center" indent="5"/>
    </xf>
    <xf numFmtId="164" fontId="21" fillId="2" borderId="0" xfId="0" applyNumberFormat="1" applyFont="1" applyFill="1" applyBorder="1" applyAlignment="1">
      <alignment horizontal="right" vertical="center" indent="9"/>
    </xf>
    <xf numFmtId="3" fontId="9" fillId="0" borderId="2" xfId="0" applyNumberFormat="1" applyFont="1" applyFill="1" applyBorder="1" applyAlignment="1">
      <alignment horizontal="right" vertical="center" indent="5"/>
    </xf>
    <xf numFmtId="164" fontId="21" fillId="2" borderId="0" xfId="0" applyNumberFormat="1" applyFont="1" applyFill="1" applyBorder="1" applyAlignment="1">
      <alignment horizontal="right" vertical="center" indent="8"/>
    </xf>
    <xf numFmtId="0" fontId="1" fillId="2" borderId="0" xfId="0" applyFont="1" applyFill="1" applyBorder="1" applyAlignment="1">
      <alignment horizontal="left" vertical="center" indent="2"/>
    </xf>
    <xf numFmtId="3" fontId="8" fillId="0" borderId="0" xfId="0" applyNumberFormat="1" applyFont="1" applyFill="1" applyAlignment="1">
      <alignment horizontal="left" vertical="center" wrapText="1"/>
    </xf>
    <xf numFmtId="0" fontId="28" fillId="0" borderId="0" xfId="0" applyFont="1" applyFill="1" applyAlignment="1">
      <alignment horizontal="left" vertical="center" wrapText="1"/>
    </xf>
    <xf numFmtId="3" fontId="9" fillId="0" borderId="0" xfId="1" applyNumberFormat="1" applyFont="1" applyFill="1" applyAlignment="1">
      <alignment horizontal="left" vertical="top" wrapText="1"/>
    </xf>
    <xf numFmtId="0" fontId="9" fillId="0" borderId="0" xfId="1" applyFont="1" applyFill="1" applyAlignment="1">
      <alignment horizontal="left" vertical="top" wrapText="1"/>
    </xf>
    <xf numFmtId="0" fontId="8" fillId="0" borderId="0" xfId="0" applyFont="1" applyFill="1" applyBorder="1" applyAlignment="1">
      <alignment horizontal="left" vertical="top" wrapText="1"/>
    </xf>
    <xf numFmtId="0" fontId="28" fillId="0" borderId="0" xfId="0" applyFont="1" applyFill="1" applyBorder="1" applyAlignment="1">
      <alignment horizontal="left" vertical="top" wrapText="1"/>
    </xf>
    <xf numFmtId="3" fontId="9" fillId="0" borderId="0" xfId="1" applyNumberFormat="1" applyFont="1" applyFill="1" applyAlignment="1">
      <alignment horizontal="left" vertical="top" wrapText="1" indent="1"/>
    </xf>
    <xf numFmtId="0" fontId="9" fillId="0" borderId="0" xfId="1" applyFont="1" applyAlignment="1">
      <alignment horizontal="left" vertical="top" wrapText="1" indent="1"/>
    </xf>
    <xf numFmtId="3" fontId="19" fillId="0" borderId="0" xfId="0" applyNumberFormat="1" applyFont="1" applyFill="1" applyAlignment="1">
      <alignment horizontal="left" wrapText="1"/>
    </xf>
    <xf numFmtId="0" fontId="13" fillId="0" borderId="0" xfId="0" applyFont="1" applyAlignment="1">
      <alignment horizontal="left" wrapText="1"/>
    </xf>
    <xf numFmtId="0" fontId="2" fillId="0" borderId="8" xfId="0" applyFont="1" applyFill="1" applyBorder="1" applyAlignment="1">
      <alignment horizontal="left" vertical="center" wrapText="1" indent="1"/>
    </xf>
    <xf numFmtId="0" fontId="0" fillId="0" borderId="9" xfId="0" applyBorder="1" applyAlignment="1">
      <alignment horizontal="left" vertical="center" wrapText="1" indent="1"/>
    </xf>
    <xf numFmtId="3" fontId="9" fillId="0" borderId="0" xfId="1" quotePrefix="1" applyNumberFormat="1" applyFont="1" applyFill="1" applyAlignment="1">
      <alignment horizontal="left" vertical="top" wrapText="1"/>
    </xf>
    <xf numFmtId="0" fontId="1" fillId="0" borderId="0" xfId="0" quotePrefix="1" applyFont="1" applyFill="1" applyAlignment="1">
      <alignment horizontal="left" vertical="center" wrapText="1"/>
    </xf>
    <xf numFmtId="0" fontId="13" fillId="0" borderId="0" xfId="0" applyFont="1" applyAlignment="1">
      <alignment horizontal="left" vertical="center" wrapText="1"/>
    </xf>
    <xf numFmtId="0" fontId="9" fillId="0" borderId="0" xfId="1" applyFill="1" applyAlignment="1">
      <alignment horizontal="left" vertical="center" wrapText="1"/>
    </xf>
    <xf numFmtId="0" fontId="9" fillId="0" borderId="0" xfId="1" applyAlignment="1">
      <alignment horizontal="left" vertical="center" wrapText="1"/>
    </xf>
    <xf numFmtId="3" fontId="24" fillId="0" borderId="2" xfId="0" applyNumberFormat="1" applyFont="1" applyBorder="1" applyAlignment="1">
      <alignment horizontal="left" vertical="center" wrapText="1"/>
    </xf>
    <xf numFmtId="0" fontId="24" fillId="0" borderId="2" xfId="0" applyFont="1" applyBorder="1" applyAlignment="1">
      <alignment horizontal="left" vertical="center" wrapText="1"/>
    </xf>
    <xf numFmtId="0" fontId="1" fillId="0" borderId="0" xfId="0" applyFont="1" applyBorder="1" applyAlignment="1">
      <alignment horizontal="left" vertical="top" wrapText="1"/>
    </xf>
    <xf numFmtId="0" fontId="0" fillId="0" borderId="0" xfId="0" applyAlignment="1">
      <alignment horizontal="left" vertical="top" wrapText="1"/>
    </xf>
    <xf numFmtId="3" fontId="9" fillId="0" borderId="0" xfId="1" applyNumberFormat="1" applyAlignment="1">
      <alignment horizontal="left" vertical="center" wrapText="1"/>
    </xf>
    <xf numFmtId="0" fontId="25" fillId="0" borderId="2" xfId="0" applyFont="1" applyBorder="1" applyAlignment="1">
      <alignment horizontal="left" vertical="center" wrapText="1"/>
    </xf>
    <xf numFmtId="3" fontId="1" fillId="0" borderId="0" xfId="0" applyNumberFormat="1" applyFont="1" applyAlignment="1">
      <alignment horizontal="left" vertical="top" wrapText="1"/>
    </xf>
    <xf numFmtId="3" fontId="1" fillId="0" borderId="0" xfId="0" applyNumberFormat="1" applyFont="1" applyFill="1" applyAlignment="1">
      <alignment horizontal="left" vertical="top" wrapText="1"/>
    </xf>
    <xf numFmtId="0" fontId="0" fillId="0" borderId="0" xfId="0" applyFill="1" applyAlignment="1">
      <alignment horizontal="left" vertical="top" wrapText="1"/>
    </xf>
    <xf numFmtId="3" fontId="22" fillId="0" borderId="2" xfId="0" applyNumberFormat="1" applyFont="1" applyFill="1" applyBorder="1" applyAlignment="1">
      <alignment horizontal="left" vertical="center" wrapText="1"/>
    </xf>
    <xf numFmtId="0" fontId="20" fillId="0" borderId="2" xfId="0" applyFont="1" applyFill="1" applyBorder="1" applyAlignment="1">
      <alignment horizontal="left" vertical="center" wrapText="1"/>
    </xf>
    <xf numFmtId="0" fontId="1" fillId="0" borderId="0" xfId="0" applyFont="1" applyAlignment="1">
      <alignment horizontal="left" vertical="top" wrapText="1"/>
    </xf>
    <xf numFmtId="0" fontId="5" fillId="0" borderId="0" xfId="0" applyFont="1" applyAlignment="1">
      <alignment horizontal="left" vertical="top" wrapText="1"/>
    </xf>
    <xf numFmtId="3" fontId="24" fillId="0" borderId="2"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3" fontId="1" fillId="3" borderId="0" xfId="0" applyNumberFormat="1" applyFont="1" applyFill="1" applyAlignment="1">
      <alignment horizontal="left" vertical="top" wrapText="1"/>
    </xf>
    <xf numFmtId="3" fontId="9" fillId="3" borderId="0" xfId="1" applyNumberFormat="1" applyFill="1" applyAlignment="1">
      <alignment horizontal="left" vertical="center" wrapText="1"/>
    </xf>
    <xf numFmtId="3" fontId="24" fillId="0" borderId="0" xfId="0" applyNumberFormat="1" applyFont="1" applyAlignment="1">
      <alignment horizontal="left" vertical="center" wrapText="1"/>
    </xf>
    <xf numFmtId="0" fontId="26" fillId="0" borderId="0" xfId="0" applyFont="1" applyAlignment="1">
      <alignment horizontal="left" vertical="center" wrapText="1"/>
    </xf>
    <xf numFmtId="3" fontId="24" fillId="0" borderId="0" xfId="0" applyNumberFormat="1" applyFont="1" applyAlignment="1">
      <alignment horizontal="left" vertical="center" wrapText="1" indent="1"/>
    </xf>
    <xf numFmtId="0" fontId="26" fillId="0" borderId="0" xfId="0" applyFont="1" applyAlignment="1">
      <alignment horizontal="left" vertical="center" wrapText="1" indent="1"/>
    </xf>
    <xf numFmtId="3" fontId="24" fillId="0" borderId="0" xfId="0" applyNumberFormat="1" applyFont="1" applyFill="1" applyAlignment="1">
      <alignment horizontal="left" vertical="center" wrapText="1"/>
    </xf>
    <xf numFmtId="0" fontId="26" fillId="0" borderId="0" xfId="0" applyFont="1" applyFill="1" applyAlignment="1">
      <alignment horizontal="left" vertical="center" wrapText="1"/>
    </xf>
    <xf numFmtId="0" fontId="3" fillId="0" borderId="0" xfId="0" quotePrefix="1" applyFont="1" applyFill="1" applyAlignment="1">
      <alignment horizontal="left" vertical="center" wrapText="1"/>
    </xf>
  </cellXfs>
  <cellStyles count="8">
    <cellStyle name="Hiperligação" xfId="1" builtinId="8" customBuiltin="1"/>
    <cellStyle name="Normal" xfId="0" builtinId="0"/>
    <cellStyle name="Normal 54" xfId="2" xr:uid="{00000000-0005-0000-0000-000002000000}"/>
    <cellStyle name="ss15" xfId="5" xr:uid="{00000000-0005-0000-0000-000003000000}"/>
    <cellStyle name="ss16" xfId="3" xr:uid="{00000000-0005-0000-0000-000004000000}"/>
    <cellStyle name="ss17" xfId="6" xr:uid="{00000000-0005-0000-0000-000005000000}"/>
    <cellStyle name="ss22" xfId="4" xr:uid="{00000000-0005-0000-0000-000006000000}"/>
    <cellStyle name="ss23"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2"/>
          <c:order val="0"/>
          <c:spPr>
            <a:solidFill>
              <a:schemeClr val="accent1">
                <a:lumMod val="75000"/>
              </a:schemeClr>
            </a:solidFill>
          </c:spPr>
          <c:invertIfNegative val="0"/>
          <c:cat>
            <c:strRef>
              <c:f>'Table 3.2'!$B$6:$B$19</c:f>
              <c:strCache>
                <c:ptCount val="14"/>
                <c:pt idx="0">
                  <c:v>France</c:v>
                </c:pt>
                <c:pt idx="1">
                  <c:v>Switzerland</c:v>
                </c:pt>
                <c:pt idx="2">
                  <c:v>United Kingdom</c:v>
                </c:pt>
                <c:pt idx="3">
                  <c:v>United States</c:v>
                </c:pt>
                <c:pt idx="4">
                  <c:v>Angola</c:v>
                </c:pt>
                <c:pt idx="5">
                  <c:v>Germany</c:v>
                </c:pt>
                <c:pt idx="6">
                  <c:v>Spain</c:v>
                </c:pt>
                <c:pt idx="7">
                  <c:v>Luxembourg</c:v>
                </c:pt>
                <c:pt idx="8">
                  <c:v>Belgium</c:v>
                </c:pt>
                <c:pt idx="9">
                  <c:v>Netherlands</c:v>
                </c:pt>
                <c:pt idx="10">
                  <c:v>South Africa</c:v>
                </c:pt>
                <c:pt idx="11">
                  <c:v>Canada</c:v>
                </c:pt>
                <c:pt idx="12">
                  <c:v>Brazil</c:v>
                </c:pt>
                <c:pt idx="13">
                  <c:v>Sweden</c:v>
                </c:pt>
              </c:strCache>
            </c:strRef>
          </c:cat>
          <c:val>
            <c:numRef>
              <c:f>'Table 3.2'!$C$6:$C$19</c:f>
              <c:numCache>
                <c:formatCode>#,##0</c:formatCode>
                <c:ptCount val="14"/>
                <c:pt idx="0">
                  <c:v>1151040</c:v>
                </c:pt>
                <c:pt idx="1">
                  <c:v>797490</c:v>
                </c:pt>
                <c:pt idx="2">
                  <c:v>350080</c:v>
                </c:pt>
                <c:pt idx="3">
                  <c:v>262560</c:v>
                </c:pt>
                <c:pt idx="4">
                  <c:v>245080</c:v>
                </c:pt>
                <c:pt idx="5">
                  <c:v>240440</c:v>
                </c:pt>
                <c:pt idx="6">
                  <c:v>115330</c:v>
                </c:pt>
                <c:pt idx="7">
                  <c:v>109010</c:v>
                </c:pt>
                <c:pt idx="8">
                  <c:v>66500</c:v>
                </c:pt>
                <c:pt idx="9">
                  <c:v>42710</c:v>
                </c:pt>
                <c:pt idx="10">
                  <c:v>27030</c:v>
                </c:pt>
                <c:pt idx="11">
                  <c:v>25610</c:v>
                </c:pt>
                <c:pt idx="12">
                  <c:v>24820</c:v>
                </c:pt>
                <c:pt idx="13">
                  <c:v>12730</c:v>
                </c:pt>
              </c:numCache>
            </c:numRef>
          </c:val>
          <c:extLst>
            <c:ext xmlns:c16="http://schemas.microsoft.com/office/drawing/2014/chart" uri="{C3380CC4-5D6E-409C-BE32-E72D297353CC}">
              <c16:uniqueId val="{00000000-7766-4EEF-980D-43FAD4F7A159}"/>
            </c:ext>
          </c:extLst>
        </c:ser>
        <c:dLbls>
          <c:showLegendKey val="0"/>
          <c:showVal val="0"/>
          <c:showCatName val="0"/>
          <c:showSerName val="0"/>
          <c:showPercent val="0"/>
          <c:showBubbleSize val="0"/>
        </c:dLbls>
        <c:gapWidth val="50"/>
        <c:axId val="223410176"/>
        <c:axId val="222974464"/>
      </c:barChart>
      <c:catAx>
        <c:axId val="223410176"/>
        <c:scaling>
          <c:orientation val="maxMin"/>
        </c:scaling>
        <c:delete val="0"/>
        <c:axPos val="l"/>
        <c:numFmt formatCode="General" sourceLinked="1"/>
        <c:majorTickMark val="none"/>
        <c:minorTickMark val="none"/>
        <c:tickLblPos val="nextTo"/>
        <c:spPr>
          <a:ln w="12700">
            <a:solidFill>
              <a:schemeClr val="tx1"/>
            </a:solidFill>
          </a:ln>
        </c:spPr>
        <c:crossAx val="222974464"/>
        <c:crosses val="autoZero"/>
        <c:auto val="1"/>
        <c:lblAlgn val="ctr"/>
        <c:lblOffset val="100"/>
        <c:noMultiLvlLbl val="0"/>
      </c:catAx>
      <c:valAx>
        <c:axId val="222974464"/>
        <c:scaling>
          <c:orientation val="minMax"/>
          <c:max val="900000"/>
        </c:scaling>
        <c:delete val="0"/>
        <c:axPos val="b"/>
        <c:majorGridlines>
          <c:spPr>
            <a:ln w="15875">
              <a:solidFill>
                <a:schemeClr val="bg1"/>
              </a:solidFill>
            </a:ln>
          </c:spPr>
        </c:majorGridlines>
        <c:numFmt formatCode="#,##0" sourceLinked="1"/>
        <c:majorTickMark val="out"/>
        <c:minorTickMark val="none"/>
        <c:tickLblPos val="nextTo"/>
        <c:spPr>
          <a:ln>
            <a:noFill/>
          </a:ln>
        </c:spPr>
        <c:crossAx val="223410176"/>
        <c:crosses val="max"/>
        <c:crossBetween val="between"/>
      </c:valAx>
      <c:spPr>
        <a:noFill/>
        <a:ln w="25400">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8"/>
            <c:invertIfNegative val="0"/>
            <c:bubble3D val="0"/>
            <c:spPr>
              <a:solidFill>
                <a:schemeClr val="accent2">
                  <a:lumMod val="75000"/>
                </a:schemeClr>
              </a:solidFill>
            </c:spPr>
            <c:extLst>
              <c:ext xmlns:c16="http://schemas.microsoft.com/office/drawing/2014/chart" uri="{C3380CC4-5D6E-409C-BE32-E72D297353CC}">
                <c16:uniqueId val="{0000000A-0B6C-4EF4-84E2-229425E4E623}"/>
              </c:ext>
            </c:extLst>
          </c:dPt>
          <c:dPt>
            <c:idx val="9"/>
            <c:invertIfNegative val="0"/>
            <c:bubble3D val="0"/>
            <c:spPr>
              <a:solidFill>
                <a:schemeClr val="accent2">
                  <a:lumMod val="75000"/>
                </a:schemeClr>
              </a:solidFill>
            </c:spPr>
            <c:extLst>
              <c:ext xmlns:c16="http://schemas.microsoft.com/office/drawing/2014/chart" uri="{C3380CC4-5D6E-409C-BE32-E72D297353CC}">
                <c16:uniqueId val="{00000001-8435-4FEE-8E31-822E4B2F1CD9}"/>
              </c:ext>
            </c:extLst>
          </c:dPt>
          <c:dPt>
            <c:idx val="10"/>
            <c:invertIfNegative val="0"/>
            <c:bubble3D val="0"/>
            <c:spPr>
              <a:solidFill>
                <a:schemeClr val="accent2">
                  <a:lumMod val="75000"/>
                </a:schemeClr>
              </a:solidFill>
            </c:spPr>
            <c:extLst>
              <c:ext xmlns:c16="http://schemas.microsoft.com/office/drawing/2014/chart" uri="{C3380CC4-5D6E-409C-BE32-E72D297353CC}">
                <c16:uniqueId val="{00000001-15CE-4577-8F2F-6A4AC8D6252C}"/>
              </c:ext>
            </c:extLst>
          </c:dPt>
          <c:dPt>
            <c:idx val="11"/>
            <c:invertIfNegative val="0"/>
            <c:bubble3D val="0"/>
            <c:spPr>
              <a:solidFill>
                <a:schemeClr val="accent2">
                  <a:lumMod val="75000"/>
                </a:schemeClr>
              </a:solidFill>
            </c:spPr>
            <c:extLst>
              <c:ext xmlns:c16="http://schemas.microsoft.com/office/drawing/2014/chart" uri="{C3380CC4-5D6E-409C-BE32-E72D297353CC}">
                <c16:uniqueId val="{00000003-15CE-4577-8F2F-6A4AC8D6252C}"/>
              </c:ext>
            </c:extLst>
          </c:dPt>
          <c:dPt>
            <c:idx val="12"/>
            <c:invertIfNegative val="0"/>
            <c:bubble3D val="0"/>
            <c:spPr>
              <a:solidFill>
                <a:schemeClr val="accent2">
                  <a:lumMod val="75000"/>
                </a:schemeClr>
              </a:solidFill>
            </c:spPr>
            <c:extLst>
              <c:ext xmlns:c16="http://schemas.microsoft.com/office/drawing/2014/chart" uri="{C3380CC4-5D6E-409C-BE32-E72D297353CC}">
                <c16:uniqueId val="{00000005-15CE-4577-8F2F-6A4AC8D6252C}"/>
              </c:ext>
            </c:extLst>
          </c:dPt>
          <c:dPt>
            <c:idx val="13"/>
            <c:invertIfNegative val="0"/>
            <c:bubble3D val="0"/>
            <c:spPr>
              <a:solidFill>
                <a:schemeClr val="accent2">
                  <a:lumMod val="75000"/>
                </a:schemeClr>
              </a:solidFill>
            </c:spPr>
            <c:extLst>
              <c:ext xmlns:c16="http://schemas.microsoft.com/office/drawing/2014/chart" uri="{C3380CC4-5D6E-409C-BE32-E72D297353CC}">
                <c16:uniqueId val="{00000007-15CE-4577-8F2F-6A4AC8D6252C}"/>
              </c:ext>
            </c:extLst>
          </c:dPt>
          <c:cat>
            <c:strRef>
              <c:f>'Chart 3.2'!$B$50:$B$63</c:f>
              <c:strCache>
                <c:ptCount val="14"/>
                <c:pt idx="0">
                  <c:v>Switzerland</c:v>
                </c:pt>
                <c:pt idx="1">
                  <c:v>United Kingdom</c:v>
                </c:pt>
                <c:pt idx="2">
                  <c:v>Angola</c:v>
                </c:pt>
                <c:pt idx="3">
                  <c:v>France</c:v>
                </c:pt>
                <c:pt idx="4">
                  <c:v>United States</c:v>
                </c:pt>
                <c:pt idx="5">
                  <c:v>South Africa</c:v>
                </c:pt>
                <c:pt idx="6">
                  <c:v>Brazil</c:v>
                </c:pt>
                <c:pt idx="7">
                  <c:v>Sweden</c:v>
                </c:pt>
                <c:pt idx="8">
                  <c:v>Netherlands</c:v>
                </c:pt>
                <c:pt idx="9">
                  <c:v>Canada</c:v>
                </c:pt>
                <c:pt idx="10">
                  <c:v>Belgium</c:v>
                </c:pt>
                <c:pt idx="11">
                  <c:v>Germany</c:v>
                </c:pt>
                <c:pt idx="12">
                  <c:v>Luxembourg</c:v>
                </c:pt>
                <c:pt idx="13">
                  <c:v>Spain</c:v>
                </c:pt>
              </c:strCache>
            </c:strRef>
          </c:cat>
          <c:val>
            <c:numRef>
              <c:f>'Chart 3.2'!$C$50:$C$63</c:f>
              <c:numCache>
                <c:formatCode>#,##0</c:formatCode>
                <c:ptCount val="14"/>
                <c:pt idx="0">
                  <c:v>100210</c:v>
                </c:pt>
                <c:pt idx="1">
                  <c:v>65110</c:v>
                </c:pt>
                <c:pt idx="2">
                  <c:v>39190</c:v>
                </c:pt>
                <c:pt idx="3">
                  <c:v>28470</c:v>
                </c:pt>
                <c:pt idx="4">
                  <c:v>19390</c:v>
                </c:pt>
                <c:pt idx="5">
                  <c:v>17050</c:v>
                </c:pt>
                <c:pt idx="6">
                  <c:v>3620</c:v>
                </c:pt>
                <c:pt idx="7">
                  <c:v>1370</c:v>
                </c:pt>
                <c:pt idx="8">
                  <c:v>-5350</c:v>
                </c:pt>
                <c:pt idx="9">
                  <c:v>-5790</c:v>
                </c:pt>
                <c:pt idx="10">
                  <c:v>-12400</c:v>
                </c:pt>
                <c:pt idx="11">
                  <c:v>-13270</c:v>
                </c:pt>
                <c:pt idx="12">
                  <c:v>-15250</c:v>
                </c:pt>
                <c:pt idx="13">
                  <c:v>-25810</c:v>
                </c:pt>
              </c:numCache>
            </c:numRef>
          </c:val>
          <c:extLst>
            <c:ext xmlns:c16="http://schemas.microsoft.com/office/drawing/2014/chart" uri="{C3380CC4-5D6E-409C-BE32-E72D297353CC}">
              <c16:uniqueId val="{00000008-15CE-4577-8F2F-6A4AC8D6252C}"/>
            </c:ext>
          </c:extLst>
        </c:ser>
        <c:dLbls>
          <c:showLegendKey val="0"/>
          <c:showVal val="0"/>
          <c:showCatName val="0"/>
          <c:showSerName val="0"/>
          <c:showPercent val="0"/>
          <c:showBubbleSize val="0"/>
        </c:dLbls>
        <c:gapWidth val="50"/>
        <c:axId val="223372800"/>
        <c:axId val="222976768"/>
      </c:barChart>
      <c:catAx>
        <c:axId val="223372800"/>
        <c:scaling>
          <c:orientation val="maxMin"/>
        </c:scaling>
        <c:delete val="0"/>
        <c:axPos val="l"/>
        <c:numFmt formatCode="General" sourceLinked="0"/>
        <c:majorTickMark val="none"/>
        <c:minorTickMark val="none"/>
        <c:tickLblPos val="low"/>
        <c:crossAx val="222976768"/>
        <c:crosses val="autoZero"/>
        <c:auto val="1"/>
        <c:lblAlgn val="ctr"/>
        <c:lblOffset val="100"/>
        <c:noMultiLvlLbl val="0"/>
      </c:catAx>
      <c:valAx>
        <c:axId val="222976768"/>
        <c:scaling>
          <c:orientation val="minMax"/>
          <c:max val="110000"/>
          <c:min val="-40000"/>
        </c:scaling>
        <c:delete val="0"/>
        <c:axPos val="b"/>
        <c:majorGridlines>
          <c:spPr>
            <a:ln>
              <a:solidFill>
                <a:schemeClr val="bg1"/>
              </a:solidFill>
            </a:ln>
          </c:spPr>
        </c:majorGridlines>
        <c:numFmt formatCode="#,##0" sourceLinked="1"/>
        <c:majorTickMark val="out"/>
        <c:minorTickMark val="none"/>
        <c:tickLblPos val="nextTo"/>
        <c:spPr>
          <a:ln>
            <a:noFill/>
          </a:ln>
        </c:spPr>
        <c:crossAx val="223372800"/>
        <c:crosses val="max"/>
        <c:crossBetween val="between"/>
        <c:majorUnit val="15000"/>
      </c:valAx>
      <c:spPr>
        <a:solidFill>
          <a:schemeClr val="accent1">
            <a:lumMod val="20000"/>
            <a:lumOff val="80000"/>
          </a:schemeClr>
        </a:solid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2016</c:v>
          </c:tx>
          <c:spPr>
            <a:solidFill>
              <a:schemeClr val="accent1">
                <a:lumMod val="60000"/>
                <a:lumOff val="40000"/>
              </a:schemeClr>
            </a:solidFill>
          </c:spPr>
          <c:invertIfNegative val="0"/>
          <c:cat>
            <c:strRef>
              <c:f>'Table 3.4'!$B$9:$B$10</c:f>
              <c:strCache>
                <c:ptCount val="2"/>
                <c:pt idx="0">
                  <c:v>GDP</c:v>
                </c:pt>
                <c:pt idx="1">
                  <c:v>Exports</c:v>
                </c:pt>
              </c:strCache>
            </c:strRef>
          </c:cat>
          <c:val>
            <c:numRef>
              <c:f>'Table 3.4'!$C$9:$C$10</c:f>
              <c:numCache>
                <c:formatCode>0.0</c:formatCode>
                <c:ptCount val="2"/>
                <c:pt idx="0">
                  <c:v>1.8023224470872372</c:v>
                </c:pt>
                <c:pt idx="1">
                  <c:v>6.6812099025235216</c:v>
                </c:pt>
              </c:numCache>
            </c:numRef>
          </c:val>
          <c:extLst>
            <c:ext xmlns:c16="http://schemas.microsoft.com/office/drawing/2014/chart" uri="{C3380CC4-5D6E-409C-BE32-E72D297353CC}">
              <c16:uniqueId val="{00000000-BE3D-456D-A93E-5C5FBE5457D2}"/>
            </c:ext>
          </c:extLst>
        </c:ser>
        <c:ser>
          <c:idx val="1"/>
          <c:order val="1"/>
          <c:tx>
            <c:v>2017</c:v>
          </c:tx>
          <c:spPr>
            <a:solidFill>
              <a:schemeClr val="accent1">
                <a:lumMod val="75000"/>
              </a:schemeClr>
            </a:solidFill>
          </c:spPr>
          <c:invertIfNegative val="0"/>
          <c:cat>
            <c:strRef>
              <c:f>'Table 3.4'!$B$9:$B$10</c:f>
              <c:strCache>
                <c:ptCount val="2"/>
                <c:pt idx="0">
                  <c:v>GDP</c:v>
                </c:pt>
                <c:pt idx="1">
                  <c:v>Exports</c:v>
                </c:pt>
              </c:strCache>
            </c:strRef>
          </c:cat>
          <c:val>
            <c:numRef>
              <c:f>'Table 3.4'!$D$9:$D$10</c:f>
              <c:numCache>
                <c:formatCode>0.0</c:formatCode>
                <c:ptCount val="2"/>
                <c:pt idx="0">
                  <c:v>1.8413718796782164</c:v>
                </c:pt>
                <c:pt idx="1">
                  <c:v>6.4597386600262308</c:v>
                </c:pt>
              </c:numCache>
            </c:numRef>
          </c:val>
          <c:extLst>
            <c:ext xmlns:c16="http://schemas.microsoft.com/office/drawing/2014/chart" uri="{C3380CC4-5D6E-409C-BE32-E72D297353CC}">
              <c16:uniqueId val="{00000001-BE3D-456D-A93E-5C5FBE5457D2}"/>
            </c:ext>
          </c:extLst>
        </c:ser>
        <c:dLbls>
          <c:showLegendKey val="0"/>
          <c:showVal val="0"/>
          <c:showCatName val="0"/>
          <c:showSerName val="0"/>
          <c:showPercent val="0"/>
          <c:showBubbleSize val="0"/>
        </c:dLbls>
        <c:gapWidth val="150"/>
        <c:axId val="223374848"/>
        <c:axId val="223224960"/>
      </c:barChart>
      <c:catAx>
        <c:axId val="223374848"/>
        <c:scaling>
          <c:orientation val="minMax"/>
        </c:scaling>
        <c:delete val="0"/>
        <c:axPos val="b"/>
        <c:title>
          <c:tx>
            <c:rich>
              <a:bodyPr/>
              <a:lstStyle/>
              <a:p>
                <a:pPr>
                  <a:defRPr b="0"/>
                </a:pPr>
                <a:r>
                  <a:rPr lang="pt-PT" b="0"/>
                  <a:t>Remittances  as a percentage of</a:t>
                </a:r>
              </a:p>
            </c:rich>
          </c:tx>
          <c:layout>
            <c:manualLayout>
              <c:xMode val="edge"/>
              <c:yMode val="edge"/>
              <c:x val="5.984089496671189E-2"/>
              <c:y val="0.9078087668947924"/>
            </c:manualLayout>
          </c:layout>
          <c:overlay val="0"/>
        </c:title>
        <c:numFmt formatCode="General" sourceLinked="0"/>
        <c:majorTickMark val="none"/>
        <c:minorTickMark val="none"/>
        <c:tickLblPos val="nextTo"/>
        <c:crossAx val="223224960"/>
        <c:crosses val="autoZero"/>
        <c:auto val="1"/>
        <c:lblAlgn val="ctr"/>
        <c:lblOffset val="100"/>
        <c:noMultiLvlLbl val="0"/>
      </c:catAx>
      <c:valAx>
        <c:axId val="223224960"/>
        <c:scaling>
          <c:orientation val="minMax"/>
        </c:scaling>
        <c:delete val="0"/>
        <c:axPos val="l"/>
        <c:majorGridlines>
          <c:spPr>
            <a:ln w="15875">
              <a:solidFill>
                <a:schemeClr val="bg1"/>
              </a:solidFill>
            </a:ln>
          </c:spPr>
        </c:majorGridlines>
        <c:numFmt formatCode="0.0" sourceLinked="1"/>
        <c:majorTickMark val="out"/>
        <c:minorTickMark val="none"/>
        <c:tickLblPos val="nextTo"/>
        <c:spPr>
          <a:ln>
            <a:noFill/>
          </a:ln>
        </c:spPr>
        <c:crossAx val="223374848"/>
        <c:crosses val="autoZero"/>
        <c:crossBetween val="between"/>
      </c:valAx>
      <c:spPr>
        <a:noFill/>
        <a:ln>
          <a:noFill/>
        </a:ln>
      </c:spPr>
    </c:plotArea>
    <c:legend>
      <c:legendPos val="l"/>
      <c:layout>
        <c:manualLayout>
          <c:xMode val="edge"/>
          <c:yMode val="edge"/>
          <c:x val="0.12110824388908061"/>
          <c:y val="5.3437011962289761E-2"/>
          <c:w val="7.275976737717077E-2"/>
          <c:h val="7.0946669300746015E-2"/>
        </c:manualLayout>
      </c:layout>
      <c:overlay val="1"/>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16"/>
            <c:invertIfNegative val="0"/>
            <c:bubble3D val="0"/>
            <c:extLst>
              <c:ext xmlns:c16="http://schemas.microsoft.com/office/drawing/2014/chart" uri="{C3380CC4-5D6E-409C-BE32-E72D297353CC}">
                <c16:uniqueId val="{00000001-F9E7-4AEB-837B-D630791C4F05}"/>
              </c:ext>
            </c:extLst>
          </c:dPt>
          <c:dPt>
            <c:idx val="17"/>
            <c:invertIfNegative val="0"/>
            <c:bubble3D val="0"/>
            <c:extLst>
              <c:ext xmlns:c16="http://schemas.microsoft.com/office/drawing/2014/chart" uri="{C3380CC4-5D6E-409C-BE32-E72D297353CC}">
                <c16:uniqueId val="{00000001-7EDD-4A8A-8396-222F4D2B9A5C}"/>
              </c:ext>
            </c:extLst>
          </c:dPt>
          <c:dPt>
            <c:idx val="18"/>
            <c:invertIfNegative val="0"/>
            <c:bubble3D val="0"/>
            <c:spPr>
              <a:solidFill>
                <a:srgbClr val="C00000"/>
              </a:solidFill>
            </c:spPr>
            <c:extLst>
              <c:ext xmlns:c16="http://schemas.microsoft.com/office/drawing/2014/chart" uri="{C3380CC4-5D6E-409C-BE32-E72D297353CC}">
                <c16:uniqueId val="{00000003-DFCC-4B12-92BC-EFDFFFDC9A4D}"/>
              </c:ext>
            </c:extLst>
          </c:dPt>
          <c:cat>
            <c:strRef>
              <c:f>'Chart 3.4'!$B$49:$B$80</c:f>
              <c:strCache>
                <c:ptCount val="32"/>
                <c:pt idx="0">
                  <c:v>Nepal</c:v>
                </c:pt>
                <c:pt idx="1">
                  <c:v>El Salvador</c:v>
                </c:pt>
                <c:pt idx="2">
                  <c:v>Lebanon</c:v>
                </c:pt>
                <c:pt idx="3">
                  <c:v>Guatemala</c:v>
                </c:pt>
                <c:pt idx="4">
                  <c:v>Philippines</c:v>
                </c:pt>
                <c:pt idx="5">
                  <c:v>Egypt, Arab Rep.</c:v>
                </c:pt>
                <c:pt idx="6">
                  <c:v>Sri Lanka</c:v>
                </c:pt>
                <c:pt idx="7">
                  <c:v>Dominican Republic</c:v>
                </c:pt>
                <c:pt idx="8">
                  <c:v>Ukraine</c:v>
                </c:pt>
                <c:pt idx="9">
                  <c:v>Morocco</c:v>
                </c:pt>
                <c:pt idx="10">
                  <c:v>Pakistan</c:v>
                </c:pt>
                <c:pt idx="11">
                  <c:v>Vietnam</c:v>
                </c:pt>
                <c:pt idx="12">
                  <c:v>Nigeria</c:v>
                </c:pt>
                <c:pt idx="13">
                  <c:v>Bangladesh</c:v>
                </c:pt>
                <c:pt idx="14">
                  <c:v>Hungary</c:v>
                </c:pt>
                <c:pt idx="15">
                  <c:v>Mexico</c:v>
                </c:pt>
                <c:pt idx="16">
                  <c:v>India</c:v>
                </c:pt>
                <c:pt idx="17">
                  <c:v>Romania</c:v>
                </c:pt>
                <c:pt idx="18">
                  <c:v>Portugal</c:v>
                </c:pt>
                <c:pt idx="19">
                  <c:v>Belgium</c:v>
                </c:pt>
                <c:pt idx="20">
                  <c:v>Colombia</c:v>
                </c:pt>
                <c:pt idx="21">
                  <c:v>Thailand</c:v>
                </c:pt>
                <c:pt idx="22">
                  <c:v>Poland</c:v>
                </c:pt>
                <c:pt idx="23">
                  <c:v>France</c:v>
                </c:pt>
                <c:pt idx="24">
                  <c:v>Indonesia</c:v>
                </c:pt>
                <c:pt idx="25">
                  <c:v>Spain</c:v>
                </c:pt>
                <c:pt idx="26">
                  <c:v>China</c:v>
                </c:pt>
                <c:pt idx="27">
                  <c:v>Russian Federation</c:v>
                </c:pt>
                <c:pt idx="28">
                  <c:v>Italy</c:v>
                </c:pt>
                <c:pt idx="29">
                  <c:v>Germany</c:v>
                </c:pt>
                <c:pt idx="30">
                  <c:v>Korea, Rep.</c:v>
                </c:pt>
                <c:pt idx="31">
                  <c:v>United States</c:v>
                </c:pt>
              </c:strCache>
            </c:strRef>
          </c:cat>
          <c:val>
            <c:numRef>
              <c:f>'Chart 3.4'!$C$49:$C$80</c:f>
              <c:numCache>
                <c:formatCode>#,##0.00</c:formatCode>
                <c:ptCount val="32"/>
                <c:pt idx="0">
                  <c:v>28.385609020506148</c:v>
                </c:pt>
                <c:pt idx="1">
                  <c:v>20.360511718637948</c:v>
                </c:pt>
                <c:pt idx="2">
                  <c:v>15.343415488881909</c:v>
                </c:pt>
                <c:pt idx="3">
                  <c:v>11.293043340826053</c:v>
                </c:pt>
                <c:pt idx="4">
                  <c:v>10.461816453973185</c:v>
                </c:pt>
                <c:pt idx="5">
                  <c:v>8.4899218561091043</c:v>
                </c:pt>
                <c:pt idx="6">
                  <c:v>8.2476560276106596</c:v>
                </c:pt>
                <c:pt idx="7">
                  <c:v>8.1527316451879344</c:v>
                </c:pt>
                <c:pt idx="8">
                  <c:v>7.0390033390534583</c:v>
                </c:pt>
                <c:pt idx="9">
                  <c:v>6.8418804551973604</c:v>
                </c:pt>
                <c:pt idx="10">
                  <c:v>6.4484282276256941</c:v>
                </c:pt>
                <c:pt idx="11">
                  <c:v>6.1558804561711833</c:v>
                </c:pt>
                <c:pt idx="12">
                  <c:v>5.8459160469629605</c:v>
                </c:pt>
                <c:pt idx="13">
                  <c:v>5.3937374363901043</c:v>
                </c:pt>
                <c:pt idx="14">
                  <c:v>3.3724324345348928</c:v>
                </c:pt>
                <c:pt idx="15">
                  <c:v>2.6610617954521283</c:v>
                </c:pt>
                <c:pt idx="16">
                  <c:v>2.6551813143826668</c:v>
                </c:pt>
                <c:pt idx="17">
                  <c:v>2.3340734218824215</c:v>
                </c:pt>
                <c:pt idx="18">
                  <c:v>2.2112981010546409</c:v>
                </c:pt>
                <c:pt idx="19">
                  <c:v>2.0851202723702986</c:v>
                </c:pt>
                <c:pt idx="20">
                  <c:v>1.8229379049338115</c:v>
                </c:pt>
                <c:pt idx="21">
                  <c:v>1.4781064712516494</c:v>
                </c:pt>
                <c:pt idx="22">
                  <c:v>1.2974590456863035</c:v>
                </c:pt>
                <c:pt idx="23">
                  <c:v>0.9824730287962552</c:v>
                </c:pt>
                <c:pt idx="24">
                  <c:v>0.88596149894474663</c:v>
                </c:pt>
                <c:pt idx="25">
                  <c:v>0.81536305613643967</c:v>
                </c:pt>
                <c:pt idx="26">
                  <c:v>0.5218280044346707</c:v>
                </c:pt>
                <c:pt idx="27">
                  <c:v>0.50879170795800877</c:v>
                </c:pt>
                <c:pt idx="28">
                  <c:v>0.48002074143285811</c:v>
                </c:pt>
                <c:pt idx="29">
                  <c:v>0.45774604509231098</c:v>
                </c:pt>
                <c:pt idx="30">
                  <c:v>0.41363824830644219</c:v>
                </c:pt>
                <c:pt idx="31">
                  <c:v>3.4145403619196185E-2</c:v>
                </c:pt>
              </c:numCache>
            </c:numRef>
          </c:val>
          <c:extLst>
            <c:ext xmlns:c16="http://schemas.microsoft.com/office/drawing/2014/chart" uri="{C3380CC4-5D6E-409C-BE32-E72D297353CC}">
              <c16:uniqueId val="{00000002-7EDD-4A8A-8396-222F4D2B9A5C}"/>
            </c:ext>
          </c:extLst>
        </c:ser>
        <c:dLbls>
          <c:showLegendKey val="0"/>
          <c:showVal val="0"/>
          <c:showCatName val="0"/>
          <c:showSerName val="0"/>
          <c:showPercent val="0"/>
          <c:showBubbleSize val="0"/>
        </c:dLbls>
        <c:gapWidth val="50"/>
        <c:axId val="224273408"/>
        <c:axId val="223227264"/>
      </c:barChart>
      <c:catAx>
        <c:axId val="224273408"/>
        <c:scaling>
          <c:orientation val="maxMin"/>
        </c:scaling>
        <c:delete val="0"/>
        <c:axPos val="l"/>
        <c:numFmt formatCode="General" sourceLinked="1"/>
        <c:majorTickMark val="none"/>
        <c:minorTickMark val="none"/>
        <c:tickLblPos val="nextTo"/>
        <c:crossAx val="223227264"/>
        <c:crosses val="autoZero"/>
        <c:auto val="1"/>
        <c:lblAlgn val="ctr"/>
        <c:lblOffset val="100"/>
        <c:noMultiLvlLbl val="0"/>
      </c:catAx>
      <c:valAx>
        <c:axId val="223227264"/>
        <c:scaling>
          <c:orientation val="minMax"/>
          <c:max val="35"/>
        </c:scaling>
        <c:delete val="0"/>
        <c:axPos val="b"/>
        <c:majorGridlines>
          <c:spPr>
            <a:ln>
              <a:solidFill>
                <a:schemeClr val="bg1"/>
              </a:solidFill>
            </a:ln>
          </c:spPr>
        </c:majorGridlines>
        <c:title>
          <c:tx>
            <c:rich>
              <a:bodyPr/>
              <a:lstStyle/>
              <a:p>
                <a:pPr>
                  <a:defRPr b="1" i="0" baseline="0"/>
                </a:pPr>
                <a:r>
                  <a:rPr lang="pt-PT" b="1" i="0" baseline="0"/>
                  <a:t>Remittances as a percentage of GDP</a:t>
                </a:r>
              </a:p>
            </c:rich>
          </c:tx>
          <c:layout>
            <c:manualLayout>
              <c:xMode val="edge"/>
              <c:yMode val="edge"/>
              <c:x val="0.16801317346781247"/>
              <c:y val="0.95810008204932928"/>
            </c:manualLayout>
          </c:layout>
          <c:overlay val="0"/>
        </c:title>
        <c:numFmt formatCode="#,##0.00" sourceLinked="1"/>
        <c:majorTickMark val="out"/>
        <c:minorTickMark val="none"/>
        <c:tickLblPos val="nextTo"/>
        <c:spPr>
          <a:ln>
            <a:noFill/>
          </a:ln>
        </c:spPr>
        <c:crossAx val="224273408"/>
        <c:crosses val="max"/>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581024</xdr:colOff>
      <xdr:row>2</xdr:row>
      <xdr:rowOff>9525</xdr:rowOff>
    </xdr:from>
    <xdr:to>
      <xdr:col>5</xdr:col>
      <xdr:colOff>1114424</xdr:colOff>
      <xdr:row>31</xdr:row>
      <xdr:rowOff>0</xdr:rowOff>
    </xdr:to>
    <xdr:graphicFrame macro="">
      <xdr:nvGraphicFramePr>
        <xdr:cNvPr id="1051" name="Chart 7">
          <a:extLst>
            <a:ext uri="{FF2B5EF4-FFF2-40B4-BE49-F238E27FC236}">
              <a16:creationId xmlns:a16="http://schemas.microsoft.com/office/drawing/2014/main" id="{00000000-0008-0000-0700-00001B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14287</xdr:colOff>
      <xdr:row>2</xdr:row>
      <xdr:rowOff>0</xdr:rowOff>
    </xdr:from>
    <xdr:to>
      <xdr:col>6</xdr:col>
      <xdr:colOff>0</xdr:colOff>
      <xdr:row>31</xdr:row>
      <xdr:rowOff>9524</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14287</xdr:colOff>
      <xdr:row>2</xdr:row>
      <xdr:rowOff>9524</xdr:rowOff>
    </xdr:from>
    <xdr:to>
      <xdr:col>6</xdr:col>
      <xdr:colOff>0</xdr:colOff>
      <xdr:row>18</xdr:row>
      <xdr:rowOff>19049</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14287</xdr:colOff>
      <xdr:row>2</xdr:row>
      <xdr:rowOff>9524</xdr:rowOff>
    </xdr:from>
    <xdr:to>
      <xdr:col>6</xdr:col>
      <xdr:colOff>0</xdr:colOff>
      <xdr:row>30</xdr:row>
      <xdr:rowOff>190499</xdr:rowOff>
    </xdr:to>
    <xdr:graphicFrame macro="">
      <xdr:nvGraphicFramePr>
        <xdr:cNvPr id="3" name="Chart 2">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6863.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1.bin"/><Relationship Id="rId4" Type="http://schemas.openxmlformats.org/officeDocument/2006/relationships/hyperlink" Target="http://www.observatorioemigracao.pt/np4/6863.html"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686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3.xml"/><Relationship Id="rId5" Type="http://schemas.openxmlformats.org/officeDocument/2006/relationships/printerSettings" Target="../printerSettings/printerSettings10.bin"/><Relationship Id="rId4" Type="http://schemas.openxmlformats.org/officeDocument/2006/relationships/hyperlink" Target="http://www.observatorioemigracao.pt/np4/6863.html"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686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4.xml"/><Relationship Id="rId5" Type="http://schemas.openxmlformats.org/officeDocument/2006/relationships/printerSettings" Target="../printerSettings/printerSettings11.bin"/><Relationship Id="rId4" Type="http://schemas.openxmlformats.org/officeDocument/2006/relationships/hyperlink" Target="http://www.observatorioemigracao.pt/np4/6863.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6863.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2.bin"/><Relationship Id="rId4" Type="http://schemas.openxmlformats.org/officeDocument/2006/relationships/hyperlink" Target="http://www.observatorioemigracao.pt/np4/6863.htm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6863.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3.bin"/><Relationship Id="rId4" Type="http://schemas.openxmlformats.org/officeDocument/2006/relationships/hyperlink" Target="http://www.observatorioemigracao.pt/np4/6863.htm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6863.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4.bin"/><Relationship Id="rId4" Type="http://schemas.openxmlformats.org/officeDocument/2006/relationships/hyperlink" Target="http://www.observatorioemigracao.pt/np4/6863.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6863.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5.bin"/><Relationship Id="rId4" Type="http://schemas.openxmlformats.org/officeDocument/2006/relationships/hyperlink" Target="http://www.observatorioemigracao.pt/np4/6863.htm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6863.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6.bin"/><Relationship Id="rId4" Type="http://schemas.openxmlformats.org/officeDocument/2006/relationships/hyperlink" Target="http://www.observatorioemigracao.pt/np4/6863.html"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6863.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7.bin"/><Relationship Id="rId4" Type="http://schemas.openxmlformats.org/officeDocument/2006/relationships/hyperlink" Target="http://www.observatorioemigracao.pt/np4/6863.html"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686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1.xml"/><Relationship Id="rId5" Type="http://schemas.openxmlformats.org/officeDocument/2006/relationships/printerSettings" Target="../printerSettings/printerSettings8.bin"/><Relationship Id="rId4" Type="http://schemas.openxmlformats.org/officeDocument/2006/relationships/hyperlink" Target="http://www.observatorioemigracao.pt/np4/6863.html"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686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2.xml"/><Relationship Id="rId5" Type="http://schemas.openxmlformats.org/officeDocument/2006/relationships/printerSettings" Target="../printerSettings/printerSettings9.bin"/><Relationship Id="rId4" Type="http://schemas.openxmlformats.org/officeDocument/2006/relationships/hyperlink" Target="http://www.observatorioemigracao.pt/np4/6863.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9"/>
  <sheetViews>
    <sheetView showGridLines="0" tabSelected="1" workbookViewId="0"/>
  </sheetViews>
  <sheetFormatPr defaultColWidth="8.7109375" defaultRowHeight="12" customHeight="1" x14ac:dyDescent="0.25"/>
  <cols>
    <col min="1" max="1" width="8.7109375" style="165"/>
    <col min="2" max="2" width="32.7109375" style="170" customWidth="1"/>
    <col min="3" max="3" width="32.7109375" style="171" customWidth="1"/>
    <col min="4" max="6" width="32.7109375" style="165" customWidth="1"/>
    <col min="7" max="7" width="8.7109375" style="74" customWidth="1"/>
    <col min="8" max="16384" width="8.7109375" style="165"/>
  </cols>
  <sheetData>
    <row r="1" spans="1:12" s="157" customFormat="1" ht="30" customHeight="1" x14ac:dyDescent="0.25">
      <c r="A1" s="66" t="s">
        <v>0</v>
      </c>
      <c r="B1" s="203" t="s">
        <v>1</v>
      </c>
      <c r="C1" s="204"/>
      <c r="D1" s="156"/>
      <c r="E1" s="156"/>
      <c r="F1" s="156"/>
      <c r="G1" s="74"/>
      <c r="H1" s="156"/>
      <c r="I1" s="156"/>
      <c r="J1" s="156"/>
      <c r="K1" s="156"/>
      <c r="L1" s="156"/>
    </row>
    <row r="2" spans="1:12" s="159" customFormat="1" ht="30" customHeight="1" x14ac:dyDescent="0.2">
      <c r="A2" s="67"/>
      <c r="B2" s="211" t="s">
        <v>113</v>
      </c>
      <c r="C2" s="212"/>
      <c r="D2" s="212"/>
      <c r="E2" s="212"/>
      <c r="F2" s="212"/>
      <c r="G2" s="158"/>
    </row>
    <row r="3" spans="1:12" s="160" customFormat="1" ht="30" customHeight="1" x14ac:dyDescent="0.25">
      <c r="B3" s="207" t="s">
        <v>41</v>
      </c>
      <c r="C3" s="208"/>
      <c r="D3" s="208"/>
      <c r="E3" s="208"/>
      <c r="F3" s="208"/>
      <c r="G3" s="72"/>
    </row>
    <row r="4" spans="1:12" s="160" customFormat="1" ht="15" customHeight="1" x14ac:dyDescent="0.25">
      <c r="A4" s="87"/>
      <c r="B4" s="205" t="str">
        <f>'Table 3.1'!B2</f>
        <v>Table 3.1 Inward and outward remittance flows in Portugal, 2017</v>
      </c>
      <c r="C4" s="206"/>
      <c r="D4" s="209" t="str">
        <f>'Chart 3.1'!B2</f>
        <v>Chart 3.1 Top inward remittance flows in Portugal, thousand euros, 2017</v>
      </c>
      <c r="E4" s="210"/>
      <c r="F4" s="210"/>
      <c r="G4" s="73"/>
    </row>
    <row r="5" spans="1:12" s="160" customFormat="1" ht="15" customHeight="1" x14ac:dyDescent="0.25">
      <c r="A5" s="87"/>
      <c r="B5" s="205" t="str">
        <f>'Table 3.2'!B2</f>
        <v>Table 3.2 Top inward remittance flows in Portugal, 2017</v>
      </c>
      <c r="C5" s="206"/>
      <c r="D5" s="209" t="str">
        <f>'Chart 3.2'!B2</f>
        <v>Chart 3.2 Changes in top inward remittance flows in Portugal, nominal values, thousand euros, 2016-2017</v>
      </c>
      <c r="E5" s="210"/>
      <c r="F5" s="210"/>
      <c r="G5" s="73"/>
    </row>
    <row r="6" spans="1:12" s="160" customFormat="1" ht="15" customHeight="1" x14ac:dyDescent="0.25">
      <c r="A6" s="87"/>
      <c r="B6" s="205" t="str">
        <f>'Table 3.3'!B2:F2</f>
        <v>Table 3.3 Changes in inward remittance flows in Portugal, 2016-2017</v>
      </c>
      <c r="C6" s="206"/>
      <c r="D6" s="209" t="str">
        <f>'Chart 3.3'!B2</f>
        <v>Chart 3.3 Changes in economic weight of remittances in Portugal, 2016-2017</v>
      </c>
      <c r="E6" s="210"/>
      <c r="F6" s="210"/>
      <c r="G6" s="73"/>
    </row>
    <row r="7" spans="1:12" s="160" customFormat="1" ht="15" customHeight="1" x14ac:dyDescent="0.25">
      <c r="A7" s="87"/>
      <c r="B7" s="205" t="str">
        <f>'Table 3.4'!B2:E2</f>
        <v>Table 3.4 Changes in economic weight of remittances in Portugal, 2016-2017</v>
      </c>
      <c r="C7" s="206"/>
      <c r="D7" s="209" t="str">
        <f>'Chart 3.4'!B2</f>
        <v>Chart 3.4 Top remittance-receiving countries, economic weight, 2017</v>
      </c>
      <c r="E7" s="210"/>
      <c r="F7" s="210"/>
      <c r="G7" s="72"/>
    </row>
    <row r="8" spans="1:12" s="162" customFormat="1" ht="15" customHeight="1" x14ac:dyDescent="0.2">
      <c r="A8" s="87"/>
      <c r="B8" s="215" t="str">
        <f>'Table 3.5'!B2</f>
        <v>Table 3.5 Top remittance-receiving countries, thousand US dollars, 2017</v>
      </c>
      <c r="C8" s="206"/>
      <c r="D8" s="209"/>
      <c r="E8" s="210"/>
      <c r="F8" s="210"/>
      <c r="G8" s="161"/>
    </row>
    <row r="9" spans="1:12" s="160" customFormat="1" ht="15" customHeight="1" x14ac:dyDescent="0.25">
      <c r="A9" s="87"/>
      <c r="B9" s="215" t="str">
        <f>'Table 3.6'!B2</f>
        <v>Table 3.6 Top remittance-receiving countries, economic weight, 2017</v>
      </c>
      <c r="C9" s="206"/>
      <c r="D9" s="209"/>
      <c r="E9" s="210"/>
      <c r="F9" s="210"/>
      <c r="G9" s="72"/>
    </row>
    <row r="10" spans="1:12" ht="30" customHeight="1" x14ac:dyDescent="0.25">
      <c r="B10" s="154"/>
      <c r="C10" s="155"/>
      <c r="D10" s="163"/>
      <c r="E10" s="166"/>
      <c r="F10" s="166"/>
    </row>
    <row r="11" spans="1:12" ht="15" customHeight="1" x14ac:dyDescent="0.25">
      <c r="A11" s="167" t="s">
        <v>6</v>
      </c>
      <c r="B11" s="216" t="s">
        <v>130</v>
      </c>
      <c r="C11" s="217"/>
      <c r="D11" s="217"/>
      <c r="E11" s="217"/>
      <c r="F11" s="217"/>
    </row>
    <row r="12" spans="1:12" ht="15" customHeight="1" x14ac:dyDescent="0.25">
      <c r="A12" s="167" t="s">
        <v>2</v>
      </c>
      <c r="B12" s="218" t="s">
        <v>132</v>
      </c>
      <c r="C12" s="219"/>
      <c r="D12" s="219"/>
      <c r="E12" s="219"/>
      <c r="F12" s="219"/>
    </row>
    <row r="13" spans="1:12" ht="15" customHeight="1" x14ac:dyDescent="0.25">
      <c r="A13" s="167"/>
      <c r="B13" s="218" t="s">
        <v>133</v>
      </c>
      <c r="C13" s="219"/>
      <c r="D13" s="219"/>
      <c r="E13" s="219"/>
      <c r="F13" s="219"/>
    </row>
    <row r="14" spans="1:12" ht="30" customHeight="1" x14ac:dyDescent="0.25">
      <c r="B14" s="168"/>
      <c r="C14" s="169"/>
      <c r="D14" s="164"/>
      <c r="E14" s="164"/>
      <c r="F14" s="164"/>
    </row>
    <row r="15" spans="1:12" ht="90" customHeight="1" x14ac:dyDescent="0.25">
      <c r="B15" s="213" t="s">
        <v>106</v>
      </c>
      <c r="C15" s="214"/>
      <c r="D15" s="178"/>
    </row>
    <row r="16" spans="1:12" ht="15" customHeight="1" x14ac:dyDescent="0.25"/>
    <row r="17" ht="15" customHeight="1" x14ac:dyDescent="0.25"/>
    <row r="18" ht="15" customHeight="1" x14ac:dyDescent="0.25"/>
    <row r="19" ht="15" customHeight="1" x14ac:dyDescent="0.25"/>
  </sheetData>
  <mergeCells count="19">
    <mergeCell ref="B15:C15"/>
    <mergeCell ref="B7:C7"/>
    <mergeCell ref="B9:C9"/>
    <mergeCell ref="D9:F9"/>
    <mergeCell ref="B11:F11"/>
    <mergeCell ref="B12:F12"/>
    <mergeCell ref="D7:F7"/>
    <mergeCell ref="B8:C8"/>
    <mergeCell ref="D8:F8"/>
    <mergeCell ref="B13:F13"/>
    <mergeCell ref="B1:C1"/>
    <mergeCell ref="B4:C4"/>
    <mergeCell ref="B5:C5"/>
    <mergeCell ref="B6:C6"/>
    <mergeCell ref="B3:F3"/>
    <mergeCell ref="D4:F4"/>
    <mergeCell ref="D5:F5"/>
    <mergeCell ref="D6:F6"/>
    <mergeCell ref="B2:F2"/>
  </mergeCells>
  <hyperlinks>
    <hyperlink ref="B4:C4" location="'Table 3.1'!B2" display="'Table 3.1'!B2" xr:uid="{00000000-0004-0000-0000-000000000000}"/>
    <hyperlink ref="B5:C5" location="'Table 3.2'!B2" display="'Table 3.2'!B2" xr:uid="{00000000-0004-0000-0000-000001000000}"/>
    <hyperlink ref="B6:C6" location="'Table 3.3'!B2" display="'Table 3.3'!B2" xr:uid="{00000000-0004-0000-0000-000002000000}"/>
    <hyperlink ref="B7:C7" location="'Table 3.4'!B2" display="'Table 3.4'!B2" xr:uid="{00000000-0004-0000-0000-000003000000}"/>
    <hyperlink ref="D4:F4" location="'Chart 3.1'!B2" display="'Chart 3.1'!B2" xr:uid="{00000000-0004-0000-0000-000004000000}"/>
    <hyperlink ref="B8:C8" location="'Table 3.5'!B2" display="'Table 3.5'!B2" xr:uid="{00000000-0004-0000-0000-000005000000}"/>
    <hyperlink ref="B9:C9" location="'Table 3.6'!B2" display="'Table 3.6'!B2" xr:uid="{00000000-0004-0000-0000-000006000000}"/>
    <hyperlink ref="D5:F5" location="'Chart 3.2'!B2" display="'Chart 3.2'!B2" xr:uid="{00000000-0004-0000-0000-000007000000}"/>
    <hyperlink ref="D6:F6" location="'Chart 3.3'!B2" display="'Chart 3.3'!B2" xr:uid="{00000000-0004-0000-0000-000008000000}"/>
    <hyperlink ref="D7:F7" location="'Chart 3.4'!B2" display="'Chart 3.4'!B2" xr:uid="{00000000-0004-0000-0000-000009000000}"/>
    <hyperlink ref="B12" r:id="rId1" display="http://www.observatorioemigracao.pt/np4/5810.html" xr:uid="{00000000-0004-0000-0000-00000A000000}"/>
    <hyperlink ref="B12:F12" r:id="rId2" display="http://www.observatorioemigracao.pt/np4EN/6863.html" xr:uid="{00000000-0004-0000-0000-00000B000000}"/>
    <hyperlink ref="B13" r:id="rId3" display="http://www.observatorioemigracao.pt/np4/5810.html" xr:uid="{00000000-0004-0000-0000-00000C000000}"/>
    <hyperlink ref="B13:F13" r:id="rId4" display="http://www.observatorioemigracao.pt/np4/6863.html" xr:uid="{00000000-0004-0000-0000-00000D000000}"/>
  </hyperlinks>
  <pageMargins left="0.23622047244094491" right="0.23622047244094491" top="0.74803149606299213" bottom="0.74803149606299213" header="0.31496062992125984" footer="0.31496062992125984"/>
  <pageSetup paperSize="9" orientation="portrait" horizontalDpi="4294967293" r:id="rId5"/>
  <headerFooter>
    <oddFooter>&amp;C&amp;"Arial,Negrito"&amp;8&amp;P/&amp;N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57"/>
  <sheetViews>
    <sheetView showGridLines="0" zoomScaleNormal="100" workbookViewId="0">
      <selection activeCell="F1" sqref="F1"/>
    </sheetView>
  </sheetViews>
  <sheetFormatPr defaultColWidth="8.7109375" defaultRowHeight="12" customHeight="1" x14ac:dyDescent="0.25"/>
  <cols>
    <col min="1" max="1" width="8.7109375" style="37"/>
    <col min="2" max="6" width="16.7109375" style="37" customWidth="1"/>
    <col min="7" max="8" width="8.7109375" style="37"/>
    <col min="9" max="9" width="13.42578125" style="37" customWidth="1"/>
    <col min="10" max="16384" width="8.7109375" style="37"/>
  </cols>
  <sheetData>
    <row r="1" spans="1:16" s="1" customFormat="1" ht="30" customHeight="1" x14ac:dyDescent="0.25">
      <c r="A1" s="54" t="s">
        <v>0</v>
      </c>
      <c r="B1" s="148" t="s">
        <v>1</v>
      </c>
      <c r="C1" s="69"/>
      <c r="D1" s="69"/>
      <c r="E1" s="69"/>
      <c r="F1" s="71" t="s">
        <v>5</v>
      </c>
    </row>
    <row r="2" spans="1:16" s="26" customFormat="1" ht="30" customHeight="1" x14ac:dyDescent="0.25">
      <c r="A2" s="24"/>
      <c r="B2" s="239" t="s">
        <v>127</v>
      </c>
      <c r="C2" s="240"/>
      <c r="D2" s="240"/>
      <c r="E2" s="240"/>
      <c r="F2" s="240"/>
      <c r="G2" s="34"/>
      <c r="H2" s="34"/>
      <c r="I2" s="34"/>
      <c r="J2" s="31"/>
      <c r="K2" s="31"/>
      <c r="L2" s="25"/>
      <c r="M2" s="25"/>
      <c r="N2" s="25"/>
      <c r="O2" s="34"/>
      <c r="P2" s="34"/>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 customFormat="1" ht="30" customHeight="1" x14ac:dyDescent="0.25">
      <c r="A20" s="61" t="s">
        <v>9</v>
      </c>
      <c r="B20" s="226" t="s">
        <v>129</v>
      </c>
      <c r="C20" s="223"/>
      <c r="D20" s="223"/>
      <c r="E20" s="223"/>
      <c r="F20" s="223"/>
      <c r="G20"/>
    </row>
    <row r="21" spans="1:7" s="1" customFormat="1" ht="15" customHeight="1" x14ac:dyDescent="0.25">
      <c r="A21" s="78" t="s">
        <v>6</v>
      </c>
      <c r="B21" s="216" t="s">
        <v>130</v>
      </c>
      <c r="C21" s="217"/>
      <c r="D21" s="217"/>
      <c r="E21" s="217"/>
      <c r="F21" s="217"/>
    </row>
    <row r="22" spans="1:7" s="1" customFormat="1" ht="15" customHeight="1" x14ac:dyDescent="0.25">
      <c r="A22" s="78" t="s">
        <v>2</v>
      </c>
      <c r="B22" s="224" t="s">
        <v>132</v>
      </c>
      <c r="C22" s="219"/>
      <c r="D22" s="219"/>
      <c r="E22" s="219"/>
      <c r="F22" s="219"/>
    </row>
    <row r="23" spans="1:7" ht="15" customHeight="1" x14ac:dyDescent="0.25">
      <c r="B23" s="224" t="s">
        <v>133</v>
      </c>
      <c r="C23" s="219"/>
      <c r="D23" s="219"/>
      <c r="E23" s="219"/>
      <c r="F23" s="219"/>
    </row>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36"/>
      <c r="B48" s="36"/>
      <c r="C48" s="36"/>
      <c r="D48" s="36"/>
      <c r="E48" s="36"/>
      <c r="F48" s="36"/>
      <c r="G48" s="36"/>
      <c r="H48" s="36"/>
      <c r="I48" s="36"/>
    </row>
    <row r="49" spans="1:14" ht="12" customHeight="1" x14ac:dyDescent="0.25">
      <c r="A49" s="36"/>
      <c r="B49" s="36"/>
      <c r="C49" s="36"/>
      <c r="D49" s="36"/>
      <c r="E49" s="36"/>
      <c r="F49" s="36"/>
      <c r="G49" s="36"/>
      <c r="H49" s="36"/>
      <c r="I49" s="36"/>
    </row>
    <row r="50" spans="1:14" ht="12" customHeight="1" x14ac:dyDescent="0.25">
      <c r="A50" s="32"/>
      <c r="B50" s="40"/>
      <c r="C50" s="33"/>
      <c r="D50" s="33"/>
      <c r="E50" s="33"/>
      <c r="F50" s="33"/>
      <c r="G50" s="33"/>
      <c r="H50" s="33"/>
      <c r="I50" s="33"/>
      <c r="L50" s="7"/>
      <c r="M50" s="7"/>
      <c r="N50" s="7"/>
    </row>
    <row r="51" spans="1:14" ht="12" customHeight="1" x14ac:dyDescent="0.25">
      <c r="A51" s="32"/>
      <c r="B51" s="41"/>
      <c r="C51" s="33"/>
      <c r="D51" s="33"/>
      <c r="E51" s="33"/>
      <c r="F51" s="33"/>
      <c r="G51" s="33"/>
      <c r="H51" s="33"/>
      <c r="I51" s="33"/>
    </row>
    <row r="52" spans="1:14" ht="12" customHeight="1" x14ac:dyDescent="0.25">
      <c r="A52" s="32"/>
      <c r="B52" s="42"/>
      <c r="C52" s="35"/>
      <c r="D52" s="35"/>
      <c r="E52" s="35"/>
      <c r="F52" s="35"/>
      <c r="G52" s="35"/>
      <c r="H52" s="35"/>
      <c r="I52" s="35"/>
    </row>
    <row r="53" spans="1:14" ht="12" customHeight="1" x14ac:dyDescent="0.25">
      <c r="A53" s="32"/>
      <c r="B53" s="43"/>
      <c r="C53" s="32"/>
      <c r="D53" s="33"/>
      <c r="E53" s="33"/>
      <c r="F53" s="33"/>
      <c r="G53" s="33"/>
      <c r="H53" s="33"/>
      <c r="I53" s="33"/>
    </row>
    <row r="54" spans="1:14" s="36" customFormat="1" ht="12" customHeight="1" x14ac:dyDescent="0.25">
      <c r="B54" s="41"/>
      <c r="C54" s="30"/>
      <c r="D54" s="29"/>
      <c r="E54" s="29"/>
      <c r="F54" s="29"/>
    </row>
    <row r="55" spans="1:14" s="36" customFormat="1" ht="12" customHeight="1" x14ac:dyDescent="0.25">
      <c r="B55" s="42"/>
      <c r="C55" s="28"/>
      <c r="D55" s="29"/>
      <c r="E55" s="29"/>
      <c r="F55" s="29"/>
    </row>
    <row r="56" spans="1:14" s="36" customFormat="1" ht="12" customHeight="1" x14ac:dyDescent="0.25">
      <c r="B56" s="43"/>
      <c r="C56" s="30"/>
      <c r="D56" s="29"/>
      <c r="E56" s="29"/>
      <c r="F56" s="29"/>
    </row>
    <row r="57" spans="1:14" s="36" customFormat="1" ht="12" customHeight="1" x14ac:dyDescent="0.25"/>
  </sheetData>
  <mergeCells count="5">
    <mergeCell ref="B2:F2"/>
    <mergeCell ref="B20:F20"/>
    <mergeCell ref="B21:F21"/>
    <mergeCell ref="B22:F22"/>
    <mergeCell ref="B23:F23"/>
  </mergeCells>
  <hyperlinks>
    <hyperlink ref="F1" location="Contents!A1" display="[contents Ç]" xr:uid="{00000000-0004-0000-0900-000000000000}"/>
    <hyperlink ref="B22" r:id="rId1" display="http://www.observatorioemigracao.pt/np4/5810.html" xr:uid="{00000000-0004-0000-0900-000001000000}"/>
    <hyperlink ref="B22:F22" r:id="rId2" display="http://www.observatorioemigracao.pt/np4EN/6863.html" xr:uid="{00000000-0004-0000-0900-000002000000}"/>
    <hyperlink ref="B23" r:id="rId3" display="http://www.observatorioemigracao.pt/np4/5810.html" xr:uid="{00000000-0004-0000-0900-000003000000}"/>
    <hyperlink ref="B23:F23" r:id="rId4" display="http://www.observatorioemigracao.pt/np4/6863.html" xr:uid="{00000000-0004-0000-0900-000004000000}"/>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80"/>
  <sheetViews>
    <sheetView showGridLines="0" zoomScaleNormal="100" workbookViewId="0">
      <selection activeCell="F1" sqref="F1"/>
    </sheetView>
  </sheetViews>
  <sheetFormatPr defaultColWidth="8.7109375" defaultRowHeight="12" customHeight="1" x14ac:dyDescent="0.25"/>
  <cols>
    <col min="1" max="1" width="8.7109375" style="69"/>
    <col min="2" max="6" width="16.7109375" style="69" customWidth="1"/>
    <col min="7" max="16384" width="8.7109375" style="69"/>
  </cols>
  <sheetData>
    <row r="1" spans="1:16" s="1" customFormat="1" ht="30" customHeight="1" x14ac:dyDescent="0.25">
      <c r="A1" s="54" t="s">
        <v>0</v>
      </c>
      <c r="B1" s="148" t="s">
        <v>1</v>
      </c>
      <c r="C1" s="70"/>
      <c r="D1" s="70"/>
      <c r="E1" s="70"/>
      <c r="F1" s="71" t="s">
        <v>5</v>
      </c>
    </row>
    <row r="2" spans="1:16" s="26" customFormat="1" ht="30" customHeight="1" x14ac:dyDescent="0.25">
      <c r="A2" s="77"/>
      <c r="B2" s="241" t="s">
        <v>128</v>
      </c>
      <c r="C2" s="242"/>
      <c r="D2" s="242"/>
      <c r="E2" s="242"/>
      <c r="F2" s="242"/>
      <c r="G2" s="65"/>
      <c r="H2" s="65"/>
      <c r="I2" s="65"/>
      <c r="J2" s="75"/>
      <c r="K2" s="75"/>
      <c r="L2" s="25"/>
      <c r="M2" s="25"/>
      <c r="N2" s="25"/>
      <c r="O2" s="65"/>
      <c r="P2" s="65"/>
    </row>
    <row r="3" spans="1:16" ht="15" customHeight="1" x14ac:dyDescent="0.25">
      <c r="A3" s="68"/>
      <c r="B3" s="68"/>
      <c r="C3" s="68"/>
      <c r="D3" s="68"/>
      <c r="E3" s="68"/>
      <c r="F3" s="68"/>
    </row>
    <row r="4" spans="1:16" ht="15" customHeight="1" x14ac:dyDescent="0.25">
      <c r="A4" s="68"/>
      <c r="B4" s="68"/>
      <c r="C4" s="68"/>
      <c r="D4" s="68"/>
      <c r="E4" s="68"/>
      <c r="F4" s="68"/>
    </row>
    <row r="5" spans="1:16" ht="15" customHeight="1" x14ac:dyDescent="0.25">
      <c r="A5" s="68"/>
      <c r="B5" s="68"/>
      <c r="C5" s="68"/>
      <c r="D5" s="68"/>
      <c r="E5" s="68"/>
      <c r="F5" s="68"/>
    </row>
    <row r="6" spans="1:16" ht="15" customHeight="1" x14ac:dyDescent="0.25">
      <c r="A6" s="68"/>
      <c r="B6" s="68"/>
      <c r="C6" s="68"/>
      <c r="D6" s="68"/>
      <c r="E6" s="68"/>
      <c r="F6" s="68"/>
    </row>
    <row r="7" spans="1:16" ht="15" customHeight="1" x14ac:dyDescent="0.25">
      <c r="A7" s="68"/>
      <c r="B7" s="68"/>
      <c r="C7" s="68"/>
      <c r="D7" s="68"/>
      <c r="E7" s="68"/>
      <c r="F7" s="68"/>
    </row>
    <row r="8" spans="1:16" ht="15" customHeight="1" x14ac:dyDescent="0.25">
      <c r="A8" s="68"/>
      <c r="B8" s="68"/>
      <c r="C8" s="68"/>
      <c r="D8" s="68"/>
      <c r="E8" s="68"/>
      <c r="F8" s="68"/>
    </row>
    <row r="9" spans="1:16" ht="15" customHeight="1" x14ac:dyDescent="0.25">
      <c r="A9" s="68"/>
      <c r="B9" s="68"/>
      <c r="C9" s="68"/>
      <c r="D9" s="68"/>
      <c r="E9" s="68"/>
      <c r="F9" s="68"/>
    </row>
    <row r="10" spans="1:16" ht="15" customHeight="1" x14ac:dyDescent="0.25">
      <c r="A10" s="68"/>
      <c r="B10" s="68"/>
      <c r="C10" s="68"/>
      <c r="D10" s="68"/>
      <c r="E10" s="68"/>
      <c r="F10" s="68"/>
    </row>
    <row r="11" spans="1:16" ht="15" customHeight="1" x14ac:dyDescent="0.25">
      <c r="A11" s="68"/>
      <c r="B11" s="68"/>
      <c r="C11" s="68"/>
      <c r="D11" s="68"/>
      <c r="E11" s="68"/>
      <c r="F11" s="68"/>
    </row>
    <row r="12" spans="1:16" ht="15" customHeight="1" x14ac:dyDescent="0.25">
      <c r="A12" s="68"/>
      <c r="B12" s="68"/>
      <c r="C12" s="68"/>
      <c r="D12" s="68"/>
      <c r="E12" s="68"/>
      <c r="F12" s="68"/>
    </row>
    <row r="13" spans="1:16" ht="15" customHeight="1" x14ac:dyDescent="0.25">
      <c r="A13" s="68"/>
      <c r="B13" s="68"/>
      <c r="C13" s="68"/>
      <c r="D13" s="68"/>
      <c r="E13" s="68"/>
      <c r="F13" s="68"/>
    </row>
    <row r="14" spans="1:16" ht="15" customHeight="1" x14ac:dyDescent="0.25">
      <c r="A14" s="68"/>
      <c r="B14" s="68"/>
      <c r="C14" s="68"/>
      <c r="D14" s="68"/>
      <c r="E14" s="68"/>
      <c r="F14" s="68"/>
    </row>
    <row r="15" spans="1:16" ht="15" customHeight="1" x14ac:dyDescent="0.25">
      <c r="A15" s="68"/>
      <c r="B15" s="68"/>
      <c r="C15" s="68"/>
      <c r="D15" s="68"/>
      <c r="E15" s="68"/>
      <c r="F15" s="68"/>
    </row>
    <row r="16" spans="1:16" ht="15" customHeight="1" x14ac:dyDescent="0.25">
      <c r="A16" s="68"/>
      <c r="B16" s="68"/>
      <c r="C16" s="68"/>
      <c r="D16" s="68"/>
      <c r="E16" s="68"/>
      <c r="F16" s="68"/>
    </row>
    <row r="17" spans="1:6" ht="15" customHeight="1" x14ac:dyDescent="0.25">
      <c r="A17" s="68"/>
      <c r="B17" s="68"/>
      <c r="C17" s="68"/>
      <c r="D17" s="68"/>
      <c r="E17" s="68"/>
      <c r="F17" s="68"/>
    </row>
    <row r="18" spans="1:6" ht="15" customHeight="1" x14ac:dyDescent="0.25">
      <c r="A18" s="68"/>
      <c r="B18" s="68"/>
      <c r="C18" s="68"/>
      <c r="D18" s="68"/>
      <c r="E18" s="68"/>
      <c r="F18" s="68"/>
    </row>
    <row r="19" spans="1:6" ht="15" customHeight="1" x14ac:dyDescent="0.25">
      <c r="A19" s="68"/>
      <c r="B19" s="68"/>
      <c r="C19" s="68"/>
      <c r="D19" s="68"/>
      <c r="E19" s="68"/>
      <c r="F19" s="68"/>
    </row>
    <row r="20" spans="1:6" ht="15" customHeight="1" x14ac:dyDescent="0.25">
      <c r="A20" s="68"/>
      <c r="B20" s="68"/>
      <c r="C20" s="68"/>
      <c r="D20" s="68"/>
      <c r="E20" s="68"/>
      <c r="F20" s="68"/>
    </row>
    <row r="21" spans="1:6" ht="15" customHeight="1" x14ac:dyDescent="0.25">
      <c r="A21" s="68"/>
      <c r="B21" s="68"/>
      <c r="C21" s="68"/>
      <c r="D21" s="68"/>
      <c r="E21" s="68"/>
      <c r="F21" s="68"/>
    </row>
    <row r="22" spans="1:6" ht="15" customHeight="1" x14ac:dyDescent="0.25">
      <c r="A22" s="68"/>
      <c r="B22" s="68"/>
      <c r="C22" s="68"/>
      <c r="D22" s="68"/>
      <c r="E22" s="68"/>
      <c r="F22" s="68"/>
    </row>
    <row r="23" spans="1:6" ht="15" customHeight="1" x14ac:dyDescent="0.25">
      <c r="A23" s="68"/>
      <c r="B23" s="68"/>
      <c r="C23" s="68"/>
      <c r="D23" s="68"/>
      <c r="E23" s="68"/>
      <c r="F23" s="68"/>
    </row>
    <row r="24" spans="1:6" ht="15" customHeight="1" x14ac:dyDescent="0.25">
      <c r="A24" s="68"/>
      <c r="B24" s="68"/>
      <c r="C24" s="68"/>
      <c r="D24" s="68"/>
      <c r="E24" s="68"/>
      <c r="F24" s="68"/>
    </row>
    <row r="25" spans="1:6" ht="15" customHeight="1" x14ac:dyDescent="0.25">
      <c r="A25" s="68"/>
      <c r="B25" s="68"/>
      <c r="C25" s="68"/>
      <c r="D25" s="68"/>
      <c r="E25" s="68"/>
      <c r="F25" s="68"/>
    </row>
    <row r="26" spans="1:6" ht="15" customHeight="1" x14ac:dyDescent="0.25">
      <c r="A26" s="68"/>
      <c r="B26" s="68"/>
      <c r="C26" s="68"/>
      <c r="D26" s="68"/>
      <c r="E26" s="68"/>
      <c r="F26" s="68"/>
    </row>
    <row r="27" spans="1:6" ht="15" customHeight="1" x14ac:dyDescent="0.25">
      <c r="A27" s="68"/>
      <c r="B27" s="68"/>
      <c r="C27" s="68"/>
      <c r="D27" s="68"/>
      <c r="E27" s="68"/>
      <c r="F27" s="68"/>
    </row>
    <row r="28" spans="1:6" ht="15" customHeight="1" x14ac:dyDescent="0.25">
      <c r="A28" s="68"/>
      <c r="B28" s="68"/>
      <c r="C28" s="68"/>
      <c r="D28" s="68"/>
      <c r="E28" s="68"/>
      <c r="F28" s="68"/>
    </row>
    <row r="29" spans="1:6" ht="15" customHeight="1" x14ac:dyDescent="0.25">
      <c r="A29" s="68"/>
      <c r="B29" s="68"/>
      <c r="C29" s="68"/>
      <c r="D29" s="68"/>
      <c r="E29" s="68"/>
      <c r="F29" s="68"/>
    </row>
    <row r="30" spans="1:6" ht="15" customHeight="1" x14ac:dyDescent="0.25">
      <c r="A30" s="68"/>
      <c r="B30" s="68"/>
      <c r="C30" s="68"/>
      <c r="D30" s="68"/>
      <c r="E30" s="68"/>
      <c r="F30" s="68"/>
    </row>
    <row r="31" spans="1:6" ht="15" customHeight="1" x14ac:dyDescent="0.25">
      <c r="A31" s="68"/>
      <c r="B31" s="68"/>
      <c r="C31" s="68"/>
      <c r="D31" s="68"/>
      <c r="E31" s="68"/>
      <c r="F31" s="68"/>
    </row>
    <row r="32" spans="1:6" ht="15" customHeight="1" x14ac:dyDescent="0.25">
      <c r="A32" s="68"/>
      <c r="B32" s="68"/>
      <c r="C32" s="68"/>
      <c r="D32" s="68"/>
      <c r="E32" s="68"/>
      <c r="F32" s="68"/>
    </row>
    <row r="33" spans="1:6" s="1" customFormat="1" ht="30" customHeight="1" x14ac:dyDescent="0.25">
      <c r="A33" s="61" t="s">
        <v>9</v>
      </c>
      <c r="B33" s="226" t="s">
        <v>110</v>
      </c>
      <c r="C33" s="223"/>
      <c r="D33" s="223"/>
      <c r="E33" s="223"/>
      <c r="F33" s="223"/>
    </row>
    <row r="34" spans="1:6" s="1" customFormat="1" ht="15" customHeight="1" x14ac:dyDescent="0.25">
      <c r="A34" s="78" t="s">
        <v>6</v>
      </c>
      <c r="B34" s="216" t="s">
        <v>130</v>
      </c>
      <c r="C34" s="243"/>
      <c r="D34" s="243"/>
      <c r="E34" s="243"/>
      <c r="F34" s="243"/>
    </row>
    <row r="35" spans="1:6" s="1" customFormat="1" ht="15" customHeight="1" x14ac:dyDescent="0.25">
      <c r="A35" s="78" t="s">
        <v>2</v>
      </c>
      <c r="B35" s="224" t="s">
        <v>132</v>
      </c>
      <c r="C35" s="219"/>
      <c r="D35" s="219"/>
      <c r="E35" s="219"/>
      <c r="F35" s="219"/>
    </row>
    <row r="36" spans="1:6" ht="15" customHeight="1" x14ac:dyDescent="0.25">
      <c r="A36" s="68"/>
      <c r="B36" s="224" t="s">
        <v>133</v>
      </c>
      <c r="C36" s="219"/>
      <c r="D36" s="219"/>
      <c r="E36" s="219"/>
      <c r="F36" s="219"/>
    </row>
    <row r="37" spans="1:6" ht="15" customHeight="1" x14ac:dyDescent="0.25"/>
    <row r="38" spans="1:6" ht="15" customHeight="1" x14ac:dyDescent="0.25"/>
    <row r="39" spans="1:6" ht="15" customHeight="1" x14ac:dyDescent="0.25"/>
    <row r="40" spans="1:6" ht="15" customHeight="1" x14ac:dyDescent="0.25"/>
    <row r="41" spans="1:6" ht="15" customHeight="1" x14ac:dyDescent="0.25"/>
    <row r="42" spans="1:6" ht="15" customHeight="1" x14ac:dyDescent="0.25"/>
    <row r="43" spans="1:6" ht="15" customHeight="1" x14ac:dyDescent="0.25"/>
    <row r="44" spans="1:6" ht="15" customHeight="1" x14ac:dyDescent="0.25"/>
    <row r="45" spans="1:6" ht="15" customHeight="1" x14ac:dyDescent="0.25"/>
    <row r="49" spans="1:14" ht="12" customHeight="1" x14ac:dyDescent="0.25">
      <c r="B49" s="181" t="s">
        <v>66</v>
      </c>
      <c r="C49" s="186">
        <v>28.385609020506148</v>
      </c>
    </row>
    <row r="50" spans="1:14" ht="12" customHeight="1" x14ac:dyDescent="0.25">
      <c r="B50" s="181" t="s">
        <v>108</v>
      </c>
      <c r="C50" s="186">
        <v>20.360511718637948</v>
      </c>
    </row>
    <row r="51" spans="1:14" ht="12" customHeight="1" x14ac:dyDescent="0.25">
      <c r="B51" s="181" t="s">
        <v>62</v>
      </c>
      <c r="C51" s="186">
        <v>15.343415488881909</v>
      </c>
    </row>
    <row r="52" spans="1:14" ht="12" customHeight="1" x14ac:dyDescent="0.25">
      <c r="B52" s="181" t="s">
        <v>56</v>
      </c>
      <c r="C52" s="186">
        <v>11.293043340826053</v>
      </c>
    </row>
    <row r="53" spans="1:14" ht="12" customHeight="1" x14ac:dyDescent="0.25">
      <c r="B53" s="181" t="s">
        <v>70</v>
      </c>
      <c r="C53" s="186">
        <v>10.461816453973185</v>
      </c>
    </row>
    <row r="54" spans="1:14" ht="12" customHeight="1" x14ac:dyDescent="0.25">
      <c r="B54" s="181" t="s">
        <v>55</v>
      </c>
      <c r="C54" s="186">
        <v>8.4899218561091043</v>
      </c>
    </row>
    <row r="55" spans="1:14" ht="12" customHeight="1" x14ac:dyDescent="0.25">
      <c r="B55" s="181" t="s">
        <v>76</v>
      </c>
      <c r="C55" s="186">
        <v>8.2476560276106596</v>
      </c>
    </row>
    <row r="56" spans="1:14" ht="12" customHeight="1" x14ac:dyDescent="0.25">
      <c r="B56" s="181" t="s">
        <v>102</v>
      </c>
      <c r="C56" s="186">
        <v>8.1527316451879344</v>
      </c>
    </row>
    <row r="57" spans="1:14" ht="12" customHeight="1" x14ac:dyDescent="0.25">
      <c r="B57" s="181" t="s">
        <v>79</v>
      </c>
      <c r="C57" s="186">
        <v>7.0390033390534583</v>
      </c>
    </row>
    <row r="58" spans="1:14" ht="12" customHeight="1" x14ac:dyDescent="0.25">
      <c r="B58" s="181" t="s">
        <v>64</v>
      </c>
      <c r="C58" s="186">
        <v>6.8418804551973604</v>
      </c>
    </row>
    <row r="59" spans="1:14" ht="12" customHeight="1" x14ac:dyDescent="0.25">
      <c r="B59" s="181" t="s">
        <v>69</v>
      </c>
      <c r="C59" s="186">
        <v>6.4484282276256941</v>
      </c>
    </row>
    <row r="60" spans="1:14" ht="12" customHeight="1" x14ac:dyDescent="0.25">
      <c r="B60" s="181" t="s">
        <v>105</v>
      </c>
      <c r="C60" s="186">
        <v>6.1558804561711833</v>
      </c>
    </row>
    <row r="61" spans="1:14" ht="12" customHeight="1" x14ac:dyDescent="0.25">
      <c r="A61" s="52"/>
      <c r="B61" s="181" t="s">
        <v>68</v>
      </c>
      <c r="C61" s="186">
        <v>5.8459160469629605</v>
      </c>
      <c r="D61" s="52"/>
      <c r="E61" s="52"/>
      <c r="F61" s="52"/>
      <c r="G61" s="52"/>
      <c r="H61" s="52"/>
      <c r="I61" s="52"/>
    </row>
    <row r="62" spans="1:14" ht="12" customHeight="1" x14ac:dyDescent="0.25">
      <c r="A62" s="52"/>
      <c r="B62" s="181" t="s">
        <v>50</v>
      </c>
      <c r="C62" s="186">
        <v>5.3937374363901043</v>
      </c>
      <c r="D62" s="52"/>
      <c r="E62" s="52"/>
      <c r="F62" s="52"/>
      <c r="G62" s="52"/>
      <c r="H62" s="52"/>
      <c r="I62" s="52"/>
    </row>
    <row r="63" spans="1:14" ht="12" customHeight="1" x14ac:dyDescent="0.25">
      <c r="A63" s="32"/>
      <c r="B63" s="181" t="s">
        <v>27</v>
      </c>
      <c r="C63" s="186">
        <v>3.3724324345348928</v>
      </c>
      <c r="D63" s="50"/>
      <c r="E63" s="50"/>
      <c r="F63" s="50"/>
      <c r="G63" s="50"/>
      <c r="H63" s="50"/>
      <c r="I63" s="50"/>
      <c r="L63" s="7"/>
      <c r="M63" s="7"/>
      <c r="N63" s="7"/>
    </row>
    <row r="64" spans="1:14" ht="12" customHeight="1" x14ac:dyDescent="0.25">
      <c r="A64" s="32"/>
      <c r="B64" s="181" t="s">
        <v>63</v>
      </c>
      <c r="C64" s="186">
        <v>2.6610617954521283</v>
      </c>
      <c r="D64" s="50"/>
      <c r="E64" s="50"/>
      <c r="F64" s="50"/>
      <c r="G64" s="50"/>
      <c r="H64" s="50"/>
      <c r="I64" s="50"/>
    </row>
    <row r="65" spans="1:9" ht="12" customHeight="1" x14ac:dyDescent="0.25">
      <c r="A65" s="32"/>
      <c r="B65" s="181" t="s">
        <v>58</v>
      </c>
      <c r="C65" s="186">
        <v>2.6551813143826668</v>
      </c>
      <c r="D65" s="51"/>
      <c r="E65" s="51"/>
      <c r="F65" s="51"/>
      <c r="G65" s="51"/>
      <c r="H65" s="51"/>
      <c r="I65" s="51"/>
    </row>
    <row r="66" spans="1:9" ht="12" customHeight="1" x14ac:dyDescent="0.25">
      <c r="A66" s="32"/>
      <c r="B66" s="181" t="s">
        <v>32</v>
      </c>
      <c r="C66" s="186">
        <v>2.3340734218824215</v>
      </c>
      <c r="D66" s="50"/>
      <c r="E66" s="50"/>
      <c r="F66" s="50"/>
      <c r="G66" s="50"/>
      <c r="H66" s="50"/>
      <c r="I66" s="50"/>
    </row>
    <row r="67" spans="1:9" s="52" customFormat="1" ht="12" customHeight="1" x14ac:dyDescent="0.25">
      <c r="B67" s="181" t="s">
        <v>4</v>
      </c>
      <c r="C67" s="186">
        <v>2.2112981010546409</v>
      </c>
      <c r="D67" s="76"/>
      <c r="E67" s="76"/>
      <c r="F67" s="76"/>
    </row>
    <row r="68" spans="1:9" s="52" customFormat="1" ht="12" customHeight="1" x14ac:dyDescent="0.25">
      <c r="B68" s="181" t="s">
        <v>11</v>
      </c>
      <c r="C68" s="186">
        <v>2.0851202723702986</v>
      </c>
      <c r="D68" s="76"/>
      <c r="E68" s="76"/>
      <c r="F68" s="76"/>
    </row>
    <row r="69" spans="1:9" s="52" customFormat="1" ht="12" customHeight="1" x14ac:dyDescent="0.25">
      <c r="B69" s="181" t="s">
        <v>54</v>
      </c>
      <c r="C69" s="186">
        <v>1.8229379049338115</v>
      </c>
      <c r="D69" s="76"/>
      <c r="E69" s="76"/>
      <c r="F69" s="76"/>
    </row>
    <row r="70" spans="1:9" s="52" customFormat="1" ht="12" customHeight="1" x14ac:dyDescent="0.25">
      <c r="B70" s="181" t="s">
        <v>77</v>
      </c>
      <c r="C70" s="186">
        <v>1.4781064712516494</v>
      </c>
    </row>
    <row r="71" spans="1:9" ht="12" customHeight="1" x14ac:dyDescent="0.25">
      <c r="B71" s="181" t="s">
        <v>31</v>
      </c>
      <c r="C71" s="186">
        <v>1.2974590456863035</v>
      </c>
    </row>
    <row r="72" spans="1:9" ht="12" customHeight="1" x14ac:dyDescent="0.25">
      <c r="B72" s="181" t="s">
        <v>20</v>
      </c>
      <c r="C72" s="186">
        <v>0.9824730287962552</v>
      </c>
    </row>
    <row r="73" spans="1:9" ht="12" customHeight="1" x14ac:dyDescent="0.25">
      <c r="B73" s="181" t="s">
        <v>59</v>
      </c>
      <c r="C73" s="186">
        <v>0.88596149894474663</v>
      </c>
    </row>
    <row r="74" spans="1:9" ht="12" customHeight="1" x14ac:dyDescent="0.25">
      <c r="B74" s="181" t="s">
        <v>19</v>
      </c>
      <c r="C74" s="186">
        <v>0.81536305613643967</v>
      </c>
    </row>
    <row r="75" spans="1:9" ht="12" customHeight="1" x14ac:dyDescent="0.25">
      <c r="B75" s="181" t="s">
        <v>44</v>
      </c>
      <c r="C75" s="186">
        <v>0.5218280044346707</v>
      </c>
    </row>
    <row r="76" spans="1:9" ht="12" customHeight="1" x14ac:dyDescent="0.25">
      <c r="B76" s="181" t="s">
        <v>71</v>
      </c>
      <c r="C76" s="186">
        <v>0.50879170795800877</v>
      </c>
    </row>
    <row r="77" spans="1:9" ht="12" customHeight="1" x14ac:dyDescent="0.25">
      <c r="B77" s="181" t="s">
        <v>22</v>
      </c>
      <c r="C77" s="186">
        <v>0.48002074143285811</v>
      </c>
    </row>
    <row r="78" spans="1:9" ht="12" customHeight="1" x14ac:dyDescent="0.25">
      <c r="B78" s="181" t="s">
        <v>15</v>
      </c>
      <c r="C78" s="186">
        <v>0.45774604509231098</v>
      </c>
    </row>
    <row r="79" spans="1:9" ht="12" customHeight="1" x14ac:dyDescent="0.25">
      <c r="B79" s="181" t="s">
        <v>61</v>
      </c>
      <c r="C79" s="186">
        <v>0.41363824830644219</v>
      </c>
    </row>
    <row r="80" spans="1:9" ht="12" customHeight="1" x14ac:dyDescent="0.25">
      <c r="B80" s="181" t="s">
        <v>80</v>
      </c>
      <c r="C80" s="186">
        <v>3.4145403619196185E-2</v>
      </c>
    </row>
  </sheetData>
  <sortState xmlns:xlrd2="http://schemas.microsoft.com/office/spreadsheetml/2017/richdata2" ref="B49:C80">
    <sortCondition descending="1" ref="C49"/>
  </sortState>
  <mergeCells count="5">
    <mergeCell ref="B2:F2"/>
    <mergeCell ref="B33:F33"/>
    <mergeCell ref="B34:F34"/>
    <mergeCell ref="B35:F35"/>
    <mergeCell ref="B36:F36"/>
  </mergeCells>
  <hyperlinks>
    <hyperlink ref="F1" location="Contents!A1" display="[contents Ç]" xr:uid="{00000000-0004-0000-0A00-000000000000}"/>
    <hyperlink ref="B35" r:id="rId1" display="http://www.observatorioemigracao.pt/np4/5810.html" xr:uid="{00000000-0004-0000-0A00-000001000000}"/>
    <hyperlink ref="B35:F35" r:id="rId2" display="http://www.observatorioemigracao.pt/np4EN/6863.html" xr:uid="{00000000-0004-0000-0A00-000002000000}"/>
    <hyperlink ref="B36" r:id="rId3" display="http://www.observatorioemigracao.pt/np4/5810.html" xr:uid="{00000000-0004-0000-0A00-000003000000}"/>
    <hyperlink ref="B36:F36" r:id="rId4" display="http://www.observatorioemigracao.pt/np4/6863.html" xr:uid="{00000000-0004-0000-0A00-000004000000}"/>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7"/>
  <sheetViews>
    <sheetView showGridLines="0" zoomScaleNormal="100" workbookViewId="0">
      <selection activeCell="E1" sqref="E1"/>
    </sheetView>
  </sheetViews>
  <sheetFormatPr defaultColWidth="8.7109375" defaultRowHeight="12" customHeight="1" x14ac:dyDescent="0.25"/>
  <cols>
    <col min="1" max="1" width="8.7109375" style="1"/>
    <col min="2" max="2" width="24.7109375" style="1" customWidth="1"/>
    <col min="3" max="5" width="16.7109375" style="12" customWidth="1"/>
    <col min="6" max="8" width="8.7109375" style="1"/>
    <col min="10" max="16384" width="8.7109375" style="1"/>
  </cols>
  <sheetData>
    <row r="1" spans="1:11" ht="30" customHeight="1" x14ac:dyDescent="0.25">
      <c r="A1" s="54" t="s">
        <v>0</v>
      </c>
      <c r="B1" s="148" t="s">
        <v>1</v>
      </c>
      <c r="C1" s="13"/>
      <c r="D1" s="13"/>
      <c r="E1" s="71" t="s">
        <v>5</v>
      </c>
    </row>
    <row r="2" spans="1:11" ht="30" customHeight="1" thickBot="1" x14ac:dyDescent="0.3">
      <c r="B2" s="220" t="s">
        <v>114</v>
      </c>
      <c r="C2" s="221"/>
      <c r="D2" s="221"/>
      <c r="E2" s="221"/>
    </row>
    <row r="3" spans="1:11" ht="45" customHeight="1" x14ac:dyDescent="0.25">
      <c r="B3" s="17" t="s">
        <v>10</v>
      </c>
      <c r="C3" s="14" t="s">
        <v>88</v>
      </c>
      <c r="D3" s="14" t="s">
        <v>89</v>
      </c>
      <c r="E3" s="15" t="s">
        <v>46</v>
      </c>
    </row>
    <row r="4" spans="1:11" ht="30" customHeight="1" x14ac:dyDescent="0.25">
      <c r="B4" s="88" t="s">
        <v>3</v>
      </c>
      <c r="C4" s="89">
        <v>3554750</v>
      </c>
      <c r="D4" s="89">
        <v>518240</v>
      </c>
      <c r="E4" s="89">
        <f>C4-D4</f>
        <v>3036510</v>
      </c>
      <c r="J4"/>
      <c r="K4"/>
    </row>
    <row r="5" spans="1:11" ht="15" customHeight="1" x14ac:dyDescent="0.25">
      <c r="B5" s="3" t="s">
        <v>48</v>
      </c>
      <c r="C5" s="18">
        <v>10</v>
      </c>
      <c r="D5" s="18">
        <v>300</v>
      </c>
      <c r="E5" s="18">
        <f t="shared" ref="E5:E65" si="0">C5-D5</f>
        <v>-290</v>
      </c>
      <c r="J5"/>
      <c r="K5"/>
    </row>
    <row r="6" spans="1:11" ht="15" customHeight="1" x14ac:dyDescent="0.25">
      <c r="B6" s="4" t="s">
        <v>42</v>
      </c>
      <c r="C6" s="19">
        <v>245080</v>
      </c>
      <c r="D6" s="19">
        <v>11730</v>
      </c>
      <c r="E6" s="19">
        <f t="shared" si="0"/>
        <v>233350</v>
      </c>
      <c r="F6" s="89"/>
      <c r="J6"/>
      <c r="K6"/>
    </row>
    <row r="7" spans="1:11" ht="15" customHeight="1" x14ac:dyDescent="0.25">
      <c r="B7" s="3" t="s">
        <v>43</v>
      </c>
      <c r="C7" s="18">
        <v>1300</v>
      </c>
      <c r="D7" s="18">
        <v>1190</v>
      </c>
      <c r="E7" s="18">
        <f t="shared" si="0"/>
        <v>110</v>
      </c>
      <c r="J7"/>
      <c r="K7"/>
    </row>
    <row r="8" spans="1:11" ht="15" customHeight="1" x14ac:dyDescent="0.25">
      <c r="B8" s="4" t="s">
        <v>49</v>
      </c>
      <c r="C8" s="19">
        <v>4430</v>
      </c>
      <c r="D8" s="19">
        <v>860</v>
      </c>
      <c r="E8" s="19">
        <f t="shared" si="0"/>
        <v>3570</v>
      </c>
      <c r="J8"/>
      <c r="K8"/>
    </row>
    <row r="9" spans="1:11" ht="15" customHeight="1" x14ac:dyDescent="0.25">
      <c r="B9" s="3" t="s">
        <v>30</v>
      </c>
      <c r="C9" s="18">
        <v>8710</v>
      </c>
      <c r="D9" s="18">
        <v>260</v>
      </c>
      <c r="E9" s="18">
        <f t="shared" si="0"/>
        <v>8450</v>
      </c>
      <c r="J9"/>
      <c r="K9"/>
    </row>
    <row r="10" spans="1:11" ht="15" customHeight="1" x14ac:dyDescent="0.25">
      <c r="B10" s="90" t="s">
        <v>11</v>
      </c>
      <c r="C10" s="20">
        <v>66500</v>
      </c>
      <c r="D10" s="20">
        <v>2460</v>
      </c>
      <c r="E10" s="20">
        <f t="shared" si="0"/>
        <v>64040</v>
      </c>
      <c r="J10"/>
      <c r="K10"/>
    </row>
    <row r="11" spans="1:11" ht="15" customHeight="1" x14ac:dyDescent="0.25">
      <c r="B11" s="3" t="s">
        <v>51</v>
      </c>
      <c r="C11" s="18">
        <v>24820</v>
      </c>
      <c r="D11" s="18">
        <v>221720</v>
      </c>
      <c r="E11" s="18">
        <f t="shared" si="0"/>
        <v>-196900</v>
      </c>
      <c r="J11"/>
      <c r="K11"/>
    </row>
    <row r="12" spans="1:11" ht="15" customHeight="1" x14ac:dyDescent="0.25">
      <c r="B12" s="4" t="s">
        <v>12</v>
      </c>
      <c r="C12" s="19">
        <v>1130</v>
      </c>
      <c r="D12" s="19">
        <v>6140</v>
      </c>
      <c r="E12" s="19">
        <f t="shared" si="0"/>
        <v>-5010</v>
      </c>
      <c r="J12"/>
      <c r="K12"/>
    </row>
    <row r="13" spans="1:11" ht="15" customHeight="1" x14ac:dyDescent="0.25">
      <c r="B13" s="3" t="s">
        <v>52</v>
      </c>
      <c r="C13" s="18">
        <v>25610</v>
      </c>
      <c r="D13" s="18">
        <v>2080</v>
      </c>
      <c r="E13" s="18">
        <f>C13-D13</f>
        <v>23530</v>
      </c>
      <c r="J13"/>
      <c r="K13"/>
    </row>
    <row r="14" spans="1:11" ht="15" customHeight="1" x14ac:dyDescent="0.25">
      <c r="B14" s="4" t="s">
        <v>53</v>
      </c>
      <c r="C14" s="19">
        <v>2250</v>
      </c>
      <c r="D14" s="19">
        <v>17610</v>
      </c>
      <c r="E14" s="19">
        <f>C14-D14</f>
        <v>-15360</v>
      </c>
      <c r="J14"/>
      <c r="K14"/>
    </row>
    <row r="15" spans="1:11" ht="15" customHeight="1" x14ac:dyDescent="0.25">
      <c r="B15" s="3" t="s">
        <v>44</v>
      </c>
      <c r="C15" s="18">
        <v>2020</v>
      </c>
      <c r="D15" s="18">
        <v>61680</v>
      </c>
      <c r="E15" s="18">
        <f t="shared" si="0"/>
        <v>-59660</v>
      </c>
      <c r="J15"/>
      <c r="K15"/>
    </row>
    <row r="16" spans="1:11" ht="15" customHeight="1" x14ac:dyDescent="0.25">
      <c r="B16" s="16" t="s">
        <v>54</v>
      </c>
      <c r="C16" s="21">
        <v>260</v>
      </c>
      <c r="D16" s="21">
        <v>1520</v>
      </c>
      <c r="E16" s="21">
        <f>C16-D16</f>
        <v>-1260</v>
      </c>
      <c r="J16"/>
      <c r="K16"/>
    </row>
    <row r="17" spans="2:11" ht="15" customHeight="1" x14ac:dyDescent="0.25">
      <c r="B17" s="3" t="s">
        <v>21</v>
      </c>
      <c r="C17" s="18">
        <v>130</v>
      </c>
      <c r="D17" s="18">
        <v>350</v>
      </c>
      <c r="E17" s="18">
        <f t="shared" si="0"/>
        <v>-220</v>
      </c>
      <c r="J17"/>
      <c r="K17"/>
    </row>
    <row r="18" spans="2:11" ht="15" customHeight="1" x14ac:dyDescent="0.25">
      <c r="B18" s="16" t="s">
        <v>23</v>
      </c>
      <c r="C18" s="21">
        <v>30</v>
      </c>
      <c r="D18" s="21">
        <v>40</v>
      </c>
      <c r="E18" s="21">
        <f t="shared" si="0"/>
        <v>-10</v>
      </c>
      <c r="J18"/>
      <c r="K18"/>
    </row>
    <row r="19" spans="2:11" ht="15" customHeight="1" x14ac:dyDescent="0.25">
      <c r="B19" s="3" t="s">
        <v>13</v>
      </c>
      <c r="C19" s="18">
        <v>800</v>
      </c>
      <c r="D19" s="18">
        <v>970</v>
      </c>
      <c r="E19" s="18">
        <f t="shared" si="0"/>
        <v>-170</v>
      </c>
      <c r="J19"/>
      <c r="K19"/>
    </row>
    <row r="20" spans="2:11" ht="15" customHeight="1" x14ac:dyDescent="0.25">
      <c r="B20" s="16" t="s">
        <v>14</v>
      </c>
      <c r="C20" s="21">
        <v>4070.0000000000005</v>
      </c>
      <c r="D20" s="21">
        <v>330</v>
      </c>
      <c r="E20" s="21">
        <f t="shared" si="0"/>
        <v>3740.0000000000005</v>
      </c>
      <c r="J20"/>
      <c r="K20"/>
    </row>
    <row r="21" spans="2:11" ht="15" customHeight="1" x14ac:dyDescent="0.25">
      <c r="B21" s="3" t="s">
        <v>55</v>
      </c>
      <c r="C21" s="18">
        <v>430</v>
      </c>
      <c r="D21" s="18">
        <v>790</v>
      </c>
      <c r="E21" s="18">
        <f t="shared" si="0"/>
        <v>-360</v>
      </c>
      <c r="J21"/>
      <c r="K21"/>
    </row>
    <row r="22" spans="2:11" ht="15" customHeight="1" x14ac:dyDescent="0.25">
      <c r="B22" s="16" t="s">
        <v>115</v>
      </c>
      <c r="C22" s="21">
        <v>60</v>
      </c>
      <c r="D22" s="21">
        <v>120</v>
      </c>
      <c r="E22" s="21">
        <f>C22-D22</f>
        <v>-60</v>
      </c>
      <c r="J22"/>
      <c r="K22"/>
    </row>
    <row r="23" spans="2:11" ht="15" customHeight="1" x14ac:dyDescent="0.25">
      <c r="B23" s="3" t="s">
        <v>16</v>
      </c>
      <c r="C23" s="18">
        <v>80</v>
      </c>
      <c r="D23" s="18">
        <v>630</v>
      </c>
      <c r="E23" s="18">
        <f t="shared" si="0"/>
        <v>-550</v>
      </c>
      <c r="J23"/>
      <c r="K23"/>
    </row>
    <row r="24" spans="2:11" ht="15" customHeight="1" x14ac:dyDescent="0.25">
      <c r="B24" s="16" t="s">
        <v>34</v>
      </c>
      <c r="C24" s="21">
        <v>1650</v>
      </c>
      <c r="D24" s="21">
        <v>420</v>
      </c>
      <c r="E24" s="21">
        <f t="shared" si="0"/>
        <v>1230</v>
      </c>
      <c r="J24"/>
      <c r="K24"/>
    </row>
    <row r="25" spans="2:11" ht="15" customHeight="1" x14ac:dyDescent="0.25">
      <c r="B25" s="3" t="s">
        <v>20</v>
      </c>
      <c r="C25" s="18">
        <v>1151040</v>
      </c>
      <c r="D25" s="18">
        <v>30000</v>
      </c>
      <c r="E25" s="18">
        <f t="shared" si="0"/>
        <v>1121040</v>
      </c>
    </row>
    <row r="26" spans="2:11" ht="15" customHeight="1" x14ac:dyDescent="0.25">
      <c r="B26" s="16" t="s">
        <v>15</v>
      </c>
      <c r="C26" s="21">
        <v>240440</v>
      </c>
      <c r="D26" s="21">
        <v>4620</v>
      </c>
      <c r="E26" s="21">
        <f t="shared" si="0"/>
        <v>235820</v>
      </c>
    </row>
    <row r="27" spans="2:11" ht="15" customHeight="1" x14ac:dyDescent="0.25">
      <c r="B27" s="3" t="s">
        <v>18</v>
      </c>
      <c r="C27" s="18">
        <v>1140</v>
      </c>
      <c r="D27" s="18">
        <v>380</v>
      </c>
      <c r="E27" s="18">
        <f t="shared" si="0"/>
        <v>760</v>
      </c>
    </row>
    <row r="28" spans="2:11" ht="15" customHeight="1" x14ac:dyDescent="0.25">
      <c r="B28" s="16" t="s">
        <v>57</v>
      </c>
      <c r="C28" s="21">
        <v>900</v>
      </c>
      <c r="D28" s="21">
        <v>3440</v>
      </c>
      <c r="E28" s="21">
        <f t="shared" si="0"/>
        <v>-2540</v>
      </c>
    </row>
    <row r="29" spans="2:11" ht="15" customHeight="1" x14ac:dyDescent="0.25">
      <c r="B29" s="3" t="s">
        <v>27</v>
      </c>
      <c r="C29" s="18">
        <v>690</v>
      </c>
      <c r="D29" s="18">
        <v>750</v>
      </c>
      <c r="E29" s="18">
        <f t="shared" si="0"/>
        <v>-60</v>
      </c>
    </row>
    <row r="30" spans="2:11" ht="15" customHeight="1" x14ac:dyDescent="0.25">
      <c r="B30" s="16" t="s">
        <v>37</v>
      </c>
      <c r="C30" s="21">
        <v>620</v>
      </c>
      <c r="D30" s="21">
        <v>110</v>
      </c>
      <c r="E30" s="21">
        <f t="shared" si="0"/>
        <v>510</v>
      </c>
    </row>
    <row r="31" spans="2:11" ht="15" customHeight="1" x14ac:dyDescent="0.25">
      <c r="B31" s="3" t="s">
        <v>58</v>
      </c>
      <c r="C31" s="18">
        <v>450</v>
      </c>
      <c r="D31" s="18">
        <v>5500</v>
      </c>
      <c r="E31" s="18">
        <f t="shared" si="0"/>
        <v>-5050</v>
      </c>
    </row>
    <row r="32" spans="2:11" ht="15" customHeight="1" x14ac:dyDescent="0.25">
      <c r="B32" s="16" t="s">
        <v>17</v>
      </c>
      <c r="C32" s="21">
        <v>5650</v>
      </c>
      <c r="D32" s="21">
        <v>330</v>
      </c>
      <c r="E32" s="21">
        <f t="shared" si="0"/>
        <v>5320</v>
      </c>
    </row>
    <row r="33" spans="2:5" ht="15" customHeight="1" x14ac:dyDescent="0.25">
      <c r="B33" s="3" t="s">
        <v>22</v>
      </c>
      <c r="C33" s="18">
        <v>3850</v>
      </c>
      <c r="D33" s="18">
        <v>2000</v>
      </c>
      <c r="E33" s="18">
        <f t="shared" si="0"/>
        <v>1850</v>
      </c>
    </row>
    <row r="34" spans="2:5" ht="15" customHeight="1" x14ac:dyDescent="0.25">
      <c r="B34" s="16" t="s">
        <v>60</v>
      </c>
      <c r="C34" s="21">
        <v>1290</v>
      </c>
      <c r="D34" s="21">
        <v>670</v>
      </c>
      <c r="E34" s="21">
        <f t="shared" si="0"/>
        <v>620</v>
      </c>
    </row>
    <row r="35" spans="2:5" ht="15" customHeight="1" x14ac:dyDescent="0.25">
      <c r="B35" s="3" t="s">
        <v>61</v>
      </c>
      <c r="C35" s="18">
        <v>350</v>
      </c>
      <c r="D35" s="18">
        <v>0</v>
      </c>
      <c r="E35" s="18">
        <f t="shared" si="0"/>
        <v>350</v>
      </c>
    </row>
    <row r="36" spans="2:5" ht="15" customHeight="1" x14ac:dyDescent="0.25">
      <c r="B36" s="16" t="s">
        <v>24</v>
      </c>
      <c r="C36" s="21">
        <v>80</v>
      </c>
      <c r="D36" s="21">
        <v>500</v>
      </c>
      <c r="E36" s="21">
        <f t="shared" si="0"/>
        <v>-420</v>
      </c>
    </row>
    <row r="37" spans="2:5" ht="15" customHeight="1" x14ac:dyDescent="0.25">
      <c r="B37" s="3" t="s">
        <v>25</v>
      </c>
      <c r="C37" s="18">
        <v>90</v>
      </c>
      <c r="D37" s="18">
        <v>1150</v>
      </c>
      <c r="E37" s="18">
        <f t="shared" si="0"/>
        <v>-1060</v>
      </c>
    </row>
    <row r="38" spans="2:5" ht="15" customHeight="1" x14ac:dyDescent="0.25">
      <c r="B38" s="16" t="s">
        <v>26</v>
      </c>
      <c r="C38" s="21">
        <v>109010</v>
      </c>
      <c r="D38" s="21">
        <v>470</v>
      </c>
      <c r="E38" s="21">
        <f t="shared" si="0"/>
        <v>108540</v>
      </c>
    </row>
    <row r="39" spans="2:5" ht="15" customHeight="1" x14ac:dyDescent="0.25">
      <c r="B39" s="3" t="s">
        <v>116</v>
      </c>
      <c r="C39" s="18">
        <v>90</v>
      </c>
      <c r="D39" s="18">
        <v>0</v>
      </c>
      <c r="E39" s="18">
        <f>C39-D39</f>
        <v>90</v>
      </c>
    </row>
    <row r="40" spans="2:5" ht="15" customHeight="1" x14ac:dyDescent="0.25">
      <c r="B40" s="16" t="s">
        <v>28</v>
      </c>
      <c r="C40" s="21">
        <v>390</v>
      </c>
      <c r="D40" s="21">
        <v>80</v>
      </c>
      <c r="E40" s="21">
        <f t="shared" si="0"/>
        <v>310</v>
      </c>
    </row>
    <row r="41" spans="2:5" ht="15" customHeight="1" x14ac:dyDescent="0.25">
      <c r="B41" s="3" t="s">
        <v>63</v>
      </c>
      <c r="C41" s="18">
        <v>1430</v>
      </c>
      <c r="D41" s="18">
        <v>300</v>
      </c>
      <c r="E41" s="18">
        <f t="shared" si="0"/>
        <v>1130</v>
      </c>
    </row>
    <row r="42" spans="2:5" ht="15" customHeight="1" x14ac:dyDescent="0.25">
      <c r="B42" s="16" t="s">
        <v>64</v>
      </c>
      <c r="C42" s="21">
        <v>10</v>
      </c>
      <c r="D42" s="21">
        <v>5660</v>
      </c>
      <c r="E42" s="21">
        <f t="shared" si="0"/>
        <v>-5650</v>
      </c>
    </row>
    <row r="43" spans="2:5" ht="15" customHeight="1" x14ac:dyDescent="0.25">
      <c r="B43" s="3" t="s">
        <v>65</v>
      </c>
      <c r="C43" s="18">
        <v>5460</v>
      </c>
      <c r="D43" s="18">
        <v>6430</v>
      </c>
      <c r="E43" s="18">
        <f t="shared" si="0"/>
        <v>-970</v>
      </c>
    </row>
    <row r="44" spans="2:5" ht="15" customHeight="1" x14ac:dyDescent="0.25">
      <c r="B44" s="16" t="s">
        <v>29</v>
      </c>
      <c r="C44" s="21">
        <v>42710</v>
      </c>
      <c r="D44" s="21">
        <v>1900</v>
      </c>
      <c r="E44" s="21">
        <f t="shared" si="0"/>
        <v>40810</v>
      </c>
    </row>
    <row r="45" spans="2:5" ht="15" customHeight="1" x14ac:dyDescent="0.25">
      <c r="B45" s="3" t="s">
        <v>67</v>
      </c>
      <c r="C45" s="18">
        <v>160</v>
      </c>
      <c r="D45" s="18">
        <v>70</v>
      </c>
      <c r="E45" s="18">
        <f t="shared" si="0"/>
        <v>90</v>
      </c>
    </row>
    <row r="46" spans="2:5" ht="15" customHeight="1" x14ac:dyDescent="0.25">
      <c r="B46" s="16" t="s">
        <v>68</v>
      </c>
      <c r="C46" s="21">
        <v>10</v>
      </c>
      <c r="D46" s="21">
        <v>760</v>
      </c>
      <c r="E46" s="21">
        <f t="shared" si="0"/>
        <v>-750</v>
      </c>
    </row>
    <row r="47" spans="2:5" ht="15" customHeight="1" x14ac:dyDescent="0.25">
      <c r="B47" s="3" t="s">
        <v>38</v>
      </c>
      <c r="C47" s="18">
        <v>3580</v>
      </c>
      <c r="D47" s="18">
        <v>930</v>
      </c>
      <c r="E47" s="18">
        <f t="shared" si="0"/>
        <v>2650</v>
      </c>
    </row>
    <row r="48" spans="2:5" ht="15" customHeight="1" x14ac:dyDescent="0.25">
      <c r="B48" s="16" t="s">
        <v>31</v>
      </c>
      <c r="C48" s="21">
        <v>410</v>
      </c>
      <c r="D48" s="21">
        <v>5100</v>
      </c>
      <c r="E48" s="21">
        <f t="shared" si="0"/>
        <v>-4690</v>
      </c>
    </row>
    <row r="49" spans="2:5" ht="15" customHeight="1" x14ac:dyDescent="0.25">
      <c r="B49" s="3" t="s">
        <v>32</v>
      </c>
      <c r="C49" s="18">
        <v>250</v>
      </c>
      <c r="D49" s="18">
        <v>21110</v>
      </c>
      <c r="E49" s="18">
        <f t="shared" si="0"/>
        <v>-20860</v>
      </c>
    </row>
    <row r="50" spans="2:5" ht="15" customHeight="1" x14ac:dyDescent="0.25">
      <c r="B50" s="16" t="s">
        <v>71</v>
      </c>
      <c r="C50" s="21">
        <v>1310</v>
      </c>
      <c r="D50" s="21">
        <v>5050</v>
      </c>
      <c r="E50" s="21">
        <f>C50-D50</f>
        <v>-3740</v>
      </c>
    </row>
    <row r="51" spans="2:5" ht="15" customHeight="1" x14ac:dyDescent="0.25">
      <c r="B51" s="3" t="s">
        <v>72</v>
      </c>
      <c r="C51" s="18">
        <v>50</v>
      </c>
      <c r="D51" s="18">
        <v>1320</v>
      </c>
      <c r="E51" s="18">
        <f t="shared" si="0"/>
        <v>-1270</v>
      </c>
    </row>
    <row r="52" spans="2:5" ht="15" customHeight="1" x14ac:dyDescent="0.25">
      <c r="B52" s="16" t="s">
        <v>73</v>
      </c>
      <c r="C52" s="21">
        <v>120</v>
      </c>
      <c r="D52" s="21">
        <v>60</v>
      </c>
      <c r="E52" s="21">
        <f t="shared" si="0"/>
        <v>60</v>
      </c>
    </row>
    <row r="53" spans="2:5" ht="15" customHeight="1" x14ac:dyDescent="0.25">
      <c r="B53" s="3" t="s">
        <v>74</v>
      </c>
      <c r="C53" s="18">
        <v>170</v>
      </c>
      <c r="D53" s="18">
        <v>230</v>
      </c>
      <c r="E53" s="18">
        <f t="shared" si="0"/>
        <v>-60</v>
      </c>
    </row>
    <row r="54" spans="2:5" ht="15" customHeight="1" x14ac:dyDescent="0.25">
      <c r="B54" s="16" t="s">
        <v>33</v>
      </c>
      <c r="C54" s="21">
        <v>170</v>
      </c>
      <c r="D54" s="21">
        <v>320</v>
      </c>
      <c r="E54" s="21">
        <f t="shared" si="0"/>
        <v>-150</v>
      </c>
    </row>
    <row r="55" spans="2:5" ht="15" customHeight="1" x14ac:dyDescent="0.25">
      <c r="B55" s="3" t="s">
        <v>75</v>
      </c>
      <c r="C55" s="18">
        <v>27030</v>
      </c>
      <c r="D55" s="18">
        <v>1960</v>
      </c>
      <c r="E55" s="18">
        <f t="shared" si="0"/>
        <v>25070</v>
      </c>
    </row>
    <row r="56" spans="2:5" ht="15" customHeight="1" x14ac:dyDescent="0.25">
      <c r="B56" s="16" t="s">
        <v>19</v>
      </c>
      <c r="C56" s="21">
        <v>115330</v>
      </c>
      <c r="D56" s="21">
        <v>15280</v>
      </c>
      <c r="E56" s="21">
        <f t="shared" si="0"/>
        <v>100050</v>
      </c>
    </row>
    <row r="57" spans="2:5" ht="15" customHeight="1" x14ac:dyDescent="0.25">
      <c r="B57" s="3" t="s">
        <v>35</v>
      </c>
      <c r="C57" s="18">
        <v>12730</v>
      </c>
      <c r="D57" s="18">
        <v>2029.9999999999998</v>
      </c>
      <c r="E57" s="18">
        <f t="shared" si="0"/>
        <v>10700</v>
      </c>
    </row>
    <row r="58" spans="2:5" ht="15" customHeight="1" x14ac:dyDescent="0.25">
      <c r="B58" s="16" t="s">
        <v>39</v>
      </c>
      <c r="C58" s="21">
        <v>797490</v>
      </c>
      <c r="D58" s="21">
        <v>5360</v>
      </c>
      <c r="E58" s="21">
        <f t="shared" si="0"/>
        <v>792130</v>
      </c>
    </row>
    <row r="59" spans="2:5" ht="15" customHeight="1" x14ac:dyDescent="0.25">
      <c r="B59" s="3" t="s">
        <v>117</v>
      </c>
      <c r="C59" s="18">
        <v>320</v>
      </c>
      <c r="D59" s="18">
        <v>310</v>
      </c>
      <c r="E59" s="18">
        <f>C59-D59</f>
        <v>10</v>
      </c>
    </row>
    <row r="60" spans="2:5" ht="15" customHeight="1" x14ac:dyDescent="0.25">
      <c r="B60" s="16" t="s">
        <v>78</v>
      </c>
      <c r="C60" s="21">
        <v>340</v>
      </c>
      <c r="D60" s="21">
        <v>290</v>
      </c>
      <c r="E60" s="21">
        <f t="shared" si="0"/>
        <v>50</v>
      </c>
    </row>
    <row r="61" spans="2:5" ht="15" customHeight="1" x14ac:dyDescent="0.25">
      <c r="B61" s="3" t="s">
        <v>79</v>
      </c>
      <c r="C61" s="18">
        <v>140</v>
      </c>
      <c r="D61" s="18">
        <v>16040</v>
      </c>
      <c r="E61" s="18">
        <f t="shared" si="0"/>
        <v>-15900</v>
      </c>
    </row>
    <row r="62" spans="2:5" ht="15" customHeight="1" x14ac:dyDescent="0.25">
      <c r="B62" s="16" t="s">
        <v>103</v>
      </c>
      <c r="C62" s="21">
        <v>550</v>
      </c>
      <c r="D62" s="21">
        <v>50</v>
      </c>
      <c r="E62" s="21">
        <f t="shared" si="0"/>
        <v>500</v>
      </c>
    </row>
    <row r="63" spans="2:5" ht="15" customHeight="1" x14ac:dyDescent="0.25">
      <c r="B63" s="3" t="s">
        <v>36</v>
      </c>
      <c r="C63" s="18">
        <v>350080</v>
      </c>
      <c r="D63" s="18">
        <v>5510</v>
      </c>
      <c r="E63" s="18">
        <f t="shared" si="0"/>
        <v>344570</v>
      </c>
    </row>
    <row r="64" spans="2:5" ht="15" customHeight="1" x14ac:dyDescent="0.25">
      <c r="B64" s="16" t="s">
        <v>80</v>
      </c>
      <c r="C64" s="21">
        <v>262560</v>
      </c>
      <c r="D64" s="21">
        <v>9470</v>
      </c>
      <c r="E64" s="21">
        <f t="shared" si="0"/>
        <v>253090</v>
      </c>
    </row>
    <row r="65" spans="1:9" ht="15" customHeight="1" x14ac:dyDescent="0.25">
      <c r="B65" s="3" t="s">
        <v>81</v>
      </c>
      <c r="C65" s="18">
        <v>4870</v>
      </c>
      <c r="D65" s="18">
        <v>1610</v>
      </c>
      <c r="E65" s="18">
        <f t="shared" si="0"/>
        <v>3260</v>
      </c>
    </row>
    <row r="66" spans="1:9" ht="15" customHeight="1" x14ac:dyDescent="0.25">
      <c r="B66" s="16"/>
      <c r="C66" s="21"/>
      <c r="D66" s="21"/>
      <c r="E66" s="21"/>
    </row>
    <row r="67" spans="1:9" ht="15" customHeight="1" x14ac:dyDescent="0.25">
      <c r="B67" s="91" t="s">
        <v>8</v>
      </c>
      <c r="C67" s="92">
        <v>3215080</v>
      </c>
      <c r="D67" s="92">
        <v>95040</v>
      </c>
      <c r="E67" s="92">
        <f t="shared" ref="E67:E70" si="1">C67-D67</f>
        <v>3120040</v>
      </c>
    </row>
    <row r="68" spans="1:9" ht="15" customHeight="1" x14ac:dyDescent="0.25">
      <c r="B68" s="38" t="s">
        <v>45</v>
      </c>
      <c r="C68" s="93">
        <v>253740</v>
      </c>
      <c r="D68" s="93">
        <v>40530</v>
      </c>
      <c r="E68" s="93">
        <f t="shared" si="1"/>
        <v>213210</v>
      </c>
    </row>
    <row r="69" spans="1:9" ht="15" customHeight="1" x14ac:dyDescent="0.25">
      <c r="B69" s="38" t="s">
        <v>104</v>
      </c>
      <c r="C69" s="93">
        <v>2117310</v>
      </c>
      <c r="D69" s="93">
        <v>103360</v>
      </c>
      <c r="E69" s="93">
        <f t="shared" si="1"/>
        <v>2013950</v>
      </c>
    </row>
    <row r="70" spans="1:9" ht="15" customHeight="1" thickBot="1" x14ac:dyDescent="0.3">
      <c r="B70" s="94" t="s">
        <v>47</v>
      </c>
      <c r="C70" s="95">
        <v>1747030</v>
      </c>
      <c r="D70" s="95">
        <v>61070</v>
      </c>
      <c r="E70" s="95">
        <f t="shared" si="1"/>
        <v>1685960</v>
      </c>
    </row>
    <row r="71" spans="1:9" ht="15" customHeight="1" x14ac:dyDescent="0.25">
      <c r="B71" s="4"/>
      <c r="C71" s="5"/>
      <c r="D71" s="5"/>
      <c r="E71" s="5"/>
    </row>
    <row r="72" spans="1:9" ht="30" customHeight="1" x14ac:dyDescent="0.25">
      <c r="A72" s="61" t="s">
        <v>9</v>
      </c>
      <c r="B72" s="222" t="s">
        <v>111</v>
      </c>
      <c r="C72" s="223"/>
      <c r="D72" s="223"/>
      <c r="E72" s="223"/>
    </row>
    <row r="73" spans="1:9" s="190" customFormat="1" ht="15" customHeight="1" x14ac:dyDescent="0.25">
      <c r="A73" s="96" t="s">
        <v>6</v>
      </c>
      <c r="B73" s="216" t="s">
        <v>130</v>
      </c>
      <c r="C73" s="217"/>
      <c r="D73" s="217"/>
      <c r="E73" s="217"/>
      <c r="F73" s="217"/>
      <c r="I73" s="191"/>
    </row>
    <row r="74" spans="1:9" ht="15" customHeight="1" x14ac:dyDescent="0.25">
      <c r="A74" s="96" t="s">
        <v>2</v>
      </c>
      <c r="B74" s="224" t="s">
        <v>132</v>
      </c>
      <c r="C74" s="219"/>
      <c r="D74" s="219"/>
      <c r="E74" s="219"/>
    </row>
    <row r="75" spans="1:9" ht="15" customHeight="1" x14ac:dyDescent="0.25">
      <c r="B75" s="224" t="s">
        <v>133</v>
      </c>
      <c r="C75" s="219"/>
      <c r="D75" s="219"/>
      <c r="E75" s="219"/>
    </row>
    <row r="76" spans="1:9" ht="15" customHeight="1" x14ac:dyDescent="0.25"/>
    <row r="77" spans="1:9" ht="15" customHeight="1" x14ac:dyDescent="0.25"/>
  </sheetData>
  <sortState xmlns:xlrd2="http://schemas.microsoft.com/office/spreadsheetml/2017/richdata2" ref="B6:E66">
    <sortCondition ref="B6:B66"/>
  </sortState>
  <mergeCells count="5">
    <mergeCell ref="B2:E2"/>
    <mergeCell ref="B72:E72"/>
    <mergeCell ref="B74:E74"/>
    <mergeCell ref="B73:F73"/>
    <mergeCell ref="B75:E75"/>
  </mergeCells>
  <hyperlinks>
    <hyperlink ref="E1" location="Contents!A1" display="[contents Ç]" xr:uid="{00000000-0004-0000-0100-000000000000}"/>
    <hyperlink ref="B74" r:id="rId1" display="http://www.observatorioemigracao.pt/np4/5810.html" xr:uid="{00000000-0004-0000-0100-000001000000}"/>
    <hyperlink ref="B74:E74" r:id="rId2" display="http://www.observatorioemigracao.pt/np4EN/6863.html" xr:uid="{00000000-0004-0000-0100-000002000000}"/>
    <hyperlink ref="B75" r:id="rId3" display="http://www.observatorioemigracao.pt/np4/5810.html" xr:uid="{00000000-0004-0000-0100-000003000000}"/>
    <hyperlink ref="B75:E75" r:id="rId4" display="http://www.observatorioemigracao.pt/np4/6863.html" xr:uid="{00000000-0004-0000-0100-000004000000}"/>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2"/>
  <sheetViews>
    <sheetView showGridLines="0" zoomScaleNormal="100" workbookViewId="0">
      <selection activeCell="E1" sqref="E1"/>
    </sheetView>
  </sheetViews>
  <sheetFormatPr defaultColWidth="8.7109375" defaultRowHeight="12" customHeight="1" x14ac:dyDescent="0.25"/>
  <cols>
    <col min="1" max="1" width="8.7109375" style="1"/>
    <col min="2" max="2" width="24.7109375" style="1" customWidth="1"/>
    <col min="3" max="5" width="16.7109375" style="12" customWidth="1"/>
    <col min="8" max="16384" width="8.7109375" style="1"/>
  </cols>
  <sheetData>
    <row r="1" spans="1:7" ht="30" customHeight="1" x14ac:dyDescent="0.25">
      <c r="A1" s="54" t="s">
        <v>0</v>
      </c>
      <c r="B1" s="148" t="s">
        <v>1</v>
      </c>
      <c r="C1" s="13"/>
      <c r="D1" s="13"/>
      <c r="E1" s="71" t="s">
        <v>5</v>
      </c>
    </row>
    <row r="2" spans="1:7" ht="30" customHeight="1" thickBot="1" x14ac:dyDescent="0.3">
      <c r="B2" s="220" t="s">
        <v>118</v>
      </c>
      <c r="C2" s="225"/>
      <c r="D2" s="225"/>
      <c r="E2" s="225"/>
    </row>
    <row r="3" spans="1:7" ht="45" customHeight="1" x14ac:dyDescent="0.25">
      <c r="B3" s="17" t="s">
        <v>10</v>
      </c>
      <c r="C3" s="14" t="s">
        <v>86</v>
      </c>
      <c r="D3" s="14" t="s">
        <v>82</v>
      </c>
      <c r="E3" s="15" t="s">
        <v>83</v>
      </c>
    </row>
    <row r="4" spans="1:7" ht="30" customHeight="1" x14ac:dyDescent="0.25">
      <c r="B4" s="88" t="s">
        <v>85</v>
      </c>
      <c r="C4" s="117">
        <v>3554750</v>
      </c>
      <c r="D4" s="101">
        <f>C4/C$4*100</f>
        <v>100</v>
      </c>
      <c r="E4" s="101" t="s">
        <v>40</v>
      </c>
    </row>
    <row r="5" spans="1:7" ht="15" customHeight="1" x14ac:dyDescent="0.25">
      <c r="B5" s="88" t="s">
        <v>84</v>
      </c>
      <c r="C5" s="152"/>
      <c r="D5" s="153"/>
      <c r="E5" s="153"/>
      <c r="F5" s="86"/>
      <c r="G5" s="86"/>
    </row>
    <row r="6" spans="1:7" ht="15" customHeight="1" x14ac:dyDescent="0.25">
      <c r="A6"/>
      <c r="B6" s="103" t="s">
        <v>20</v>
      </c>
      <c r="C6" s="113">
        <v>1151040</v>
      </c>
      <c r="D6" s="22">
        <f>C6/C$4*100</f>
        <v>32.380336169913498</v>
      </c>
      <c r="E6" s="22">
        <f>D6</f>
        <v>32.380336169913498</v>
      </c>
    </row>
    <row r="7" spans="1:7" ht="15" customHeight="1" x14ac:dyDescent="0.25">
      <c r="A7"/>
      <c r="B7" s="104" t="s">
        <v>39</v>
      </c>
      <c r="C7" s="114">
        <v>797490</v>
      </c>
      <c r="D7" s="23">
        <f t="shared" ref="D7:D19" si="0">C7/C$4*100</f>
        <v>22.434489063928549</v>
      </c>
      <c r="E7" s="23">
        <f>D7+E6</f>
        <v>54.814825233842043</v>
      </c>
    </row>
    <row r="8" spans="1:7" ht="15" customHeight="1" x14ac:dyDescent="0.25">
      <c r="A8"/>
      <c r="B8" s="103" t="s">
        <v>36</v>
      </c>
      <c r="C8" s="113">
        <v>350080</v>
      </c>
      <c r="D8" s="22">
        <f t="shared" si="0"/>
        <v>9.8482312398902874</v>
      </c>
      <c r="E8" s="22">
        <f t="shared" ref="E8:E19" si="1">D8+E7</f>
        <v>64.663056473732325</v>
      </c>
    </row>
    <row r="9" spans="1:7" ht="15" customHeight="1" x14ac:dyDescent="0.25">
      <c r="A9"/>
      <c r="B9" s="104" t="s">
        <v>80</v>
      </c>
      <c r="C9" s="114">
        <v>262560</v>
      </c>
      <c r="D9" s="23">
        <f t="shared" si="0"/>
        <v>7.3861734299177151</v>
      </c>
      <c r="E9" s="23">
        <f t="shared" si="1"/>
        <v>72.049229903650044</v>
      </c>
    </row>
    <row r="10" spans="1:7" ht="15" customHeight="1" x14ac:dyDescent="0.25">
      <c r="A10"/>
      <c r="B10" s="103" t="s">
        <v>42</v>
      </c>
      <c r="C10" s="113">
        <v>245080</v>
      </c>
      <c r="D10" s="22">
        <f t="shared" si="0"/>
        <v>6.894437020887545</v>
      </c>
      <c r="E10" s="22">
        <f t="shared" si="1"/>
        <v>78.943666924537595</v>
      </c>
    </row>
    <row r="11" spans="1:7" ht="15" customHeight="1" x14ac:dyDescent="0.25">
      <c r="A11"/>
      <c r="B11" s="105" t="s">
        <v>15</v>
      </c>
      <c r="C11" s="115">
        <v>240440</v>
      </c>
      <c r="D11" s="98">
        <f t="shared" si="0"/>
        <v>6.7639074477811381</v>
      </c>
      <c r="E11" s="98">
        <f t="shared" si="1"/>
        <v>85.707574372318732</v>
      </c>
    </row>
    <row r="12" spans="1:7" ht="15" customHeight="1" x14ac:dyDescent="0.25">
      <c r="A12"/>
      <c r="B12" s="103" t="s">
        <v>19</v>
      </c>
      <c r="C12" s="113">
        <v>115330</v>
      </c>
      <c r="D12" s="22">
        <f t="shared" si="0"/>
        <v>3.2443913074055843</v>
      </c>
      <c r="E12" s="22">
        <f t="shared" si="1"/>
        <v>88.95196567972431</v>
      </c>
    </row>
    <row r="13" spans="1:7" ht="15" customHeight="1" x14ac:dyDescent="0.25">
      <c r="A13"/>
      <c r="B13" s="104" t="s">
        <v>26</v>
      </c>
      <c r="C13" s="114">
        <v>109010</v>
      </c>
      <c r="D13" s="23">
        <f t="shared" si="0"/>
        <v>3.0666010267951331</v>
      </c>
      <c r="E13" s="23">
        <f t="shared" si="1"/>
        <v>92.018566706519437</v>
      </c>
    </row>
    <row r="14" spans="1:7" ht="15" customHeight="1" x14ac:dyDescent="0.25">
      <c r="A14"/>
      <c r="B14" s="103" t="s">
        <v>11</v>
      </c>
      <c r="C14" s="113">
        <v>66500</v>
      </c>
      <c r="D14" s="22">
        <f t="shared" si="0"/>
        <v>1.8707363387017371</v>
      </c>
      <c r="E14" s="22">
        <f t="shared" si="1"/>
        <v>93.889303045221169</v>
      </c>
    </row>
    <row r="15" spans="1:7" ht="15" customHeight="1" x14ac:dyDescent="0.25">
      <c r="A15"/>
      <c r="B15" s="104" t="s">
        <v>29</v>
      </c>
      <c r="C15" s="114">
        <v>42710</v>
      </c>
      <c r="D15" s="23">
        <f t="shared" si="0"/>
        <v>1.2014909627962584</v>
      </c>
      <c r="E15" s="23">
        <f t="shared" si="1"/>
        <v>95.090794008017426</v>
      </c>
    </row>
    <row r="16" spans="1:7" ht="15" customHeight="1" x14ac:dyDescent="0.25">
      <c r="A16"/>
      <c r="B16" s="103" t="s">
        <v>75</v>
      </c>
      <c r="C16" s="113">
        <v>27030</v>
      </c>
      <c r="D16" s="22">
        <f t="shared" si="0"/>
        <v>0.76039102609184894</v>
      </c>
      <c r="E16" s="22">
        <f t="shared" si="1"/>
        <v>95.851185034109278</v>
      </c>
    </row>
    <row r="17" spans="1:6" ht="15" customHeight="1" x14ac:dyDescent="0.25">
      <c r="A17"/>
      <c r="B17" s="104" t="s">
        <v>52</v>
      </c>
      <c r="C17" s="114">
        <v>25610</v>
      </c>
      <c r="D17" s="23">
        <f t="shared" si="0"/>
        <v>0.72044447570152614</v>
      </c>
      <c r="E17" s="23">
        <f t="shared" si="1"/>
        <v>96.571629509810805</v>
      </c>
    </row>
    <row r="18" spans="1:6" ht="15" customHeight="1" x14ac:dyDescent="0.25">
      <c r="A18"/>
      <c r="B18" s="103" t="s">
        <v>51</v>
      </c>
      <c r="C18" s="113">
        <v>24820</v>
      </c>
      <c r="D18" s="22">
        <f t="shared" si="0"/>
        <v>0.69822069062521974</v>
      </c>
      <c r="E18" s="22">
        <f t="shared" si="1"/>
        <v>97.269850200436025</v>
      </c>
    </row>
    <row r="19" spans="1:6" ht="15" customHeight="1" thickBot="1" x14ac:dyDescent="0.3">
      <c r="A19"/>
      <c r="B19" s="106" t="s">
        <v>35</v>
      </c>
      <c r="C19" s="116">
        <v>12730</v>
      </c>
      <c r="D19" s="100">
        <f t="shared" si="0"/>
        <v>0.35811238483718971</v>
      </c>
      <c r="E19" s="100">
        <f t="shared" si="1"/>
        <v>97.62796258527321</v>
      </c>
    </row>
    <row r="20" spans="1:6" ht="15" customHeight="1" x14ac:dyDescent="0.25"/>
    <row r="21" spans="1:6" ht="30" customHeight="1" x14ac:dyDescent="0.25">
      <c r="A21" s="61" t="s">
        <v>9</v>
      </c>
      <c r="B21" s="222" t="s">
        <v>111</v>
      </c>
      <c r="C21" s="223"/>
      <c r="D21" s="223"/>
      <c r="E21" s="223"/>
    </row>
    <row r="22" spans="1:6" ht="15" customHeight="1" x14ac:dyDescent="0.25">
      <c r="A22" s="78" t="s">
        <v>6</v>
      </c>
      <c r="B22" s="216" t="s">
        <v>130</v>
      </c>
      <c r="C22" s="217"/>
      <c r="D22" s="217"/>
      <c r="E22" s="217"/>
      <c r="F22" s="217"/>
    </row>
    <row r="23" spans="1:6" ht="15" customHeight="1" x14ac:dyDescent="0.25">
      <c r="A23" s="78" t="s">
        <v>2</v>
      </c>
      <c r="B23" s="224" t="s">
        <v>132</v>
      </c>
      <c r="C23" s="224"/>
      <c r="D23" s="224"/>
      <c r="E23" s="224"/>
    </row>
    <row r="24" spans="1:6" ht="15" customHeight="1" x14ac:dyDescent="0.25">
      <c r="B24" s="224" t="s">
        <v>133</v>
      </c>
      <c r="C24" s="224"/>
      <c r="D24" s="224"/>
      <c r="E24" s="224"/>
    </row>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sheetData>
  <mergeCells count="5">
    <mergeCell ref="B2:E2"/>
    <mergeCell ref="B21:E21"/>
    <mergeCell ref="B23:E23"/>
    <mergeCell ref="B22:F22"/>
    <mergeCell ref="B24:E24"/>
  </mergeCells>
  <hyperlinks>
    <hyperlink ref="E1" location="Contents!A1" display="[contents Ç]" xr:uid="{00000000-0004-0000-0200-000000000000}"/>
    <hyperlink ref="B23" r:id="rId1" display="http://www.observatorioemigracao.pt/np4/5810.html" xr:uid="{00000000-0004-0000-0200-000001000000}"/>
    <hyperlink ref="B23:E23" r:id="rId2" display="http://www.observatorioemigracao.pt/np4EN/6863.html" xr:uid="{00000000-0004-0000-0200-000002000000}"/>
    <hyperlink ref="B24" r:id="rId3" display="http://www.observatorioemigracao.pt/np4/5810.html" xr:uid="{00000000-0004-0000-0200-000003000000}"/>
    <hyperlink ref="B24:E24" r:id="rId4" display="http://www.observatorioemigracao.pt/np4/6863.html" xr:uid="{00000000-0004-0000-0200-000004000000}"/>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6"/>
  <sheetViews>
    <sheetView showGridLines="0" zoomScaleNormal="100" workbookViewId="0">
      <selection activeCell="F1" sqref="F1"/>
    </sheetView>
  </sheetViews>
  <sheetFormatPr defaultColWidth="8.7109375" defaultRowHeight="12" customHeight="1" x14ac:dyDescent="0.25"/>
  <cols>
    <col min="1" max="1" width="8.7109375" style="1"/>
    <col min="2" max="2" width="24.7109375" style="1" customWidth="1"/>
    <col min="3" max="6" width="16.7109375" style="12" customWidth="1"/>
    <col min="7" max="7" width="8.7109375" style="1"/>
    <col min="9" max="16384" width="8.7109375" style="1"/>
  </cols>
  <sheetData>
    <row r="1" spans="1:6" ht="30" customHeight="1" x14ac:dyDescent="0.25">
      <c r="A1" s="54" t="s">
        <v>0</v>
      </c>
      <c r="B1" s="148" t="s">
        <v>1</v>
      </c>
      <c r="C1" s="13"/>
      <c r="D1" s="13"/>
      <c r="E1" s="13"/>
      <c r="F1" s="71" t="s">
        <v>5</v>
      </c>
    </row>
    <row r="2" spans="1:6" ht="30" customHeight="1" thickBot="1" x14ac:dyDescent="0.3">
      <c r="B2" s="220" t="s">
        <v>119</v>
      </c>
      <c r="C2" s="225"/>
      <c r="D2" s="225"/>
      <c r="E2" s="225"/>
      <c r="F2" s="225"/>
    </row>
    <row r="3" spans="1:6" ht="45" customHeight="1" x14ac:dyDescent="0.25">
      <c r="B3" s="48" t="s">
        <v>10</v>
      </c>
      <c r="C3" s="107" t="s">
        <v>107</v>
      </c>
      <c r="D3" s="107" t="s">
        <v>120</v>
      </c>
      <c r="E3" s="107" t="s">
        <v>101</v>
      </c>
      <c r="F3" s="107" t="s">
        <v>87</v>
      </c>
    </row>
    <row r="4" spans="1:6" ht="30" customHeight="1" x14ac:dyDescent="0.25">
      <c r="B4" s="88" t="s">
        <v>85</v>
      </c>
      <c r="C4" s="83">
        <v>3343200</v>
      </c>
      <c r="D4" s="83">
        <v>3554750</v>
      </c>
      <c r="E4" s="82">
        <f>D4-C4</f>
        <v>211550</v>
      </c>
      <c r="F4" s="108">
        <f>(D4/C4*100)-100</f>
        <v>6.3277698013878876</v>
      </c>
    </row>
    <row r="5" spans="1:6" ht="15" customHeight="1" x14ac:dyDescent="0.25">
      <c r="B5" s="102" t="s">
        <v>84</v>
      </c>
      <c r="C5" s="83"/>
      <c r="D5" s="83"/>
      <c r="E5" s="82"/>
      <c r="F5" s="108"/>
    </row>
    <row r="6" spans="1:6" ht="15" customHeight="1" x14ac:dyDescent="0.25">
      <c r="A6" s="187"/>
      <c r="B6" s="103" t="s">
        <v>20</v>
      </c>
      <c r="C6" s="113">
        <v>1122570</v>
      </c>
      <c r="D6" s="113">
        <v>1151040</v>
      </c>
      <c r="E6" s="18">
        <f t="shared" ref="E6:E19" si="0">D6-C6</f>
        <v>28470</v>
      </c>
      <c r="F6" s="109">
        <f t="shared" ref="F6:F19" si="1">(D6/C6*100)-100</f>
        <v>2.5361447393035661</v>
      </c>
    </row>
    <row r="7" spans="1:6" ht="15" customHeight="1" x14ac:dyDescent="0.25">
      <c r="A7" s="187"/>
      <c r="B7" s="104" t="s">
        <v>39</v>
      </c>
      <c r="C7" s="114">
        <v>697280</v>
      </c>
      <c r="D7" s="114">
        <v>797490</v>
      </c>
      <c r="E7" s="19">
        <f t="shared" si="0"/>
        <v>100210</v>
      </c>
      <c r="F7" s="110">
        <f t="shared" si="1"/>
        <v>14.371558054153283</v>
      </c>
    </row>
    <row r="8" spans="1:6" ht="15" customHeight="1" x14ac:dyDescent="0.25">
      <c r="A8" s="187"/>
      <c r="B8" s="103" t="s">
        <v>36</v>
      </c>
      <c r="C8" s="113">
        <v>284970</v>
      </c>
      <c r="D8" s="113">
        <v>350080</v>
      </c>
      <c r="E8" s="18">
        <f t="shared" si="0"/>
        <v>65110</v>
      </c>
      <c r="F8" s="109">
        <f t="shared" si="1"/>
        <v>22.848019089728737</v>
      </c>
    </row>
    <row r="9" spans="1:6" ht="15" customHeight="1" x14ac:dyDescent="0.25">
      <c r="A9" s="187"/>
      <c r="B9" s="104" t="s">
        <v>80</v>
      </c>
      <c r="C9" s="114">
        <v>243170</v>
      </c>
      <c r="D9" s="114">
        <v>262560</v>
      </c>
      <c r="E9" s="19">
        <f>D9-C9</f>
        <v>19390</v>
      </c>
      <c r="F9" s="110">
        <f>(D9/C9*100)-100</f>
        <v>7.9738454579101159</v>
      </c>
    </row>
    <row r="10" spans="1:6" ht="15" customHeight="1" x14ac:dyDescent="0.25">
      <c r="A10" s="187"/>
      <c r="B10" s="103" t="s">
        <v>42</v>
      </c>
      <c r="C10" s="113">
        <v>205890</v>
      </c>
      <c r="D10" s="113">
        <v>245080</v>
      </c>
      <c r="E10" s="18">
        <f t="shared" si="0"/>
        <v>39190</v>
      </c>
      <c r="F10" s="109">
        <f t="shared" si="1"/>
        <v>19.034435863810771</v>
      </c>
    </row>
    <row r="11" spans="1:6" ht="15" customHeight="1" x14ac:dyDescent="0.25">
      <c r="A11" s="187"/>
      <c r="B11" s="105" t="s">
        <v>15</v>
      </c>
      <c r="C11" s="115">
        <v>253710</v>
      </c>
      <c r="D11" s="115">
        <v>240440</v>
      </c>
      <c r="E11" s="20">
        <f t="shared" si="0"/>
        <v>-13270</v>
      </c>
      <c r="F11" s="111">
        <f t="shared" si="1"/>
        <v>-5.2303811438256247</v>
      </c>
    </row>
    <row r="12" spans="1:6" ht="15" customHeight="1" x14ac:dyDescent="0.25">
      <c r="A12" s="187"/>
      <c r="B12" s="103" t="s">
        <v>19</v>
      </c>
      <c r="C12" s="113">
        <v>141140</v>
      </c>
      <c r="D12" s="113">
        <v>115330</v>
      </c>
      <c r="E12" s="18">
        <f t="shared" si="0"/>
        <v>-25810</v>
      </c>
      <c r="F12" s="109">
        <f t="shared" si="1"/>
        <v>-18.286807425251524</v>
      </c>
    </row>
    <row r="13" spans="1:6" ht="15" customHeight="1" x14ac:dyDescent="0.25">
      <c r="A13" s="187"/>
      <c r="B13" s="104" t="s">
        <v>26</v>
      </c>
      <c r="C13" s="114">
        <v>124260</v>
      </c>
      <c r="D13" s="114">
        <v>109010</v>
      </c>
      <c r="E13" s="19">
        <f t="shared" si="0"/>
        <v>-15250</v>
      </c>
      <c r="F13" s="110">
        <f t="shared" si="1"/>
        <v>-12.27265411234508</v>
      </c>
    </row>
    <row r="14" spans="1:6" ht="15" customHeight="1" x14ac:dyDescent="0.25">
      <c r="A14" s="187"/>
      <c r="B14" s="103" t="s">
        <v>11</v>
      </c>
      <c r="C14" s="113">
        <v>78900</v>
      </c>
      <c r="D14" s="113">
        <v>66500</v>
      </c>
      <c r="E14" s="18">
        <f t="shared" si="0"/>
        <v>-12400</v>
      </c>
      <c r="F14" s="109">
        <f t="shared" si="1"/>
        <v>-15.716096324461347</v>
      </c>
    </row>
    <row r="15" spans="1:6" ht="15" customHeight="1" x14ac:dyDescent="0.25">
      <c r="A15" s="187"/>
      <c r="B15" s="104" t="s">
        <v>29</v>
      </c>
      <c r="C15" s="114">
        <v>48060</v>
      </c>
      <c r="D15" s="114">
        <v>42710</v>
      </c>
      <c r="E15" s="19">
        <f t="shared" si="0"/>
        <v>-5350</v>
      </c>
      <c r="F15" s="110">
        <f t="shared" si="1"/>
        <v>-11.131918435289222</v>
      </c>
    </row>
    <row r="16" spans="1:6" ht="15" customHeight="1" x14ac:dyDescent="0.25">
      <c r="A16" s="187"/>
      <c r="B16" s="103" t="s">
        <v>75</v>
      </c>
      <c r="C16" s="113">
        <v>9980</v>
      </c>
      <c r="D16" s="113">
        <v>27030</v>
      </c>
      <c r="E16" s="18">
        <f t="shared" si="0"/>
        <v>17050</v>
      </c>
      <c r="F16" s="109">
        <f t="shared" si="1"/>
        <v>170.84168336673349</v>
      </c>
    </row>
    <row r="17" spans="1:6" ht="15" customHeight="1" x14ac:dyDescent="0.25">
      <c r="A17" s="187"/>
      <c r="B17" s="104" t="s">
        <v>52</v>
      </c>
      <c r="C17" s="114">
        <v>31400</v>
      </c>
      <c r="D17" s="114">
        <v>25610</v>
      </c>
      <c r="E17" s="19">
        <f t="shared" si="0"/>
        <v>-5790</v>
      </c>
      <c r="F17" s="110">
        <f t="shared" si="1"/>
        <v>-18.439490445859875</v>
      </c>
    </row>
    <row r="18" spans="1:6" ht="15" customHeight="1" x14ac:dyDescent="0.25">
      <c r="A18" s="187"/>
      <c r="B18" s="103" t="s">
        <v>51</v>
      </c>
      <c r="C18" s="113">
        <v>21200</v>
      </c>
      <c r="D18" s="113">
        <v>24820</v>
      </c>
      <c r="E18" s="18">
        <f t="shared" si="0"/>
        <v>3620</v>
      </c>
      <c r="F18" s="109">
        <f t="shared" si="1"/>
        <v>17.075471698113205</v>
      </c>
    </row>
    <row r="19" spans="1:6" ht="15" customHeight="1" thickBot="1" x14ac:dyDescent="0.3">
      <c r="A19" s="187"/>
      <c r="B19" s="106" t="s">
        <v>35</v>
      </c>
      <c r="C19" s="116">
        <v>11360</v>
      </c>
      <c r="D19" s="116">
        <v>12730</v>
      </c>
      <c r="E19" s="99">
        <f t="shared" si="0"/>
        <v>1370</v>
      </c>
      <c r="F19" s="112">
        <f t="shared" si="1"/>
        <v>12.059859154929569</v>
      </c>
    </row>
    <row r="20" spans="1:6" ht="15" customHeight="1" x14ac:dyDescent="0.25">
      <c r="B20" s="4"/>
      <c r="C20" s="5"/>
      <c r="D20" s="5"/>
      <c r="E20" s="5"/>
      <c r="F20" s="5"/>
    </row>
    <row r="21" spans="1:6" ht="15" customHeight="1" x14ac:dyDescent="0.25">
      <c r="A21" s="61" t="s">
        <v>9</v>
      </c>
      <c r="B21" s="226" t="s">
        <v>111</v>
      </c>
      <c r="C21" s="223"/>
      <c r="D21" s="223"/>
      <c r="E21" s="223"/>
      <c r="F21" s="223"/>
    </row>
    <row r="22" spans="1:6" ht="15" customHeight="1" x14ac:dyDescent="0.25">
      <c r="A22" s="78" t="s">
        <v>6</v>
      </c>
      <c r="B22" s="216" t="s">
        <v>130</v>
      </c>
      <c r="C22" s="217"/>
      <c r="D22" s="217"/>
      <c r="E22" s="217"/>
      <c r="F22" s="217"/>
    </row>
    <row r="23" spans="1:6" ht="15" customHeight="1" x14ac:dyDescent="0.25">
      <c r="A23" s="78" t="s">
        <v>2</v>
      </c>
      <c r="B23" s="224" t="s">
        <v>132</v>
      </c>
      <c r="C23" s="219"/>
      <c r="D23" s="219"/>
      <c r="E23" s="219"/>
      <c r="F23" s="219"/>
    </row>
    <row r="24" spans="1:6" ht="15" customHeight="1" x14ac:dyDescent="0.25">
      <c r="B24" s="224" t="s">
        <v>133</v>
      </c>
      <c r="C24" s="219"/>
      <c r="D24" s="219"/>
      <c r="E24" s="219"/>
      <c r="F24" s="219"/>
    </row>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ht="15" customHeight="1" x14ac:dyDescent="0.25"/>
    <row r="34" ht="15" customHeight="1" x14ac:dyDescent="0.25"/>
    <row r="35" ht="15" customHeight="1" x14ac:dyDescent="0.25"/>
    <row r="36" ht="15" customHeight="1" x14ac:dyDescent="0.25"/>
  </sheetData>
  <mergeCells count="5">
    <mergeCell ref="B2:F2"/>
    <mergeCell ref="B21:F21"/>
    <mergeCell ref="B22:F22"/>
    <mergeCell ref="B23:F23"/>
    <mergeCell ref="B24:F24"/>
  </mergeCells>
  <hyperlinks>
    <hyperlink ref="F1" location="Contents!A1" display="[contents Ç]" xr:uid="{00000000-0004-0000-0300-000000000000}"/>
    <hyperlink ref="B23" r:id="rId1" display="http://www.observatorioemigracao.pt/np4/5810.html" xr:uid="{00000000-0004-0000-0300-000001000000}"/>
    <hyperlink ref="B23:F23" r:id="rId2" display="http://www.observatorioemigracao.pt/np4EN/6863.html" xr:uid="{00000000-0004-0000-0300-000002000000}"/>
    <hyperlink ref="B24" r:id="rId3" display="http://www.observatorioemigracao.pt/np4/5810.html" xr:uid="{00000000-0004-0000-0300-000003000000}"/>
    <hyperlink ref="B24:F24" r:id="rId4" display="http://www.observatorioemigracao.pt/np4/6863.html" xr:uid="{00000000-0004-0000-0300-000004000000}"/>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ignoredErrors>
    <ignoredError sqref="F4 E4:E19"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9"/>
  <sheetViews>
    <sheetView showGridLines="0" zoomScaleNormal="100" workbookViewId="0">
      <selection activeCell="E1" sqref="E1"/>
    </sheetView>
  </sheetViews>
  <sheetFormatPr defaultColWidth="8.7109375" defaultRowHeight="12" customHeight="1" x14ac:dyDescent="0.25"/>
  <cols>
    <col min="1" max="1" width="8.7109375" style="1"/>
    <col min="2" max="2" width="32.7109375" style="1" customWidth="1"/>
    <col min="3" max="5" width="16.7109375" style="12" customWidth="1"/>
    <col min="6" max="6" width="8.7109375" style="1"/>
    <col min="7" max="8" width="9" style="1" bestFit="1" customWidth="1"/>
    <col min="9" max="16384" width="8.7109375" style="1"/>
  </cols>
  <sheetData>
    <row r="1" spans="1:11" ht="30" customHeight="1" x14ac:dyDescent="0.25">
      <c r="A1" s="54" t="s">
        <v>0</v>
      </c>
      <c r="B1" s="148" t="s">
        <v>1</v>
      </c>
      <c r="C1" s="13"/>
      <c r="D1" s="13"/>
      <c r="E1" s="71" t="s">
        <v>5</v>
      </c>
    </row>
    <row r="2" spans="1:11" s="39" customFormat="1" ht="30" customHeight="1" thickBot="1" x14ac:dyDescent="0.25">
      <c r="B2" s="220" t="s">
        <v>121</v>
      </c>
      <c r="C2" s="225"/>
      <c r="D2" s="225"/>
      <c r="E2" s="225"/>
    </row>
    <row r="3" spans="1:11" customFormat="1" ht="45" customHeight="1" x14ac:dyDescent="0.25">
      <c r="B3" s="119" t="s">
        <v>7</v>
      </c>
      <c r="C3" s="122">
        <v>2016</v>
      </c>
      <c r="D3" s="122">
        <v>2017</v>
      </c>
      <c r="E3" s="107" t="s">
        <v>87</v>
      </c>
    </row>
    <row r="4" spans="1:11" customFormat="1" ht="30" customHeight="1" x14ac:dyDescent="0.25">
      <c r="B4" s="123" t="s">
        <v>94</v>
      </c>
      <c r="C4" s="124"/>
      <c r="D4" s="124"/>
      <c r="E4" s="124"/>
    </row>
    <row r="5" spans="1:11" customFormat="1" ht="15" customHeight="1" x14ac:dyDescent="0.25">
      <c r="B5" s="125" t="s">
        <v>90</v>
      </c>
      <c r="C5" s="137">
        <v>3343200</v>
      </c>
      <c r="D5" s="137">
        <v>3554750</v>
      </c>
      <c r="E5" s="109">
        <f t="shared" ref="E5:E10" si="0">(D5/C5*100)-100</f>
        <v>6.3277698013878876</v>
      </c>
    </row>
    <row r="6" spans="1:11" customFormat="1" ht="15" customHeight="1" x14ac:dyDescent="0.25">
      <c r="B6" s="126" t="s">
        <v>91</v>
      </c>
      <c r="C6" s="138">
        <v>185494000</v>
      </c>
      <c r="D6" s="138">
        <v>193049000</v>
      </c>
      <c r="E6" s="110">
        <f t="shared" si="0"/>
        <v>4.0729080185881941</v>
      </c>
    </row>
    <row r="7" spans="1:11" customFormat="1" ht="15" customHeight="1" x14ac:dyDescent="0.25">
      <c r="B7" s="125" t="s">
        <v>92</v>
      </c>
      <c r="C7" s="137">
        <v>50038841</v>
      </c>
      <c r="D7" s="192">
        <v>55029316</v>
      </c>
      <c r="E7" s="109">
        <f t="shared" si="0"/>
        <v>9.973202616743265</v>
      </c>
    </row>
    <row r="8" spans="1:11" customFormat="1" ht="30" customHeight="1" x14ac:dyDescent="0.25">
      <c r="B8" s="121" t="s">
        <v>93</v>
      </c>
      <c r="C8" s="118"/>
      <c r="D8" s="118"/>
      <c r="E8" s="118"/>
    </row>
    <row r="9" spans="1:11" customFormat="1" ht="15" customHeight="1" x14ac:dyDescent="0.25">
      <c r="B9" s="120" t="s">
        <v>91</v>
      </c>
      <c r="C9" s="139">
        <f>C$5/C6*100</f>
        <v>1.8023224470872372</v>
      </c>
      <c r="D9" s="139">
        <f>D$5/D6*100</f>
        <v>1.8413718796782164</v>
      </c>
      <c r="E9" s="139">
        <f>(D9/C9*100)-100</f>
        <v>2.1666174470660167</v>
      </c>
    </row>
    <row r="10" spans="1:11" customFormat="1" ht="15" customHeight="1" thickBot="1" x14ac:dyDescent="0.3">
      <c r="B10" s="179" t="s">
        <v>92</v>
      </c>
      <c r="C10" s="180">
        <f>C$5/C7*100</f>
        <v>6.6812099025235216</v>
      </c>
      <c r="D10" s="180">
        <f>D$5/D7*100</f>
        <v>6.4597386600262308</v>
      </c>
      <c r="E10" s="180">
        <f t="shared" si="0"/>
        <v>-3.3148373682084298</v>
      </c>
    </row>
    <row r="11" spans="1:11" customFormat="1" ht="15" customHeight="1" x14ac:dyDescent="0.25">
      <c r="B11" s="97"/>
      <c r="C11" s="97"/>
      <c r="D11" s="97"/>
      <c r="E11" s="97"/>
    </row>
    <row r="12" spans="1:11" ht="30" customHeight="1" x14ac:dyDescent="0.25">
      <c r="A12" s="61" t="s">
        <v>9</v>
      </c>
      <c r="B12" s="227" t="s">
        <v>122</v>
      </c>
      <c r="C12" s="228"/>
      <c r="D12" s="228"/>
      <c r="E12" s="228"/>
    </row>
    <row r="13" spans="1:11" ht="15" customHeight="1" x14ac:dyDescent="0.25">
      <c r="A13" s="96" t="s">
        <v>6</v>
      </c>
      <c r="B13" s="216" t="s">
        <v>130</v>
      </c>
      <c r="C13" s="217"/>
      <c r="D13" s="217"/>
      <c r="E13" s="217"/>
      <c r="F13" s="217"/>
    </row>
    <row r="14" spans="1:11" ht="15" customHeight="1" x14ac:dyDescent="0.25">
      <c r="A14" s="96" t="s">
        <v>2</v>
      </c>
      <c r="B14" s="224" t="s">
        <v>132</v>
      </c>
      <c r="C14" s="219"/>
      <c r="D14" s="219"/>
      <c r="E14" s="219"/>
    </row>
    <row r="15" spans="1:11" ht="15" customHeight="1" x14ac:dyDescent="0.25">
      <c r="B15" s="224" t="s">
        <v>133</v>
      </c>
      <c r="C15" s="219"/>
      <c r="D15" s="219"/>
      <c r="E15" s="219"/>
      <c r="J15"/>
      <c r="K15"/>
    </row>
    <row r="16" spans="1:11" ht="15" customHeight="1" x14ac:dyDescent="0.25">
      <c r="J16"/>
      <c r="K16"/>
    </row>
    <row r="17" spans="10:11" ht="12" customHeight="1" x14ac:dyDescent="0.25">
      <c r="J17"/>
      <c r="K17"/>
    </row>
    <row r="18" spans="10:11" ht="12" customHeight="1" x14ac:dyDescent="0.25">
      <c r="J18"/>
      <c r="K18"/>
    </row>
    <row r="19" spans="10:11" ht="12" customHeight="1" x14ac:dyDescent="0.25">
      <c r="J19"/>
      <c r="K19"/>
    </row>
  </sheetData>
  <mergeCells count="5">
    <mergeCell ref="B2:E2"/>
    <mergeCell ref="B12:E12"/>
    <mergeCell ref="B14:E14"/>
    <mergeCell ref="B13:F13"/>
    <mergeCell ref="B15:E15"/>
  </mergeCells>
  <hyperlinks>
    <hyperlink ref="E1" location="Contents!A1" display="[contents Ç]" xr:uid="{00000000-0004-0000-0400-000000000000}"/>
    <hyperlink ref="B14" r:id="rId1" display="http://www.observatorioemigracao.pt/np4/5810.html" xr:uid="{00000000-0004-0000-0400-000001000000}"/>
    <hyperlink ref="B14:E14" r:id="rId2" display="http://www.observatorioemigracao.pt/np4EN/6863.html" xr:uid="{00000000-0004-0000-0400-000002000000}"/>
    <hyperlink ref="B15" r:id="rId3" display="http://www.observatorioemigracao.pt/np4/5810.html" xr:uid="{00000000-0004-0000-0400-000003000000}"/>
    <hyperlink ref="B15:E15" r:id="rId4" display="http://www.observatorioemigracao.pt/np4/6863.html" xr:uid="{00000000-0004-0000-0400-000004000000}"/>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53"/>
  <sheetViews>
    <sheetView showGridLines="0" workbookViewId="0">
      <selection activeCell="D1" sqref="D1"/>
    </sheetView>
  </sheetViews>
  <sheetFormatPr defaultRowHeight="15" x14ac:dyDescent="0.25"/>
  <cols>
    <col min="1" max="1" width="8.7109375" customWidth="1"/>
    <col min="2" max="3" width="24.7109375" customWidth="1"/>
    <col min="4" max="4" width="24.7109375" style="58" customWidth="1"/>
    <col min="7" max="7" width="15.28515625" bestFit="1" customWidth="1"/>
    <col min="8" max="8" width="17.7109375" bestFit="1" customWidth="1"/>
  </cols>
  <sheetData>
    <row r="1" spans="1:23" s="47" customFormat="1" ht="30" customHeight="1" x14ac:dyDescent="0.25">
      <c r="A1" s="53" t="s">
        <v>0</v>
      </c>
      <c r="B1" s="149" t="s">
        <v>1</v>
      </c>
      <c r="C1" s="45"/>
      <c r="D1" s="71" t="s">
        <v>5</v>
      </c>
      <c r="F1"/>
      <c r="G1"/>
      <c r="H1"/>
      <c r="I1"/>
      <c r="J1"/>
      <c r="K1"/>
      <c r="L1"/>
    </row>
    <row r="2" spans="1:23" s="47" customFormat="1" ht="30" customHeight="1" thickBot="1" x14ac:dyDescent="0.3">
      <c r="B2" s="229" t="s">
        <v>123</v>
      </c>
      <c r="C2" s="230"/>
      <c r="D2" s="230"/>
      <c r="F2"/>
      <c r="G2"/>
      <c r="H2"/>
      <c r="I2"/>
      <c r="J2"/>
      <c r="K2"/>
      <c r="L2"/>
    </row>
    <row r="3" spans="1:23" s="47" customFormat="1" ht="45" customHeight="1" thickBot="1" x14ac:dyDescent="0.3">
      <c r="B3" s="128" t="s">
        <v>10</v>
      </c>
      <c r="C3" s="127" t="s">
        <v>97</v>
      </c>
      <c r="D3" s="127" t="s">
        <v>95</v>
      </c>
      <c r="F3"/>
      <c r="G3"/>
      <c r="H3"/>
      <c r="I3"/>
      <c r="J3"/>
      <c r="K3"/>
      <c r="L3"/>
    </row>
    <row r="4" spans="1:23" s="47" customFormat="1" ht="30" customHeight="1" x14ac:dyDescent="0.25">
      <c r="B4" s="123" t="s">
        <v>96</v>
      </c>
      <c r="C4" s="140">
        <v>613465842.85516679</v>
      </c>
      <c r="D4" s="136">
        <f>C4/C$4*100</f>
        <v>100</v>
      </c>
      <c r="F4"/>
      <c r="G4"/>
      <c r="H4"/>
      <c r="I4"/>
      <c r="J4"/>
      <c r="K4"/>
      <c r="L4"/>
    </row>
    <row r="5" spans="1:23" s="60" customFormat="1" ht="15" customHeight="1" x14ac:dyDescent="0.25">
      <c r="A5" s="59"/>
      <c r="B5" s="102" t="s">
        <v>98</v>
      </c>
      <c r="C5" s="83"/>
      <c r="D5" s="83"/>
      <c r="E5" s="108"/>
      <c r="F5"/>
      <c r="G5"/>
      <c r="H5"/>
      <c r="I5"/>
      <c r="J5"/>
      <c r="K5"/>
      <c r="L5"/>
      <c r="M5" s="59"/>
      <c r="N5" s="59"/>
      <c r="O5" s="59"/>
      <c r="P5" s="59"/>
      <c r="Q5" s="59"/>
      <c r="R5" s="59"/>
      <c r="S5" s="59"/>
      <c r="T5" s="59"/>
      <c r="U5" s="59"/>
      <c r="V5" s="59"/>
      <c r="W5" s="59"/>
    </row>
    <row r="6" spans="1:23" s="86" customFormat="1" ht="15" customHeight="1" x14ac:dyDescent="0.25">
      <c r="A6" s="59"/>
      <c r="B6" s="202" t="s">
        <v>58</v>
      </c>
      <c r="C6" s="129">
        <v>68968100</v>
      </c>
      <c r="D6" s="131">
        <f>C6/C$4*100</f>
        <v>11.242370019985398</v>
      </c>
      <c r="E6" s="59"/>
      <c r="F6" s="193"/>
      <c r="G6"/>
      <c r="H6"/>
      <c r="I6"/>
      <c r="J6" s="59"/>
      <c r="K6" s="59"/>
      <c r="L6" s="59"/>
      <c r="M6" s="59"/>
      <c r="N6" s="59"/>
      <c r="O6" s="59"/>
      <c r="P6" s="59"/>
      <c r="Q6" s="59"/>
      <c r="R6" s="59"/>
      <c r="S6" s="59"/>
      <c r="T6" s="59"/>
    </row>
    <row r="7" spans="1:23" s="86" customFormat="1" ht="15" customHeight="1" x14ac:dyDescent="0.25">
      <c r="A7" s="59"/>
      <c r="B7" s="134" t="s">
        <v>44</v>
      </c>
      <c r="C7" s="130">
        <v>63859748.200214885</v>
      </c>
      <c r="D7" s="132">
        <f t="shared" ref="D7:D22" si="0">C7/C$4*100</f>
        <v>10.40966647841411</v>
      </c>
      <c r="E7" s="59"/>
      <c r="F7"/>
      <c r="G7"/>
      <c r="H7"/>
      <c r="I7"/>
      <c r="J7" s="59"/>
      <c r="K7" s="59"/>
      <c r="L7" s="59"/>
      <c r="M7" s="59"/>
      <c r="N7" s="59"/>
      <c r="O7" s="59"/>
      <c r="P7" s="59"/>
      <c r="Q7" s="59"/>
      <c r="R7" s="59"/>
      <c r="S7" s="59"/>
      <c r="T7" s="59"/>
    </row>
    <row r="8" spans="1:23" s="86" customFormat="1" ht="15" customHeight="1" x14ac:dyDescent="0.25">
      <c r="A8" s="59"/>
      <c r="B8" s="120" t="s">
        <v>70</v>
      </c>
      <c r="C8" s="129">
        <v>32807755.146547191</v>
      </c>
      <c r="D8" s="131">
        <f t="shared" si="0"/>
        <v>5.347935101627618</v>
      </c>
      <c r="E8" s="59"/>
      <c r="F8"/>
      <c r="G8"/>
      <c r="H8"/>
      <c r="I8"/>
      <c r="J8" s="59"/>
      <c r="K8" s="59"/>
      <c r="L8" s="59"/>
      <c r="M8" s="59"/>
      <c r="N8" s="59"/>
      <c r="O8" s="59"/>
      <c r="P8" s="59"/>
      <c r="Q8" s="59"/>
      <c r="R8" s="59"/>
      <c r="S8" s="59"/>
      <c r="T8" s="59"/>
    </row>
    <row r="9" spans="1:23" s="86" customFormat="1" ht="15" customHeight="1" x14ac:dyDescent="0.25">
      <c r="A9" s="59"/>
      <c r="B9" s="184" t="s">
        <v>63</v>
      </c>
      <c r="C9" s="130">
        <v>30600049.726234436</v>
      </c>
      <c r="D9" s="132">
        <f t="shared" si="0"/>
        <v>4.9880608810780691</v>
      </c>
      <c r="E9" s="59"/>
      <c r="F9"/>
      <c r="G9"/>
      <c r="H9"/>
      <c r="I9"/>
      <c r="J9" s="59"/>
      <c r="K9" s="59"/>
      <c r="L9" s="59"/>
      <c r="M9" s="59"/>
      <c r="N9" s="59"/>
      <c r="O9" s="59"/>
      <c r="P9" s="59"/>
      <c r="Q9" s="59"/>
      <c r="R9" s="59"/>
      <c r="S9" s="59"/>
      <c r="T9" s="59"/>
    </row>
    <row r="10" spans="1:23" s="86" customFormat="1" ht="15" customHeight="1" x14ac:dyDescent="0.25">
      <c r="A10" s="59"/>
      <c r="B10" s="185" t="s">
        <v>20</v>
      </c>
      <c r="C10" s="129">
        <v>25372378.811711997</v>
      </c>
      <c r="D10" s="131">
        <f t="shared" si="0"/>
        <v>4.1359073381534888</v>
      </c>
      <c r="E10" s="59"/>
      <c r="F10"/>
      <c r="G10"/>
      <c r="H10"/>
      <c r="I10"/>
      <c r="J10" s="59"/>
      <c r="K10" s="59"/>
      <c r="L10" s="59"/>
      <c r="M10" s="59"/>
      <c r="N10" s="59"/>
      <c r="O10" s="59"/>
      <c r="P10" s="59"/>
      <c r="Q10" s="59"/>
      <c r="R10" s="59"/>
      <c r="S10" s="59"/>
      <c r="T10" s="59"/>
    </row>
    <row r="11" spans="1:23" s="86" customFormat="1" ht="15" customHeight="1" x14ac:dyDescent="0.25">
      <c r="A11" s="59"/>
      <c r="B11" s="173" t="s">
        <v>68</v>
      </c>
      <c r="C11" s="130">
        <v>21967240.454475455</v>
      </c>
      <c r="D11" s="132">
        <f t="shared" si="0"/>
        <v>3.5808416573344091</v>
      </c>
      <c r="E11" s="59"/>
      <c r="F11"/>
      <c r="G11"/>
      <c r="H11"/>
      <c r="I11"/>
      <c r="J11" s="59"/>
      <c r="K11" s="59"/>
      <c r="L11" s="59"/>
      <c r="M11" s="59"/>
      <c r="N11" s="59"/>
      <c r="O11" s="59"/>
      <c r="P11" s="59"/>
      <c r="Q11" s="59"/>
      <c r="R11" s="59"/>
      <c r="S11" s="59"/>
      <c r="T11" s="59"/>
    </row>
    <row r="12" spans="1:23" s="86" customFormat="1" ht="15" customHeight="1" x14ac:dyDescent="0.25">
      <c r="A12" s="59"/>
      <c r="B12" s="202" t="s">
        <v>55</v>
      </c>
      <c r="C12" s="129">
        <v>19982655.154175997</v>
      </c>
      <c r="D12" s="131">
        <f t="shared" si="0"/>
        <v>3.2573378594598794</v>
      </c>
      <c r="E12" s="59"/>
      <c r="F12"/>
      <c r="G12"/>
      <c r="H12"/>
      <c r="I12"/>
      <c r="J12" s="59"/>
      <c r="K12" s="59"/>
      <c r="L12" s="59"/>
      <c r="M12" s="59"/>
      <c r="N12" s="59"/>
      <c r="O12" s="59"/>
      <c r="P12" s="59"/>
      <c r="Q12" s="59"/>
      <c r="R12" s="59"/>
      <c r="S12" s="59"/>
      <c r="T12" s="59"/>
    </row>
    <row r="13" spans="1:23" s="86" customFormat="1" ht="15" customHeight="1" x14ac:dyDescent="0.25">
      <c r="A13" s="59"/>
      <c r="B13" s="134" t="s">
        <v>69</v>
      </c>
      <c r="C13" s="130">
        <v>19664599.144429192</v>
      </c>
      <c r="D13" s="132">
        <f t="shared" si="0"/>
        <v>3.2054921025279981</v>
      </c>
      <c r="E13" s="59"/>
      <c r="F13"/>
      <c r="G13"/>
      <c r="H13"/>
      <c r="I13"/>
      <c r="J13" s="59"/>
      <c r="K13" s="59"/>
      <c r="L13" s="59"/>
      <c r="M13" s="59"/>
      <c r="N13" s="59"/>
      <c r="O13" s="59"/>
      <c r="P13" s="59"/>
      <c r="Q13" s="59"/>
      <c r="R13" s="59"/>
      <c r="S13" s="59"/>
      <c r="T13" s="59"/>
    </row>
    <row r="14" spans="1:23" s="86" customFormat="1" ht="15" customHeight="1" x14ac:dyDescent="0.25">
      <c r="A14" s="59"/>
      <c r="B14" s="120" t="s">
        <v>15</v>
      </c>
      <c r="C14" s="129">
        <v>16833332.177229498</v>
      </c>
      <c r="D14" s="131">
        <f t="shared" si="0"/>
        <v>2.7439721988243901</v>
      </c>
      <c r="E14" s="59"/>
      <c r="F14"/>
      <c r="G14"/>
      <c r="H14"/>
      <c r="I14"/>
      <c r="J14" s="59"/>
      <c r="K14" s="59"/>
      <c r="L14" s="59"/>
      <c r="M14" s="59"/>
      <c r="N14" s="59"/>
      <c r="O14" s="59"/>
      <c r="P14" s="59"/>
      <c r="Q14" s="59"/>
      <c r="R14" s="59"/>
      <c r="S14" s="59"/>
      <c r="T14" s="59"/>
    </row>
    <row r="15" spans="1:23" s="86" customFormat="1" ht="15" customHeight="1" x14ac:dyDescent="0.25">
      <c r="A15" s="59"/>
      <c r="B15" s="134" t="s">
        <v>105</v>
      </c>
      <c r="C15" s="130">
        <v>13780800.000000002</v>
      </c>
      <c r="D15" s="132">
        <f t="shared" si="0"/>
        <v>2.2463842380957977</v>
      </c>
      <c r="E15" s="59"/>
      <c r="F15"/>
      <c r="G15"/>
      <c r="H15"/>
      <c r="I15"/>
      <c r="J15" s="59"/>
      <c r="K15" s="59"/>
      <c r="L15" s="59"/>
      <c r="M15" s="59"/>
      <c r="N15" s="59"/>
      <c r="O15" s="59"/>
      <c r="P15" s="59"/>
      <c r="Q15" s="59"/>
      <c r="R15" s="59"/>
      <c r="S15" s="59"/>
      <c r="T15" s="59"/>
    </row>
    <row r="16" spans="1:23" s="86" customFormat="1" ht="15" customHeight="1" x14ac:dyDescent="0.25">
      <c r="A16" s="59"/>
      <c r="B16" s="174" t="s">
        <v>50</v>
      </c>
      <c r="C16" s="129">
        <v>13469450.822012244</v>
      </c>
      <c r="D16" s="131">
        <f t="shared" si="0"/>
        <v>2.1956317501433</v>
      </c>
      <c r="E16" s="59"/>
      <c r="F16"/>
      <c r="G16"/>
      <c r="H16"/>
      <c r="I16"/>
      <c r="J16" s="59"/>
      <c r="K16" s="59"/>
      <c r="L16" s="59"/>
      <c r="M16" s="59"/>
      <c r="N16" s="59"/>
      <c r="O16" s="59"/>
      <c r="P16" s="59"/>
      <c r="Q16" s="59"/>
      <c r="R16" s="59"/>
      <c r="S16" s="59"/>
      <c r="T16" s="59"/>
    </row>
    <row r="17" spans="1:20" s="86" customFormat="1" ht="15" customHeight="1" x14ac:dyDescent="0.25">
      <c r="A17" s="59"/>
      <c r="B17" s="134" t="s">
        <v>19</v>
      </c>
      <c r="C17" s="130">
        <v>10692018.95424</v>
      </c>
      <c r="D17" s="132">
        <f t="shared" si="0"/>
        <v>1.7428874123582263</v>
      </c>
      <c r="E17" s="59"/>
      <c r="F17"/>
      <c r="G17"/>
      <c r="H17"/>
      <c r="I17"/>
      <c r="J17" s="59"/>
      <c r="K17" s="59"/>
      <c r="L17" s="59"/>
      <c r="M17" s="59"/>
      <c r="N17" s="59"/>
      <c r="O17" s="59"/>
      <c r="P17" s="59"/>
      <c r="Q17" s="59"/>
      <c r="R17" s="59"/>
      <c r="S17" s="59"/>
      <c r="T17" s="59"/>
    </row>
    <row r="18" spans="1:20" s="86" customFormat="1" ht="15" customHeight="1" x14ac:dyDescent="0.25">
      <c r="A18" s="59"/>
      <c r="B18" s="174" t="s">
        <v>11</v>
      </c>
      <c r="C18" s="129">
        <v>10272997.311033959</v>
      </c>
      <c r="D18" s="131">
        <f t="shared" si="0"/>
        <v>1.6745834231327059</v>
      </c>
      <c r="E18" s="59"/>
      <c r="F18"/>
      <c r="G18"/>
      <c r="H18"/>
      <c r="I18"/>
      <c r="J18" s="59"/>
      <c r="K18" s="59"/>
      <c r="L18" s="59"/>
      <c r="M18" s="59"/>
      <c r="N18" s="59"/>
      <c r="O18" s="59"/>
      <c r="P18" s="59"/>
      <c r="Q18" s="59"/>
      <c r="R18" s="59"/>
      <c r="S18" s="59"/>
      <c r="T18" s="59"/>
    </row>
    <row r="19" spans="1:20" s="86" customFormat="1" ht="15" customHeight="1" x14ac:dyDescent="0.25">
      <c r="A19" s="59"/>
      <c r="B19" s="134" t="s">
        <v>22</v>
      </c>
      <c r="C19" s="130">
        <v>9287431.404389495</v>
      </c>
      <c r="D19" s="132">
        <f t="shared" si="0"/>
        <v>1.5139280389539413</v>
      </c>
      <c r="E19" s="59"/>
      <c r="F19"/>
      <c r="G19"/>
      <c r="H19"/>
      <c r="I19"/>
      <c r="J19" s="59"/>
      <c r="K19" s="59"/>
      <c r="L19" s="59"/>
      <c r="M19" s="59"/>
      <c r="N19" s="59"/>
      <c r="O19" s="59"/>
      <c r="P19" s="59"/>
      <c r="Q19" s="59"/>
      <c r="R19" s="59"/>
      <c r="S19" s="59"/>
      <c r="T19" s="59"/>
    </row>
    <row r="20" spans="1:20" s="86" customFormat="1" ht="15" customHeight="1" x14ac:dyDescent="0.25">
      <c r="A20" s="59"/>
      <c r="B20" s="120" t="s">
        <v>59</v>
      </c>
      <c r="C20" s="129">
        <v>8997284.7021351587</v>
      </c>
      <c r="D20" s="131">
        <f t="shared" si="0"/>
        <v>1.4666317296918074</v>
      </c>
      <c r="E20" s="59"/>
      <c r="F20"/>
      <c r="G20"/>
      <c r="H20"/>
      <c r="I20"/>
      <c r="J20" s="59"/>
      <c r="K20" s="59"/>
      <c r="L20" s="59"/>
      <c r="M20" s="59"/>
      <c r="N20" s="59"/>
      <c r="O20" s="59"/>
      <c r="P20" s="59"/>
      <c r="Q20" s="59"/>
      <c r="R20" s="59"/>
      <c r="S20" s="59"/>
      <c r="T20" s="59"/>
    </row>
    <row r="21" spans="1:20" s="86" customFormat="1" ht="15" customHeight="1" x14ac:dyDescent="0.25">
      <c r="A21" s="59"/>
      <c r="B21" s="134" t="s">
        <v>56</v>
      </c>
      <c r="C21" s="130">
        <v>8539810.1634240001</v>
      </c>
      <c r="D21" s="132">
        <f t="shared" si="0"/>
        <v>1.3920596008537944</v>
      </c>
      <c r="E21" s="59"/>
      <c r="F21"/>
      <c r="G21"/>
      <c r="H21"/>
      <c r="I21"/>
      <c r="J21" s="59"/>
      <c r="K21" s="59"/>
      <c r="L21" s="59"/>
      <c r="M21" s="59"/>
      <c r="N21" s="59"/>
      <c r="O21" s="59"/>
      <c r="P21" s="59"/>
      <c r="Q21" s="59"/>
      <c r="R21" s="59"/>
      <c r="S21" s="59"/>
      <c r="T21" s="59"/>
    </row>
    <row r="22" spans="1:20" s="86" customFormat="1" ht="15" customHeight="1" x14ac:dyDescent="0.25">
      <c r="A22" s="59"/>
      <c r="B22" s="188" t="s">
        <v>71</v>
      </c>
      <c r="C22" s="129">
        <v>8026312.0456959996</v>
      </c>
      <c r="D22" s="131">
        <f t="shared" si="0"/>
        <v>1.3083551658459545</v>
      </c>
      <c r="E22" s="59"/>
      <c r="F22"/>
      <c r="G22"/>
      <c r="H22"/>
      <c r="I22"/>
      <c r="J22" s="59"/>
      <c r="K22" s="59"/>
      <c r="L22" s="59"/>
      <c r="M22" s="59"/>
      <c r="N22" s="59"/>
      <c r="O22" s="59"/>
      <c r="P22" s="59"/>
      <c r="Q22" s="59"/>
      <c r="R22" s="59"/>
      <c r="S22" s="59"/>
      <c r="T22" s="59"/>
    </row>
    <row r="23" spans="1:20" s="86" customFormat="1" ht="15" customHeight="1" x14ac:dyDescent="0.25">
      <c r="A23" s="59"/>
      <c r="B23" s="194" t="s">
        <v>62</v>
      </c>
      <c r="C23" s="130">
        <v>7954715.1623410722</v>
      </c>
      <c r="D23" s="132">
        <v>1.2175471738485499</v>
      </c>
      <c r="E23" s="59"/>
      <c r="F23"/>
      <c r="G23"/>
      <c r="H23"/>
      <c r="I23"/>
      <c r="J23" s="59"/>
      <c r="K23" s="59"/>
      <c r="L23" s="59"/>
      <c r="M23" s="59"/>
      <c r="N23" s="59"/>
      <c r="O23" s="59"/>
      <c r="P23" s="59"/>
      <c r="Q23" s="59"/>
      <c r="R23" s="59"/>
      <c r="S23" s="59"/>
      <c r="T23" s="59"/>
    </row>
    <row r="24" spans="1:20" s="86" customFormat="1" ht="15" customHeight="1" x14ac:dyDescent="0.25">
      <c r="A24" s="59"/>
      <c r="B24" s="120" t="s">
        <v>79</v>
      </c>
      <c r="C24" s="129">
        <v>7894536.8355839998</v>
      </c>
      <c r="D24" s="131">
        <v>1.2171332305560401</v>
      </c>
      <c r="E24" s="59"/>
      <c r="F24"/>
      <c r="G24"/>
      <c r="H24"/>
      <c r="I24"/>
      <c r="J24" s="59"/>
      <c r="K24" s="59"/>
      <c r="L24" s="59"/>
      <c r="M24" s="59"/>
      <c r="N24" s="59"/>
      <c r="O24" s="59"/>
      <c r="P24" s="59"/>
      <c r="Q24" s="59"/>
      <c r="R24" s="59"/>
      <c r="S24" s="59"/>
      <c r="T24" s="59"/>
    </row>
    <row r="25" spans="1:20" s="86" customFormat="1" ht="15" customHeight="1" x14ac:dyDescent="0.25">
      <c r="A25" s="59"/>
      <c r="B25" s="134" t="s">
        <v>64</v>
      </c>
      <c r="C25" s="130">
        <v>7467193.0252075186</v>
      </c>
      <c r="D25" s="132">
        <v>1.2056164726476786</v>
      </c>
      <c r="E25" s="59"/>
      <c r="F25"/>
      <c r="G25"/>
      <c r="H25"/>
      <c r="I25"/>
      <c r="J25" s="59"/>
      <c r="K25" s="59"/>
      <c r="L25" s="59"/>
      <c r="M25" s="59"/>
      <c r="N25" s="59"/>
      <c r="O25" s="59"/>
      <c r="P25" s="59"/>
      <c r="Q25" s="59"/>
      <c r="R25" s="59"/>
      <c r="S25" s="59"/>
      <c r="T25" s="59"/>
    </row>
    <row r="26" spans="1:20" s="86" customFormat="1" ht="15" customHeight="1" x14ac:dyDescent="0.25">
      <c r="A26" s="59"/>
      <c r="B26" s="120" t="s">
        <v>76</v>
      </c>
      <c r="C26" s="129">
        <v>7189867.9310544003</v>
      </c>
      <c r="D26" s="131">
        <v>1.183211574232323</v>
      </c>
      <c r="E26" s="59"/>
      <c r="F26"/>
      <c r="G26"/>
      <c r="H26"/>
      <c r="I26"/>
      <c r="J26" s="59"/>
      <c r="K26" s="59"/>
      <c r="L26" s="59"/>
      <c r="M26" s="59"/>
      <c r="N26" s="59"/>
      <c r="O26" s="59"/>
      <c r="P26" s="59"/>
      <c r="Q26" s="59"/>
      <c r="R26" s="59"/>
      <c r="S26" s="59"/>
      <c r="T26" s="59"/>
    </row>
    <row r="27" spans="1:20" s="86" customFormat="1" ht="15" customHeight="1" x14ac:dyDescent="0.25">
      <c r="A27" s="59"/>
      <c r="B27" s="134" t="s">
        <v>66</v>
      </c>
      <c r="C27" s="130">
        <v>6946529.9960064003</v>
      </c>
      <c r="D27" s="132">
        <v>1.168631669580154</v>
      </c>
      <c r="E27" s="59"/>
      <c r="F27"/>
      <c r="G27"/>
      <c r="H27"/>
      <c r="I27"/>
      <c r="J27" s="59"/>
      <c r="K27" s="59"/>
      <c r="L27" s="59"/>
      <c r="M27" s="59"/>
      <c r="N27" s="59"/>
      <c r="O27" s="59"/>
      <c r="P27" s="59"/>
      <c r="Q27" s="59"/>
      <c r="R27" s="59"/>
      <c r="S27" s="59"/>
      <c r="T27" s="59"/>
    </row>
    <row r="28" spans="1:20" s="86" customFormat="1" ht="15" customHeight="1" x14ac:dyDescent="0.25">
      <c r="A28" s="59"/>
      <c r="B28" s="120" t="s">
        <v>31</v>
      </c>
      <c r="C28" s="129">
        <v>6805296.7999999998</v>
      </c>
      <c r="D28" s="131">
        <v>1.159147554349232</v>
      </c>
      <c r="E28" s="59"/>
      <c r="F28"/>
      <c r="G28"/>
      <c r="H28"/>
      <c r="I28"/>
      <c r="J28" s="59"/>
      <c r="K28" s="59"/>
      <c r="L28" s="59"/>
      <c r="M28" s="59"/>
      <c r="N28" s="59"/>
      <c r="O28" s="59"/>
      <c r="P28" s="59"/>
      <c r="Q28" s="59"/>
      <c r="R28" s="59"/>
      <c r="S28" s="59"/>
      <c r="T28" s="59"/>
    </row>
    <row r="29" spans="1:20" s="86" customFormat="1" ht="15" customHeight="1" x14ac:dyDescent="0.25">
      <c r="A29" s="59"/>
      <c r="B29" s="134" t="s">
        <v>77</v>
      </c>
      <c r="C29" s="130">
        <v>6728649.8854531869</v>
      </c>
      <c r="D29" s="132">
        <v>1.1346147783002267</v>
      </c>
      <c r="E29" s="59"/>
      <c r="F29" s="173"/>
      <c r="G29" s="130"/>
      <c r="H29"/>
      <c r="I29"/>
      <c r="J29" s="59"/>
      <c r="K29" s="59"/>
      <c r="L29" s="59"/>
      <c r="M29" s="59"/>
      <c r="N29" s="59"/>
      <c r="O29" s="59"/>
      <c r="P29" s="59"/>
      <c r="Q29" s="59"/>
      <c r="R29" s="59"/>
      <c r="S29" s="59"/>
      <c r="T29" s="59"/>
    </row>
    <row r="30" spans="1:20" s="86" customFormat="1" ht="15" customHeight="1" x14ac:dyDescent="0.25">
      <c r="A30" s="59"/>
      <c r="B30" s="175" t="s">
        <v>80</v>
      </c>
      <c r="C30" s="176">
        <v>6621000</v>
      </c>
      <c r="D30" s="177">
        <v>1.1115349540106707</v>
      </c>
      <c r="E30" s="59"/>
      <c r="F30"/>
      <c r="G30"/>
      <c r="H30"/>
      <c r="I30"/>
      <c r="J30" s="59"/>
      <c r="K30" s="59"/>
      <c r="L30" s="59"/>
      <c r="M30" s="59"/>
      <c r="N30" s="59"/>
      <c r="O30" s="59"/>
      <c r="P30" s="59"/>
      <c r="Q30" s="59"/>
      <c r="R30" s="59"/>
      <c r="S30" s="59"/>
      <c r="T30" s="59"/>
    </row>
    <row r="31" spans="1:20" s="60" customFormat="1" ht="15" customHeight="1" x14ac:dyDescent="0.25">
      <c r="A31" s="59"/>
      <c r="B31" s="134" t="s">
        <v>61</v>
      </c>
      <c r="C31" s="130">
        <v>6331771.3044469757</v>
      </c>
      <c r="D31" s="132">
        <v>1.0067284079468013</v>
      </c>
      <c r="E31" s="59"/>
      <c r="F31"/>
      <c r="G31"/>
      <c r="H31"/>
      <c r="I31"/>
      <c r="J31" s="59"/>
      <c r="K31" s="59"/>
      <c r="L31" s="59"/>
      <c r="M31" s="59"/>
      <c r="N31" s="59"/>
      <c r="O31" s="59"/>
      <c r="P31" s="59"/>
      <c r="Q31" s="59"/>
      <c r="R31" s="59"/>
      <c r="S31" s="59"/>
      <c r="T31" s="59"/>
    </row>
    <row r="32" spans="1:20" s="60" customFormat="1" ht="15" customHeight="1" x14ac:dyDescent="0.25">
      <c r="A32" s="59"/>
      <c r="B32" s="120" t="s">
        <v>102</v>
      </c>
      <c r="C32" s="129">
        <v>6190504.2138440395</v>
      </c>
      <c r="D32" s="131">
        <v>0.92117974351983245</v>
      </c>
      <c r="E32" s="59"/>
      <c r="F32"/>
      <c r="G32"/>
      <c r="H32"/>
      <c r="I32"/>
      <c r="J32" s="59"/>
      <c r="K32" s="59"/>
      <c r="L32" s="59"/>
      <c r="M32" s="59"/>
      <c r="N32" s="59"/>
      <c r="O32" s="59"/>
      <c r="P32" s="59"/>
      <c r="Q32" s="59"/>
      <c r="R32" s="59"/>
      <c r="S32" s="59"/>
      <c r="T32" s="59"/>
    </row>
    <row r="33" spans="1:23" s="60" customFormat="1" ht="15" customHeight="1" x14ac:dyDescent="0.25">
      <c r="A33" s="59"/>
      <c r="B33" s="135" t="s">
        <v>54</v>
      </c>
      <c r="C33" s="80">
        <v>5636366.9164584251</v>
      </c>
      <c r="D33" s="133">
        <v>0.89867576029486473</v>
      </c>
      <c r="E33" s="59"/>
      <c r="F33"/>
      <c r="G33"/>
      <c r="H33"/>
      <c r="I33"/>
      <c r="J33" s="59"/>
      <c r="K33" s="59"/>
      <c r="L33" s="59"/>
      <c r="M33" s="59"/>
      <c r="N33" s="59"/>
      <c r="O33" s="59"/>
      <c r="P33" s="59"/>
      <c r="Q33" s="59"/>
      <c r="R33" s="59"/>
      <c r="S33" s="59"/>
      <c r="T33" s="59"/>
    </row>
    <row r="34" spans="1:23" s="60" customFormat="1" ht="15" customHeight="1" x14ac:dyDescent="0.25">
      <c r="A34" s="59"/>
      <c r="B34" s="175" t="s">
        <v>108</v>
      </c>
      <c r="C34" s="176">
        <v>5050514.4366176594</v>
      </c>
      <c r="D34" s="177">
        <v>0.89498069470060249</v>
      </c>
      <c r="E34" s="59"/>
      <c r="F34"/>
      <c r="G34"/>
      <c r="H34"/>
      <c r="I34"/>
      <c r="J34" s="59"/>
      <c r="K34" s="59"/>
      <c r="L34" s="59"/>
      <c r="M34" s="59"/>
      <c r="N34" s="59"/>
      <c r="O34" s="59"/>
      <c r="P34" s="59"/>
      <c r="Q34" s="59"/>
      <c r="R34" s="59"/>
      <c r="S34" s="59"/>
      <c r="T34" s="59"/>
    </row>
    <row r="35" spans="1:23" s="86" customFormat="1" ht="15" customHeight="1" x14ac:dyDescent="0.25">
      <c r="A35" s="59"/>
      <c r="B35" s="135" t="s">
        <v>32</v>
      </c>
      <c r="C35" s="80">
        <v>4943644.11008</v>
      </c>
      <c r="D35" s="133">
        <v>0.86177217342603596</v>
      </c>
      <c r="E35" s="59"/>
      <c r="F35"/>
      <c r="G35"/>
      <c r="H35"/>
      <c r="I35"/>
      <c r="J35" s="59"/>
      <c r="K35" s="59"/>
      <c r="L35" s="59"/>
      <c r="M35" s="59"/>
      <c r="N35" s="59"/>
      <c r="O35" s="59"/>
      <c r="P35" s="59"/>
      <c r="Q35" s="59"/>
      <c r="R35" s="59"/>
      <c r="S35" s="59"/>
      <c r="T35" s="59"/>
    </row>
    <row r="36" spans="1:23" x14ac:dyDescent="0.25">
      <c r="A36" s="46"/>
      <c r="B36" s="195" t="s">
        <v>4</v>
      </c>
      <c r="C36" s="198">
        <v>4811145.2278399998</v>
      </c>
      <c r="D36" s="199">
        <v>0.80515210594635644</v>
      </c>
      <c r="E36" s="64"/>
      <c r="J36" s="46"/>
      <c r="K36" s="46"/>
      <c r="L36" s="46"/>
      <c r="M36" s="46"/>
      <c r="N36" s="46"/>
      <c r="O36" s="46"/>
      <c r="P36" s="46"/>
      <c r="Q36" s="46"/>
      <c r="R36" s="46"/>
      <c r="S36" s="46"/>
      <c r="T36" s="46"/>
    </row>
    <row r="37" spans="1:23" ht="15.75" thickBot="1" x14ac:dyDescent="0.3">
      <c r="A37" s="46"/>
      <c r="B37" s="196" t="s">
        <v>27</v>
      </c>
      <c r="C37" s="200">
        <v>4692234.8713683467</v>
      </c>
      <c r="D37" s="197">
        <v>0.7522865866384133</v>
      </c>
      <c r="E37" s="64"/>
      <c r="J37" s="46"/>
      <c r="K37" s="46"/>
      <c r="L37" s="46"/>
      <c r="M37" s="46"/>
      <c r="N37" s="46"/>
      <c r="O37" s="46"/>
      <c r="P37" s="46"/>
      <c r="Q37" s="46"/>
      <c r="R37" s="46"/>
      <c r="S37" s="46"/>
      <c r="T37" s="46"/>
    </row>
    <row r="38" spans="1:23" ht="15" customHeight="1" x14ac:dyDescent="0.25">
      <c r="B38" s="46"/>
      <c r="C38" s="46"/>
      <c r="D38" s="57"/>
      <c r="E38" s="46"/>
    </row>
    <row r="39" spans="1:23" ht="30" customHeight="1" x14ac:dyDescent="0.25">
      <c r="A39" s="61" t="s">
        <v>9</v>
      </c>
      <c r="B39" s="231" t="s">
        <v>131</v>
      </c>
      <c r="C39" s="232"/>
      <c r="D39" s="232"/>
    </row>
    <row r="40" spans="1:23" ht="15" customHeight="1" x14ac:dyDescent="0.25">
      <c r="A40" s="78" t="s">
        <v>6</v>
      </c>
      <c r="B40" s="216" t="s">
        <v>130</v>
      </c>
      <c r="C40" s="217"/>
      <c r="D40" s="217"/>
      <c r="E40" s="217"/>
      <c r="F40" s="217"/>
    </row>
    <row r="41" spans="1:23" ht="15" customHeight="1" x14ac:dyDescent="0.25">
      <c r="A41" s="78" t="s">
        <v>2</v>
      </c>
      <c r="B41" s="219" t="s">
        <v>132</v>
      </c>
      <c r="C41" s="219"/>
      <c r="D41" s="219"/>
    </row>
    <row r="42" spans="1:23" x14ac:dyDescent="0.25">
      <c r="B42" s="219" t="s">
        <v>133</v>
      </c>
      <c r="C42" s="219"/>
      <c r="D42" s="219"/>
    </row>
    <row r="43" spans="1:23" x14ac:dyDescent="0.25">
      <c r="D43"/>
    </row>
    <row r="44" spans="1:23" ht="12.75" customHeight="1" x14ac:dyDescent="0.25">
      <c r="D44"/>
    </row>
    <row r="45" spans="1:23" x14ac:dyDescent="0.25">
      <c r="A45" s="46"/>
      <c r="D45"/>
      <c r="M45" s="46"/>
      <c r="N45" s="46"/>
      <c r="O45" s="46"/>
      <c r="P45" s="46"/>
      <c r="Q45" s="46"/>
      <c r="R45" s="46"/>
      <c r="S45" s="46"/>
      <c r="T45" s="46"/>
      <c r="U45" s="46"/>
      <c r="V45" s="46"/>
      <c r="W45" s="46"/>
    </row>
    <row r="46" spans="1:23" x14ac:dyDescent="0.25">
      <c r="A46" s="46"/>
      <c r="B46" s="49"/>
      <c r="C46" s="49"/>
      <c r="D46" s="49"/>
      <c r="E46" s="46"/>
      <c r="M46" s="46"/>
      <c r="N46" s="46"/>
      <c r="O46" s="46"/>
      <c r="P46" s="46"/>
      <c r="Q46" s="46"/>
      <c r="R46" s="46"/>
      <c r="S46" s="46"/>
      <c r="T46" s="46"/>
      <c r="U46" s="46"/>
      <c r="V46" s="46"/>
      <c r="W46" s="46"/>
    </row>
    <row r="47" spans="1:23" x14ac:dyDescent="0.25">
      <c r="A47" s="46"/>
      <c r="B47" s="49"/>
      <c r="C47" s="49"/>
      <c r="D47" s="49"/>
      <c r="E47" s="46"/>
      <c r="M47" s="46"/>
      <c r="N47" s="46"/>
      <c r="O47" s="46"/>
      <c r="P47" s="46"/>
      <c r="Q47" s="46"/>
      <c r="R47" s="46"/>
      <c r="S47" s="46"/>
      <c r="T47" s="46"/>
      <c r="U47" s="46"/>
      <c r="V47" s="46"/>
      <c r="W47" s="46"/>
    </row>
    <row r="48" spans="1:23" x14ac:dyDescent="0.25">
      <c r="A48" s="46"/>
      <c r="B48" s="46"/>
      <c r="C48" s="46"/>
      <c r="D48" s="57"/>
      <c r="E48" s="46"/>
      <c r="M48" s="46"/>
      <c r="N48" s="46"/>
      <c r="O48" s="46"/>
      <c r="P48" s="46"/>
      <c r="Q48" s="46"/>
      <c r="R48" s="46"/>
      <c r="S48" s="46"/>
      <c r="T48" s="46"/>
      <c r="U48" s="46"/>
      <c r="V48" s="46"/>
      <c r="W48" s="46"/>
    </row>
    <row r="49" spans="1:23" x14ac:dyDescent="0.25">
      <c r="A49" s="46"/>
      <c r="B49" s="46"/>
      <c r="C49" s="46"/>
      <c r="D49" s="57"/>
      <c r="E49" s="46"/>
      <c r="M49" s="46"/>
      <c r="N49" s="46"/>
      <c r="O49" s="46"/>
      <c r="P49" s="46"/>
      <c r="Q49" s="46"/>
      <c r="R49" s="46"/>
      <c r="S49" s="46"/>
      <c r="T49" s="46"/>
      <c r="U49" s="46"/>
      <c r="V49" s="46"/>
      <c r="W49" s="46"/>
    </row>
    <row r="50" spans="1:23" x14ac:dyDescent="0.25">
      <c r="A50" s="46"/>
      <c r="B50" s="46"/>
      <c r="C50" s="46"/>
      <c r="D50" s="57"/>
      <c r="E50" s="46"/>
      <c r="M50" s="46"/>
      <c r="N50" s="46"/>
      <c r="O50" s="46"/>
      <c r="P50" s="46"/>
      <c r="Q50" s="46"/>
      <c r="R50" s="46"/>
      <c r="S50" s="46"/>
      <c r="T50" s="46"/>
      <c r="U50" s="46"/>
      <c r="V50" s="46"/>
      <c r="W50" s="46"/>
    </row>
    <row r="51" spans="1:23" x14ac:dyDescent="0.25">
      <c r="A51" s="46"/>
      <c r="B51" s="46"/>
      <c r="C51" s="46"/>
      <c r="D51" s="57"/>
      <c r="E51" s="46"/>
      <c r="M51" s="46"/>
      <c r="N51" s="46"/>
      <c r="O51" s="46"/>
      <c r="P51" s="46"/>
      <c r="Q51" s="46"/>
      <c r="R51" s="46"/>
      <c r="S51" s="46"/>
      <c r="T51" s="46"/>
      <c r="U51" s="46"/>
      <c r="V51" s="46"/>
      <c r="W51" s="46"/>
    </row>
    <row r="52" spans="1:23" x14ac:dyDescent="0.25">
      <c r="A52" s="46"/>
      <c r="B52" s="46"/>
      <c r="C52" s="46"/>
      <c r="D52" s="57"/>
      <c r="E52" s="46"/>
      <c r="M52" s="46"/>
      <c r="N52" s="46"/>
      <c r="O52" s="46"/>
      <c r="P52" s="46"/>
      <c r="Q52" s="46"/>
      <c r="R52" s="46"/>
      <c r="S52" s="46"/>
      <c r="T52" s="46"/>
      <c r="U52" s="46"/>
      <c r="V52" s="46"/>
      <c r="W52" s="46"/>
    </row>
    <row r="53" spans="1:23" x14ac:dyDescent="0.25">
      <c r="B53" s="46"/>
      <c r="C53" s="46"/>
      <c r="D53" s="57"/>
      <c r="E53" s="46"/>
    </row>
  </sheetData>
  <mergeCells count="5">
    <mergeCell ref="B2:D2"/>
    <mergeCell ref="B39:D39"/>
    <mergeCell ref="B41:D41"/>
    <mergeCell ref="B40:F40"/>
    <mergeCell ref="B42:D42"/>
  </mergeCells>
  <hyperlinks>
    <hyperlink ref="D1" location="Contents!A1" display="[contents Ç]" xr:uid="{00000000-0004-0000-0500-000000000000}"/>
    <hyperlink ref="B41" r:id="rId1" display="http://www.observatorioemigracao.pt/np4/5810.html" xr:uid="{00000000-0004-0000-0500-000001000000}"/>
    <hyperlink ref="B41:D41" r:id="rId2" display="http://www.observatorioemigracao.pt/np4EN/6863.html" xr:uid="{00000000-0004-0000-0500-000002000000}"/>
    <hyperlink ref="B42" r:id="rId3" display="http://www.observatorioemigracao.pt/np4/5810.html" xr:uid="{00000000-0004-0000-0500-000003000000}"/>
    <hyperlink ref="B42:D42" r:id="rId4" display="http://www.observatorioemigracao.pt/np4/6863.html" xr:uid="{00000000-0004-0000-0500-000004000000}"/>
  </hyperlinks>
  <pageMargins left="0.7" right="0.7" top="0.75" bottom="0.75" header="0.3" footer="0.3"/>
  <pageSetup paperSize="9" orientation="portrait"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2"/>
  <sheetViews>
    <sheetView showGridLines="0" workbookViewId="0">
      <selection activeCell="E1" sqref="E1"/>
    </sheetView>
  </sheetViews>
  <sheetFormatPr defaultRowHeight="15" x14ac:dyDescent="0.25"/>
  <cols>
    <col min="1" max="1" width="8.7109375" customWidth="1"/>
    <col min="2" max="5" width="24.7109375" customWidth="1"/>
    <col min="6" max="6" width="12.5703125" bestFit="1" customWidth="1"/>
    <col min="9" max="9" width="21.42578125" customWidth="1"/>
    <col min="10" max="10" width="11.7109375" bestFit="1" customWidth="1"/>
  </cols>
  <sheetData>
    <row r="1" spans="1:10" s="12" customFormat="1" ht="30" customHeight="1" x14ac:dyDescent="0.25">
      <c r="A1" s="55" t="s">
        <v>0</v>
      </c>
      <c r="B1" s="150" t="s">
        <v>1</v>
      </c>
      <c r="C1" s="56"/>
      <c r="D1" s="56"/>
      <c r="E1" s="71" t="s">
        <v>5</v>
      </c>
      <c r="H1"/>
      <c r="I1"/>
      <c r="J1"/>
    </row>
    <row r="2" spans="1:10" s="47" customFormat="1" ht="30" customHeight="1" thickBot="1" x14ac:dyDescent="0.3">
      <c r="B2" s="233" t="s">
        <v>124</v>
      </c>
      <c r="C2" s="233"/>
      <c r="D2" s="233"/>
      <c r="E2" s="234"/>
      <c r="H2"/>
      <c r="I2"/>
      <c r="J2"/>
    </row>
    <row r="3" spans="1:10" s="47" customFormat="1" ht="45" customHeight="1" x14ac:dyDescent="0.25">
      <c r="B3" s="142" t="s">
        <v>10</v>
      </c>
      <c r="C3" s="141" t="s">
        <v>97</v>
      </c>
      <c r="D3" s="141" t="s">
        <v>100</v>
      </c>
      <c r="E3" s="141" t="s">
        <v>99</v>
      </c>
      <c r="H3"/>
      <c r="I3"/>
      <c r="J3"/>
    </row>
    <row r="4" spans="1:10" s="47" customFormat="1" ht="30" customHeight="1" x14ac:dyDescent="0.25">
      <c r="B4" s="123" t="s">
        <v>96</v>
      </c>
      <c r="C4" s="140">
        <v>613465842.85516679</v>
      </c>
      <c r="D4" s="143">
        <v>80683787437.857834</v>
      </c>
      <c r="E4" s="151">
        <f>C4/D4*100</f>
        <v>0.7603334726045855</v>
      </c>
      <c r="H4"/>
      <c r="I4"/>
      <c r="J4"/>
    </row>
    <row r="5" spans="1:10" s="46" customFormat="1" ht="15" customHeight="1" x14ac:dyDescent="0.25">
      <c r="A5" s="47"/>
      <c r="B5" s="102" t="s">
        <v>98</v>
      </c>
      <c r="C5" s="83"/>
      <c r="D5"/>
      <c r="E5"/>
      <c r="H5"/>
      <c r="I5"/>
      <c r="J5"/>
    </row>
    <row r="6" spans="1:10" s="46" customFormat="1" ht="15" customHeight="1" x14ac:dyDescent="0.25">
      <c r="A6" s="47"/>
      <c r="B6" s="174" t="s">
        <v>58</v>
      </c>
      <c r="C6" s="129">
        <v>68968100</v>
      </c>
      <c r="D6" s="129">
        <v>2597491162.8976707</v>
      </c>
      <c r="E6" s="144">
        <f>C6/D6*100</f>
        <v>2.6551813143826668</v>
      </c>
      <c r="H6"/>
      <c r="I6"/>
      <c r="J6"/>
    </row>
    <row r="7" spans="1:10" s="46" customFormat="1" ht="15" customHeight="1" x14ac:dyDescent="0.25">
      <c r="A7" s="47"/>
      <c r="B7" s="135" t="s">
        <v>44</v>
      </c>
      <c r="C7" s="80">
        <v>63859748.200214885</v>
      </c>
      <c r="D7" s="80">
        <v>12237700479.375036</v>
      </c>
      <c r="E7" s="146">
        <f t="shared" ref="E7:E34" si="0">C7/D7*100</f>
        <v>0.5218280044346707</v>
      </c>
      <c r="H7"/>
      <c r="I7"/>
      <c r="J7"/>
    </row>
    <row r="8" spans="1:10" s="46" customFormat="1" ht="15" customHeight="1" x14ac:dyDescent="0.25">
      <c r="A8" s="47"/>
      <c r="B8" s="120" t="s">
        <v>70</v>
      </c>
      <c r="C8" s="129">
        <v>32807755.146547191</v>
      </c>
      <c r="D8" s="129">
        <v>313595208.73726928</v>
      </c>
      <c r="E8" s="144">
        <f t="shared" si="0"/>
        <v>10.461816453973185</v>
      </c>
      <c r="H8"/>
      <c r="I8"/>
      <c r="J8"/>
    </row>
    <row r="9" spans="1:10" s="46" customFormat="1" ht="15" customHeight="1" x14ac:dyDescent="0.25">
      <c r="A9" s="47"/>
      <c r="B9" s="134" t="s">
        <v>63</v>
      </c>
      <c r="C9" s="130">
        <v>30600049.726234436</v>
      </c>
      <c r="D9" s="130">
        <v>1149918794.7657311</v>
      </c>
      <c r="E9" s="145">
        <f t="shared" si="0"/>
        <v>2.6610617954521283</v>
      </c>
      <c r="H9"/>
      <c r="I9"/>
      <c r="J9"/>
    </row>
    <row r="10" spans="1:10" s="46" customFormat="1" ht="15" customHeight="1" x14ac:dyDescent="0.25">
      <c r="A10" s="47"/>
      <c r="B10" s="120" t="s">
        <v>20</v>
      </c>
      <c r="C10" s="129">
        <v>25372378.811711997</v>
      </c>
      <c r="D10" s="129">
        <v>2582501307.2164154</v>
      </c>
      <c r="E10" s="144">
        <f t="shared" si="0"/>
        <v>0.9824730287962552</v>
      </c>
      <c r="H10"/>
      <c r="I10"/>
      <c r="J10"/>
    </row>
    <row r="11" spans="1:10" s="46" customFormat="1" ht="15" customHeight="1" x14ac:dyDescent="0.25">
      <c r="A11" s="47"/>
      <c r="B11" s="134" t="s">
        <v>68</v>
      </c>
      <c r="C11" s="130">
        <v>21967240.454475455</v>
      </c>
      <c r="D11" s="130">
        <v>375770713.7427634</v>
      </c>
      <c r="E11" s="145">
        <f t="shared" si="0"/>
        <v>5.8459160469629605</v>
      </c>
      <c r="H11"/>
      <c r="I11"/>
      <c r="J11"/>
    </row>
    <row r="12" spans="1:10" s="46" customFormat="1" ht="15" customHeight="1" x14ac:dyDescent="0.25">
      <c r="A12" s="47"/>
      <c r="B12" s="120" t="s">
        <v>55</v>
      </c>
      <c r="C12" s="129">
        <v>19982655.154175997</v>
      </c>
      <c r="D12" s="129">
        <v>235369129.33771059</v>
      </c>
      <c r="E12" s="144">
        <f t="shared" si="0"/>
        <v>8.4899218561091043</v>
      </c>
      <c r="H12"/>
      <c r="I12"/>
      <c r="J12"/>
    </row>
    <row r="13" spans="1:10" s="46" customFormat="1" ht="15" customHeight="1" x14ac:dyDescent="0.25">
      <c r="A13" s="47"/>
      <c r="B13" s="134" t="s">
        <v>69</v>
      </c>
      <c r="C13" s="130">
        <v>19664599.144429192</v>
      </c>
      <c r="D13" s="130">
        <v>304951818.49406552</v>
      </c>
      <c r="E13" s="145">
        <f t="shared" si="0"/>
        <v>6.4484282276256941</v>
      </c>
      <c r="H13"/>
      <c r="I13"/>
      <c r="J13"/>
    </row>
    <row r="14" spans="1:10" s="46" customFormat="1" ht="15" customHeight="1" x14ac:dyDescent="0.25">
      <c r="A14" s="47"/>
      <c r="B14" s="120" t="s">
        <v>15</v>
      </c>
      <c r="C14" s="129">
        <v>16833332.177229498</v>
      </c>
      <c r="D14" s="129">
        <v>3677439129.7766032</v>
      </c>
      <c r="E14" s="144">
        <f t="shared" si="0"/>
        <v>0.45774604509231098</v>
      </c>
      <c r="H14"/>
      <c r="I14"/>
      <c r="J14"/>
    </row>
    <row r="15" spans="1:10" s="46" customFormat="1" ht="15" customHeight="1" x14ac:dyDescent="0.25">
      <c r="A15" s="47"/>
      <c r="B15" s="134" t="s">
        <v>105</v>
      </c>
      <c r="C15" s="130">
        <v>13780800.000000002</v>
      </c>
      <c r="D15" s="130">
        <v>223863996.35465541</v>
      </c>
      <c r="E15" s="145">
        <f t="shared" si="0"/>
        <v>6.1558804561711833</v>
      </c>
      <c r="H15"/>
      <c r="I15"/>
      <c r="J15"/>
    </row>
    <row r="16" spans="1:10" s="46" customFormat="1" ht="15" customHeight="1" x14ac:dyDescent="0.25">
      <c r="A16" s="47"/>
      <c r="B16" s="120" t="s">
        <v>50</v>
      </c>
      <c r="C16" s="129">
        <v>13469450.822012244</v>
      </c>
      <c r="D16" s="129">
        <v>249723887.76541957</v>
      </c>
      <c r="E16" s="144">
        <f t="shared" si="0"/>
        <v>5.3937374363901043</v>
      </c>
      <c r="H16"/>
      <c r="I16"/>
      <c r="J16"/>
    </row>
    <row r="17" spans="1:10" s="46" customFormat="1" ht="15" customHeight="1" x14ac:dyDescent="0.25">
      <c r="A17" s="47"/>
      <c r="B17" s="134" t="s">
        <v>19</v>
      </c>
      <c r="C17" s="130">
        <v>10692018.95424</v>
      </c>
      <c r="D17" s="130">
        <v>1311320015.5159886</v>
      </c>
      <c r="E17" s="145">
        <f t="shared" si="0"/>
        <v>0.81536305613643967</v>
      </c>
      <c r="H17"/>
      <c r="I17"/>
      <c r="J17"/>
    </row>
    <row r="18" spans="1:10" s="46" customFormat="1" ht="15" customHeight="1" x14ac:dyDescent="0.25">
      <c r="A18" s="47"/>
      <c r="B18" s="120" t="s">
        <v>11</v>
      </c>
      <c r="C18" s="129">
        <v>10272997.311033959</v>
      </c>
      <c r="D18" s="129">
        <v>492681283.04924786</v>
      </c>
      <c r="E18" s="144">
        <f t="shared" si="0"/>
        <v>2.0851202723702986</v>
      </c>
      <c r="H18"/>
      <c r="I18"/>
      <c r="J18"/>
    </row>
    <row r="19" spans="1:10" s="46" customFormat="1" ht="15" customHeight="1" x14ac:dyDescent="0.25">
      <c r="A19" s="47"/>
      <c r="B19" s="134" t="s">
        <v>22</v>
      </c>
      <c r="C19" s="130">
        <v>9287431.404389495</v>
      </c>
      <c r="D19" s="130">
        <v>1934797937.4113266</v>
      </c>
      <c r="E19" s="145">
        <f t="shared" si="0"/>
        <v>0.48002074143285811</v>
      </c>
      <c r="H19"/>
      <c r="I19"/>
      <c r="J19"/>
    </row>
    <row r="20" spans="1:10" s="63" customFormat="1" ht="15" customHeight="1" x14ac:dyDescent="0.25">
      <c r="A20" s="62"/>
      <c r="B20" s="120" t="s">
        <v>59</v>
      </c>
      <c r="C20" s="129">
        <v>8997284.7021351587</v>
      </c>
      <c r="D20" s="129">
        <v>1015539017.5365033</v>
      </c>
      <c r="E20" s="144">
        <f t="shared" si="0"/>
        <v>0.88596149894474663</v>
      </c>
      <c r="H20"/>
      <c r="I20"/>
      <c r="J20"/>
    </row>
    <row r="21" spans="1:10" s="46" customFormat="1" ht="15" customHeight="1" x14ac:dyDescent="0.25">
      <c r="A21" s="47"/>
      <c r="B21" s="134" t="s">
        <v>56</v>
      </c>
      <c r="C21" s="130">
        <v>8539810.1634240001</v>
      </c>
      <c r="D21" s="130">
        <v>75620095.537500501</v>
      </c>
      <c r="E21" s="145">
        <f t="shared" si="0"/>
        <v>11.293043340826053</v>
      </c>
      <c r="H21"/>
      <c r="I21"/>
      <c r="J21"/>
    </row>
    <row r="22" spans="1:10" s="46" customFormat="1" ht="15" customHeight="1" x14ac:dyDescent="0.25">
      <c r="A22" s="47"/>
      <c r="B22" s="120" t="s">
        <v>71</v>
      </c>
      <c r="C22" s="129">
        <v>8026312.0456959996</v>
      </c>
      <c r="D22" s="129">
        <v>1577524145.9631693</v>
      </c>
      <c r="E22" s="144">
        <f t="shared" si="0"/>
        <v>0.50879170795800877</v>
      </c>
      <c r="H22"/>
      <c r="I22"/>
      <c r="J22"/>
    </row>
    <row r="23" spans="1:10" s="46" customFormat="1" ht="15" customHeight="1" x14ac:dyDescent="0.25">
      <c r="A23" s="47"/>
      <c r="B23" s="135" t="s">
        <v>62</v>
      </c>
      <c r="C23" s="80">
        <v>7954715.1623410722</v>
      </c>
      <c r="D23" s="80">
        <v>51844487.742023207</v>
      </c>
      <c r="E23" s="146">
        <f t="shared" si="0"/>
        <v>15.343415488881909</v>
      </c>
      <c r="F23" s="172"/>
      <c r="H23"/>
      <c r="I23"/>
      <c r="J23"/>
    </row>
    <row r="24" spans="1:10" s="46" customFormat="1" ht="15" customHeight="1" x14ac:dyDescent="0.25">
      <c r="A24" s="47"/>
      <c r="B24" s="120" t="s">
        <v>79</v>
      </c>
      <c r="C24" s="129">
        <v>7894536.8355839998</v>
      </c>
      <c r="D24" s="129">
        <v>112154185.1214065</v>
      </c>
      <c r="E24" s="144">
        <f t="shared" si="0"/>
        <v>7.0390033390534583</v>
      </c>
      <c r="H24"/>
      <c r="I24"/>
      <c r="J24"/>
    </row>
    <row r="25" spans="1:10" s="46" customFormat="1" ht="15" customHeight="1" x14ac:dyDescent="0.25">
      <c r="A25" s="47"/>
      <c r="B25" s="134" t="s">
        <v>64</v>
      </c>
      <c r="C25" s="130">
        <v>7467193.0252075186</v>
      </c>
      <c r="D25" s="130">
        <v>109139484.00742878</v>
      </c>
      <c r="E25" s="145">
        <f t="shared" si="0"/>
        <v>6.8418804551973604</v>
      </c>
      <c r="H25"/>
      <c r="I25"/>
      <c r="J25"/>
    </row>
    <row r="26" spans="1:10" s="46" customFormat="1" ht="15" customHeight="1" x14ac:dyDescent="0.25">
      <c r="A26" s="47"/>
      <c r="B26" s="120" t="s">
        <v>76</v>
      </c>
      <c r="C26" s="129">
        <v>7189867.9310544003</v>
      </c>
      <c r="D26" s="129">
        <v>87174682.200432405</v>
      </c>
      <c r="E26" s="144">
        <f t="shared" si="0"/>
        <v>8.2476560276106596</v>
      </c>
      <c r="H26"/>
      <c r="I26"/>
      <c r="J26"/>
    </row>
    <row r="27" spans="1:10" s="46" customFormat="1" ht="15" customHeight="1" x14ac:dyDescent="0.25">
      <c r="A27" s="47"/>
      <c r="B27" s="134" t="s">
        <v>66</v>
      </c>
      <c r="C27" s="130">
        <v>6946529.9960064003</v>
      </c>
      <c r="D27" s="130">
        <v>24472013.233847242</v>
      </c>
      <c r="E27" s="145">
        <f t="shared" si="0"/>
        <v>28.385609020506148</v>
      </c>
      <c r="H27"/>
      <c r="I27"/>
      <c r="J27"/>
    </row>
    <row r="28" spans="1:10" s="46" customFormat="1" ht="15" customHeight="1" x14ac:dyDescent="0.25">
      <c r="A28" s="47"/>
      <c r="B28" s="120" t="s">
        <v>31</v>
      </c>
      <c r="C28" s="129">
        <v>6805296.7999999998</v>
      </c>
      <c r="D28" s="129">
        <v>524509565.26340854</v>
      </c>
      <c r="E28" s="144">
        <f t="shared" si="0"/>
        <v>1.2974590456863035</v>
      </c>
      <c r="H28"/>
      <c r="I28"/>
      <c r="J28"/>
    </row>
    <row r="29" spans="1:10" s="46" customFormat="1" ht="15" customHeight="1" x14ac:dyDescent="0.25">
      <c r="A29" s="47"/>
      <c r="B29" s="134" t="s">
        <v>77</v>
      </c>
      <c r="C29" s="130">
        <v>6728649.8854531869</v>
      </c>
      <c r="D29" s="130">
        <v>455220920.5711289</v>
      </c>
      <c r="E29" s="145">
        <f t="shared" si="0"/>
        <v>1.4781064712516494</v>
      </c>
      <c r="H29"/>
      <c r="I29"/>
      <c r="J29"/>
    </row>
    <row r="30" spans="1:10" s="46" customFormat="1" ht="15" customHeight="1" x14ac:dyDescent="0.25">
      <c r="A30" s="47"/>
      <c r="B30" s="120" t="s">
        <v>80</v>
      </c>
      <c r="C30" s="129">
        <v>6621000</v>
      </c>
      <c r="D30" s="129">
        <v>19390604000</v>
      </c>
      <c r="E30" s="144">
        <f t="shared" si="0"/>
        <v>3.4145403619196185E-2</v>
      </c>
      <c r="H30"/>
      <c r="I30"/>
      <c r="J30"/>
    </row>
    <row r="31" spans="1:10" s="46" customFormat="1" ht="15" customHeight="1" x14ac:dyDescent="0.25">
      <c r="A31" s="47"/>
      <c r="B31" s="134" t="s">
        <v>61</v>
      </c>
      <c r="C31" s="130">
        <v>6331771.3044469757</v>
      </c>
      <c r="D31" s="130">
        <v>1530750923.1487</v>
      </c>
      <c r="E31" s="145">
        <f t="shared" si="0"/>
        <v>0.41363824830644219</v>
      </c>
      <c r="H31"/>
      <c r="I31"/>
      <c r="J31"/>
    </row>
    <row r="32" spans="1:10" s="46" customFormat="1" ht="15" customHeight="1" x14ac:dyDescent="0.25">
      <c r="A32" s="47"/>
      <c r="B32" s="120" t="s">
        <v>102</v>
      </c>
      <c r="C32" s="129">
        <v>6190504.2138440395</v>
      </c>
      <c r="D32" s="129">
        <v>75931656.814656973</v>
      </c>
      <c r="E32" s="144">
        <f t="shared" si="0"/>
        <v>8.1527316451879344</v>
      </c>
      <c r="H32"/>
      <c r="I32"/>
      <c r="J32"/>
    </row>
    <row r="33" spans="1:10" s="46" customFormat="1" ht="15" customHeight="1" x14ac:dyDescent="0.25">
      <c r="A33" s="47"/>
      <c r="B33" s="134" t="s">
        <v>54</v>
      </c>
      <c r="C33" s="130">
        <v>5636366.9164584251</v>
      </c>
      <c r="D33" s="130">
        <v>309191382.83336508</v>
      </c>
      <c r="E33" s="145">
        <f t="shared" si="0"/>
        <v>1.8229379049338115</v>
      </c>
      <c r="H33"/>
      <c r="I33"/>
      <c r="J33"/>
    </row>
    <row r="34" spans="1:10" s="46" customFormat="1" ht="15" customHeight="1" x14ac:dyDescent="0.25">
      <c r="A34" s="47"/>
      <c r="B34" s="120" t="s">
        <v>108</v>
      </c>
      <c r="C34" s="129">
        <v>5050514.4366176594</v>
      </c>
      <c r="D34" s="129">
        <v>24805439.600000005</v>
      </c>
      <c r="E34" s="144">
        <f t="shared" si="0"/>
        <v>20.360511718637948</v>
      </c>
      <c r="H34"/>
      <c r="I34"/>
      <c r="J34"/>
    </row>
    <row r="35" spans="1:10" s="46" customFormat="1" ht="15" customHeight="1" x14ac:dyDescent="0.25">
      <c r="A35" s="47"/>
      <c r="B35" s="134" t="s">
        <v>32</v>
      </c>
      <c r="C35" s="130">
        <v>4943644.11008</v>
      </c>
      <c r="D35" s="130">
        <v>211803281.92473781</v>
      </c>
      <c r="E35" s="145">
        <f t="shared" ref="E35" si="1">C35/D35*100</f>
        <v>2.3340734218824215</v>
      </c>
      <c r="H35"/>
      <c r="I35"/>
      <c r="J35"/>
    </row>
    <row r="36" spans="1:10" s="46" customFormat="1" ht="15" customHeight="1" x14ac:dyDescent="0.25">
      <c r="A36" s="47"/>
      <c r="B36" s="195" t="s">
        <v>4</v>
      </c>
      <c r="C36" s="198">
        <v>4811145.2278399998</v>
      </c>
      <c r="D36" s="198">
        <v>217571083.04599035</v>
      </c>
      <c r="E36" s="201">
        <f>C36/D36*100</f>
        <v>2.2112981010546409</v>
      </c>
      <c r="H36"/>
      <c r="I36"/>
      <c r="J36"/>
    </row>
    <row r="37" spans="1:10" s="46" customFormat="1" ht="15" customHeight="1" thickBot="1" x14ac:dyDescent="0.3">
      <c r="A37" s="47"/>
      <c r="B37" s="196" t="s">
        <v>27</v>
      </c>
      <c r="C37" s="200">
        <v>4692234.8713683467</v>
      </c>
      <c r="D37" s="200">
        <v>139135029.75828999</v>
      </c>
      <c r="E37" s="189">
        <f>C37/D37*100</f>
        <v>3.3724324345348928</v>
      </c>
      <c r="H37"/>
      <c r="I37"/>
      <c r="J37"/>
    </row>
    <row r="38" spans="1:10" s="46" customFormat="1" ht="15" customHeight="1" x14ac:dyDescent="0.25">
      <c r="A38" s="47"/>
      <c r="D38" s="81"/>
      <c r="E38" s="79"/>
      <c r="H38"/>
      <c r="I38"/>
      <c r="J38"/>
    </row>
    <row r="39" spans="1:10" s="47" customFormat="1" ht="30" customHeight="1" x14ac:dyDescent="0.25">
      <c r="A39" s="61" t="s">
        <v>9</v>
      </c>
      <c r="B39" s="235" t="s">
        <v>112</v>
      </c>
      <c r="C39" s="223"/>
      <c r="D39" s="223"/>
      <c r="E39" s="223"/>
      <c r="H39"/>
      <c r="I39"/>
      <c r="J39"/>
    </row>
    <row r="40" spans="1:10" s="47" customFormat="1" ht="15" customHeight="1" x14ac:dyDescent="0.25">
      <c r="A40" s="78" t="s">
        <v>6</v>
      </c>
      <c r="B40" s="216" t="s">
        <v>130</v>
      </c>
      <c r="C40" s="217"/>
      <c r="D40" s="217"/>
      <c r="E40" s="217"/>
      <c r="F40" s="217"/>
      <c r="H40"/>
      <c r="I40"/>
      <c r="J40"/>
    </row>
    <row r="41" spans="1:10" s="47" customFormat="1" ht="15" customHeight="1" x14ac:dyDescent="0.25">
      <c r="A41" s="78" t="s">
        <v>2</v>
      </c>
      <c r="B41" s="236" t="s">
        <v>132</v>
      </c>
      <c r="C41" s="219"/>
      <c r="D41" s="219"/>
      <c r="E41" s="219"/>
      <c r="H41"/>
      <c r="I41"/>
      <c r="J41"/>
    </row>
    <row r="42" spans="1:10" ht="15" customHeight="1" x14ac:dyDescent="0.25">
      <c r="A42" s="46"/>
      <c r="B42" s="236" t="s">
        <v>133</v>
      </c>
      <c r="C42" s="219"/>
      <c r="D42" s="219"/>
      <c r="E42" s="219"/>
      <c r="F42" s="46"/>
      <c r="G42" s="46"/>
    </row>
    <row r="43" spans="1:10" ht="15" customHeight="1" x14ac:dyDescent="0.25">
      <c r="A43" s="46"/>
      <c r="B43" s="46"/>
      <c r="C43" s="46"/>
      <c r="D43" s="46"/>
      <c r="E43" s="46"/>
      <c r="F43" s="46"/>
      <c r="G43" s="46"/>
    </row>
    <row r="44" spans="1:10" ht="15" customHeight="1" x14ac:dyDescent="0.25">
      <c r="A44" s="46"/>
      <c r="B44" s="46"/>
      <c r="C44" s="46"/>
      <c r="D44" s="46"/>
      <c r="E44" s="46"/>
      <c r="F44" s="46"/>
      <c r="G44" s="46"/>
    </row>
    <row r="45" spans="1:10" ht="15" customHeight="1" x14ac:dyDescent="0.25">
      <c r="A45" s="46"/>
      <c r="B45" s="46"/>
      <c r="C45" s="46"/>
      <c r="D45" s="46"/>
      <c r="E45" s="46"/>
      <c r="F45" s="46"/>
      <c r="G45" s="46"/>
    </row>
    <row r="46" spans="1:10" ht="15" customHeight="1" x14ac:dyDescent="0.25">
      <c r="A46" s="46"/>
      <c r="B46" s="46"/>
      <c r="C46" s="46"/>
      <c r="D46" s="46"/>
      <c r="E46" s="46"/>
      <c r="F46" s="46"/>
      <c r="G46" s="46"/>
    </row>
    <row r="47" spans="1:10" ht="15" customHeight="1" x14ac:dyDescent="0.25">
      <c r="A47" s="46"/>
      <c r="B47" s="46"/>
      <c r="C47" s="46"/>
      <c r="D47" s="46"/>
      <c r="E47" s="46"/>
      <c r="F47" s="46"/>
      <c r="G47" s="46"/>
    </row>
    <row r="48" spans="1:10" ht="15" customHeight="1" x14ac:dyDescent="0.25">
      <c r="A48" s="46"/>
      <c r="B48" s="46"/>
      <c r="C48" s="46"/>
      <c r="D48" s="46"/>
      <c r="E48" s="46"/>
      <c r="F48" s="46"/>
      <c r="G48" s="46"/>
    </row>
    <row r="49" spans="1:7" ht="15" customHeight="1" x14ac:dyDescent="0.25">
      <c r="A49" s="46"/>
      <c r="B49" s="46"/>
      <c r="C49" s="46"/>
      <c r="D49" s="46"/>
      <c r="E49" s="46"/>
      <c r="F49" s="46"/>
      <c r="G49" s="46"/>
    </row>
    <row r="50" spans="1:7" ht="15" customHeight="1" x14ac:dyDescent="0.25">
      <c r="A50" s="46"/>
      <c r="B50" s="46"/>
      <c r="C50" s="46"/>
      <c r="D50" s="46"/>
      <c r="E50" s="46"/>
      <c r="F50" s="46"/>
      <c r="G50" s="46"/>
    </row>
    <row r="51" spans="1:7" ht="15" customHeight="1" x14ac:dyDescent="0.25"/>
    <row r="52" spans="1:7" ht="15" customHeight="1" x14ac:dyDescent="0.25"/>
  </sheetData>
  <sortState xmlns:xlrd2="http://schemas.microsoft.com/office/spreadsheetml/2017/richdata2" ref="B6:E35">
    <sortCondition descending="1" ref="E6:E35"/>
  </sortState>
  <mergeCells count="5">
    <mergeCell ref="B2:E2"/>
    <mergeCell ref="B39:E39"/>
    <mergeCell ref="B41:E41"/>
    <mergeCell ref="B40:F40"/>
    <mergeCell ref="B42:E42"/>
  </mergeCells>
  <hyperlinks>
    <hyperlink ref="E1" location="Contents!A1" display="[contents Ç]" xr:uid="{00000000-0004-0000-0600-000000000000}"/>
    <hyperlink ref="B41" r:id="rId1" display="http://www.observatorioemigracao.pt/np4/5810.html" xr:uid="{00000000-0004-0000-0600-000001000000}"/>
    <hyperlink ref="B41:E41" r:id="rId2" display="http://www.observatorioemigracao.pt/np4EN/6863.html" xr:uid="{00000000-0004-0000-0600-000002000000}"/>
    <hyperlink ref="B42" r:id="rId3" display="http://www.observatorioemigracao.pt/np4/5810.html" xr:uid="{00000000-0004-0000-0600-000003000000}"/>
    <hyperlink ref="B42:E42" r:id="rId4" display="http://www.observatorioemigracao.pt/np4/6863.html" xr:uid="{00000000-0004-0000-0600-000004000000}"/>
  </hyperlinks>
  <pageMargins left="0.7" right="0.7" top="0.75" bottom="0.75" header="0.3" footer="0.3"/>
  <pageSetup paperSize="9" orientation="portrait"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70"/>
  <sheetViews>
    <sheetView showGridLines="0" zoomScaleNormal="100" workbookViewId="0">
      <selection activeCell="F1" sqref="F1"/>
    </sheetView>
  </sheetViews>
  <sheetFormatPr defaultColWidth="8.7109375" defaultRowHeight="12" customHeight="1" x14ac:dyDescent="0.25"/>
  <cols>
    <col min="1" max="1" width="8.7109375" style="2"/>
    <col min="2" max="6" width="16.7109375" style="2" customWidth="1"/>
    <col min="7" max="16384" width="8.7109375" style="2"/>
  </cols>
  <sheetData>
    <row r="1" spans="1:16" s="1" customFormat="1" ht="30" customHeight="1" x14ac:dyDescent="0.25">
      <c r="A1" s="54" t="s">
        <v>0</v>
      </c>
      <c r="B1" s="147" t="s">
        <v>1</v>
      </c>
      <c r="C1" s="70"/>
      <c r="D1" s="69"/>
      <c r="E1" s="69"/>
      <c r="F1" s="71" t="s">
        <v>5</v>
      </c>
    </row>
    <row r="2" spans="1:16" s="26" customFormat="1" ht="30" customHeight="1" x14ac:dyDescent="0.25">
      <c r="A2" s="24"/>
      <c r="B2" s="237" t="s">
        <v>125</v>
      </c>
      <c r="C2" s="238"/>
      <c r="D2" s="238"/>
      <c r="E2" s="238"/>
      <c r="F2" s="238"/>
      <c r="G2" s="34"/>
      <c r="H2" s="34"/>
      <c r="I2" s="34"/>
      <c r="J2" s="27"/>
      <c r="K2" s="27"/>
      <c r="L2" s="25"/>
      <c r="M2" s="25"/>
      <c r="N2" s="25"/>
      <c r="O2" s="11"/>
      <c r="P2" s="11"/>
    </row>
    <row r="3" spans="1:16" ht="15" customHeight="1" x14ac:dyDescent="0.25"/>
    <row r="4" spans="1:16" s="69" customFormat="1" ht="15" customHeight="1" x14ac:dyDescent="0.25"/>
    <row r="5" spans="1:16" s="69" customFormat="1" ht="15" customHeight="1" x14ac:dyDescent="0.25"/>
    <row r="6" spans="1:16" s="69" customFormat="1" ht="15" customHeight="1" x14ac:dyDescent="0.25"/>
    <row r="7" spans="1:16" s="69" customFormat="1" ht="15" customHeight="1" x14ac:dyDescent="0.25"/>
    <row r="8" spans="1:16" s="69" customFormat="1" ht="15" customHeight="1" x14ac:dyDescent="0.25"/>
    <row r="9" spans="1:16" s="69" customFormat="1" ht="15" customHeight="1" x14ac:dyDescent="0.25"/>
    <row r="10" spans="1:16" s="69" customFormat="1" ht="15" customHeight="1" x14ac:dyDescent="0.25"/>
    <row r="11" spans="1:16" s="69" customFormat="1" ht="15" customHeight="1" x14ac:dyDescent="0.25"/>
    <row r="12" spans="1:16" s="69" customFormat="1"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s="69" customFormat="1"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s="37" customFormat="1" ht="15" customHeight="1" x14ac:dyDescent="0.25"/>
    <row r="32" s="37" customFormat="1" ht="15" customHeight="1" x14ac:dyDescent="0.25"/>
    <row r="33" spans="1:6" s="1" customFormat="1" ht="30" customHeight="1" x14ac:dyDescent="0.25">
      <c r="A33" s="61" t="s">
        <v>9</v>
      </c>
      <c r="B33" s="226" t="s">
        <v>109</v>
      </c>
      <c r="C33" s="223"/>
      <c r="D33" s="223"/>
      <c r="E33" s="223"/>
      <c r="F33" s="223"/>
    </row>
    <row r="34" spans="1:6" s="1" customFormat="1" ht="15" customHeight="1" x14ac:dyDescent="0.25">
      <c r="A34" s="78" t="s">
        <v>6</v>
      </c>
      <c r="B34" s="216" t="s">
        <v>130</v>
      </c>
      <c r="C34" s="217"/>
      <c r="D34" s="217"/>
      <c r="E34" s="217"/>
      <c r="F34" s="217"/>
    </row>
    <row r="35" spans="1:6" s="1" customFormat="1" ht="15" customHeight="1" x14ac:dyDescent="0.25">
      <c r="A35" s="78" t="s">
        <v>2</v>
      </c>
      <c r="B35" s="224" t="s">
        <v>132</v>
      </c>
      <c r="C35" s="219"/>
      <c r="D35" s="219"/>
      <c r="E35" s="219"/>
      <c r="F35" s="219"/>
    </row>
    <row r="36" spans="1:6" s="37" customFormat="1" ht="15" customHeight="1" x14ac:dyDescent="0.25">
      <c r="B36" s="224" t="s">
        <v>133</v>
      </c>
      <c r="C36" s="219"/>
      <c r="D36" s="219"/>
      <c r="E36" s="219"/>
      <c r="F36" s="219"/>
    </row>
    <row r="37" spans="1:6" ht="15" customHeight="1" x14ac:dyDescent="0.25"/>
    <row r="38" spans="1:6" s="37" customFormat="1" ht="15" customHeight="1" x14ac:dyDescent="0.25"/>
    <row r="39" spans="1:6" s="37" customFormat="1" ht="15" customHeight="1" x14ac:dyDescent="0.25"/>
    <row r="40" spans="1:6" s="37" customFormat="1" ht="15" customHeight="1" x14ac:dyDescent="0.25"/>
    <row r="41" spans="1:6" s="37" customFormat="1" ht="15" customHeight="1" x14ac:dyDescent="0.25"/>
    <row r="42" spans="1:6" s="37" customFormat="1" ht="15" customHeight="1" x14ac:dyDescent="0.25"/>
    <row r="43" spans="1:6" s="37" customFormat="1" ht="15" customHeight="1" x14ac:dyDescent="0.25"/>
    <row r="44" spans="1:6" s="37" customFormat="1" ht="15" customHeight="1" x14ac:dyDescent="0.25"/>
    <row r="45" spans="1:6" s="37" customFormat="1" ht="15" customHeight="1" x14ac:dyDescent="0.25"/>
    <row r="46" spans="1:6" s="37" customFormat="1" ht="12" customHeight="1" x14ac:dyDescent="0.25"/>
    <row r="47" spans="1:6" s="37" customFormat="1" ht="12" customHeight="1" x14ac:dyDescent="0.25"/>
    <row r="48" spans="1:6" s="37" customFormat="1" ht="12" customHeight="1" x14ac:dyDescent="0.25"/>
    <row r="49" spans="1:16" s="37" customFormat="1" ht="12" customHeight="1" x14ac:dyDescent="0.25"/>
    <row r="50" spans="1:16" s="37" customFormat="1" ht="12" customHeight="1" x14ac:dyDescent="0.25"/>
    <row r="51" spans="1:16" s="37" customFormat="1" ht="12" customHeight="1" x14ac:dyDescent="0.25"/>
    <row r="52" spans="1:16" s="37" customFormat="1" ht="12" customHeight="1" x14ac:dyDescent="0.25"/>
    <row r="53" spans="1:16" s="37" customFormat="1" ht="12" customHeight="1" x14ac:dyDescent="0.25"/>
    <row r="61" spans="1:16" ht="12" customHeight="1" x14ac:dyDescent="0.25">
      <c r="A61" s="36"/>
      <c r="B61" s="36"/>
      <c r="C61" s="36"/>
      <c r="D61" s="36"/>
      <c r="E61" s="36"/>
      <c r="F61" s="36"/>
      <c r="G61" s="36"/>
      <c r="H61" s="36"/>
      <c r="I61" s="36"/>
    </row>
    <row r="62" spans="1:16" ht="12" customHeight="1" x14ac:dyDescent="0.25">
      <c r="A62" s="36"/>
      <c r="B62" s="36"/>
      <c r="C62" s="36"/>
      <c r="D62" s="36"/>
      <c r="E62" s="36"/>
      <c r="F62" s="36"/>
      <c r="G62" s="36"/>
      <c r="H62" s="36"/>
      <c r="I62" s="36"/>
    </row>
    <row r="63" spans="1:16" ht="12" customHeight="1" x14ac:dyDescent="0.25">
      <c r="A63" s="32"/>
      <c r="B63" s="40"/>
      <c r="C63" s="33"/>
      <c r="D63" s="33"/>
      <c r="E63" s="33"/>
      <c r="F63" s="33"/>
      <c r="G63" s="33"/>
      <c r="H63" s="33"/>
      <c r="I63" s="33"/>
      <c r="J63" s="9"/>
      <c r="K63" s="9"/>
      <c r="L63" s="7"/>
      <c r="M63" s="7"/>
      <c r="N63" s="7"/>
      <c r="O63" s="6"/>
      <c r="P63" s="6"/>
    </row>
    <row r="64" spans="1:16" ht="12" customHeight="1" x14ac:dyDescent="0.25">
      <c r="A64" s="32"/>
      <c r="B64" s="41"/>
      <c r="C64" s="33"/>
      <c r="D64" s="33"/>
      <c r="E64" s="33"/>
      <c r="F64" s="33"/>
      <c r="G64" s="33"/>
      <c r="H64" s="33"/>
      <c r="I64" s="33"/>
      <c r="J64" s="9"/>
      <c r="K64" s="9"/>
      <c r="L64" s="6"/>
      <c r="M64" s="6"/>
      <c r="N64" s="6"/>
      <c r="O64" s="6"/>
      <c r="P64" s="6"/>
    </row>
    <row r="65" spans="1:16" ht="12" customHeight="1" x14ac:dyDescent="0.25">
      <c r="A65" s="32"/>
      <c r="B65" s="42"/>
      <c r="C65" s="35"/>
      <c r="D65" s="35"/>
      <c r="E65" s="35"/>
      <c r="F65" s="35"/>
      <c r="G65" s="35"/>
      <c r="H65" s="35"/>
      <c r="I65" s="35"/>
      <c r="J65" s="9"/>
      <c r="K65" s="9"/>
      <c r="L65" s="6"/>
      <c r="M65" s="6"/>
      <c r="N65" s="6"/>
      <c r="O65" s="6"/>
      <c r="P65" s="6"/>
    </row>
    <row r="66" spans="1:16" ht="12" customHeight="1" x14ac:dyDescent="0.25">
      <c r="A66" s="32"/>
      <c r="B66" s="43"/>
      <c r="C66" s="32"/>
      <c r="D66" s="33"/>
      <c r="E66" s="33"/>
      <c r="F66" s="33"/>
      <c r="G66" s="33"/>
      <c r="H66" s="33"/>
      <c r="I66" s="33"/>
      <c r="J66" s="9"/>
      <c r="K66" s="9"/>
      <c r="L66" s="6"/>
      <c r="M66" s="6"/>
      <c r="N66" s="6"/>
      <c r="O66" s="6"/>
      <c r="P66" s="6"/>
    </row>
    <row r="67" spans="1:16" s="36" customFormat="1" ht="12" customHeight="1" x14ac:dyDescent="0.25">
      <c r="B67" s="41"/>
      <c r="C67" s="30"/>
      <c r="D67" s="29"/>
      <c r="E67" s="29"/>
      <c r="F67" s="29"/>
    </row>
    <row r="68" spans="1:16" s="36" customFormat="1" ht="12" customHeight="1" x14ac:dyDescent="0.25">
      <c r="B68" s="42"/>
      <c r="C68" s="28"/>
      <c r="D68" s="29"/>
      <c r="E68" s="29"/>
      <c r="F68" s="29"/>
    </row>
    <row r="69" spans="1:16" s="36" customFormat="1" ht="12" customHeight="1" x14ac:dyDescent="0.25">
      <c r="B69" s="43"/>
      <c r="C69" s="30"/>
      <c r="D69" s="29"/>
      <c r="E69" s="29"/>
      <c r="F69" s="29"/>
    </row>
    <row r="70" spans="1:16" s="36" customFormat="1" ht="12" customHeight="1" x14ac:dyDescent="0.25"/>
  </sheetData>
  <mergeCells count="5">
    <mergeCell ref="B2:F2"/>
    <mergeCell ref="B33:F33"/>
    <mergeCell ref="B34:F34"/>
    <mergeCell ref="B35:F35"/>
    <mergeCell ref="B36:F36"/>
  </mergeCells>
  <hyperlinks>
    <hyperlink ref="F1" location="Contents!A1" display="[contents Ç]" xr:uid="{00000000-0004-0000-0700-000000000000}"/>
    <hyperlink ref="B35" r:id="rId1" display="http://www.observatorioemigracao.pt/np4/5810.html" xr:uid="{00000000-0004-0000-0700-000001000000}"/>
    <hyperlink ref="B35:F35" r:id="rId2" display="http://www.observatorioemigracao.pt/np4EN/6863.html" xr:uid="{00000000-0004-0000-0700-000002000000}"/>
    <hyperlink ref="B36" r:id="rId3" display="http://www.observatorioemigracao.pt/np4/5810.html" xr:uid="{00000000-0004-0000-0700-000003000000}"/>
    <hyperlink ref="B36:F36" r:id="rId4" display="http://www.observatorioemigracao.pt/np4/6863.html" xr:uid="{00000000-0004-0000-0700-000004000000}"/>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78"/>
  <sheetViews>
    <sheetView showGridLines="0" zoomScaleNormal="100" workbookViewId="0">
      <selection activeCell="F1" sqref="F1"/>
    </sheetView>
  </sheetViews>
  <sheetFormatPr defaultColWidth="8.7109375" defaultRowHeight="12" customHeight="1" x14ac:dyDescent="0.25"/>
  <cols>
    <col min="1" max="1" width="8.7109375" style="37"/>
    <col min="2" max="6" width="16.7109375" style="37" customWidth="1"/>
    <col min="7" max="16384" width="8.7109375" style="37"/>
  </cols>
  <sheetData>
    <row r="1" spans="1:16" s="1" customFormat="1" ht="30" customHeight="1" x14ac:dyDescent="0.25">
      <c r="A1" s="54" t="s">
        <v>0</v>
      </c>
      <c r="B1" s="148" t="s">
        <v>1</v>
      </c>
      <c r="C1" s="69"/>
      <c r="D1" s="69"/>
      <c r="E1" s="69"/>
      <c r="F1" s="71" t="s">
        <v>5</v>
      </c>
    </row>
    <row r="2" spans="1:16" s="26" customFormat="1" ht="30" customHeight="1" x14ac:dyDescent="0.25">
      <c r="A2" s="24"/>
      <c r="B2" s="237" t="s">
        <v>126</v>
      </c>
      <c r="C2" s="238"/>
      <c r="D2" s="238"/>
      <c r="E2" s="238"/>
      <c r="F2" s="238"/>
      <c r="G2" s="34"/>
      <c r="H2" s="34"/>
      <c r="I2" s="34"/>
      <c r="J2" s="31"/>
      <c r="K2" s="31"/>
      <c r="L2" s="25"/>
      <c r="M2" s="25"/>
      <c r="N2" s="25"/>
      <c r="O2" s="34"/>
      <c r="P2" s="34"/>
    </row>
    <row r="3" spans="1:16" s="10" customFormat="1" ht="15" customHeight="1" x14ac:dyDescent="0.25">
      <c r="B3" s="84"/>
      <c r="C3" s="85"/>
      <c r="D3" s="85"/>
      <c r="E3" s="85"/>
      <c r="F3" s="85"/>
      <c r="G3" s="65"/>
      <c r="H3" s="65"/>
      <c r="I3" s="65"/>
      <c r="J3" s="8"/>
      <c r="K3" s="8"/>
      <c r="L3" s="8"/>
      <c r="M3" s="8"/>
      <c r="N3" s="8"/>
      <c r="O3" s="65"/>
      <c r="P3" s="65"/>
    </row>
    <row r="4" spans="1:16" s="10" customFormat="1" ht="15" customHeight="1" x14ac:dyDescent="0.25">
      <c r="B4" s="84"/>
      <c r="C4" s="85"/>
      <c r="D4" s="85"/>
      <c r="E4" s="85"/>
      <c r="F4" s="85"/>
      <c r="G4" s="65"/>
      <c r="H4" s="65"/>
      <c r="I4" s="65"/>
      <c r="J4" s="8"/>
      <c r="K4" s="8"/>
      <c r="L4" s="8"/>
      <c r="M4" s="8"/>
      <c r="N4" s="8"/>
      <c r="O4" s="65"/>
      <c r="P4" s="65"/>
    </row>
    <row r="5" spans="1:16" s="10" customFormat="1" ht="15" customHeight="1" x14ac:dyDescent="0.25">
      <c r="B5" s="84"/>
      <c r="C5" s="85"/>
      <c r="D5" s="85"/>
      <c r="E5" s="85"/>
      <c r="F5" s="85"/>
      <c r="G5" s="65"/>
      <c r="H5" s="65"/>
      <c r="I5" s="65"/>
      <c r="J5" s="8"/>
      <c r="K5" s="8"/>
      <c r="L5" s="8"/>
      <c r="M5" s="8"/>
      <c r="N5" s="8"/>
      <c r="O5" s="65"/>
      <c r="P5" s="65"/>
    </row>
    <row r="6" spans="1:16" s="10" customFormat="1" ht="15" customHeight="1" x14ac:dyDescent="0.25">
      <c r="B6" s="84"/>
      <c r="C6" s="85"/>
      <c r="D6" s="85"/>
      <c r="E6" s="85"/>
      <c r="F6" s="85"/>
      <c r="G6" s="65"/>
      <c r="H6" s="65"/>
      <c r="I6" s="65"/>
      <c r="J6" s="8"/>
      <c r="K6" s="8"/>
      <c r="L6" s="8"/>
      <c r="M6" s="8"/>
      <c r="N6" s="8"/>
      <c r="O6" s="65"/>
      <c r="P6" s="65"/>
    </row>
    <row r="7" spans="1:16" s="10" customFormat="1" ht="15" customHeight="1" x14ac:dyDescent="0.25">
      <c r="B7" s="84"/>
      <c r="C7" s="85"/>
      <c r="D7" s="85"/>
      <c r="E7" s="85"/>
      <c r="F7" s="85"/>
      <c r="G7" s="65"/>
      <c r="H7" s="65"/>
      <c r="I7" s="65"/>
      <c r="J7" s="8"/>
      <c r="K7" s="8"/>
      <c r="L7" s="8"/>
      <c r="M7" s="8"/>
      <c r="N7" s="8"/>
      <c r="O7" s="65"/>
      <c r="P7" s="65"/>
    </row>
    <row r="8" spans="1:16" s="10" customFormat="1" ht="15" customHeight="1" x14ac:dyDescent="0.25">
      <c r="B8" s="84"/>
      <c r="C8" s="85"/>
      <c r="D8" s="85"/>
      <c r="E8" s="85"/>
      <c r="F8" s="85"/>
      <c r="G8" s="65"/>
      <c r="H8" s="65"/>
      <c r="I8" s="65"/>
      <c r="J8" s="8"/>
      <c r="K8" s="8"/>
      <c r="L8" s="8"/>
      <c r="M8" s="8"/>
      <c r="N8" s="8"/>
      <c r="O8" s="65"/>
      <c r="P8" s="65"/>
    </row>
    <row r="9" spans="1:16" s="10" customFormat="1" ht="15" customHeight="1" x14ac:dyDescent="0.25">
      <c r="B9" s="84"/>
      <c r="C9" s="85"/>
      <c r="D9" s="85"/>
      <c r="E9" s="85"/>
      <c r="F9" s="85"/>
      <c r="G9" s="65"/>
      <c r="H9" s="65"/>
      <c r="I9" s="65"/>
      <c r="J9" s="8"/>
      <c r="K9" s="8"/>
      <c r="L9" s="8"/>
      <c r="M9" s="8"/>
      <c r="N9" s="8"/>
      <c r="O9" s="65"/>
      <c r="P9" s="65"/>
    </row>
    <row r="10" spans="1:16" s="10" customFormat="1" ht="15" customHeight="1" x14ac:dyDescent="0.25">
      <c r="B10" s="84"/>
      <c r="C10" s="85"/>
      <c r="D10" s="85"/>
      <c r="E10" s="85"/>
      <c r="F10" s="85"/>
      <c r="G10" s="65"/>
      <c r="H10" s="65"/>
      <c r="I10" s="65"/>
      <c r="J10" s="8"/>
      <c r="K10" s="8"/>
      <c r="L10" s="8"/>
      <c r="M10" s="8"/>
      <c r="N10" s="8"/>
      <c r="O10" s="65"/>
      <c r="P10" s="65"/>
    </row>
    <row r="11" spans="1:16" s="10" customFormat="1" ht="15" customHeight="1" x14ac:dyDescent="0.25">
      <c r="B11" s="84"/>
      <c r="C11" s="85"/>
      <c r="D11" s="85"/>
      <c r="E11" s="85"/>
      <c r="F11" s="85"/>
      <c r="G11" s="65"/>
      <c r="H11" s="65"/>
      <c r="I11" s="65"/>
      <c r="J11" s="8"/>
      <c r="K11" s="8"/>
      <c r="L11" s="8"/>
      <c r="M11" s="8"/>
      <c r="N11" s="8"/>
      <c r="O11" s="65"/>
      <c r="P11" s="65"/>
    </row>
    <row r="12" spans="1:16" s="10" customFormat="1" ht="15" customHeight="1" x14ac:dyDescent="0.25">
      <c r="B12" s="84"/>
      <c r="C12" s="85"/>
      <c r="D12" s="85"/>
      <c r="E12" s="85"/>
      <c r="F12" s="85"/>
      <c r="G12" s="65"/>
      <c r="H12" s="65"/>
      <c r="I12" s="65"/>
      <c r="J12" s="8"/>
      <c r="K12" s="8"/>
      <c r="L12" s="8"/>
      <c r="M12" s="8"/>
      <c r="N12" s="8"/>
      <c r="O12" s="65"/>
      <c r="P12" s="65"/>
    </row>
    <row r="13" spans="1:16" s="10" customFormat="1" ht="15" customHeight="1" x14ac:dyDescent="0.25">
      <c r="B13" s="84"/>
      <c r="C13" s="85"/>
      <c r="D13" s="85"/>
      <c r="E13" s="85"/>
      <c r="F13" s="85"/>
      <c r="G13" s="65"/>
      <c r="H13" s="65"/>
      <c r="I13" s="65"/>
      <c r="J13" s="8"/>
      <c r="K13" s="8"/>
      <c r="L13" s="8"/>
      <c r="M13" s="8"/>
      <c r="N13" s="8"/>
      <c r="O13" s="65"/>
      <c r="P13" s="65"/>
    </row>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s="44" customFormat="1" ht="15" customHeight="1" x14ac:dyDescent="0.25"/>
    <row r="33" spans="1:6" s="1" customFormat="1" ht="30" customHeight="1" x14ac:dyDescent="0.25">
      <c r="A33" s="61" t="s">
        <v>9</v>
      </c>
      <c r="B33" s="226" t="s">
        <v>109</v>
      </c>
      <c r="C33" s="223"/>
      <c r="D33" s="223"/>
      <c r="E33" s="223"/>
      <c r="F33" s="223"/>
    </row>
    <row r="34" spans="1:6" s="1" customFormat="1" ht="15" customHeight="1" x14ac:dyDescent="0.25">
      <c r="A34" s="78" t="s">
        <v>6</v>
      </c>
      <c r="B34" s="216" t="s">
        <v>130</v>
      </c>
      <c r="C34" s="217"/>
      <c r="D34" s="217"/>
      <c r="E34" s="217"/>
      <c r="F34" s="217"/>
    </row>
    <row r="35" spans="1:6" s="1" customFormat="1" ht="15" customHeight="1" x14ac:dyDescent="0.25">
      <c r="A35" s="78" t="s">
        <v>2</v>
      </c>
      <c r="B35" s="224" t="s">
        <v>132</v>
      </c>
      <c r="C35" s="219"/>
      <c r="D35" s="219"/>
      <c r="E35" s="219"/>
      <c r="F35" s="219"/>
    </row>
    <row r="36" spans="1:6" ht="15" customHeight="1" x14ac:dyDescent="0.25">
      <c r="B36" s="224" t="s">
        <v>133</v>
      </c>
      <c r="C36" s="219"/>
      <c r="D36" s="219"/>
      <c r="E36" s="219"/>
      <c r="F36" s="219"/>
    </row>
    <row r="37" spans="1:6" ht="15" customHeight="1" x14ac:dyDescent="0.25"/>
    <row r="38" spans="1:6" ht="15" customHeight="1" x14ac:dyDescent="0.25"/>
    <row r="39" spans="1:6" ht="15" customHeight="1" x14ac:dyDescent="0.25"/>
    <row r="40" spans="1:6" ht="15" customHeight="1" x14ac:dyDescent="0.25"/>
    <row r="41" spans="1:6" ht="15" customHeight="1" x14ac:dyDescent="0.25"/>
    <row r="42" spans="1:6" ht="15" customHeight="1" x14ac:dyDescent="0.25"/>
    <row r="43" spans="1:6" ht="15" customHeight="1" x14ac:dyDescent="0.25"/>
    <row r="44" spans="1:6" ht="15" customHeight="1" x14ac:dyDescent="0.25"/>
    <row r="45" spans="1:6" ht="15" customHeight="1" x14ac:dyDescent="0.25"/>
    <row r="46" spans="1:6" ht="15" customHeight="1" x14ac:dyDescent="0.25"/>
    <row r="50" spans="1:12" ht="15" customHeight="1" x14ac:dyDescent="0.25">
      <c r="B50" s="181" t="s">
        <v>39</v>
      </c>
      <c r="C50" s="182">
        <v>100210</v>
      </c>
    </row>
    <row r="51" spans="1:12" ht="15" customHeight="1" x14ac:dyDescent="0.25">
      <c r="B51" s="181" t="s">
        <v>36</v>
      </c>
      <c r="C51" s="182">
        <v>65110</v>
      </c>
    </row>
    <row r="52" spans="1:12" ht="15" customHeight="1" x14ac:dyDescent="0.25">
      <c r="B52" s="181" t="s">
        <v>42</v>
      </c>
      <c r="C52" s="182">
        <v>39190</v>
      </c>
      <c r="E52" s="69"/>
      <c r="F52" s="69"/>
    </row>
    <row r="53" spans="1:12" ht="15" customHeight="1" x14ac:dyDescent="0.25">
      <c r="B53" s="181" t="s">
        <v>20</v>
      </c>
      <c r="C53" s="182">
        <v>28470</v>
      </c>
      <c r="E53" s="69"/>
      <c r="F53" s="69"/>
    </row>
    <row r="54" spans="1:12" ht="15" customHeight="1" x14ac:dyDescent="0.25">
      <c r="B54" s="182" t="s">
        <v>80</v>
      </c>
      <c r="C54" s="182">
        <v>19390</v>
      </c>
      <c r="E54" s="69"/>
      <c r="F54" s="69"/>
    </row>
    <row r="55" spans="1:12" ht="15" customHeight="1" x14ac:dyDescent="0.25">
      <c r="B55" s="182" t="s">
        <v>75</v>
      </c>
      <c r="C55" s="182">
        <v>17050</v>
      </c>
      <c r="E55" s="69"/>
      <c r="F55" s="69"/>
    </row>
    <row r="56" spans="1:12" ht="15" customHeight="1" x14ac:dyDescent="0.25">
      <c r="B56" s="183" t="s">
        <v>51</v>
      </c>
      <c r="C56" s="182">
        <v>3620</v>
      </c>
      <c r="E56" s="52"/>
      <c r="F56" s="52"/>
    </row>
    <row r="57" spans="1:12" ht="15" customHeight="1" x14ac:dyDescent="0.25">
      <c r="B57" s="181" t="s">
        <v>35</v>
      </c>
      <c r="C57" s="182">
        <v>1370</v>
      </c>
      <c r="E57" s="51"/>
      <c r="F57" s="51"/>
    </row>
    <row r="58" spans="1:12" ht="15" customHeight="1" x14ac:dyDescent="0.25">
      <c r="A58" s="36"/>
      <c r="B58" s="181" t="s">
        <v>29</v>
      </c>
      <c r="C58" s="182">
        <v>-5350</v>
      </c>
      <c r="D58" s="36"/>
      <c r="E58" s="50"/>
      <c r="F58" s="50"/>
      <c r="G58" s="36"/>
    </row>
    <row r="59" spans="1:12" ht="15" customHeight="1" x14ac:dyDescent="0.25">
      <c r="A59" s="36"/>
      <c r="B59" s="181" t="s">
        <v>52</v>
      </c>
      <c r="C59" s="182">
        <v>-5790</v>
      </c>
      <c r="D59" s="36"/>
      <c r="E59" s="50"/>
      <c r="F59" s="50"/>
      <c r="G59" s="36"/>
    </row>
    <row r="60" spans="1:12" ht="15" customHeight="1" x14ac:dyDescent="0.25">
      <c r="A60" s="32"/>
      <c r="B60" s="181" t="s">
        <v>11</v>
      </c>
      <c r="C60" s="182">
        <v>-12400</v>
      </c>
      <c r="D60" s="33"/>
      <c r="E60" s="52"/>
      <c r="F60" s="52"/>
      <c r="G60" s="33"/>
      <c r="J60" s="7"/>
      <c r="K60" s="7"/>
      <c r="L60" s="7"/>
    </row>
    <row r="61" spans="1:12" ht="15" customHeight="1" x14ac:dyDescent="0.25">
      <c r="A61" s="32"/>
      <c r="B61" s="181" t="s">
        <v>15</v>
      </c>
      <c r="C61" s="182">
        <v>-13270</v>
      </c>
      <c r="D61" s="33"/>
      <c r="E61" s="50"/>
      <c r="F61" s="50"/>
      <c r="G61" s="33"/>
    </row>
    <row r="62" spans="1:12" ht="15" customHeight="1" x14ac:dyDescent="0.25">
      <c r="A62" s="32"/>
      <c r="B62" s="181" t="s">
        <v>26</v>
      </c>
      <c r="C62" s="182">
        <v>-15250</v>
      </c>
      <c r="D62" s="35"/>
      <c r="E62" s="69"/>
      <c r="F62" s="69"/>
      <c r="G62" s="35"/>
    </row>
    <row r="63" spans="1:12" ht="15" customHeight="1" x14ac:dyDescent="0.25">
      <c r="A63" s="32"/>
      <c r="B63" s="182" t="s">
        <v>19</v>
      </c>
      <c r="C63" s="182">
        <v>-25810</v>
      </c>
      <c r="D63" s="33"/>
      <c r="E63" s="69"/>
      <c r="F63" s="69"/>
      <c r="G63" s="33"/>
    </row>
    <row r="64" spans="1:12" s="36" customFormat="1" ht="15" customHeight="1" x14ac:dyDescent="0.25">
      <c r="B64" s="41"/>
      <c r="C64" s="30"/>
      <c r="D64" s="29"/>
      <c r="E64" s="29"/>
      <c r="F64" s="29"/>
    </row>
    <row r="65" spans="2:6" s="36" customFormat="1" ht="15" customHeight="1" x14ac:dyDescent="0.25">
      <c r="B65" s="42"/>
      <c r="C65" s="28"/>
      <c r="D65" s="29"/>
      <c r="E65" s="29"/>
      <c r="F65" s="29"/>
    </row>
    <row r="66" spans="2:6" s="36" customFormat="1" ht="15" customHeight="1" x14ac:dyDescent="0.25">
      <c r="B66" s="43"/>
      <c r="C66" s="30"/>
      <c r="D66" s="29"/>
      <c r="E66" s="29"/>
      <c r="F66" s="29"/>
    </row>
    <row r="67" spans="2:6" s="36" customFormat="1" ht="15" customHeight="1" x14ac:dyDescent="0.25"/>
    <row r="68" spans="2:6" ht="15" customHeight="1" x14ac:dyDescent="0.25"/>
    <row r="69" spans="2:6" ht="15" customHeight="1" x14ac:dyDescent="0.25"/>
    <row r="70" spans="2:6" ht="15" customHeight="1" x14ac:dyDescent="0.25"/>
    <row r="71" spans="2:6" ht="15" customHeight="1" x14ac:dyDescent="0.25"/>
    <row r="72" spans="2:6" ht="15" customHeight="1" x14ac:dyDescent="0.25"/>
    <row r="73" spans="2:6" ht="15" customHeight="1" x14ac:dyDescent="0.25"/>
    <row r="74" spans="2:6" ht="15" customHeight="1" x14ac:dyDescent="0.25"/>
    <row r="75" spans="2:6" ht="15" customHeight="1" x14ac:dyDescent="0.25"/>
    <row r="76" spans="2:6" ht="15" customHeight="1" x14ac:dyDescent="0.25"/>
    <row r="77" spans="2:6" ht="15" customHeight="1" x14ac:dyDescent="0.25"/>
    <row r="78" spans="2:6" ht="15" customHeight="1" x14ac:dyDescent="0.25"/>
  </sheetData>
  <sortState xmlns:xlrd2="http://schemas.microsoft.com/office/spreadsheetml/2017/richdata2" ref="B50:C63">
    <sortCondition descending="1" ref="C50"/>
  </sortState>
  <mergeCells count="5">
    <mergeCell ref="B2:F2"/>
    <mergeCell ref="B33:F33"/>
    <mergeCell ref="B34:F34"/>
    <mergeCell ref="B35:F35"/>
    <mergeCell ref="B36:F36"/>
  </mergeCells>
  <hyperlinks>
    <hyperlink ref="F1" location="Contents!A1" display="[contents Ç]" xr:uid="{00000000-0004-0000-0800-000000000000}"/>
    <hyperlink ref="B35" r:id="rId1" display="http://www.observatorioemigracao.pt/np4/5810.html" xr:uid="{00000000-0004-0000-0800-000001000000}"/>
    <hyperlink ref="B35:F35" r:id="rId2" display="http://www.observatorioemigracao.pt/np4EN/6863.html" xr:uid="{00000000-0004-0000-0800-000002000000}"/>
    <hyperlink ref="B36" r:id="rId3" display="http://www.observatorioemigracao.pt/np4/5810.html" xr:uid="{00000000-0004-0000-0800-000003000000}"/>
    <hyperlink ref="B36:F36" r:id="rId4" display="http://www.observatorioemigracao.pt/np4/6863.html" xr:uid="{00000000-0004-0000-0800-000004000000}"/>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11</vt:i4>
      </vt:variant>
      <vt:variant>
        <vt:lpstr>Intervalos com Nome</vt:lpstr>
      </vt:variant>
      <vt:variant>
        <vt:i4>5</vt:i4>
      </vt:variant>
    </vt:vector>
  </HeadingPairs>
  <TitlesOfParts>
    <vt:vector size="16" baseType="lpstr">
      <vt:lpstr>Contents</vt:lpstr>
      <vt:lpstr>Table 3.1</vt:lpstr>
      <vt:lpstr>Table 3.2</vt:lpstr>
      <vt:lpstr>Table 3.3</vt:lpstr>
      <vt:lpstr>Table 3.4</vt:lpstr>
      <vt:lpstr>Table 3.5</vt:lpstr>
      <vt:lpstr>Table 3.6</vt:lpstr>
      <vt:lpstr>Chart 3.1</vt:lpstr>
      <vt:lpstr>Chart 3.2</vt:lpstr>
      <vt:lpstr>Chart 3.3</vt:lpstr>
      <vt:lpstr>Chart 3.4</vt:lpstr>
      <vt:lpstr>Contents!Títulos_de_Impressão</vt:lpstr>
      <vt:lpstr>'Table 3.1'!Títulos_de_Impressão</vt:lpstr>
      <vt:lpstr>'Table 3.2'!Títulos_de_Impressão</vt:lpstr>
      <vt:lpstr>'Table 3.3'!Títulos_de_Impressão</vt:lpstr>
      <vt:lpstr>'Table 3.4'!Títulos_de_Impressão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Inês Vidigal</cp:lastModifiedBy>
  <cp:lastPrinted>2014-05-01T00:44:53Z</cp:lastPrinted>
  <dcterms:created xsi:type="dcterms:W3CDTF">2014-04-13T11:25:45Z</dcterms:created>
  <dcterms:modified xsi:type="dcterms:W3CDTF">2020-05-15T10:33:10Z</dcterms:modified>
</cp:coreProperties>
</file>