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02070E33-C567-4AD9-99C7-39C4EB304162}"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7" i="16" l="1"/>
  <c r="C9" i="7"/>
  <c r="E36" i="16" l="1"/>
  <c r="E35" i="16"/>
  <c r="E60" i="1" l="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6" i="16"/>
  <c r="E11" i="16"/>
  <c r="E34" i="16"/>
  <c r="E10" i="16"/>
  <c r="E14" i="16"/>
  <c r="E8" i="16"/>
  <c r="E24" i="16"/>
  <c r="E28" i="16"/>
  <c r="E33" i="16"/>
  <c r="E16" i="16"/>
  <c r="E29" i="16"/>
  <c r="E30" i="16"/>
  <c r="E21" i="16"/>
  <c r="E19" i="16"/>
  <c r="E32" i="16"/>
  <c r="E15" i="16"/>
  <c r="E9" i="16"/>
  <c r="E13" i="16"/>
  <c r="E17" i="16"/>
  <c r="E27" i="16"/>
  <c r="E22" i="16"/>
  <c r="E12" i="16"/>
  <c r="E31" i="16"/>
  <c r="E18" i="16"/>
  <c r="D10" i="7"/>
  <c r="C10" i="7"/>
  <c r="D9" i="7"/>
  <c r="E7" i="7"/>
  <c r="E6" i="7"/>
  <c r="E5" i="7"/>
  <c r="F4" i="6"/>
  <c r="D4" i="18"/>
  <c r="D22"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65" i="1"/>
  <c r="E64" i="1"/>
  <c r="E63" i="1"/>
  <c r="E62" i="1"/>
  <c r="B9" i="36"/>
  <c r="D7" i="36"/>
  <c r="D6" i="36"/>
  <c r="D5" i="36"/>
  <c r="B8" i="36"/>
  <c r="B4" i="36"/>
  <c r="B7" i="36"/>
  <c r="B6" i="36"/>
  <c r="B5" i="36"/>
  <c r="D4" i="36"/>
  <c r="E10" i="7" l="1"/>
  <c r="E9" i="7"/>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<sst xmlns="http://schemas.openxmlformats.org/spreadsheetml/2006/main" count="357" uniqueCount="131">
  <si>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</si>
  <si>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</si>
  <si>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</si>
  <si>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</si>
  <si>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</si>
  <si>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</si>
  <si>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</si>
  <si>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</si>
  <si>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</si>
  <si>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</si>
  <si>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</si>
  <si>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</si>
  <si>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</si>
  <si>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</si>
  <si>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</si>
  <si>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</si>
  <si>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</si>
  <si>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</si>
  <si>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</si>
  <si>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</si>
  <si>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</si>
  <si>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</si>
  <si>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</si>
  <si>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</si>
  <si>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</si>
  <si>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</si>
  <si>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</si>
  <si>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</si>
  <si>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</si>
  <si>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</si>
  <si>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</si>
  <si>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</si>
  <si>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</si>
  <si>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</si>
  <si>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</si>
  <si>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</si>
  <si>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</si>
  <si>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</si>
  <si>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</si>
  <si>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</si>
  <si>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</si>
  <si>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</si>
  <si>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</si>
  <si>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</si>
  <si>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</si>
  <si>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</si>
  <si>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</si>
  <si>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</si>
  <si>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</si>
  <si>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</si>
  <si>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</si>
  <si>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</si>
  <si>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</si>
  <si>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</si>
  <si>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</si>
  <si>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</si>
  <si>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</si>
  <si>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</si>
  <si>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</si>
  <si>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</si>
  <si>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</si>
  <si>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</si>
  <si>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</si>
  <si>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</si>
  <si>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</si>
  <si>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</si>
  <si>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</si>
  <si>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</si>
  <si>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</si>
  <si>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</si>
  <si>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</si>
  <si>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</si>
  <si>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</si>
  <si>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</si>
  <si>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</si>
  <si>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</si>
  <si>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</si>
  <si>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</si>
  <si>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</si>
  <si>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</si>
  <si>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</si>
  <si>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</si>
  <si>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</si>
  <si>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</si>
  <si>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</si>
  <si>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</si>
  <si>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</si>
  <si>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</si>
  <si>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</si>
  <si>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</si>
  <si>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</si>
  <si>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</si>
  <si>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</si>
  <si>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</si>
  <si>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</si>
  <si>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</si>
  <si>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</si>
  <si>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</si>
  <si>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</si>
  <si>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</si>
  <si>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</si>
  <si>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</si>
  <si>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</si>
  <si>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</si>
  <si>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</si>
  <si>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2015
thousand euros, nominal values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</si>
  <si>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</si>
  <si>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</si>
  <si>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r>
      <rPr>
        <b/>
        <sz val="9"/>
        <color rgb="FFC00000"/>
        <rFont val="Arial"/>
        <family val="2"/>
      </rPr>
      <t>Table 3.1</t>
    </r>
    <r>
      <rPr>
        <b/>
        <sz val="9"/>
        <rFont val="Arial"/>
        <family val="2"/>
      </rPr>
      <t xml:space="preserve"> Inward and outward remittance flows in Portugal, 2016</t>
    </r>
  </si>
  <si>
    <r>
      <rPr>
        <b/>
        <sz val="9"/>
        <color rgb="FFC00000"/>
        <rFont val="Arial"/>
        <family val="2"/>
      </rPr>
      <t>Table 3.2</t>
    </r>
    <r>
      <rPr>
        <b/>
        <sz val="9"/>
        <rFont val="Arial"/>
        <family val="2"/>
      </rPr>
      <t xml:space="preserve"> Top inward remittance flows in Portugal, 2016</t>
    </r>
  </si>
  <si>
    <r>
      <rPr>
        <b/>
        <sz val="9"/>
        <color rgb="FFC00000"/>
        <rFont val="Arial"/>
        <family val="2"/>
      </rPr>
      <t>Table 3.3</t>
    </r>
    <r>
      <rPr>
        <b/>
        <sz val="9"/>
        <rFont val="Arial"/>
        <family val="2"/>
      </rPr>
      <t xml:space="preserve"> Changes in inward remittance flows in Portugal, 2015-2016</t>
    </r>
  </si>
  <si>
    <t>2016
thousand euros, nominal values</t>
  </si>
  <si>
    <r>
      <rPr>
        <b/>
        <sz val="9"/>
        <color rgb="FFC00000"/>
        <rFont val="Arial"/>
        <family val="2"/>
      </rPr>
      <t>Table 3.4</t>
    </r>
    <r>
      <rPr>
        <b/>
        <sz val="9"/>
        <rFont val="Arial"/>
        <family val="2"/>
      </rPr>
      <t xml:space="preserve"> Changes in economic weight of remittances in Portugal, 2015-2016</t>
    </r>
  </si>
  <si>
    <t>El Salvador</t>
  </si>
  <si>
    <r>
      <rPr>
        <b/>
        <sz val="9"/>
        <color rgb="FFC00000"/>
        <rFont val="Arial"/>
        <family val="2"/>
      </rPr>
      <t>Chart 3.1</t>
    </r>
    <r>
      <rPr>
        <b/>
        <sz val="9"/>
        <rFont val="Arial"/>
        <family val="2"/>
      </rPr>
      <t xml:space="preserve"> Top inward remittance flows in Portugal, thousand euros, 2016</t>
    </r>
  </si>
  <si>
    <r>
      <rPr>
        <b/>
        <sz val="9"/>
        <color rgb="FFC00000"/>
        <rFont val="Arial"/>
        <family val="2"/>
      </rPr>
      <t>Chart 3.2</t>
    </r>
    <r>
      <rPr>
        <b/>
        <sz val="9"/>
        <rFont val="Arial"/>
        <family val="2"/>
      </rPr>
      <t xml:space="preserve"> Changes in top inward remittance flows in Portugal, nominal values, thousand euros, 2015-2016</t>
    </r>
  </si>
  <si>
    <r>
      <rPr>
        <b/>
        <sz val="9"/>
        <color rgb="FFC00000"/>
        <rFont val="Arial"/>
        <family val="2"/>
      </rPr>
      <t>Chart 3.3</t>
    </r>
    <r>
      <rPr>
        <b/>
        <sz val="9"/>
        <rFont val="Arial"/>
        <family val="2"/>
      </rPr>
      <t xml:space="preserve"> Changes in economic weight of remittances in Portugal, 2015-2016</t>
    </r>
  </si>
  <si>
    <r>
      <rPr>
        <b/>
        <sz val="9"/>
        <color rgb="FFC00000"/>
        <rFont val="Arial"/>
        <family val="2"/>
      </rPr>
      <t>Table 3.6</t>
    </r>
    <r>
      <rPr>
        <b/>
        <sz val="9"/>
        <rFont val="Arial"/>
        <family val="2"/>
      </rPr>
      <t xml:space="preserve"> Top remittance-receiving countries, economic weight, 2016</t>
    </r>
  </si>
  <si>
    <r>
      <rPr>
        <b/>
        <sz val="9"/>
        <color rgb="FFC00000"/>
        <rFont val="Arial"/>
        <family val="2"/>
      </rPr>
      <t>Chart 3.4</t>
    </r>
    <r>
      <rPr>
        <b/>
        <sz val="9"/>
        <rFont val="Arial"/>
        <family val="2"/>
      </rPr>
      <t xml:space="preserve"> Top remittance-receiving countries, economic weight, 2016</t>
    </r>
  </si>
  <si>
    <t>Factbook 2017: list of tables and charts</t>
  </si>
  <si>
    <r>
      <t>Table 3.5</t>
    </r>
    <r>
      <rPr>
        <b/>
        <sz val="9"/>
        <rFont val="Arial"/>
        <family val="2"/>
      </rPr>
      <t xml:space="preserve"> Top remittance-receiving countries, thousand US dollars, 2016</t>
    </r>
  </si>
  <si>
    <t>http://www.observatorioemigracao.pt/np4/5999.html</t>
  </si>
  <si>
    <t>Chart by Observatório da Emigração, data from Banco de Portugal, Statistics Online (BPstat), Balance of Payment Statistics.</t>
  </si>
  <si>
    <t>Chart by Observatório da Emigração, data from Banco de Portugal, Statistics Online (BPstat), Balance of Payment Statistics 
(remittances and FDI) and Instituto Nacional de Estatística (INE), National Accounts (GDP and exports).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</si>
  <si>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</si>
  <si>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</si>
  <si>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Banco de Portugal, Statistics Online (BPstat), Balance of Payment Statistics 
(remittances) and Instituto Nacional de Estatística (INE), National Accounts (GDP and exports).</t>
  </si>
  <si>
    <t>Table by Observatório da Emigração, data from the Bilateral Remittance Estimates for 2015 using Migrant Stocks, Host Country Incomes, and Origin Country Incomes (millions of US$) (October 2016 Version)</t>
  </si>
  <si>
    <t>Table by Observatório da Emigração, data from the World Bank, World DataBank, World Development Indicators, Economic Policy &amp; Debt Series.</t>
  </si>
  <si>
    <t>30 Jan 2018.</t>
  </si>
  <si>
    <t>http://www.observatorioemigracao.pt/np4EN/5999.html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</si>
</sst>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31"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11" fillId="0" borderId="0" applyNumberFormat="0" applyFill="0" applyBorder="0" applyAlignment="0" applyProtection="0"/>
    <xf numFmtId="0" fontId="20" fillId="0" borderId="0"/>
    <xf numFmtId="166" fontId="29" fillId="0" borderId="5" applyFill="0" applyProtection="0">
      <alignment horizontal="right" vertical="center" wrapText="1"/>
    </xf>
    <xf numFmtId="167" fontId="29" fillId="0" borderId="6" applyFill="0" applyProtection="0">
      <alignment horizontal="right" vertical="center" wrapText="1"/>
    </xf>
    <xf numFmtId="0" fontId="29" fillId="0" borderId="0" applyNumberFormat="0" applyFill="0" applyBorder="0" applyProtection="0">
      <alignment horizontal="left" vertical="center" wrapText="1"/>
    </xf>
    <xf numFmtId="168" fontId="29" fillId="0" borderId="0" applyFill="0" applyBorder="0" applyProtection="0">
      <alignment horizontal="right" vertical="center" wrapText="1"/>
    </xf>
    <xf numFmtId="169" fontId="29" fillId="0" borderId="4" applyFill="0" applyProtection="0">
      <alignment horizontal="right" vertical="center" wrapText="1"/>
    </xf>
  </cellStyleXfs>
  <cellXfs count="238">
    <xf numFmtId="0" fontId="0" fillId="0" borderId="0" xfId="0"/>
    <xf numFmtId="3" fontId="12" fillId="0" borderId="0" xfId="0" applyNumberFormat="1" applyFont="1" applyAlignment="1">
      <alignment vertical="center"/>
    </xf>
    <xf numFmtId="0" fontId="0" fillId="0" borderId="0" xfId="0" applyAlignment="1">
      <alignment horizontal="left" vertical="center" indent="1"/>
    </xf>
    <xf numFmtId="3" fontId="11" fillId="2" borderId="0" xfId="0" applyNumberFormat="1" applyFont="1" applyFill="1" applyBorder="1" applyAlignment="1">
      <alignment horizontal="left" vertical="center" indent="1"/>
    </xf>
    <xf numFmtId="3" fontId="11" fillId="0" borderId="0" xfId="0" applyNumberFormat="1" applyFont="1" applyBorder="1" applyAlignment="1">
      <alignment horizontal="left" vertical="center" indent="1"/>
    </xf>
    <xf numFmtId="3" fontId="1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2" fillId="0" borderId="0" xfId="0" applyNumberFormat="1" applyFont="1" applyAlignment="1">
      <alignment horizontal="left" vertical="center" indent="1"/>
    </xf>
    <xf numFmtId="0" fontId="0" fillId="0" borderId="0" xfId="0" applyAlignment="1">
      <alignment horizontal="left" indent="1"/>
    </xf>
    <xf numFmtId="3" fontId="12" fillId="0" borderId="0" xfId="0" applyNumberFormat="1" applyFont="1" applyBorder="1" applyAlignment="1">
      <alignment vertical="center"/>
    </xf>
    <xf numFmtId="0" fontId="15" fillId="0" borderId="0" xfId="0" applyFont="1" applyBorder="1" applyAlignment="1">
      <alignment horizontal="left" vertical="center" indent="1"/>
    </xf>
    <xf numFmtId="3"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 fontId="11" fillId="0" borderId="0" xfId="0" applyNumberFormat="1" applyFont="1" applyFill="1" applyBorder="1" applyAlignment="1">
      <alignment horizontal="left" vertical="center" indent="1"/>
    </xf>
    <xf numFmtId="3" fontId="10" fillId="0" borderId="1" xfId="0" applyNumberFormat="1" applyFont="1" applyBorder="1" applyAlignment="1">
      <alignment horizontal="left" vertical="center" wrapText="1" indent="1"/>
    </xf>
    <xf numFmtId="3" fontId="11" fillId="2" borderId="0" xfId="0" applyNumberFormat="1" applyFont="1" applyFill="1" applyBorder="1" applyAlignment="1">
      <alignment horizontal="right" vertical="center" indent="4"/>
    </xf>
    <xf numFmtId="3" fontId="11" fillId="0" borderId="0" xfId="0" applyNumberFormat="1" applyFont="1" applyBorder="1" applyAlignment="1">
      <alignment horizontal="right" vertical="center" indent="4"/>
    </xf>
    <xf numFmtId="3" fontId="11" fillId="3" borderId="0" xfId="0" applyNumberFormat="1" applyFont="1" applyFill="1" applyBorder="1" applyAlignment="1">
      <alignment horizontal="right" vertical="center" indent="4"/>
    </xf>
    <xf numFmtId="3" fontId="11" fillId="0" borderId="0" xfId="0" applyNumberFormat="1" applyFont="1" applyFill="1" applyBorder="1" applyAlignment="1">
      <alignment horizontal="right" vertical="center" indent="4"/>
    </xf>
    <xf numFmtId="164" fontId="11" fillId="2" borderId="0" xfId="0" applyNumberFormat="1" applyFont="1" applyFill="1" applyBorder="1" applyAlignment="1">
      <alignment horizontal="right" vertical="center" indent="4"/>
    </xf>
    <xf numFmtId="164" fontId="11" fillId="0" borderId="0" xfId="0" applyNumberFormat="1" applyFont="1" applyBorder="1" applyAlignment="1">
      <alignment horizontal="right" vertical="center" indent="4"/>
    </xf>
    <xf numFmtId="3" fontId="13" fillId="0" borderId="0" xfId="0" applyNumberFormat="1" applyFont="1" applyAlignment="1">
      <alignment horizontal="left" indent="1"/>
    </xf>
    <xf numFmtId="0" fontId="1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12" fillId="0" borderId="0" xfId="0"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indent="1"/>
    </xf>
    <xf numFmtId="14" fontId="1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0" fillId="0" borderId="0" xfId="0" applyNumberFormat="1" applyFont="1" applyFill="1" applyBorder="1" applyAlignment="1">
      <alignment horizontal="left" vertical="center" indent="1"/>
    </xf>
    <xf numFmtId="3" fontId="12" fillId="0" borderId="0" xfId="0" applyNumberFormat="1" applyFont="1" applyAlignment="1"/>
    <xf numFmtId="3" fontId="13" fillId="0" borderId="0" xfId="0" applyNumberFormat="1" applyFont="1" applyBorder="1" applyAlignment="1">
      <alignment horizontal="right" vertical="center"/>
    </xf>
    <xf numFmtId="3" fontId="13" fillId="0" borderId="0" xfId="0" applyNumberFormat="1" applyFont="1" applyAlignment="1">
      <alignment horizontal="right" vertical="center"/>
    </xf>
    <xf numFmtId="3" fontId="12" fillId="0" borderId="0" xfId="0" applyNumberFormat="1" applyFont="1" applyAlignment="1">
      <alignment horizontal="right" vertical="center"/>
    </xf>
    <xf numFmtId="3" fontId="14" fillId="0" borderId="0" xfId="0" applyNumberFormat="1" applyFont="1" applyAlignment="1">
      <alignment horizontal="right" vertical="center"/>
    </xf>
    <xf numFmtId="0" fontId="0" fillId="0" borderId="0" xfId="0" applyAlignment="1">
      <alignment horizontal="left" vertical="center" indent="1"/>
    </xf>
    <xf numFmtId="3" fontId="17" fillId="3" borderId="0" xfId="0" applyNumberFormat="1" applyFont="1" applyFill="1" applyAlignment="1">
      <alignment horizontal="left" vertical="center" indent="1"/>
    </xf>
    <xf numFmtId="0" fontId="0" fillId="3" borderId="0" xfId="0" applyFill="1"/>
    <xf numFmtId="3" fontId="12" fillId="3" borderId="0" xfId="0" applyNumberFormat="1" applyFont="1" applyFill="1" applyAlignment="1">
      <alignment vertical="center"/>
    </xf>
    <xf numFmtId="3" fontId="10" fillId="3" borderId="1" xfId="0" applyNumberFormat="1" applyFont="1" applyFill="1" applyBorder="1" applyAlignment="1" applyProtection="1">
      <alignment horizontal="left" vertical="center" wrapText="1" indent="1"/>
      <protection locked="0"/>
    </xf>
    <xf numFmtId="0" fontId="12" fillId="3" borderId="0" xfId="0" applyFont="1" applyFill="1" applyAlignment="1">
      <alignment horizontal="left" vertical="center" wrapText="1"/>
    </xf>
    <xf numFmtId="0" fontId="12" fillId="0" borderId="0" xfId="0" applyFont="1" applyAlignment="1">
      <alignment horizontal="left" vertical="center"/>
    </xf>
    <xf numFmtId="14" fontId="12" fillId="0" borderId="0" xfId="0" applyNumberFormat="1" applyFont="1" applyAlignment="1">
      <alignment horizontal="left" vertical="center"/>
    </xf>
    <xf numFmtId="0" fontId="0" fillId="0" borderId="0" xfId="0" applyAlignment="1">
      <alignment horizontal="left" vertical="center"/>
    </xf>
    <xf numFmtId="3" fontId="18" fillId="3"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0" borderId="0" xfId="0" applyNumberFormat="1" applyFont="1" applyBorder="1" applyAlignment="1">
      <alignment horizontal="center" vertical="center"/>
    </xf>
    <xf numFmtId="3" fontId="17"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3" fillId="0" borderId="0" xfId="0" applyNumberFormat="1" applyFont="1" applyAlignment="1">
      <alignment horizontal="right" vertical="top" indent="1"/>
    </xf>
    <xf numFmtId="3" fontId="12"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8" fillId="0" borderId="0" xfId="0" applyNumberFormat="1" applyFont="1" applyFill="1" applyAlignment="1">
      <alignment horizontal="center" vertical="center"/>
    </xf>
    <xf numFmtId="3" fontId="13"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9" fillId="0" borderId="0" xfId="0" applyFont="1" applyAlignment="1">
      <alignment horizontal="left" vertical="center" indent="1"/>
    </xf>
    <xf numFmtId="0" fontId="23" fillId="0" borderId="0" xfId="1" applyFont="1" applyBorder="1" applyAlignment="1">
      <alignment horizontal="right" vertical="center" indent="1"/>
    </xf>
    <xf numFmtId="0" fontId="23" fillId="0" borderId="0" xfId="0" applyFont="1" applyFill="1" applyAlignment="1">
      <alignment horizontal="left" vertical="top"/>
    </xf>
    <xf numFmtId="0" fontId="23" fillId="0" borderId="0" xfId="1" applyFont="1" applyFill="1" applyAlignment="1">
      <alignment horizontal="left" vertical="top"/>
    </xf>
    <xf numFmtId="0" fontId="23" fillId="0" borderId="0" xfId="0" applyFont="1" applyFill="1" applyAlignment="1">
      <alignment horizontal="left" vertical="top" indent="1"/>
    </xf>
    <xf numFmtId="0" fontId="0" fillId="0" borderId="0" xfId="0" applyAlignment="1">
      <alignment horizontal="left" wrapText="1" indent="1"/>
    </xf>
    <xf numFmtId="0" fontId="15" fillId="0" borderId="0" xfId="0" applyFont="1" applyBorder="1" applyAlignment="1">
      <alignment horizontal="left" vertical="center"/>
    </xf>
    <xf numFmtId="3" fontId="13" fillId="0" borderId="0" xfId="0" applyNumberFormat="1" applyFont="1" applyFill="1" applyAlignment="1">
      <alignment horizontal="left" indent="1"/>
    </xf>
    <xf numFmtId="3" fontId="9" fillId="0" borderId="0" xfId="0" applyNumberFormat="1" applyFont="1" applyAlignment="1">
      <alignment horizontal="right" vertical="center" indent="1"/>
    </xf>
    <xf numFmtId="3" fontId="11" fillId="0" borderId="0" xfId="0" applyNumberFormat="1" applyFont="1" applyFill="1" applyBorder="1" applyAlignment="1" applyProtection="1">
      <alignment horizontal="right" vertical="center" indent="4"/>
      <protection locked="0"/>
    </xf>
    <xf numFmtId="3" fontId="11" fillId="0" borderId="0" xfId="0" applyNumberFormat="1" applyFont="1" applyFill="1" applyBorder="1" applyAlignment="1">
      <alignment horizontal="right" vertical="center" indent="5"/>
    </xf>
    <xf numFmtId="3" fontId="11" fillId="0" borderId="0" xfId="0" applyNumberFormat="1" applyFont="1" applyFill="1" applyBorder="1" applyAlignment="1" applyProtection="1">
      <alignment horizontal="right" vertical="center" indent="3"/>
      <protection locked="0"/>
    </xf>
    <xf numFmtId="3" fontId="10" fillId="3" borderId="0" xfId="0" applyNumberFormat="1" applyFont="1" applyFill="1" applyBorder="1" applyAlignment="1" applyProtection="1">
      <alignment horizontal="right" vertical="center" indent="4"/>
      <protection locked="0"/>
    </xf>
    <xf numFmtId="3" fontId="10" fillId="3" borderId="0" xfId="0" applyNumberFormat="1" applyFont="1" applyFill="1" applyBorder="1" applyAlignment="1" applyProtection="1">
      <alignment horizontal="right" vertical="center" indent="3"/>
      <protection locked="0"/>
    </xf>
    <xf numFmtId="3" fontId="1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11" fillId="0" borderId="0" xfId="0" applyFont="1" applyFill="1" applyAlignment="1">
      <alignment horizontal="left" vertical="center"/>
    </xf>
    <xf numFmtId="3" fontId="10" fillId="0" borderId="0" xfId="0" applyNumberFormat="1" applyFont="1" applyBorder="1" applyAlignment="1">
      <alignment horizontal="left" vertical="center" indent="1"/>
    </xf>
    <xf numFmtId="3" fontId="10" fillId="0" borderId="0" xfId="0" applyNumberFormat="1" applyFont="1" applyBorder="1" applyAlignment="1">
      <alignment horizontal="right" vertical="center" indent="4"/>
    </xf>
    <xf numFmtId="3" fontId="11" fillId="3" borderId="0" xfId="0" applyNumberFormat="1" applyFont="1" applyFill="1" applyBorder="1" applyAlignment="1">
      <alignment horizontal="left" vertical="center" indent="1"/>
    </xf>
    <xf numFmtId="3" fontId="10" fillId="0" borderId="0" xfId="0" applyNumberFormat="1" applyFont="1" applyFill="1" applyBorder="1" applyAlignment="1">
      <alignment horizontal="left" indent="1"/>
    </xf>
    <xf numFmtId="3" fontId="10" fillId="0" borderId="0" xfId="0" applyNumberFormat="1" applyFont="1" applyFill="1" applyBorder="1" applyAlignment="1">
      <alignment horizontal="right" indent="4"/>
    </xf>
    <xf numFmtId="3" fontId="10" fillId="0" borderId="0" xfId="0" applyNumberFormat="1" applyFont="1" applyFill="1" applyBorder="1" applyAlignment="1">
      <alignment horizontal="right" vertical="center" indent="4"/>
    </xf>
    <xf numFmtId="3" fontId="10" fillId="0" borderId="2" xfId="0" applyNumberFormat="1" applyFont="1" applyFill="1" applyBorder="1" applyAlignment="1">
      <alignment horizontal="left" vertical="top" indent="1"/>
    </xf>
    <xf numFmtId="3" fontId="10" fillId="0" borderId="2" xfId="0" applyNumberFormat="1" applyFont="1" applyFill="1" applyBorder="1" applyAlignment="1">
      <alignment horizontal="right" vertical="top" indent="4"/>
    </xf>
    <xf numFmtId="3" fontId="8" fillId="0" borderId="0" xfId="0" applyNumberFormat="1" applyFont="1" applyAlignment="1">
      <alignment horizontal="right" vertical="center" indent="1"/>
    </xf>
    <xf numFmtId="0" fontId="8" fillId="0" borderId="0" xfId="0" applyFont="1"/>
    <xf numFmtId="164" fontId="11" fillId="3" borderId="0" xfId="0" applyNumberFormat="1" applyFont="1" applyFill="1" applyBorder="1" applyAlignment="1">
      <alignment horizontal="right" vertical="center" indent="4"/>
    </xf>
    <xf numFmtId="3" fontId="11" fillId="0" borderId="2" xfId="0" applyNumberFormat="1" applyFont="1" applyBorder="1" applyAlignment="1">
      <alignment horizontal="right" vertical="center" indent="4"/>
    </xf>
    <xf numFmtId="164" fontId="11" fillId="0" borderId="2" xfId="0" applyNumberFormat="1" applyFont="1" applyBorder="1" applyAlignment="1">
      <alignment horizontal="right" vertical="center" indent="4"/>
    </xf>
    <xf numFmtId="164" fontId="10" fillId="0" borderId="0" xfId="0" applyNumberFormat="1" applyFont="1" applyBorder="1" applyAlignment="1">
      <alignment horizontal="right" vertical="center" indent="4"/>
    </xf>
    <xf numFmtId="3" fontId="10" fillId="0" borderId="0" xfId="0" applyNumberFormat="1" applyFont="1" applyBorder="1" applyAlignment="1">
      <alignment horizontal="left" vertical="top" indent="1"/>
    </xf>
    <xf numFmtId="3" fontId="11" fillId="2" borderId="0" xfId="0" applyNumberFormat="1" applyFont="1" applyFill="1" applyBorder="1" applyAlignment="1">
      <alignment horizontal="left" vertical="center" indent="2"/>
    </xf>
    <xf numFmtId="3" fontId="11" fillId="0" borderId="0" xfId="0" applyNumberFormat="1" applyFont="1" applyBorder="1" applyAlignment="1">
      <alignment horizontal="left" vertical="center" indent="2"/>
    </xf>
    <xf numFmtId="3" fontId="11" fillId="3" borderId="0" xfId="0" applyNumberFormat="1" applyFont="1" applyFill="1" applyBorder="1" applyAlignment="1">
      <alignment horizontal="left" vertical="center" indent="2"/>
    </xf>
    <xf numFmtId="3" fontId="11" fillId="0" borderId="2" xfId="0" applyNumberFormat="1" applyFont="1" applyBorder="1" applyAlignment="1">
      <alignment horizontal="left" vertical="center" indent="2"/>
    </xf>
    <xf numFmtId="1" fontId="10" fillId="3" borderId="1" xfId="0" applyNumberFormat="1" applyFont="1" applyFill="1" applyBorder="1" applyAlignment="1" applyProtection="1">
      <alignment horizontal="center" vertical="center" wrapText="1"/>
      <protection locked="0"/>
    </xf>
    <xf numFmtId="164" fontId="10" fillId="3" borderId="0" xfId="0" applyNumberFormat="1" applyFont="1" applyFill="1" applyBorder="1" applyAlignment="1" applyProtection="1">
      <alignment horizontal="right" vertical="center" indent="5"/>
      <protection locked="0"/>
    </xf>
    <xf numFmtId="164" fontId="11" fillId="2" borderId="0" xfId="0" applyNumberFormat="1" applyFont="1" applyFill="1" applyBorder="1" applyAlignment="1">
      <alignment horizontal="right" vertical="center" indent="5"/>
    </xf>
    <xf numFmtId="164" fontId="11" fillId="0" borderId="0" xfId="0" applyNumberFormat="1" applyFont="1" applyBorder="1" applyAlignment="1">
      <alignment horizontal="right" vertical="center" indent="5"/>
    </xf>
    <xf numFmtId="164" fontId="11" fillId="3" borderId="0" xfId="0" applyNumberFormat="1" applyFont="1" applyFill="1" applyBorder="1" applyAlignment="1">
      <alignment horizontal="right" vertical="center" indent="5"/>
    </xf>
    <xf numFmtId="164" fontId="11" fillId="0" borderId="2" xfId="0" applyNumberFormat="1" applyFont="1" applyBorder="1" applyAlignment="1">
      <alignment horizontal="right" vertical="center" indent="5"/>
    </xf>
    <xf numFmtId="3" fontId="11" fillId="2" borderId="0" xfId="0" applyNumberFormat="1" applyFont="1" applyFill="1" applyBorder="1" applyAlignment="1">
      <alignment horizontal="right" vertical="center" indent="3"/>
    </xf>
    <xf numFmtId="3" fontId="11" fillId="0" borderId="0" xfId="0" applyNumberFormat="1" applyFont="1" applyBorder="1" applyAlignment="1">
      <alignment horizontal="right" vertical="center" indent="3"/>
    </xf>
    <xf numFmtId="3" fontId="11" fillId="3" borderId="0" xfId="0" applyNumberFormat="1" applyFont="1" applyFill="1" applyBorder="1" applyAlignment="1">
      <alignment horizontal="right" vertical="center" indent="3"/>
    </xf>
    <xf numFmtId="3" fontId="11" fillId="0" borderId="2" xfId="0" applyNumberFormat="1" applyFont="1" applyBorder="1" applyAlignment="1">
      <alignment horizontal="right" vertical="center" indent="3"/>
    </xf>
    <xf numFmtId="3" fontId="10" fillId="0" borderId="0" xfId="0" applyNumberFormat="1" applyFont="1" applyBorder="1" applyAlignment="1">
      <alignment horizontal="right" vertical="center" indent="3"/>
    </xf>
    <xf numFmtId="0" fontId="8" fillId="0" borderId="3" xfId="0" applyFont="1" applyBorder="1" applyAlignment="1">
      <alignment horizontal="center" vertical="center"/>
    </xf>
    <xf numFmtId="0" fontId="13" fillId="0" borderId="1" xfId="0" applyFont="1" applyBorder="1" applyAlignment="1">
      <alignment horizontal="left" vertical="center" indent="1"/>
    </xf>
    <xf numFmtId="0" fontId="8" fillId="2" borderId="0" xfId="0" applyFont="1" applyFill="1" applyBorder="1" applyAlignment="1">
      <alignment horizontal="left" vertical="center" indent="2"/>
    </xf>
    <xf numFmtId="0" fontId="13" fillId="0" borderId="3" xfId="0" applyFont="1" applyBorder="1" applyAlignment="1">
      <alignment horizontal="left" vertical="center" indent="1"/>
    </xf>
    <xf numFmtId="0" fontId="13" fillId="0" borderId="1" xfId="0" applyFont="1" applyBorder="1" applyAlignment="1">
      <alignment horizontal="center" vertical="center"/>
    </xf>
    <xf numFmtId="0" fontId="13" fillId="0" borderId="0" xfId="0" applyFont="1" applyBorder="1" applyAlignment="1">
      <alignment horizontal="left" vertical="center" indent="1"/>
    </xf>
    <xf numFmtId="0" fontId="13" fillId="0" borderId="0" xfId="0" applyFont="1" applyBorder="1" applyAlignment="1">
      <alignment horizontal="center" vertical="center"/>
    </xf>
    <xf numFmtId="0" fontId="8" fillId="2" borderId="0" xfId="0" applyFont="1" applyFill="1" applyAlignment="1">
      <alignment horizontal="left" vertical="center" indent="2"/>
    </xf>
    <xf numFmtId="0" fontId="8" fillId="0" borderId="0" xfId="0" applyFont="1" applyAlignment="1">
      <alignment horizontal="left" vertical="center" indent="2"/>
    </xf>
    <xf numFmtId="0" fontId="13" fillId="0" borderId="7" xfId="0" applyFont="1" applyBorder="1" applyAlignment="1">
      <alignment horizontal="center" vertical="center" wrapText="1"/>
    </xf>
    <xf numFmtId="0" fontId="13" fillId="0" borderId="7" xfId="0" applyFont="1" applyBorder="1" applyAlignment="1">
      <alignment horizontal="left" vertical="center" wrapText="1" indent="1"/>
    </xf>
    <xf numFmtId="3" fontId="8" fillId="2" borderId="0" xfId="0" applyNumberFormat="1" applyFont="1" applyFill="1" applyBorder="1" applyAlignment="1">
      <alignment horizontal="right" vertical="center" indent="5"/>
    </xf>
    <xf numFmtId="3" fontId="8" fillId="0" borderId="0" xfId="0" applyNumberFormat="1" applyFont="1" applyFill="1" applyBorder="1" applyAlignment="1">
      <alignment horizontal="right" vertical="center" indent="5"/>
    </xf>
    <xf numFmtId="164" fontId="8" fillId="2" borderId="0" xfId="0" applyNumberFormat="1" applyFont="1" applyFill="1" applyBorder="1" applyAlignment="1">
      <alignment horizontal="right" vertical="center" indent="9"/>
    </xf>
    <xf numFmtId="164" fontId="8" fillId="0" borderId="0" xfId="0" applyNumberFormat="1" applyFont="1" applyFill="1" applyBorder="1" applyAlignment="1">
      <alignment horizontal="right" vertical="center" indent="9"/>
    </xf>
    <xf numFmtId="164" fontId="11" fillId="0" borderId="0" xfId="0" applyNumberFormat="1" applyFont="1" applyFill="1" applyBorder="1" applyAlignment="1">
      <alignment horizontal="right" vertical="center" indent="9"/>
    </xf>
    <xf numFmtId="0" fontId="8" fillId="0" borderId="0" xfId="0" applyFont="1" applyFill="1" applyBorder="1" applyAlignment="1">
      <alignment horizontal="left" vertical="center" indent="2"/>
    </xf>
    <xf numFmtId="0" fontId="11" fillId="0" borderId="0" xfId="0" applyFont="1" applyFill="1" applyBorder="1" applyAlignment="1">
      <alignment horizontal="left" vertical="center" indent="2"/>
    </xf>
    <xf numFmtId="165" fontId="13" fillId="0" borderId="0" xfId="0" applyNumberFormat="1" applyFont="1" applyBorder="1" applyAlignment="1">
      <alignment horizontal="right" vertical="center" wrapText="1" indent="9"/>
    </xf>
    <xf numFmtId="3" fontId="8" fillId="2" borderId="0" xfId="0" applyNumberFormat="1" applyFont="1" applyFill="1" applyAlignment="1">
      <alignment horizontal="right" vertical="center" indent="3"/>
    </xf>
    <xf numFmtId="3" fontId="8" fillId="0" borderId="0" xfId="0" applyNumberFormat="1" applyFont="1" applyAlignment="1">
      <alignment horizontal="right" vertical="center" indent="3"/>
    </xf>
    <xf numFmtId="165" fontId="8" fillId="2" borderId="0" xfId="0" applyNumberFormat="1" applyFont="1" applyFill="1" applyBorder="1" applyAlignment="1">
      <alignment horizontal="right" vertical="center" indent="5"/>
    </xf>
    <xf numFmtId="3" fontId="13" fillId="0" borderId="0" xfId="0" applyNumberFormat="1" applyFont="1" applyFill="1" applyBorder="1" applyAlignment="1">
      <alignment horizontal="right" vertical="center" wrapText="1" indent="5"/>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indent="1"/>
    </xf>
    <xf numFmtId="3" fontId="13" fillId="0" borderId="0" xfId="0" applyNumberFormat="1" applyFont="1" applyAlignment="1">
      <alignment horizontal="right" vertical="center" indent="5"/>
    </xf>
    <xf numFmtId="164" fontId="8" fillId="2" borderId="0" xfId="0" applyNumberFormat="1" applyFont="1" applyFill="1" applyBorder="1" applyAlignment="1">
      <alignment horizontal="right" vertical="center" indent="8"/>
    </xf>
    <xf numFmtId="164" fontId="8" fillId="0" borderId="0" xfId="0" applyNumberFormat="1" applyFont="1" applyFill="1" applyBorder="1" applyAlignment="1">
      <alignment horizontal="right" vertical="center" indent="8"/>
    </xf>
    <xf numFmtId="164" fontId="11" fillId="0" borderId="0" xfId="0" applyNumberFormat="1" applyFont="1" applyFill="1" applyBorder="1" applyAlignment="1">
      <alignment horizontal="right" vertical="center" indent="8"/>
    </xf>
    <xf numFmtId="3" fontId="17" fillId="0" borderId="0" xfId="0" applyNumberFormat="1" applyFont="1" applyAlignment="1">
      <alignment horizontal="left" vertical="center"/>
    </xf>
    <xf numFmtId="3" fontId="10" fillId="0" borderId="0" xfId="0" applyNumberFormat="1" applyFont="1" applyAlignment="1">
      <alignment horizontal="left" vertical="center"/>
    </xf>
    <xf numFmtId="3" fontId="10" fillId="3" borderId="0" xfId="0" applyNumberFormat="1" applyFont="1" applyFill="1" applyAlignment="1">
      <alignment horizontal="left" vertical="center"/>
    </xf>
    <xf numFmtId="3" fontId="10" fillId="0" borderId="0" xfId="0" applyNumberFormat="1" applyFont="1" applyBorder="1" applyAlignment="1">
      <alignment horizontal="left" vertical="center"/>
    </xf>
    <xf numFmtId="164" fontId="13" fillId="0" borderId="0" xfId="0" applyNumberFormat="1" applyFont="1" applyFill="1" applyBorder="1" applyAlignment="1">
      <alignment horizontal="right" vertical="center" indent="8"/>
    </xf>
    <xf numFmtId="3" fontId="10" fillId="0" borderId="0" xfId="0" applyNumberFormat="1" applyFont="1" applyBorder="1" applyAlignment="1">
      <alignment horizontal="right" vertical="center"/>
    </xf>
    <xf numFmtId="164" fontId="10" fillId="0" borderId="0" xfId="0" applyNumberFormat="1" applyFont="1" applyBorder="1" applyAlignment="1">
      <alignment horizontal="right" vertical="center"/>
    </xf>
    <xf numFmtId="3" fontId="11" fillId="0" borderId="0" xfId="1" applyNumberFormat="1" applyFont="1" applyFill="1" applyBorder="1" applyAlignment="1">
      <alignment horizontal="left" vertical="top" wrapText="1"/>
    </xf>
    <xf numFmtId="0" fontId="11" fillId="0" borderId="0" xfId="1" applyFont="1" applyFill="1" applyBorder="1" applyAlignment="1">
      <alignment horizontal="left" vertical="top" wrapText="1"/>
    </xf>
    <xf numFmtId="0" fontId="15"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5"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5"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3" fontId="4" fillId="0" borderId="0" xfId="0" applyNumberFormat="1" applyFont="1" applyFill="1" applyAlignment="1">
      <alignment horizontal="right" vertical="center"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11" fillId="2" borderId="0" xfId="0" applyFont="1" applyFill="1" applyBorder="1" applyAlignment="1">
      <alignment horizontal="left" vertical="center" indent="2"/>
    </xf>
    <xf numFmtId="3" fontId="11" fillId="2" borderId="0" xfId="0" applyNumberFormat="1" applyFont="1" applyFill="1" applyBorder="1" applyAlignment="1">
      <alignment horizontal="right" vertical="center" indent="5"/>
    </xf>
    <xf numFmtId="164" fontId="11" fillId="2" borderId="0" xfId="0" applyNumberFormat="1" applyFont="1" applyFill="1" applyBorder="1" applyAlignment="1">
      <alignment horizontal="right" vertical="center" indent="9"/>
    </xf>
    <xf numFmtId="0" fontId="0" fillId="0" borderId="10" xfId="0" applyBorder="1" applyAlignment="1">
      <alignment horizontal="left" vertical="center" wrapText="1" indent="1"/>
    </xf>
    <xf numFmtId="0" fontId="8" fillId="0" borderId="2" xfId="0" applyFont="1" applyBorder="1" applyAlignment="1">
      <alignment horizontal="left" vertical="center" indent="2"/>
    </xf>
    <xf numFmtId="165" fontId="8"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11"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0" fontId="23" fillId="0" borderId="2" xfId="0" applyFont="1" applyFill="1" applyBorder="1" applyAlignment="1">
      <alignment horizontal="left" vertical="center" indent="2"/>
    </xf>
    <xf numFmtId="3" fontId="23" fillId="0" borderId="2" xfId="0" applyNumberFormat="1" applyFont="1" applyFill="1" applyBorder="1" applyAlignment="1">
      <alignment horizontal="right" vertical="center" indent="5"/>
    </xf>
    <xf numFmtId="164" fontId="23" fillId="0" borderId="2" xfId="0" applyNumberFormat="1" applyFont="1" applyFill="1" applyBorder="1" applyAlignment="1">
      <alignment horizontal="right" vertical="center" indent="9"/>
    </xf>
    <xf numFmtId="164" fontId="11" fillId="2" borderId="0" xfId="0" applyNumberFormat="1" applyFont="1" applyFill="1" applyBorder="1" applyAlignment="1">
      <alignment horizontal="right" vertical="center" indent="8"/>
    </xf>
    <xf numFmtId="164" fontId="11" fillId="0" borderId="2" xfId="0" applyNumberFormat="1" applyFont="1" applyFill="1" applyBorder="1" applyAlignment="1">
      <alignment horizontal="right" vertical="center" indent="8"/>
    </xf>
    <xf numFmtId="3" fontId="12" fillId="0" borderId="0" xfId="0" applyNumberFormat="1" applyFont="1" applyAlignment="1">
      <alignment vertical="top"/>
    </xf>
    <xf numFmtId="0" fontId="0" fillId="0" borderId="0" xfId="0" applyAlignment="1">
      <alignment vertical="top"/>
    </xf>
    <xf numFmtId="3" fontId="10" fillId="0" borderId="0" xfId="0" applyNumberFormat="1" applyFont="1" applyFill="1" applyAlignment="1">
      <alignment horizontal="left" vertical="center" wrapText="1"/>
    </xf>
    <xf numFmtId="0" fontId="30" fillId="0" borderId="0" xfId="0" applyFont="1" applyFill="1" applyAlignment="1">
      <alignment horizontal="left" vertical="center" wrapText="1"/>
    </xf>
    <xf numFmtId="3" fontId="11" fillId="0" borderId="0" xfId="1" applyNumberFormat="1" applyFont="1" applyFill="1" applyAlignment="1">
      <alignment horizontal="left" vertical="top" wrapText="1"/>
    </xf>
    <xf numFmtId="0" fontId="11" fillId="0" borderId="0" xfId="1" applyFont="1" applyFill="1" applyAlignment="1">
      <alignment horizontal="left" vertical="top" wrapText="1"/>
    </xf>
    <xf numFmtId="0" fontId="10"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3" fontId="11" fillId="0" borderId="0" xfId="1" applyNumberFormat="1" applyFont="1" applyFill="1" applyAlignment="1">
      <alignment horizontal="left" vertical="top" wrapText="1" indent="1"/>
    </xf>
    <xf numFmtId="0" fontId="11" fillId="0" borderId="0" xfId="1" applyFont="1" applyAlignment="1">
      <alignment horizontal="left" vertical="top" wrapText="1" indent="1"/>
    </xf>
    <xf numFmtId="3" fontId="21" fillId="0" borderId="0" xfId="0" applyNumberFormat="1" applyFont="1" applyFill="1" applyAlignment="1">
      <alignment horizontal="left" wrapText="1"/>
    </xf>
    <xf numFmtId="0" fontId="15" fillId="0" borderId="0" xfId="0" applyFont="1" applyAlignment="1">
      <alignment horizontal="left" wrapText="1"/>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11" fillId="0" borderId="0" xfId="1" quotePrefix="1" applyNumberFormat="1" applyFont="1" applyFill="1" applyAlignment="1">
      <alignment horizontal="left" vertical="top" wrapText="1"/>
    </xf>
    <xf numFmtId="0" fontId="1" fillId="0" borderId="0" xfId="0" quotePrefix="1" applyFont="1" applyFill="1" applyAlignment="1">
      <alignment horizontal="left" vertical="center" wrapText="1"/>
    </xf>
    <xf numFmtId="0" fontId="15" fillId="0" borderId="0" xfId="0" applyFont="1" applyAlignment="1">
      <alignment horizontal="left" vertical="center" wrapText="1"/>
    </xf>
    <xf numFmtId="0" fontId="11" fillId="0" borderId="0" xfId="1" applyFill="1" applyAlignment="1">
      <alignment horizontal="left" vertical="center" wrapText="1"/>
    </xf>
    <xf numFmtId="0" fontId="11" fillId="0" borderId="0" xfId="1" applyAlignment="1">
      <alignment horizontal="left" vertical="center" wrapText="1"/>
    </xf>
    <xf numFmtId="3" fontId="26" fillId="0" borderId="2" xfId="0" applyNumberFormat="1" applyFont="1" applyBorder="1" applyAlignment="1">
      <alignment horizontal="left" vertical="center" wrapText="1"/>
    </xf>
    <xf numFmtId="0" fontId="26" fillId="0" borderId="2" xfId="0" applyFont="1" applyBorder="1" applyAlignment="1">
      <alignment horizontal="left" vertical="center" wrapText="1"/>
    </xf>
    <xf numFmtId="0" fontId="5" fillId="0" borderId="0" xfId="0" applyFont="1" applyBorder="1" applyAlignment="1">
      <alignment horizontal="left" vertical="top" wrapText="1"/>
    </xf>
    <xf numFmtId="0" fontId="0" fillId="0" borderId="0" xfId="0" applyAlignment="1">
      <alignment horizontal="left" vertical="top" wrapText="1"/>
    </xf>
    <xf numFmtId="3" fontId="11" fillId="0" borderId="0" xfId="1" applyNumberFormat="1" applyAlignment="1">
      <alignment horizontal="left" vertical="center" wrapText="1"/>
    </xf>
    <xf numFmtId="0" fontId="3" fillId="0" borderId="0" xfId="0" quotePrefix="1" applyFont="1" applyFill="1" applyAlignment="1">
      <alignment horizontal="left" vertical="center" wrapText="1"/>
    </xf>
    <xf numFmtId="0" fontId="27" fillId="0" borderId="2" xfId="0" applyFont="1" applyBorder="1" applyAlignment="1">
      <alignment horizontal="left" vertical="center" wrapText="1"/>
    </xf>
    <xf numFmtId="3" fontId="5" fillId="0" borderId="0" xfId="0" applyNumberFormat="1" applyFont="1" applyAlignment="1">
      <alignment horizontal="left" vertical="top" wrapText="1"/>
    </xf>
    <xf numFmtId="3" fontId="3" fillId="0" borderId="0" xfId="0" applyNumberFormat="1" applyFont="1" applyFill="1" applyAlignment="1">
      <alignment horizontal="left" vertical="top" wrapText="1"/>
    </xf>
    <xf numFmtId="0" fontId="0" fillId="0" borderId="0" xfId="0" applyFill="1" applyAlignment="1">
      <alignment horizontal="left" vertical="top" wrapText="1"/>
    </xf>
    <xf numFmtId="3" fontId="24" fillId="0" borderId="2" xfId="0" applyNumberFormat="1" applyFont="1" applyFill="1" applyBorder="1" applyAlignment="1">
      <alignment horizontal="left" vertical="center" wrapText="1"/>
    </xf>
    <xf numFmtId="0" fontId="22" fillId="0" borderId="2" xfId="0" applyFont="1" applyFill="1" applyBorder="1" applyAlignment="1">
      <alignment horizontal="left" vertical="center" wrapText="1"/>
    </xf>
    <xf numFmtId="0" fontId="3" fillId="0" borderId="0" xfId="0" applyFont="1" applyAlignment="1">
      <alignment horizontal="left" vertical="top" wrapText="1"/>
    </xf>
    <xf numFmtId="0" fontId="7" fillId="0" borderId="0" xfId="0" applyFont="1" applyAlignment="1">
      <alignment horizontal="left" vertical="top" wrapText="1"/>
    </xf>
    <xf numFmtId="3" fontId="26" fillId="0" borderId="2" xfId="0" applyNumberFormat="1" applyFont="1" applyFill="1" applyBorder="1" applyAlignment="1">
      <alignment horizontal="left" vertical="center" wrapText="1"/>
    </xf>
    <xf numFmtId="0" fontId="28" fillId="0" borderId="2" xfId="0" applyFont="1" applyFill="1" applyBorder="1" applyAlignment="1">
      <alignment horizontal="left" vertical="center" wrapText="1"/>
    </xf>
    <xf numFmtId="3" fontId="5" fillId="3" borderId="0" xfId="0" applyNumberFormat="1" applyFont="1" applyFill="1" applyAlignment="1">
      <alignment horizontal="left" vertical="top" wrapText="1"/>
    </xf>
    <xf numFmtId="3" fontId="11" fillId="3" borderId="0" xfId="1" applyNumberFormat="1" applyFill="1" applyAlignment="1">
      <alignment horizontal="left" vertical="center" wrapText="1"/>
    </xf>
    <xf numFmtId="3" fontId="26" fillId="0" borderId="0" xfId="0" applyNumberFormat="1" applyFont="1" applyAlignment="1">
      <alignment horizontal="left" vertical="center" wrapText="1"/>
    </xf>
    <xf numFmtId="0" fontId="28" fillId="0" borderId="0" xfId="0" applyFont="1" applyAlignment="1">
      <alignment horizontal="left" vertical="center" wrapText="1"/>
    </xf>
    <xf numFmtId="3" fontId="6" fillId="0" borderId="0" xfId="0" applyNumberFormat="1" applyFont="1" applyAlignment="1">
      <alignment horizontal="left" vertical="top" wrapText="1"/>
    </xf>
    <xf numFmtId="3" fontId="26" fillId="0" borderId="0" xfId="0" applyNumberFormat="1" applyFont="1" applyAlignment="1">
      <alignment horizontal="left" vertical="center" wrapText="1" indent="1"/>
    </xf>
    <xf numFmtId="0" fontId="28" fillId="0" borderId="0" xfId="0" applyFont="1" applyAlignment="1">
      <alignment horizontal="left" vertical="center" wrapText="1" indent="1"/>
    </xf>
    <xf numFmtId="3" fontId="26" fillId="0" borderId="0" xfId="0" applyNumberFormat="1" applyFont="1" applyFill="1" applyAlignment="1">
      <alignment horizontal="left" vertical="center" wrapText="1"/>
    </xf>
    <xf numFmtId="0" fontId="28" fillId="0" borderId="0" xfId="0" applyFont="1" applyFill="1" applyAlignment="1">
      <alignment horizontal="left" vertical="center" wrapTex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Germany</c:v>
                </c:pt>
                <c:pt idx="4">
                  <c:v>United States</c:v>
                </c:pt>
                <c:pt idx="5">
                  <c:v>Angola</c:v>
                </c:pt>
                <c:pt idx="6">
                  <c:v>Spain</c:v>
                </c:pt>
                <c:pt idx="7">
                  <c:v>Luxembourg</c:v>
                </c:pt>
                <c:pt idx="8">
                  <c:v>Belgium</c:v>
                </c:pt>
                <c:pt idx="9">
                  <c:v>Netherlands</c:v>
                </c:pt>
                <c:pt idx="10">
                  <c:v>Canada</c:v>
                </c:pt>
                <c:pt idx="11">
                  <c:v>Brazil</c:v>
                </c:pt>
                <c:pt idx="12">
                  <c:v>Sweden</c:v>
                </c:pt>
                <c:pt idx="13">
                  <c:v>South Africa</c:v>
                </c:pt>
              </c:strCache>
            </c:strRef>
          </c:cat>
          <c:val>
            <c:numRef>
              <c:f>'Table 3.2'!$C$6:$C$19</c:f>
              <c:numCache>
                <c:formatCode>#,##0</c:formatCode>
                <c:ptCount val="14"/>
                <c:pt idx="0">
                  <c:v>1122570</c:v>
                </c:pt>
                <c:pt idx="1">
                  <c:v>697280</c:v>
                </c:pt>
                <c:pt idx="2">
                  <c:v>284970</c:v>
                </c:pt>
                <c:pt idx="3">
                  <c:v>253710</c:v>
                </c:pt>
                <c:pt idx="4">
                  <c:v>243170</c:v>
                </c:pt>
                <c:pt idx="5">
                  <c:v>205890</c:v>
                </c:pt>
                <c:pt idx="6">
                  <c:v>141140</c:v>
                </c:pt>
                <c:pt idx="7">
                  <c:v>124260</c:v>
                </c:pt>
                <c:pt idx="8">
                  <c:v>78900</c:v>
                </c:pt>
                <c:pt idx="9">
                  <c:v>48060</c:v>
                </c:pt>
                <c:pt idx="10">
                  <c:v>31400</c:v>
                </c:pt>
                <c:pt idx="11">
                  <c:v>21200</c:v>
                </c:pt>
                <c:pt idx="12">
                  <c:v>11360</c:v>
                </c:pt>
                <c:pt idx="13">
                  <c:v>9980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582951424"/>
        <c:axId val="646801664"/>
      </c:barChart>
      <c:catAx>
        <c:axId val="582951424"/>
        <c:scaling>
          <c:orientation val="maxMin"/>
        </c:scaling>
        <c:delete val="0"/>
        <c:axPos val="l"/>
        <c:numFmt formatCode="General" sourceLinked="1"/>
        <c:majorTickMark val="none"/>
        <c:minorTickMark val="none"/>
        <c:tickLblPos val="nextTo"/>
        <c:spPr>
          <a:ln w="12700">
            <a:solidFill>
              <a:schemeClr val="tx1"/>
            </a:solidFill>
          </a:ln>
        </c:spPr>
        <c:crossAx val="646801664"/>
        <c:crosses val="autoZero"/>
        <c:auto val="1"/>
        <c:lblAlgn val="ctr"/>
        <c:lblOffset val="100"/>
        <c:noMultiLvlLbl val="0"/>
      </c:catAx>
      <c:valAx>
        <c:axId val="646801664"/>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58295142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9"/>
            <c:invertIfNegative val="0"/>
            <c:bubble3D val="0"/>
            <c:spPr>
              <a:solidFill>
                <a:schemeClr val="accent2">
                  <a:lumMod val="75000"/>
                </a:schemeClr>
              </a:solidFill>
            </c:spPr>
            <c:extLs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07-15CE-4577-8F2F-6A4AC8D6252C}"/>
              </c:ext>
            </c:extLst>
          </c:dPt>
          <c:cat>
            <c:strRef>
              <c:f>'Chart 3.2'!$B$50:$B$63</c:f>
              <c:strCache>
                <c:ptCount val="14"/>
                <c:pt idx="0">
                  <c:v>France</c:v>
                </c:pt>
                <c:pt idx="1">
                  <c:v>United States</c:v>
                </c:pt>
                <c:pt idx="2">
                  <c:v>United Kingdom</c:v>
                </c:pt>
                <c:pt idx="3">
                  <c:v>Belgium</c:v>
                </c:pt>
                <c:pt idx="4">
                  <c:v>Spain</c:v>
                </c:pt>
                <c:pt idx="5">
                  <c:v>Luxembourg</c:v>
                </c:pt>
                <c:pt idx="6">
                  <c:v>Netherlands</c:v>
                </c:pt>
                <c:pt idx="7">
                  <c:v>South Africa</c:v>
                </c:pt>
                <c:pt idx="8">
                  <c:v>Brazil</c:v>
                </c:pt>
                <c:pt idx="9">
                  <c:v>Sweden</c:v>
                </c:pt>
                <c:pt idx="10">
                  <c:v>Canada</c:v>
                </c:pt>
                <c:pt idx="11">
                  <c:v>Germany</c:v>
                </c:pt>
                <c:pt idx="12">
                  <c:v>Angola</c:v>
                </c:pt>
                <c:pt idx="13">
                  <c:v>Switzerland</c:v>
                </c:pt>
              </c:strCache>
            </c:strRef>
          </c:cat>
          <c:val>
            <c:numRef>
              <c:f>'Chart 3.2'!$C$50:$C$63</c:f>
              <c:numCache>
                <c:formatCode>#,##0</c:formatCode>
                <c:ptCount val="14"/>
                <c:pt idx="0">
                  <c:v>89450.000000000116</c:v>
                </c:pt>
                <c:pt idx="1">
                  <c:v>32950</c:v>
                </c:pt>
                <c:pt idx="2">
                  <c:v>30010</c:v>
                </c:pt>
                <c:pt idx="3">
                  <c:v>12300</c:v>
                </c:pt>
                <c:pt idx="4">
                  <c:v>10149.999999999985</c:v>
                </c:pt>
                <c:pt idx="5">
                  <c:v>9790</c:v>
                </c:pt>
                <c:pt idx="6">
                  <c:v>5300</c:v>
                </c:pt>
                <c:pt idx="7">
                  <c:v>1410</c:v>
                </c:pt>
                <c:pt idx="8">
                  <c:v>1250</c:v>
                </c:pt>
                <c:pt idx="9">
                  <c:v>-110</c:v>
                </c:pt>
                <c:pt idx="10">
                  <c:v>-1090.0000000000036</c:v>
                </c:pt>
                <c:pt idx="11">
                  <c:v>-1760</c:v>
                </c:pt>
                <c:pt idx="12">
                  <c:v>-7230</c:v>
                </c:pt>
                <c:pt idx="13">
                  <c:v>-154010</c:v>
                </c:pt>
              </c:numCache>
            </c:numRef>
          </c:val>
          <c:extLs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617115648"/>
        <c:axId val="646803392"/>
      </c:barChart>
      <c:catAx>
        <c:axId val="617115648"/>
        <c:scaling>
          <c:orientation val="maxMin"/>
        </c:scaling>
        <c:delete val="0"/>
        <c:axPos val="l"/>
        <c:numFmt formatCode="General" sourceLinked="0"/>
        <c:majorTickMark val="none"/>
        <c:minorTickMark val="none"/>
        <c:tickLblPos val="low"/>
        <c:crossAx val="646803392"/>
        <c:crosses val="autoZero"/>
        <c:auto val="1"/>
        <c:lblAlgn val="ctr"/>
        <c:lblOffset val="100"/>
        <c:noMultiLvlLbl val="0"/>
      </c:catAx>
      <c:valAx>
        <c:axId val="646803392"/>
        <c:scaling>
          <c:orientation val="minMax"/>
          <c:max val="90000"/>
          <c:min val="-160000"/>
        </c:scaling>
        <c:delete val="0"/>
        <c:axPos val="b"/>
        <c:majorGridlines>
          <c:spPr>
            <a:ln>
              <a:solidFill>
                <a:schemeClr val="bg1"/>
              </a:solidFill>
            </a:ln>
          </c:spPr>
        </c:majorGridlines>
        <c:numFmt formatCode="#,##0" sourceLinked="1"/>
        <c:majorTickMark val="out"/>
        <c:minorTickMark val="none"/>
        <c:tickLblPos val="nextTo"/>
        <c:spPr>
          <a:ln>
            <a:noFill/>
          </a:ln>
        </c:spPr>
        <c:crossAx val="617115648"/>
        <c:crosses val="max"/>
        <c:crossBetween val="between"/>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2015</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1.84396714023216</c:v>
                </c:pt>
                <c:pt idx="1">
                  <c:v>4.4319395482600834</c:v>
                </c:pt>
              </c:numCache>
            </c:numRef>
          </c:val>
          <c:extLst>
            <c:ext xmlns:c16="http://schemas.microsoft.com/office/drawing/2014/chart" uri="{C3380CC4-5D6E-409C-BE32-E72D297353CC}">
              <c16:uniqueId val="{00000000-BE3D-456D-A93E-5C5FBE5457D2}"/>
            </c:ext>
          </c:extLst>
        </c:ser>
        <c:ser>
          <c:idx val="1"/>
          <c:order val="1"/>
          <c:tx>
            <c:v>2016</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1.8053836202585729</c:v>
                </c:pt>
                <c:pt idx="1">
                  <c:v>4.3814617042200652</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617117696"/>
        <c:axId val="646805120"/>
      </c:barChart>
      <c:catAx>
        <c:axId val="617117696"/>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646805120"/>
        <c:crosses val="autoZero"/>
        <c:auto val="1"/>
        <c:lblAlgn val="ctr"/>
        <c:lblOffset val="100"/>
        <c:noMultiLvlLbl val="0"/>
      </c:catAx>
      <c:valAx>
        <c:axId val="646805120"/>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617117696"/>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spPr>
              <a:solidFill>
                <a:srgbClr val="C00000"/>
              </a:solidFill>
            </c:spPr>
            <c:extLst>
              <c:ext xmlns:c16="http://schemas.microsoft.com/office/drawing/2014/chart" uri="{C3380CC4-5D6E-409C-BE32-E72D297353CC}">
                <c16:uniqueId val="{00000001-7EDD-4A8A-8396-222F4D2B9A5C}"/>
              </c:ext>
            </c:extLst>
          </c:dPt>
          <c:cat>
            <c:strRef>
              <c:f>'Chart 3.4'!$B$49:$B$80</c:f>
              <c:strCache>
                <c:ptCount val="32"/>
                <c:pt idx="0">
                  <c:v>Nepal</c:v>
                </c:pt>
                <c:pt idx="1">
                  <c:v>El Salvador</c:v>
                </c:pt>
                <c:pt idx="2">
                  <c:v>Lebanon</c:v>
                </c:pt>
                <c:pt idx="3">
                  <c:v>Guatemala</c:v>
                </c:pt>
                <c:pt idx="4">
                  <c:v>Philippines</c:v>
                </c:pt>
                <c:pt idx="5">
                  <c:v>Sri Lanka</c:v>
                </c:pt>
                <c:pt idx="6">
                  <c:v>Dominican Republic</c:v>
                </c:pt>
                <c:pt idx="7">
                  <c:v>Pakistan</c:v>
                </c:pt>
                <c:pt idx="8">
                  <c:v>Morocco</c:v>
                </c:pt>
                <c:pt idx="9">
                  <c:v>Ukraine</c:v>
                </c:pt>
                <c:pt idx="10">
                  <c:v>Bangladesh</c:v>
                </c:pt>
                <c:pt idx="11">
                  <c:v>Vietnam</c:v>
                </c:pt>
                <c:pt idx="12">
                  <c:v>Egypt, Arab Rep.</c:v>
                </c:pt>
                <c:pt idx="13">
                  <c:v>Nigeria</c:v>
                </c:pt>
                <c:pt idx="14">
                  <c:v>Hungary</c:v>
                </c:pt>
                <c:pt idx="15">
                  <c:v>India</c:v>
                </c:pt>
                <c:pt idx="16">
                  <c:v>Mexico</c:v>
                </c:pt>
                <c:pt idx="17">
                  <c:v>Portugal</c:v>
                </c:pt>
                <c:pt idx="18">
                  <c:v>Belgium</c:v>
                </c:pt>
                <c:pt idx="19">
                  <c:v>Colombia</c:v>
                </c:pt>
                <c:pt idx="20">
                  <c:v>Thailand</c:v>
                </c:pt>
                <c:pt idx="21">
                  <c:v>Poland</c:v>
                </c:pt>
                <c:pt idx="22">
                  <c:v>France</c:v>
                </c:pt>
                <c:pt idx="23">
                  <c:v>Indonesia</c:v>
                </c:pt>
                <c:pt idx="24">
                  <c:v>Spain</c:v>
                </c:pt>
                <c:pt idx="25">
                  <c:v>China</c:v>
                </c:pt>
                <c:pt idx="26">
                  <c:v>Italy</c:v>
                </c:pt>
                <c:pt idx="27">
                  <c:v>Russian Federation</c:v>
                </c:pt>
                <c:pt idx="28">
                  <c:v>Germany</c:v>
                </c:pt>
                <c:pt idx="29">
                  <c:v>Korea, Rep.</c:v>
                </c:pt>
                <c:pt idx="30">
                  <c:v>United Kingdom</c:v>
                </c:pt>
                <c:pt idx="31">
                  <c:v>United States</c:v>
                </c:pt>
              </c:strCache>
            </c:strRef>
          </c:cat>
          <c:val>
            <c:numRef>
              <c:f>'Chart 3.4'!$C$49:$C$80</c:f>
              <c:numCache>
                <c:formatCode>#,##0.00</c:formatCode>
                <c:ptCount val="32"/>
                <c:pt idx="0">
                  <c:v>31.264436977028982</c:v>
                </c:pt>
                <c:pt idx="1">
                  <c:v>17.142503236312979</c:v>
                </c:pt>
                <c:pt idx="2">
                  <c:v>15.354440080375825</c:v>
                </c:pt>
                <c:pt idx="3">
                  <c:v>10.861323687059789</c:v>
                </c:pt>
                <c:pt idx="4">
                  <c:v>10.214522638426923</c:v>
                </c:pt>
                <c:pt idx="5">
                  <c:v>8.9242424321098568</c:v>
                </c:pt>
                <c:pt idx="6">
                  <c:v>7.6959019154546713</c:v>
                </c:pt>
                <c:pt idx="7">
                  <c:v>7.0849955951676726</c:v>
                </c:pt>
                <c:pt idx="8">
                  <c:v>6.8410342961798749</c:v>
                </c:pt>
                <c:pt idx="9">
                  <c:v>6.5894374214572613</c:v>
                </c:pt>
                <c:pt idx="10">
                  <c:v>6.1239547103412502</c:v>
                </c:pt>
                <c:pt idx="11">
                  <c:v>5.7873253755885603</c:v>
                </c:pt>
                <c:pt idx="12">
                  <c:v>4.9851101251697347</c:v>
                </c:pt>
                <c:pt idx="13">
                  <c:v>4.9702119407092304</c:v>
                </c:pt>
                <c:pt idx="14">
                  <c:v>3.6634651446681419</c:v>
                </c:pt>
                <c:pt idx="15">
                  <c:v>2.7716482100839621</c:v>
                </c:pt>
                <c:pt idx="16">
                  <c:v>2.7385129997285032</c:v>
                </c:pt>
                <c:pt idx="17">
                  <c:v>2.1371904262610784</c:v>
                </c:pt>
                <c:pt idx="18">
                  <c:v>2.1085872173345952</c:v>
                </c:pt>
                <c:pt idx="19">
                  <c:v>1.7356970091345365</c:v>
                </c:pt>
                <c:pt idx="20">
                  <c:v>1.5411393802776154</c:v>
                </c:pt>
                <c:pt idx="21">
                  <c:v>1.4239513794248151</c:v>
                </c:pt>
                <c:pt idx="22">
                  <c:v>0.98858395558610379</c:v>
                </c:pt>
                <c:pt idx="23">
                  <c:v>0.96290584658206191</c:v>
                </c:pt>
                <c:pt idx="24">
                  <c:v>0.83093519870109001</c:v>
                </c:pt>
                <c:pt idx="25">
                  <c:v>0.54468442572454823</c:v>
                </c:pt>
                <c:pt idx="26">
                  <c:v>0.52250039756981792</c:v>
                </c:pt>
                <c:pt idx="27">
                  <c:v>0.52043426383993896</c:v>
                </c:pt>
                <c:pt idx="28">
                  <c:v>0.4797056011543937</c:v>
                </c:pt>
                <c:pt idx="29">
                  <c:v>0.45303240296438219</c:v>
                </c:pt>
                <c:pt idx="30">
                  <c:v>0.17239107637330692</c:v>
                </c:pt>
                <c:pt idx="31">
                  <c:v>3.5152667702042603E-2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621452288"/>
        <c:axId val="646806848"/>
      </c:barChart>
      <c:catAx>
        <c:axId val="621452288"/>
        <c:scaling>
          <c:orientation val="maxMin"/>
        </c:scaling>
        <c:delete val="0"/>
        <c:axPos val="l"/>
        <c:numFmt formatCode="General" sourceLinked="1"/>
        <c:majorTickMark val="none"/>
        <c:minorTickMark val="none"/>
        <c:tickLblPos val="nextTo"/>
        <c:crossAx val="646806848"/>
        <c:crosses val="autoZero"/>
        <c:auto val="1"/>
        <c:lblAlgn val="ctr"/>
        <c:lblOffset val="100"/>
        <c:noMultiLvlLbl val="0"/>
      </c:catAx>
      <c:valAx>
        <c:axId val="646806848"/>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62145228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5999.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5999.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5999.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5999.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5999.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5999.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5999.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5999.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5999.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5999.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59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heetViews>
  <sheetFormatPr defaultColWidth="8.7109375" defaultRowHeight="12" customHeight="1" x14ac:dyDescent="0.25"/>
  <cols>
    <col min="1" max="1" width="8.7109375" style="165"/>
    <col min="2" max="2" width="32.7109375" style="170" customWidth="1"/>
    <col min="3" max="3" width="32.7109375" style="171" customWidth="1"/>
    <col min="4" max="6" width="32.7109375" style="165" customWidth="1"/>
    <col min="7" max="7" width="8.7109375" style="74" customWidth="1"/>
    <col min="8" max="16384" width="8.7109375" style="165"/>
  </cols>
  <sheetData>
    <row r="1" spans="1:12" s="157" customFormat="1" ht="30" customHeight="1" x14ac:dyDescent="0.25">
      <c r="A1" s="66" t="s">
        <v>0</v>
      </c>
      <c r="B1" s="196" t="s">
        <v>1</v>
      </c>
      <c r="C1" s="197"/>
      <c r="D1" s="156"/>
      <c r="E1" s="156"/>
      <c r="F1" s="156"/>
      <c r="G1" s="74"/>
      <c r="H1" s="156"/>
      <c r="I1" s="156"/>
      <c r="J1" s="156"/>
      <c r="K1" s="156"/>
      <c r="L1" s="156"/>
    </row>
    <row r="2" spans="1:12" s="159" customFormat="1" ht="30" customHeight="1" x14ac:dyDescent="0.2">
      <c r="A2" s="67"/>
      <c r="B2" s="204" t="s">
        <v>119</v>
      </c>
      <c r="C2" s="205"/>
      <c r="D2" s="205"/>
      <c r="E2" s="205"/>
      <c r="F2" s="205"/>
      <c r="G2" s="158"/>
    </row>
    <row r="3" spans="1:12" s="160" customFormat="1" ht="30" customHeight="1" x14ac:dyDescent="0.25">
      <c r="B3" s="200" t="s">
        <v>41</v>
      </c>
      <c r="C3" s="201"/>
      <c r="D3" s="201"/>
      <c r="E3" s="201"/>
      <c r="F3" s="201"/>
      <c r="G3" s="72"/>
    </row>
    <row r="4" spans="1:12" s="160" customFormat="1" ht="15" customHeight="1" x14ac:dyDescent="0.25">
      <c r="A4" s="87"/>
      <c r="B4" s="198" t="str">
        <f>'Table 3.1'!B2</f>
        <v>Table 3.1 Inward and outward remittance flows in Portugal, 2016</v>
      </c>
      <c r="C4" s="199"/>
      <c r="D4" s="202" t="str">
        <f>'Chart 3.1'!B2</f>
        <v>Chart 3.1 Top inward remittance flows in Portugal, thousand euros, 2016</v>
      </c>
      <c r="E4" s="203"/>
      <c r="F4" s="203"/>
      <c r="G4" s="73"/>
    </row>
    <row r="5" spans="1:12" s="160" customFormat="1" ht="15" customHeight="1" x14ac:dyDescent="0.25">
      <c r="A5" s="87"/>
      <c r="B5" s="198" t="str">
        <f>'Table 3.2'!B2</f>
        <v>Table 3.2 Top inward remittance flows in Portugal, 2016</v>
      </c>
      <c r="C5" s="199"/>
      <c r="D5" s="202" t="str">
        <f>'Chart 3.2'!B2</f>
        <v>Chart 3.2 Changes in top inward remittance flows in Portugal, nominal values, thousand euros, 2015-2016</v>
      </c>
      <c r="E5" s="203"/>
      <c r="F5" s="203"/>
      <c r="G5" s="73"/>
    </row>
    <row r="6" spans="1:12" s="160" customFormat="1" ht="15" customHeight="1" x14ac:dyDescent="0.25">
      <c r="A6" s="87"/>
      <c r="B6" s="198" t="str">
        <f>'Table 3.3'!B2:F2</f>
        <v>Table 3.3 Changes in inward remittance flows in Portugal, 2015-2016</v>
      </c>
      <c r="C6" s="199"/>
      <c r="D6" s="202" t="str">
        <f>'Chart 3.3'!B2</f>
        <v>Chart 3.3 Changes in economic weight of remittances in Portugal, 2015-2016</v>
      </c>
      <c r="E6" s="203"/>
      <c r="F6" s="203"/>
      <c r="G6" s="73"/>
    </row>
    <row r="7" spans="1:12" s="160" customFormat="1" ht="15" customHeight="1" x14ac:dyDescent="0.25">
      <c r="A7" s="87"/>
      <c r="B7" s="198" t="str">
        <f>'Table 3.4'!B2:E2</f>
        <v>Table 3.4 Changes in economic weight of remittances in Portugal, 2015-2016</v>
      </c>
      <c r="C7" s="199"/>
      <c r="D7" s="202" t="str">
        <f>'Chart 3.4'!B2</f>
        <v>Chart 3.4 Top remittance-receiving countries, economic weight, 2016</v>
      </c>
      <c r="E7" s="203"/>
      <c r="F7" s="203"/>
      <c r="G7" s="72"/>
    </row>
    <row r="8" spans="1:12" s="162" customFormat="1" ht="15" customHeight="1" x14ac:dyDescent="0.2">
      <c r="A8" s="87"/>
      <c r="B8" s="208" t="str">
        <f>'Table 3.5'!B2</f>
        <v>Table 3.5 Top remittance-receiving countries, thousand US dollars, 2016</v>
      </c>
      <c r="C8" s="199"/>
      <c r="D8" s="202"/>
      <c r="E8" s="203"/>
      <c r="F8" s="203"/>
      <c r="G8" s="161"/>
    </row>
    <row r="9" spans="1:12" s="160" customFormat="1" ht="15" customHeight="1" x14ac:dyDescent="0.25">
      <c r="A9" s="87"/>
      <c r="B9" s="208" t="str">
        <f>'Table 3.6'!B2</f>
        <v>Table 3.6 Top remittance-receiving countries, economic weight, 2016</v>
      </c>
      <c r="C9" s="199"/>
      <c r="D9" s="202"/>
      <c r="E9" s="203"/>
      <c r="F9" s="203"/>
      <c r="G9" s="72"/>
    </row>
    <row r="10" spans="1:12" ht="30" customHeight="1" x14ac:dyDescent="0.25">
      <c r="B10" s="154"/>
      <c r="C10" s="155"/>
      <c r="D10" s="163"/>
      <c r="E10" s="166"/>
      <c r="F10" s="166"/>
    </row>
    <row r="11" spans="1:12" ht="15" customHeight="1" x14ac:dyDescent="0.25">
      <c r="A11" s="167" t="s">
        <v>6</v>
      </c>
      <c r="B11" s="209" t="s">
        <v>129</v>
      </c>
      <c r="C11" s="210"/>
      <c r="D11" s="210"/>
      <c r="E11" s="210"/>
      <c r="F11" s="210"/>
    </row>
    <row r="12" spans="1:12" ht="15" customHeight="1" x14ac:dyDescent="0.25">
      <c r="A12" s="167" t="s">
        <v>2</v>
      </c>
      <c r="B12" s="211" t="s">
        <v>130</v>
      </c>
      <c r="C12" s="212"/>
      <c r="D12" s="212"/>
      <c r="E12" s="212"/>
      <c r="F12" s="212"/>
    </row>
    <row r="13" spans="1:12" ht="15" customHeight="1" x14ac:dyDescent="0.25">
      <c r="A13" s="167"/>
      <c r="B13" s="211" t="s">
        <v>121</v>
      </c>
      <c r="C13" s="212"/>
      <c r="D13" s="212"/>
      <c r="E13" s="212"/>
      <c r="F13" s="212"/>
    </row>
    <row r="14" spans="1:12" ht="30" customHeight="1" x14ac:dyDescent="0.25">
      <c r="B14" s="168"/>
      <c r="C14" s="169"/>
      <c r="D14" s="164"/>
      <c r="E14" s="164"/>
      <c r="F14" s="164"/>
    </row>
    <row r="15" spans="1:12" ht="90" customHeight="1" x14ac:dyDescent="0.25">
      <c r="B15" s="206" t="s">
        <v>107</v>
      </c>
      <c r="C15" s="207"/>
      <c r="D15" s="178"/>
    </row>
    <row r="16" spans="1:12" ht="15" customHeight="1" x14ac:dyDescent="0.25"/>
    <row r="17" ht="15" customHeight="1" x14ac:dyDescent="0.25"/>
    <row r="18" ht="15" customHeight="1" x14ac:dyDescent="0.25"/>
    <row r="19" ht="15" customHeight="1" x14ac:dyDescent="0.25"/>
  </sheetData>
  <mergeCells count="19">
    <mergeCell ref="B15:C15"/>
    <mergeCell ref="B7:C7"/>
    <mergeCell ref="B9:C9"/>
    <mergeCell ref="D9:F9"/>
    <mergeCell ref="B11:F11"/>
    <mergeCell ref="B12:F12"/>
    <mergeCell ref="D7:F7"/>
    <mergeCell ref="B8:C8"/>
    <mergeCell ref="D8:F8"/>
    <mergeCell ref="B13:F13"/>
    <mergeCell ref="B1:C1"/>
    <mergeCell ref="B4:C4"/>
    <mergeCell ref="B5:C5"/>
    <mergeCell ref="B6:C6"/>
    <mergeCell ref="B3:F3"/>
    <mergeCell ref="D4:F4"/>
    <mergeCell ref="D5:F5"/>
    <mergeCell ref="D6:F6"/>
    <mergeCell ref="B2:F2"/>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2000000}"/>
    <hyperlink ref="B7:C7" location="'Table 3.4'!B2" display="'Table 3.4'!B2" xr:uid="{00000000-0004-0000-0000-000003000000}"/>
    <hyperlink ref="D4:F4" location="'Chart 3.1'!B2" display="'Chart 3.1'!B2" xr:uid="{00000000-0004-0000-0000-000004000000}"/>
    <hyperlink ref="B8:C8" location="'Table 3.5'!B2" display="'Table 3.5'!B2" xr:uid="{00000000-0004-0000-0000-000005000000}"/>
    <hyperlink ref="B9:C9" location="'Table 3.6'!B2" display="'Table 3.6'!B2" xr:uid="{00000000-0004-0000-0000-000006000000}"/>
    <hyperlink ref="D5:F5" location="'Chart 3.2'!B2" display="'Chart 3.2'!B2" xr:uid="{00000000-0004-0000-0000-000007000000}"/>
    <hyperlink ref="D6:F6" location="'Chart 3.3'!B2" display="'Chart 3.3'!B2" xr:uid="{00000000-0004-0000-0000-000008000000}"/>
    <hyperlink ref="D7:F7" location="'Chart 3.4'!B2" display="'Chart 3.4'!B2" xr:uid="{00000000-0004-0000-0000-000009000000}"/>
    <hyperlink ref="B12" r:id="rId1" display="http://www.observatorioemigracao.pt/np4/5810.html" xr:uid="{00000000-0004-0000-0000-00000A000000}"/>
    <hyperlink ref="B12:F12" r:id="rId2" display="http://www.observatorioemigracao.pt/np4EN/5999.html" xr:uid="{00000000-0004-0000-0000-00000B000000}"/>
    <hyperlink ref="B13" r:id="rId3" display="http://www.observatorioemigracao.pt/np4/5810.html" xr:uid="{00000000-0004-0000-0000-00000C000000}"/>
    <hyperlink ref="B13:F13" r:id="rId4" display="http://www.observatorioemigracao.pt/np4/5999.html" xr:uid="{00000000-0004-0000-0000-00000D000000}"/>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4" t="s">
        <v>116</v>
      </c>
      <c r="C2" s="235"/>
      <c r="D2" s="235"/>
      <c r="E2" s="235"/>
      <c r="F2" s="235"/>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1" t="s">
        <v>9</v>
      </c>
      <c r="B20" s="220" t="s">
        <v>123</v>
      </c>
      <c r="C20" s="216"/>
      <c r="D20" s="216"/>
      <c r="E20" s="216"/>
      <c r="F20" s="216"/>
      <c r="G20"/>
    </row>
    <row r="21" spans="1:7" s="1" customFormat="1" ht="15" customHeight="1" x14ac:dyDescent="0.25">
      <c r="A21" s="78" t="s">
        <v>6</v>
      </c>
      <c r="B21" s="218" t="s">
        <v>129</v>
      </c>
      <c r="C21" s="210"/>
      <c r="D21" s="210"/>
      <c r="E21" s="210"/>
      <c r="F21" s="210"/>
    </row>
    <row r="22" spans="1:7" s="1" customFormat="1" ht="15" customHeight="1" x14ac:dyDescent="0.25">
      <c r="A22" s="78" t="s">
        <v>2</v>
      </c>
      <c r="B22" s="217" t="s">
        <v>130</v>
      </c>
      <c r="C22" s="212"/>
      <c r="D22" s="212"/>
      <c r="E22" s="212"/>
      <c r="F22" s="212"/>
    </row>
    <row r="23" spans="1:7" ht="15" customHeight="1" x14ac:dyDescent="0.25">
      <c r="B23" s="217" t="s">
        <v>121</v>
      </c>
      <c r="C23" s="212"/>
      <c r="D23" s="212"/>
      <c r="E23" s="212"/>
      <c r="F23" s="212"/>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1:F21"/>
    <mergeCell ref="B22:F22"/>
    <mergeCell ref="B23:F23"/>
  </mergeCells>
  <hyperlinks>
    <hyperlink ref="F1" location="Contents!A1" display="[contents Ç]" xr:uid="{00000000-0004-0000-0900-000000000000}"/>
    <hyperlink ref="B22" r:id="rId1" display="http://www.observatorioemigracao.pt/np4/5810.html" xr:uid="{00000000-0004-0000-0900-000001000000}"/>
    <hyperlink ref="B22:F22" r:id="rId2" display="http://www.observatorioemigracao.pt/np4EN/5999.html" xr:uid="{00000000-0004-0000-0900-000002000000}"/>
    <hyperlink ref="B23" r:id="rId3" display="http://www.observatorioemigracao.pt/np4/5810.html" xr:uid="{00000000-0004-0000-0900-000003000000}"/>
    <hyperlink ref="B23:F23" r:id="rId4" display="http://www.observatorioemigracao.pt/np4/5999.html" xr:uid="{00000000-0004-0000-09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0"/>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8" t="s">
        <v>1</v>
      </c>
      <c r="C1" s="70"/>
      <c r="D1" s="70"/>
      <c r="E1" s="70"/>
      <c r="F1" s="71" t="s">
        <v>5</v>
      </c>
    </row>
    <row r="2" spans="1:16" s="26" customFormat="1" ht="30" customHeight="1" x14ac:dyDescent="0.25">
      <c r="A2" s="77"/>
      <c r="B2" s="236" t="s">
        <v>118</v>
      </c>
      <c r="C2" s="237"/>
      <c r="D2" s="237"/>
      <c r="E2" s="237"/>
      <c r="F2" s="237"/>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6" s="1" customFormat="1" ht="30" customHeight="1" x14ac:dyDescent="0.25">
      <c r="A33" s="61" t="s">
        <v>9</v>
      </c>
      <c r="B33" s="220" t="s">
        <v>124</v>
      </c>
      <c r="C33" s="216"/>
      <c r="D33" s="216"/>
      <c r="E33" s="216"/>
      <c r="F33" s="216"/>
    </row>
    <row r="34" spans="1:6" s="1" customFormat="1" ht="15" customHeight="1" x14ac:dyDescent="0.25">
      <c r="A34" s="78" t="s">
        <v>6</v>
      </c>
      <c r="B34" s="218" t="s">
        <v>129</v>
      </c>
      <c r="C34" s="218"/>
      <c r="D34" s="218"/>
      <c r="E34" s="218"/>
      <c r="F34" s="218"/>
    </row>
    <row r="35" spans="1:6" s="1" customFormat="1" ht="15" customHeight="1" x14ac:dyDescent="0.25">
      <c r="A35" s="78" t="s">
        <v>2</v>
      </c>
      <c r="B35" s="217" t="s">
        <v>130</v>
      </c>
      <c r="C35" s="212"/>
      <c r="D35" s="212"/>
      <c r="E35" s="212"/>
      <c r="F35" s="212"/>
    </row>
    <row r="36" spans="1:6" ht="15" customHeight="1" x14ac:dyDescent="0.25">
      <c r="A36" s="68"/>
      <c r="B36" s="217" t="s">
        <v>121</v>
      </c>
      <c r="C36" s="212"/>
      <c r="D36" s="212"/>
      <c r="E36" s="212"/>
      <c r="F36" s="212"/>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9" spans="1:14" ht="12" customHeight="1" x14ac:dyDescent="0.25">
      <c r="B49" s="181" t="s">
        <v>66</v>
      </c>
      <c r="C49" s="186">
        <v>31.264436977028982</v>
      </c>
    </row>
    <row r="50" spans="1:14" ht="12" customHeight="1" x14ac:dyDescent="0.25">
      <c r="B50" s="181" t="s">
        <v>113</v>
      </c>
      <c r="C50" s="186">
        <v>17.142503236312979</v>
      </c>
    </row>
    <row r="51" spans="1:14" ht="12" customHeight="1" x14ac:dyDescent="0.25">
      <c r="B51" s="181" t="s">
        <v>62</v>
      </c>
      <c r="C51" s="186">
        <v>15.354440080375825</v>
      </c>
    </row>
    <row r="52" spans="1:14" ht="12" customHeight="1" x14ac:dyDescent="0.25">
      <c r="B52" s="181" t="s">
        <v>56</v>
      </c>
      <c r="C52" s="186">
        <v>10.861323687059789</v>
      </c>
    </row>
    <row r="53" spans="1:14" ht="12" customHeight="1" x14ac:dyDescent="0.25">
      <c r="B53" s="181" t="s">
        <v>70</v>
      </c>
      <c r="C53" s="186">
        <v>10.214522638426923</v>
      </c>
    </row>
    <row r="54" spans="1:14" ht="12" customHeight="1" x14ac:dyDescent="0.25">
      <c r="B54" s="181" t="s">
        <v>76</v>
      </c>
      <c r="C54" s="186">
        <v>8.9242424321098568</v>
      </c>
    </row>
    <row r="55" spans="1:14" ht="12" customHeight="1" x14ac:dyDescent="0.25">
      <c r="B55" s="181" t="s">
        <v>102</v>
      </c>
      <c r="C55" s="186">
        <v>7.6959019154546713</v>
      </c>
    </row>
    <row r="56" spans="1:14" ht="12" customHeight="1" x14ac:dyDescent="0.25">
      <c r="B56" s="181" t="s">
        <v>69</v>
      </c>
      <c r="C56" s="186">
        <v>7.0849955951676726</v>
      </c>
    </row>
    <row r="57" spans="1:14" ht="12" customHeight="1" x14ac:dyDescent="0.25">
      <c r="B57" s="181" t="s">
        <v>64</v>
      </c>
      <c r="C57" s="186">
        <v>6.8410342961798749</v>
      </c>
    </row>
    <row r="58" spans="1:14" ht="12" customHeight="1" x14ac:dyDescent="0.25">
      <c r="B58" s="181" t="s">
        <v>79</v>
      </c>
      <c r="C58" s="186">
        <v>6.5894374214572613</v>
      </c>
    </row>
    <row r="59" spans="1:14" ht="12" customHeight="1" x14ac:dyDescent="0.25">
      <c r="B59" s="181" t="s">
        <v>50</v>
      </c>
      <c r="C59" s="186">
        <v>6.1239547103412502</v>
      </c>
    </row>
    <row r="60" spans="1:14" ht="12" customHeight="1" x14ac:dyDescent="0.25">
      <c r="B60" s="181" t="s">
        <v>106</v>
      </c>
      <c r="C60" s="186">
        <v>5.7873253755885603</v>
      </c>
    </row>
    <row r="61" spans="1:14" ht="12" customHeight="1" x14ac:dyDescent="0.25">
      <c r="A61" s="52"/>
      <c r="B61" s="181" t="s">
        <v>55</v>
      </c>
      <c r="C61" s="186">
        <v>4.9851101251697347</v>
      </c>
      <c r="D61" s="52"/>
      <c r="E61" s="52"/>
      <c r="F61" s="52"/>
      <c r="G61" s="52"/>
      <c r="H61" s="52"/>
      <c r="I61" s="52"/>
    </row>
    <row r="62" spans="1:14" ht="12" customHeight="1" x14ac:dyDescent="0.25">
      <c r="A62" s="52"/>
      <c r="B62" s="181" t="s">
        <v>68</v>
      </c>
      <c r="C62" s="186">
        <v>4.9702119407092304</v>
      </c>
      <c r="D62" s="52"/>
      <c r="E62" s="52"/>
      <c r="F62" s="52"/>
      <c r="G62" s="52"/>
      <c r="H62" s="52"/>
      <c r="I62" s="52"/>
    </row>
    <row r="63" spans="1:14" ht="12" customHeight="1" x14ac:dyDescent="0.25">
      <c r="A63" s="32"/>
      <c r="B63" s="181" t="s">
        <v>27</v>
      </c>
      <c r="C63" s="186">
        <v>3.6634651446681419</v>
      </c>
      <c r="D63" s="50"/>
      <c r="E63" s="50"/>
      <c r="F63" s="50"/>
      <c r="G63" s="50"/>
      <c r="H63" s="50"/>
      <c r="I63" s="50"/>
      <c r="L63" s="7"/>
      <c r="M63" s="7"/>
      <c r="N63" s="7"/>
    </row>
    <row r="64" spans="1:14" ht="12" customHeight="1" x14ac:dyDescent="0.25">
      <c r="A64" s="32"/>
      <c r="B64" s="181" t="s">
        <v>58</v>
      </c>
      <c r="C64" s="186">
        <v>2.7716482100839621</v>
      </c>
      <c r="D64" s="50"/>
      <c r="E64" s="50"/>
      <c r="F64" s="50"/>
      <c r="G64" s="50"/>
      <c r="H64" s="50"/>
      <c r="I64" s="50"/>
    </row>
    <row r="65" spans="1:9" ht="12" customHeight="1" x14ac:dyDescent="0.25">
      <c r="A65" s="32"/>
      <c r="B65" s="181" t="s">
        <v>63</v>
      </c>
      <c r="C65" s="186">
        <v>2.7385129997285032</v>
      </c>
      <c r="D65" s="51"/>
      <c r="E65" s="51"/>
      <c r="F65" s="51"/>
      <c r="G65" s="51"/>
      <c r="H65" s="51"/>
      <c r="I65" s="51"/>
    </row>
    <row r="66" spans="1:9" ht="12" customHeight="1" x14ac:dyDescent="0.25">
      <c r="A66" s="32"/>
      <c r="B66" s="181" t="s">
        <v>4</v>
      </c>
      <c r="C66" s="186">
        <v>2.1371904262610784</v>
      </c>
      <c r="D66" s="50"/>
      <c r="E66" s="50"/>
      <c r="F66" s="50"/>
      <c r="G66" s="50"/>
      <c r="H66" s="50"/>
      <c r="I66" s="50"/>
    </row>
    <row r="67" spans="1:9" s="52" customFormat="1" ht="12" customHeight="1" x14ac:dyDescent="0.25">
      <c r="B67" s="181" t="s">
        <v>11</v>
      </c>
      <c r="C67" s="186">
        <v>2.1085872173345952</v>
      </c>
      <c r="D67" s="76"/>
      <c r="E67" s="76"/>
      <c r="F67" s="76"/>
    </row>
    <row r="68" spans="1:9" s="52" customFormat="1" ht="12" customHeight="1" x14ac:dyDescent="0.25">
      <c r="B68" s="181" t="s">
        <v>54</v>
      </c>
      <c r="C68" s="186">
        <v>1.7356970091345365</v>
      </c>
      <c r="D68" s="76"/>
      <c r="E68" s="76"/>
      <c r="F68" s="76"/>
    </row>
    <row r="69" spans="1:9" s="52" customFormat="1" ht="12" customHeight="1" x14ac:dyDescent="0.25">
      <c r="B69" s="181" t="s">
        <v>77</v>
      </c>
      <c r="C69" s="186">
        <v>1.5411393802776154</v>
      </c>
      <c r="D69" s="76"/>
      <c r="E69" s="76"/>
      <c r="F69" s="76"/>
    </row>
    <row r="70" spans="1:9" s="52" customFormat="1" ht="12" customHeight="1" x14ac:dyDescent="0.25">
      <c r="B70" s="181" t="s">
        <v>31</v>
      </c>
      <c r="C70" s="186">
        <v>1.4239513794248151</v>
      </c>
    </row>
    <row r="71" spans="1:9" ht="12" customHeight="1" x14ac:dyDescent="0.25">
      <c r="B71" s="181" t="s">
        <v>20</v>
      </c>
      <c r="C71" s="186">
        <v>0.98858395558610379</v>
      </c>
    </row>
    <row r="72" spans="1:9" ht="12" customHeight="1" x14ac:dyDescent="0.25">
      <c r="B72" s="181" t="s">
        <v>59</v>
      </c>
      <c r="C72" s="186">
        <v>0.96290584658206191</v>
      </c>
    </row>
    <row r="73" spans="1:9" ht="12" customHeight="1" x14ac:dyDescent="0.25">
      <c r="B73" s="181" t="s">
        <v>19</v>
      </c>
      <c r="C73" s="186">
        <v>0.83093519870109001</v>
      </c>
    </row>
    <row r="74" spans="1:9" ht="12" customHeight="1" x14ac:dyDescent="0.25">
      <c r="B74" s="181" t="s">
        <v>44</v>
      </c>
      <c r="C74" s="186">
        <v>0.54468442572454823</v>
      </c>
    </row>
    <row r="75" spans="1:9" ht="12" customHeight="1" x14ac:dyDescent="0.25">
      <c r="B75" s="181" t="s">
        <v>22</v>
      </c>
      <c r="C75" s="186">
        <v>0.52250039756981792</v>
      </c>
    </row>
    <row r="76" spans="1:9" ht="12" customHeight="1" x14ac:dyDescent="0.25">
      <c r="B76" s="181" t="s">
        <v>71</v>
      </c>
      <c r="C76" s="186">
        <v>0.52043426383993896</v>
      </c>
    </row>
    <row r="77" spans="1:9" ht="12" customHeight="1" x14ac:dyDescent="0.25">
      <c r="B77" s="181" t="s">
        <v>15</v>
      </c>
      <c r="C77" s="186">
        <v>0.4797056011543937</v>
      </c>
    </row>
    <row r="78" spans="1:9" ht="12" customHeight="1" x14ac:dyDescent="0.25">
      <c r="B78" s="181" t="s">
        <v>61</v>
      </c>
      <c r="C78" s="186">
        <v>0.45303240296438219</v>
      </c>
    </row>
    <row r="79" spans="1:9" ht="12" customHeight="1" x14ac:dyDescent="0.25">
      <c r="B79" s="181" t="s">
        <v>36</v>
      </c>
      <c r="C79" s="186">
        <v>0.17239107637330692</v>
      </c>
    </row>
    <row r="80" spans="1:9" ht="12" customHeight="1" x14ac:dyDescent="0.25">
      <c r="B80" s="181" t="s">
        <v>80</v>
      </c>
      <c r="C80" s="186">
        <v>3.5152667702042603E-2</v>
      </c>
    </row>
  </sheetData>
  <sortState xmlns:xlrd2="http://schemas.microsoft.com/office/spreadsheetml/2017/richdata2" ref="B49:C80">
    <sortCondition descending="1" ref="C49"/>
  </sortState>
  <mergeCells count="5">
    <mergeCell ref="B2:F2"/>
    <mergeCell ref="B33:F33"/>
    <mergeCell ref="B34:F34"/>
    <mergeCell ref="B35:F35"/>
    <mergeCell ref="B36:F36"/>
  </mergeCells>
  <hyperlinks>
    <hyperlink ref="F1" location="Contents!A1" display="[contents Ç]" xr:uid="{00000000-0004-0000-0A00-000000000000}"/>
    <hyperlink ref="B35" r:id="rId1" display="http://www.observatorioemigracao.pt/np4/5810.html" xr:uid="{00000000-0004-0000-0A00-000001000000}"/>
    <hyperlink ref="B35:F35" r:id="rId2" display="http://www.observatorioemigracao.pt/np4EN/5999.html" xr:uid="{00000000-0004-0000-0A00-000002000000}"/>
    <hyperlink ref="B36" r:id="rId3" display="http://www.observatorioemigracao.pt/np4/5810.html" xr:uid="{00000000-0004-0000-0A00-000003000000}"/>
    <hyperlink ref="B36:F36" r:id="rId4" display="http://www.observatorioemigracao.pt/np4/5999.html" xr:uid="{00000000-0004-0000-0A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6" max="8" width="8.7109375" style="1"/>
    <col min="10" max="16384" width="8.7109375" style="1"/>
  </cols>
  <sheetData>
    <row r="1" spans="1:11" ht="30" customHeight="1" x14ac:dyDescent="0.25">
      <c r="A1" s="54" t="s">
        <v>0</v>
      </c>
      <c r="B1" s="148" t="s">
        <v>1</v>
      </c>
      <c r="C1" s="13"/>
      <c r="D1" s="13"/>
      <c r="E1" s="71" t="s">
        <v>5</v>
      </c>
    </row>
    <row r="2" spans="1:11" ht="30" customHeight="1" thickBot="1" x14ac:dyDescent="0.3">
      <c r="B2" s="213" t="s">
        <v>108</v>
      </c>
      <c r="C2" s="214"/>
      <c r="D2" s="214"/>
      <c r="E2" s="214"/>
    </row>
    <row r="3" spans="1:11" ht="45" customHeight="1" x14ac:dyDescent="0.25">
      <c r="B3" s="17" t="s">
        <v>10</v>
      </c>
      <c r="C3" s="14" t="s">
        <v>88</v>
      </c>
      <c r="D3" s="14" t="s">
        <v>89</v>
      </c>
      <c r="E3" s="15" t="s">
        <v>46</v>
      </c>
    </row>
    <row r="4" spans="1:11" ht="30" customHeight="1" x14ac:dyDescent="0.25">
      <c r="B4" s="88" t="s">
        <v>3</v>
      </c>
      <c r="C4" s="89">
        <v>3343200</v>
      </c>
      <c r="D4" s="89">
        <v>533910</v>
      </c>
      <c r="E4" s="89">
        <f>C4-D4</f>
        <v>2809290</v>
      </c>
      <c r="J4"/>
      <c r="K4"/>
    </row>
    <row r="5" spans="1:11" ht="15" customHeight="1" x14ac:dyDescent="0.25">
      <c r="B5" s="3" t="s">
        <v>48</v>
      </c>
      <c r="C5" s="18">
        <v>10</v>
      </c>
      <c r="D5" s="18">
        <v>270</v>
      </c>
      <c r="E5" s="18">
        <f t="shared" ref="E5:E60" si="0">C5-D5</f>
        <v>-260</v>
      </c>
      <c r="J5"/>
      <c r="K5"/>
    </row>
    <row r="6" spans="1:11" ht="15" customHeight="1" x14ac:dyDescent="0.25">
      <c r="B6" s="4" t="s">
        <v>42</v>
      </c>
      <c r="C6" s="19">
        <v>205890</v>
      </c>
      <c r="D6" s="19">
        <v>17540</v>
      </c>
      <c r="E6" s="19">
        <f t="shared" si="0"/>
        <v>188350</v>
      </c>
      <c r="F6" s="89"/>
      <c r="J6"/>
      <c r="K6"/>
    </row>
    <row r="7" spans="1:11" ht="15" customHeight="1" x14ac:dyDescent="0.25">
      <c r="B7" s="3" t="s">
        <v>43</v>
      </c>
      <c r="C7" s="18">
        <v>740</v>
      </c>
      <c r="D7" s="18">
        <v>1230</v>
      </c>
      <c r="E7" s="18">
        <f t="shared" si="0"/>
        <v>-490</v>
      </c>
      <c r="J7"/>
      <c r="K7"/>
    </row>
    <row r="8" spans="1:11" ht="15" customHeight="1" x14ac:dyDescent="0.25">
      <c r="B8" s="4" t="s">
        <v>49</v>
      </c>
      <c r="C8" s="19">
        <v>3510</v>
      </c>
      <c r="D8" s="19">
        <v>820</v>
      </c>
      <c r="E8" s="19">
        <f t="shared" si="0"/>
        <v>2690</v>
      </c>
      <c r="J8"/>
      <c r="K8"/>
    </row>
    <row r="9" spans="1:11" ht="15" customHeight="1" x14ac:dyDescent="0.25">
      <c r="B9" s="3" t="s">
        <v>30</v>
      </c>
      <c r="C9" s="18">
        <v>7020</v>
      </c>
      <c r="D9" s="18">
        <v>230</v>
      </c>
      <c r="E9" s="18">
        <f t="shared" si="0"/>
        <v>6790</v>
      </c>
      <c r="J9"/>
      <c r="K9"/>
    </row>
    <row r="10" spans="1:11" ht="15" customHeight="1" x14ac:dyDescent="0.25">
      <c r="B10" s="90" t="s">
        <v>11</v>
      </c>
      <c r="C10" s="20">
        <v>78900</v>
      </c>
      <c r="D10" s="20">
        <v>3340</v>
      </c>
      <c r="E10" s="20">
        <f t="shared" si="0"/>
        <v>75560</v>
      </c>
      <c r="J10"/>
      <c r="K10"/>
    </row>
    <row r="11" spans="1:11" ht="15" customHeight="1" x14ac:dyDescent="0.25">
      <c r="B11" s="3" t="s">
        <v>51</v>
      </c>
      <c r="C11" s="18">
        <v>21200</v>
      </c>
      <c r="D11" s="18">
        <v>229060</v>
      </c>
      <c r="E11" s="18">
        <f t="shared" si="0"/>
        <v>-207860</v>
      </c>
      <c r="J11"/>
      <c r="K11"/>
    </row>
    <row r="12" spans="1:11" ht="15" customHeight="1" x14ac:dyDescent="0.25">
      <c r="B12" s="4" t="s">
        <v>12</v>
      </c>
      <c r="C12" s="19">
        <v>90</v>
      </c>
      <c r="D12" s="19">
        <v>6480</v>
      </c>
      <c r="E12" s="19">
        <f t="shared" si="0"/>
        <v>-6390</v>
      </c>
      <c r="J12"/>
      <c r="K12"/>
    </row>
    <row r="13" spans="1:11" ht="15" customHeight="1" x14ac:dyDescent="0.25">
      <c r="B13" s="3" t="s">
        <v>52</v>
      </c>
      <c r="C13" s="18">
        <v>31400</v>
      </c>
      <c r="D13" s="18">
        <v>2270</v>
      </c>
      <c r="E13" s="18">
        <f>C13-D13</f>
        <v>29130</v>
      </c>
      <c r="J13"/>
      <c r="K13"/>
    </row>
    <row r="14" spans="1:11" ht="15" customHeight="1" x14ac:dyDescent="0.25">
      <c r="B14" s="4" t="s">
        <v>53</v>
      </c>
      <c r="C14" s="19">
        <v>1740</v>
      </c>
      <c r="D14" s="19">
        <v>14900</v>
      </c>
      <c r="E14" s="19">
        <f t="shared" si="0"/>
        <v>-13160</v>
      </c>
      <c r="J14"/>
      <c r="K14"/>
    </row>
    <row r="15" spans="1:11" ht="15" customHeight="1" x14ac:dyDescent="0.25">
      <c r="B15" s="3" t="s">
        <v>44</v>
      </c>
      <c r="C15" s="18">
        <v>1910</v>
      </c>
      <c r="D15" s="18">
        <v>73050</v>
      </c>
      <c r="E15" s="18">
        <f t="shared" si="0"/>
        <v>-71140</v>
      </c>
      <c r="J15"/>
      <c r="K15"/>
    </row>
    <row r="16" spans="1:11" ht="15" customHeight="1" x14ac:dyDescent="0.25">
      <c r="B16" s="4" t="s">
        <v>21</v>
      </c>
      <c r="C16" s="19">
        <v>20</v>
      </c>
      <c r="D16" s="19">
        <v>250</v>
      </c>
      <c r="E16" s="19">
        <f t="shared" si="0"/>
        <v>-230</v>
      </c>
      <c r="J16"/>
      <c r="K16"/>
    </row>
    <row r="17" spans="2:11" ht="15" customHeight="1" x14ac:dyDescent="0.25">
      <c r="B17" s="3" t="s">
        <v>23</v>
      </c>
      <c r="C17" s="18">
        <v>60</v>
      </c>
      <c r="D17" s="18">
        <v>50</v>
      </c>
      <c r="E17" s="18">
        <f t="shared" si="0"/>
        <v>10</v>
      </c>
      <c r="J17"/>
      <c r="K17"/>
    </row>
    <row r="18" spans="2:11" ht="15" customHeight="1" x14ac:dyDescent="0.25">
      <c r="B18" s="4" t="s">
        <v>13</v>
      </c>
      <c r="C18" s="19">
        <v>190</v>
      </c>
      <c r="D18" s="19">
        <v>970</v>
      </c>
      <c r="E18" s="19">
        <f t="shared" si="0"/>
        <v>-780</v>
      </c>
      <c r="J18"/>
      <c r="K18"/>
    </row>
    <row r="19" spans="2:11" ht="15" customHeight="1" x14ac:dyDescent="0.25">
      <c r="B19" s="3" t="s">
        <v>14</v>
      </c>
      <c r="C19" s="18">
        <v>4670</v>
      </c>
      <c r="D19" s="18">
        <v>270</v>
      </c>
      <c r="E19" s="18">
        <f t="shared" si="0"/>
        <v>4400</v>
      </c>
      <c r="J19"/>
      <c r="K19"/>
    </row>
    <row r="20" spans="2:11" ht="15" customHeight="1" x14ac:dyDescent="0.25">
      <c r="B20" s="4" t="s">
        <v>55</v>
      </c>
      <c r="C20" s="19">
        <v>80</v>
      </c>
      <c r="D20" s="19">
        <v>700</v>
      </c>
      <c r="E20" s="19">
        <f t="shared" si="0"/>
        <v>-620</v>
      </c>
      <c r="J20"/>
      <c r="K20"/>
    </row>
    <row r="21" spans="2:11" ht="15" customHeight="1" x14ac:dyDescent="0.25">
      <c r="B21" s="3" t="s">
        <v>16</v>
      </c>
      <c r="C21" s="18">
        <v>110</v>
      </c>
      <c r="D21" s="18">
        <v>430</v>
      </c>
      <c r="E21" s="18">
        <f t="shared" si="0"/>
        <v>-320</v>
      </c>
      <c r="J21"/>
      <c r="K21"/>
    </row>
    <row r="22" spans="2:11" ht="15" customHeight="1" x14ac:dyDescent="0.25">
      <c r="B22" s="16" t="s">
        <v>34</v>
      </c>
      <c r="C22" s="21">
        <v>1370</v>
      </c>
      <c r="D22" s="21">
        <v>250</v>
      </c>
      <c r="E22" s="21">
        <f t="shared" si="0"/>
        <v>1120</v>
      </c>
      <c r="J22"/>
      <c r="K22"/>
    </row>
    <row r="23" spans="2:11" ht="15" customHeight="1" x14ac:dyDescent="0.25">
      <c r="B23" s="3" t="s">
        <v>20</v>
      </c>
      <c r="C23" s="18">
        <v>1122570</v>
      </c>
      <c r="D23" s="18">
        <v>26870</v>
      </c>
      <c r="E23" s="18">
        <f t="shared" si="0"/>
        <v>1095700</v>
      </c>
    </row>
    <row r="24" spans="2:11" ht="15" customHeight="1" x14ac:dyDescent="0.25">
      <c r="B24" s="16" t="s">
        <v>15</v>
      </c>
      <c r="C24" s="21">
        <v>253710</v>
      </c>
      <c r="D24" s="21">
        <v>5770</v>
      </c>
      <c r="E24" s="21">
        <f t="shared" si="0"/>
        <v>247940</v>
      </c>
    </row>
    <row r="25" spans="2:11" ht="15" customHeight="1" x14ac:dyDescent="0.25">
      <c r="B25" s="3" t="s">
        <v>18</v>
      </c>
      <c r="C25" s="18">
        <v>80</v>
      </c>
      <c r="D25" s="18">
        <v>340</v>
      </c>
      <c r="E25" s="18">
        <f t="shared" si="0"/>
        <v>-260</v>
      </c>
    </row>
    <row r="26" spans="2:11" ht="15" customHeight="1" x14ac:dyDescent="0.25">
      <c r="B26" s="16" t="s">
        <v>57</v>
      </c>
      <c r="C26" s="21">
        <v>2220</v>
      </c>
      <c r="D26" s="21">
        <v>3150</v>
      </c>
      <c r="E26" s="21">
        <f t="shared" si="0"/>
        <v>-930</v>
      </c>
    </row>
    <row r="27" spans="2:11" ht="15" customHeight="1" x14ac:dyDescent="0.25">
      <c r="B27" s="3" t="s">
        <v>27</v>
      </c>
      <c r="C27" s="18">
        <v>620</v>
      </c>
      <c r="D27" s="18">
        <v>510</v>
      </c>
      <c r="E27" s="18">
        <f t="shared" si="0"/>
        <v>110</v>
      </c>
    </row>
    <row r="28" spans="2:11" ht="15" customHeight="1" x14ac:dyDescent="0.25">
      <c r="B28" s="16" t="s">
        <v>37</v>
      </c>
      <c r="C28" s="21">
        <v>450</v>
      </c>
      <c r="D28" s="21">
        <v>140</v>
      </c>
      <c r="E28" s="21">
        <f t="shared" si="0"/>
        <v>310</v>
      </c>
    </row>
    <row r="29" spans="2:11" ht="15" customHeight="1" x14ac:dyDescent="0.25">
      <c r="B29" s="3" t="s">
        <v>58</v>
      </c>
      <c r="C29" s="18">
        <v>380</v>
      </c>
      <c r="D29" s="18">
        <v>4710</v>
      </c>
      <c r="E29" s="18">
        <f t="shared" si="0"/>
        <v>-4330</v>
      </c>
    </row>
    <row r="30" spans="2:11" ht="15" customHeight="1" x14ac:dyDescent="0.25">
      <c r="B30" s="16" t="s">
        <v>17</v>
      </c>
      <c r="C30" s="21">
        <v>6140</v>
      </c>
      <c r="D30" s="21">
        <v>250</v>
      </c>
      <c r="E30" s="21">
        <f t="shared" si="0"/>
        <v>5890</v>
      </c>
    </row>
    <row r="31" spans="2:11" ht="15" customHeight="1" x14ac:dyDescent="0.25">
      <c r="B31" s="3" t="s">
        <v>22</v>
      </c>
      <c r="C31" s="18">
        <v>3940</v>
      </c>
      <c r="D31" s="18">
        <v>1880</v>
      </c>
      <c r="E31" s="18">
        <f t="shared" si="0"/>
        <v>2060</v>
      </c>
    </row>
    <row r="32" spans="2:11" ht="15" customHeight="1" x14ac:dyDescent="0.25">
      <c r="B32" s="16" t="s">
        <v>60</v>
      </c>
      <c r="C32" s="21">
        <v>1820</v>
      </c>
      <c r="D32" s="21">
        <v>810</v>
      </c>
      <c r="E32" s="21">
        <f t="shared" si="0"/>
        <v>1010</v>
      </c>
    </row>
    <row r="33" spans="2:5" ht="15" customHeight="1" x14ac:dyDescent="0.25">
      <c r="B33" s="3" t="s">
        <v>61</v>
      </c>
      <c r="C33" s="18">
        <v>180</v>
      </c>
      <c r="D33" s="18">
        <v>0</v>
      </c>
      <c r="E33" s="18">
        <f t="shared" si="0"/>
        <v>180</v>
      </c>
    </row>
    <row r="34" spans="2:5" ht="15" customHeight="1" x14ac:dyDescent="0.25">
      <c r="B34" s="16" t="s">
        <v>24</v>
      </c>
      <c r="C34" s="21">
        <v>10</v>
      </c>
      <c r="D34" s="21">
        <v>970</v>
      </c>
      <c r="E34" s="21">
        <f t="shared" si="0"/>
        <v>-960</v>
      </c>
    </row>
    <row r="35" spans="2:5" ht="15" customHeight="1" x14ac:dyDescent="0.25">
      <c r="B35" s="3" t="s">
        <v>25</v>
      </c>
      <c r="C35" s="18">
        <v>90</v>
      </c>
      <c r="D35" s="18">
        <v>840</v>
      </c>
      <c r="E35" s="18">
        <f t="shared" si="0"/>
        <v>-750</v>
      </c>
    </row>
    <row r="36" spans="2:5" ht="15" customHeight="1" x14ac:dyDescent="0.25">
      <c r="B36" s="16" t="s">
        <v>26</v>
      </c>
      <c r="C36" s="21">
        <v>124260</v>
      </c>
      <c r="D36" s="21">
        <v>430</v>
      </c>
      <c r="E36" s="21">
        <f t="shared" si="0"/>
        <v>123830</v>
      </c>
    </row>
    <row r="37" spans="2:5" ht="15" customHeight="1" x14ac:dyDescent="0.25">
      <c r="B37" s="3" t="s">
        <v>28</v>
      </c>
      <c r="C37" s="18">
        <v>30</v>
      </c>
      <c r="D37" s="18">
        <v>200</v>
      </c>
      <c r="E37" s="18">
        <f t="shared" si="0"/>
        <v>-170</v>
      </c>
    </row>
    <row r="38" spans="2:5" ht="15" customHeight="1" x14ac:dyDescent="0.25">
      <c r="B38" s="16" t="s">
        <v>63</v>
      </c>
      <c r="C38" s="21">
        <v>150</v>
      </c>
      <c r="D38" s="21">
        <v>340</v>
      </c>
      <c r="E38" s="21">
        <f t="shared" si="0"/>
        <v>-190</v>
      </c>
    </row>
    <row r="39" spans="2:5" ht="15" customHeight="1" x14ac:dyDescent="0.25">
      <c r="B39" s="3" t="s">
        <v>64</v>
      </c>
      <c r="C39" s="18">
        <v>10</v>
      </c>
      <c r="D39" s="18">
        <v>5520</v>
      </c>
      <c r="E39" s="18">
        <f t="shared" si="0"/>
        <v>-5510</v>
      </c>
    </row>
    <row r="40" spans="2:5" ht="15" customHeight="1" x14ac:dyDescent="0.25">
      <c r="B40" s="16" t="s">
        <v>65</v>
      </c>
      <c r="C40" s="21">
        <v>6130</v>
      </c>
      <c r="D40" s="21">
        <v>7940</v>
      </c>
      <c r="E40" s="21">
        <f t="shared" si="0"/>
        <v>-1810</v>
      </c>
    </row>
    <row r="41" spans="2:5" ht="15" customHeight="1" x14ac:dyDescent="0.25">
      <c r="B41" s="3" t="s">
        <v>29</v>
      </c>
      <c r="C41" s="18">
        <v>48060</v>
      </c>
      <c r="D41" s="18">
        <v>1760</v>
      </c>
      <c r="E41" s="18">
        <f t="shared" si="0"/>
        <v>46300</v>
      </c>
    </row>
    <row r="42" spans="2:5" ht="15" customHeight="1" x14ac:dyDescent="0.25">
      <c r="B42" s="16" t="s">
        <v>67</v>
      </c>
      <c r="C42" s="21">
        <v>120</v>
      </c>
      <c r="D42" s="21">
        <v>60</v>
      </c>
      <c r="E42" s="21">
        <f t="shared" si="0"/>
        <v>60</v>
      </c>
    </row>
    <row r="43" spans="2:5" ht="15" customHeight="1" x14ac:dyDescent="0.25">
      <c r="B43" s="3" t="s">
        <v>68</v>
      </c>
      <c r="C43" s="18">
        <v>10</v>
      </c>
      <c r="D43" s="18">
        <v>720</v>
      </c>
      <c r="E43" s="18">
        <f t="shared" si="0"/>
        <v>-710</v>
      </c>
    </row>
    <row r="44" spans="2:5" ht="15" customHeight="1" x14ac:dyDescent="0.25">
      <c r="B44" s="16" t="s">
        <v>38</v>
      </c>
      <c r="C44" s="21">
        <v>3050</v>
      </c>
      <c r="D44" s="21">
        <v>1210</v>
      </c>
      <c r="E44" s="21">
        <f t="shared" si="0"/>
        <v>1840</v>
      </c>
    </row>
    <row r="45" spans="2:5" ht="15" customHeight="1" x14ac:dyDescent="0.25">
      <c r="B45" s="3" t="s">
        <v>31</v>
      </c>
      <c r="C45" s="18">
        <v>210</v>
      </c>
      <c r="D45" s="18">
        <v>4220</v>
      </c>
      <c r="E45" s="18">
        <f t="shared" si="0"/>
        <v>-4010</v>
      </c>
    </row>
    <row r="46" spans="2:5" ht="15" customHeight="1" x14ac:dyDescent="0.25">
      <c r="B46" s="16" t="s">
        <v>32</v>
      </c>
      <c r="C46" s="21">
        <v>1190</v>
      </c>
      <c r="D46" s="21">
        <v>19790</v>
      </c>
      <c r="E46" s="21">
        <f t="shared" si="0"/>
        <v>-18600</v>
      </c>
    </row>
    <row r="47" spans="2:5" ht="15" customHeight="1" x14ac:dyDescent="0.25">
      <c r="B47" s="3" t="s">
        <v>72</v>
      </c>
      <c r="C47" s="18">
        <v>490</v>
      </c>
      <c r="D47" s="18">
        <v>1920</v>
      </c>
      <c r="E47" s="18">
        <f t="shared" si="0"/>
        <v>-1430</v>
      </c>
    </row>
    <row r="48" spans="2:5" ht="15" customHeight="1" x14ac:dyDescent="0.25">
      <c r="B48" s="16" t="s">
        <v>73</v>
      </c>
      <c r="C48" s="21">
        <v>160</v>
      </c>
      <c r="D48" s="21">
        <v>230</v>
      </c>
      <c r="E48" s="21">
        <f t="shared" si="0"/>
        <v>-70</v>
      </c>
    </row>
    <row r="49" spans="2:5" ht="15" customHeight="1" x14ac:dyDescent="0.25">
      <c r="B49" s="3" t="s">
        <v>74</v>
      </c>
      <c r="C49" s="18">
        <v>140</v>
      </c>
      <c r="D49" s="18">
        <v>220</v>
      </c>
      <c r="E49" s="18">
        <f t="shared" si="0"/>
        <v>-80</v>
      </c>
    </row>
    <row r="50" spans="2:5" ht="15" customHeight="1" x14ac:dyDescent="0.25">
      <c r="B50" s="16" t="s">
        <v>33</v>
      </c>
      <c r="C50" s="21">
        <v>0</v>
      </c>
      <c r="D50" s="21">
        <v>270</v>
      </c>
      <c r="E50" s="21">
        <f t="shared" si="0"/>
        <v>-270</v>
      </c>
    </row>
    <row r="51" spans="2:5" ht="15" customHeight="1" x14ac:dyDescent="0.25">
      <c r="B51" s="3" t="s">
        <v>75</v>
      </c>
      <c r="C51" s="18">
        <v>9980</v>
      </c>
      <c r="D51" s="18">
        <v>1850</v>
      </c>
      <c r="E51" s="18">
        <f t="shared" si="0"/>
        <v>8130</v>
      </c>
    </row>
    <row r="52" spans="2:5" ht="15" customHeight="1" x14ac:dyDescent="0.25">
      <c r="B52" s="16" t="s">
        <v>19</v>
      </c>
      <c r="C52" s="21">
        <v>141140</v>
      </c>
      <c r="D52" s="21">
        <v>16129.999999999998</v>
      </c>
      <c r="E52" s="21">
        <f t="shared" si="0"/>
        <v>125010</v>
      </c>
    </row>
    <row r="53" spans="2:5" ht="15" customHeight="1" x14ac:dyDescent="0.25">
      <c r="B53" s="3" t="s">
        <v>35</v>
      </c>
      <c r="C53" s="18">
        <v>11360</v>
      </c>
      <c r="D53" s="18">
        <v>1570</v>
      </c>
      <c r="E53" s="18">
        <f t="shared" si="0"/>
        <v>9790</v>
      </c>
    </row>
    <row r="54" spans="2:5" ht="15" customHeight="1" x14ac:dyDescent="0.25">
      <c r="B54" s="16" t="s">
        <v>39</v>
      </c>
      <c r="C54" s="21">
        <v>697280</v>
      </c>
      <c r="D54" s="21">
        <v>5260</v>
      </c>
      <c r="E54" s="21">
        <f t="shared" si="0"/>
        <v>692020</v>
      </c>
    </row>
    <row r="55" spans="2:5" ht="15" customHeight="1" x14ac:dyDescent="0.25">
      <c r="B55" s="3" t="s">
        <v>78</v>
      </c>
      <c r="C55" s="18">
        <v>260</v>
      </c>
      <c r="D55" s="18">
        <v>270</v>
      </c>
      <c r="E55" s="18">
        <f t="shared" si="0"/>
        <v>-10</v>
      </c>
    </row>
    <row r="56" spans="2:5" ht="15" customHeight="1" x14ac:dyDescent="0.25">
      <c r="B56" s="16" t="s">
        <v>79</v>
      </c>
      <c r="C56" s="21">
        <v>90</v>
      </c>
      <c r="D56" s="21">
        <v>12470</v>
      </c>
      <c r="E56" s="21">
        <f t="shared" si="0"/>
        <v>-12380</v>
      </c>
    </row>
    <row r="57" spans="2:5" ht="15" customHeight="1" x14ac:dyDescent="0.25">
      <c r="B57" s="3" t="s">
        <v>103</v>
      </c>
      <c r="C57" s="18">
        <v>740</v>
      </c>
      <c r="D57" s="18">
        <v>50</v>
      </c>
      <c r="E57" s="18">
        <f t="shared" si="0"/>
        <v>690</v>
      </c>
    </row>
    <row r="58" spans="2:5" ht="15" customHeight="1" x14ac:dyDescent="0.25">
      <c r="B58" s="16" t="s">
        <v>36</v>
      </c>
      <c r="C58" s="21">
        <v>284970</v>
      </c>
      <c r="D58" s="21">
        <v>6480</v>
      </c>
      <c r="E58" s="21">
        <f t="shared" si="0"/>
        <v>278490</v>
      </c>
    </row>
    <row r="59" spans="2:5" ht="15" customHeight="1" x14ac:dyDescent="0.25">
      <c r="B59" s="3" t="s">
        <v>80</v>
      </c>
      <c r="C59" s="18">
        <v>243170</v>
      </c>
      <c r="D59" s="18">
        <v>10080</v>
      </c>
      <c r="E59" s="18">
        <f t="shared" si="0"/>
        <v>233090</v>
      </c>
    </row>
    <row r="60" spans="2:5" ht="15" customHeight="1" x14ac:dyDescent="0.25">
      <c r="B60" s="16" t="s">
        <v>81</v>
      </c>
      <c r="C60" s="21">
        <v>8700</v>
      </c>
      <c r="D60" s="21">
        <v>1790</v>
      </c>
      <c r="E60" s="21">
        <f t="shared" si="0"/>
        <v>6910</v>
      </c>
    </row>
    <row r="61" spans="2:5" ht="15" customHeight="1" x14ac:dyDescent="0.25">
      <c r="B61" s="16"/>
      <c r="C61" s="21"/>
      <c r="D61" s="21"/>
      <c r="E61" s="21"/>
    </row>
    <row r="62" spans="2:5" ht="15" customHeight="1" x14ac:dyDescent="0.25">
      <c r="B62" s="91" t="s">
        <v>8</v>
      </c>
      <c r="C62" s="92">
        <v>3073320</v>
      </c>
      <c r="D62" s="92">
        <v>94500</v>
      </c>
      <c r="E62" s="92">
        <f t="shared" ref="E62:E65" si="1">C62-D62</f>
        <v>2978820</v>
      </c>
    </row>
    <row r="63" spans="2:5" ht="15" customHeight="1" x14ac:dyDescent="0.25">
      <c r="B63" s="38" t="s">
        <v>45</v>
      </c>
      <c r="C63" s="93">
        <v>216480</v>
      </c>
      <c r="D63" s="93">
        <v>45450</v>
      </c>
      <c r="E63" s="93">
        <f t="shared" si="1"/>
        <v>171030</v>
      </c>
    </row>
    <row r="64" spans="2:5" ht="15" customHeight="1" x14ac:dyDescent="0.25">
      <c r="B64" s="38" t="s">
        <v>104</v>
      </c>
      <c r="C64" s="93">
        <v>2090940</v>
      </c>
      <c r="D64" s="93">
        <v>100740</v>
      </c>
      <c r="E64" s="93">
        <f t="shared" si="1"/>
        <v>1990200</v>
      </c>
    </row>
    <row r="65" spans="1:9" ht="15" customHeight="1" thickBot="1" x14ac:dyDescent="0.3">
      <c r="B65" s="94" t="s">
        <v>47</v>
      </c>
      <c r="C65" s="95">
        <v>1787630</v>
      </c>
      <c r="D65" s="95">
        <v>60210</v>
      </c>
      <c r="E65" s="95">
        <f t="shared" si="1"/>
        <v>1727420</v>
      </c>
    </row>
    <row r="66" spans="1:9" ht="15" customHeight="1" x14ac:dyDescent="0.25">
      <c r="B66" s="4"/>
      <c r="C66" s="5"/>
      <c r="D66" s="5"/>
      <c r="E66" s="5"/>
    </row>
    <row r="67" spans="1:9" ht="30" customHeight="1" x14ac:dyDescent="0.25">
      <c r="A67" s="61" t="s">
        <v>9</v>
      </c>
      <c r="B67" s="215" t="s">
        <v>125</v>
      </c>
      <c r="C67" s="216"/>
      <c r="D67" s="216"/>
      <c r="E67" s="216"/>
    </row>
    <row r="68" spans="1:9" s="194" customFormat="1" ht="15" customHeight="1" x14ac:dyDescent="0.25">
      <c r="A68" s="96" t="s">
        <v>6</v>
      </c>
      <c r="B68" s="218" t="s">
        <v>129</v>
      </c>
      <c r="C68" s="210"/>
      <c r="D68" s="210"/>
      <c r="E68" s="210"/>
      <c r="F68" s="210"/>
      <c r="I68" s="195"/>
    </row>
    <row r="69" spans="1:9" ht="15" customHeight="1" x14ac:dyDescent="0.25">
      <c r="A69" s="96" t="s">
        <v>2</v>
      </c>
      <c r="B69" s="217" t="s">
        <v>130</v>
      </c>
      <c r="C69" s="212"/>
      <c r="D69" s="212"/>
      <c r="E69" s="212"/>
    </row>
    <row r="70" spans="1:9" ht="15" customHeight="1" x14ac:dyDescent="0.25">
      <c r="B70" s="217" t="s">
        <v>121</v>
      </c>
      <c r="C70" s="212"/>
      <c r="D70" s="212"/>
      <c r="E70" s="212"/>
    </row>
    <row r="71" spans="1:9" ht="15" customHeight="1" x14ac:dyDescent="0.25"/>
    <row r="72" spans="1:9" ht="15" customHeight="1" x14ac:dyDescent="0.25"/>
  </sheetData>
  <sortState xmlns:xlrd2="http://schemas.microsoft.com/office/spreadsheetml/2017/richdata2" ref="B6:E61">
    <sortCondition ref="B6:B61"/>
  </sortState>
  <mergeCells count="5">
    <mergeCell ref="B2:E2"/>
    <mergeCell ref="B67:E67"/>
    <mergeCell ref="B69:E69"/>
    <mergeCell ref="B68:F68"/>
    <mergeCell ref="B70:E70"/>
  </mergeCells>
  <hyperlinks>
    <hyperlink ref="E1" location="Contents!A1" display="[contents Ç]" xr:uid="{00000000-0004-0000-0100-000000000000}"/>
    <hyperlink ref="B69" r:id="rId1" display="http://www.observatorioemigracao.pt/np4/5810.html" xr:uid="{00000000-0004-0000-0100-000001000000}"/>
    <hyperlink ref="B69:E69" r:id="rId2" display="http://www.observatorioemigracao.pt/np4EN/5999.html" xr:uid="{00000000-0004-0000-0100-000002000000}"/>
    <hyperlink ref="B70" r:id="rId3" display="http://www.observatorioemigracao.pt/np4/5810.html" xr:uid="{00000000-0004-0000-0100-000003000000}"/>
    <hyperlink ref="B70:E70" r:id="rId4" display="http://www.observatorioemigracao.pt/np4/5999.html" xr:uid="{00000000-0004-0000-01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8" t="s">
        <v>1</v>
      </c>
      <c r="C1" s="13"/>
      <c r="D1" s="13"/>
      <c r="E1" s="71" t="s">
        <v>5</v>
      </c>
    </row>
    <row r="2" spans="1:7" ht="30" customHeight="1" thickBot="1" x14ac:dyDescent="0.3">
      <c r="B2" s="213" t="s">
        <v>109</v>
      </c>
      <c r="C2" s="219"/>
      <c r="D2" s="219"/>
      <c r="E2" s="219"/>
    </row>
    <row r="3" spans="1:7" ht="45" customHeight="1" x14ac:dyDescent="0.25">
      <c r="B3" s="17" t="s">
        <v>10</v>
      </c>
      <c r="C3" s="14" t="s">
        <v>86</v>
      </c>
      <c r="D3" s="14" t="s">
        <v>82</v>
      </c>
      <c r="E3" s="15" t="s">
        <v>83</v>
      </c>
    </row>
    <row r="4" spans="1:7" ht="30" customHeight="1" x14ac:dyDescent="0.25">
      <c r="B4" s="88" t="s">
        <v>85</v>
      </c>
      <c r="C4" s="117">
        <v>3343200</v>
      </c>
      <c r="D4" s="101">
        <f>C4/C$4*100</f>
        <v>100</v>
      </c>
      <c r="E4" s="101" t="s">
        <v>40</v>
      </c>
    </row>
    <row r="5" spans="1:7" ht="15" customHeight="1" x14ac:dyDescent="0.25">
      <c r="B5" s="88" t="s">
        <v>84</v>
      </c>
      <c r="C5" s="152"/>
      <c r="D5" s="153"/>
      <c r="E5" s="153"/>
      <c r="F5" s="86"/>
      <c r="G5" s="86"/>
    </row>
    <row r="6" spans="1:7" ht="15" customHeight="1" x14ac:dyDescent="0.25">
      <c r="A6"/>
      <c r="B6" s="103" t="s">
        <v>20</v>
      </c>
      <c r="C6" s="113">
        <v>1122570</v>
      </c>
      <c r="D6" s="22">
        <f>C6/C$4*100</f>
        <v>33.577709978463751</v>
      </c>
      <c r="E6" s="22">
        <f>D6</f>
        <v>33.577709978463751</v>
      </c>
    </row>
    <row r="7" spans="1:7" ht="15" customHeight="1" x14ac:dyDescent="0.25">
      <c r="A7"/>
      <c r="B7" s="104" t="s">
        <v>39</v>
      </c>
      <c r="C7" s="114">
        <v>697280</v>
      </c>
      <c r="D7" s="23">
        <f t="shared" ref="D7:D19" si="0">C7/C$4*100</f>
        <v>20.856664273749701</v>
      </c>
      <c r="E7" s="23">
        <f>D7+E6</f>
        <v>54.434374252213452</v>
      </c>
    </row>
    <row r="8" spans="1:7" ht="15" customHeight="1" x14ac:dyDescent="0.25">
      <c r="A8"/>
      <c r="B8" s="103" t="s">
        <v>36</v>
      </c>
      <c r="C8" s="113">
        <v>284970</v>
      </c>
      <c r="D8" s="22">
        <f t="shared" si="0"/>
        <v>8.5238693467336688</v>
      </c>
      <c r="E8" s="22">
        <f t="shared" ref="E8:E19" si="1">D8+E7</f>
        <v>62.958243598947121</v>
      </c>
    </row>
    <row r="9" spans="1:7" ht="15" customHeight="1" x14ac:dyDescent="0.25">
      <c r="A9"/>
      <c r="B9" s="104" t="s">
        <v>15</v>
      </c>
      <c r="C9" s="114">
        <v>253710</v>
      </c>
      <c r="D9" s="23">
        <f t="shared" si="0"/>
        <v>7.5888370423546307</v>
      </c>
      <c r="E9" s="23">
        <f t="shared" si="1"/>
        <v>70.547080641301747</v>
      </c>
    </row>
    <row r="10" spans="1:7" ht="15" customHeight="1" x14ac:dyDescent="0.25">
      <c r="A10"/>
      <c r="B10" s="103" t="s">
        <v>80</v>
      </c>
      <c r="C10" s="113">
        <v>243170</v>
      </c>
      <c r="D10" s="22">
        <f t="shared" si="0"/>
        <v>7.2735702321129452</v>
      </c>
      <c r="E10" s="22">
        <f t="shared" si="1"/>
        <v>77.820650873414692</v>
      </c>
    </row>
    <row r="11" spans="1:7" ht="15" customHeight="1" x14ac:dyDescent="0.25">
      <c r="A11"/>
      <c r="B11" s="105" t="s">
        <v>42</v>
      </c>
      <c r="C11" s="115">
        <v>205890</v>
      </c>
      <c r="D11" s="98">
        <f t="shared" si="0"/>
        <v>6.1584709260588655</v>
      </c>
      <c r="E11" s="98">
        <f t="shared" si="1"/>
        <v>83.97912179947356</v>
      </c>
    </row>
    <row r="12" spans="1:7" ht="15" customHeight="1" x14ac:dyDescent="0.25">
      <c r="A12"/>
      <c r="B12" s="103" t="s">
        <v>19</v>
      </c>
      <c r="C12" s="113">
        <v>141140</v>
      </c>
      <c r="D12" s="22">
        <f t="shared" si="0"/>
        <v>4.2217037568796361</v>
      </c>
      <c r="E12" s="22">
        <f t="shared" si="1"/>
        <v>88.200825556353195</v>
      </c>
    </row>
    <row r="13" spans="1:7" ht="15" customHeight="1" x14ac:dyDescent="0.25">
      <c r="A13"/>
      <c r="B13" s="104" t="s">
        <v>26</v>
      </c>
      <c r="C13" s="114">
        <v>124260</v>
      </c>
      <c r="D13" s="23">
        <f t="shared" si="0"/>
        <v>3.7167982770997843</v>
      </c>
      <c r="E13" s="23">
        <f t="shared" si="1"/>
        <v>91.917623833452978</v>
      </c>
    </row>
    <row r="14" spans="1:7" ht="15" customHeight="1" x14ac:dyDescent="0.25">
      <c r="A14"/>
      <c r="B14" s="103" t="s">
        <v>11</v>
      </c>
      <c r="C14" s="113">
        <v>78900</v>
      </c>
      <c r="D14" s="22">
        <f t="shared" si="0"/>
        <v>2.3600143575017949</v>
      </c>
      <c r="E14" s="22">
        <f t="shared" si="1"/>
        <v>94.277638190954775</v>
      </c>
    </row>
    <row r="15" spans="1:7" ht="15" customHeight="1" x14ac:dyDescent="0.25">
      <c r="A15"/>
      <c r="B15" s="104" t="s">
        <v>29</v>
      </c>
      <c r="C15" s="114">
        <v>48060</v>
      </c>
      <c r="D15" s="23">
        <f t="shared" si="0"/>
        <v>1.4375448671931084</v>
      </c>
      <c r="E15" s="23">
        <f t="shared" si="1"/>
        <v>95.715183058147886</v>
      </c>
    </row>
    <row r="16" spans="1:7" ht="15" customHeight="1" x14ac:dyDescent="0.25">
      <c r="A16"/>
      <c r="B16" s="103" t="s">
        <v>52</v>
      </c>
      <c r="C16" s="113">
        <v>31400</v>
      </c>
      <c r="D16" s="22">
        <f t="shared" si="0"/>
        <v>0.93921990906915531</v>
      </c>
      <c r="E16" s="22">
        <f t="shared" si="1"/>
        <v>96.654402967217038</v>
      </c>
    </row>
    <row r="17" spans="1:6" ht="15" customHeight="1" x14ac:dyDescent="0.25">
      <c r="A17"/>
      <c r="B17" s="104" t="s">
        <v>51</v>
      </c>
      <c r="C17" s="114">
        <v>21200</v>
      </c>
      <c r="D17" s="23">
        <f t="shared" si="0"/>
        <v>0.63412299593204113</v>
      </c>
      <c r="E17" s="23">
        <f t="shared" si="1"/>
        <v>97.288525963149084</v>
      </c>
    </row>
    <row r="18" spans="1:6" ht="15" customHeight="1" x14ac:dyDescent="0.25">
      <c r="A18"/>
      <c r="B18" s="103" t="s">
        <v>35</v>
      </c>
      <c r="C18" s="113">
        <v>11360</v>
      </c>
      <c r="D18" s="22">
        <f t="shared" si="0"/>
        <v>0.33979420914094277</v>
      </c>
      <c r="E18" s="22">
        <f t="shared" si="1"/>
        <v>97.628320172290032</v>
      </c>
    </row>
    <row r="19" spans="1:6" ht="15" customHeight="1" thickBot="1" x14ac:dyDescent="0.3">
      <c r="A19"/>
      <c r="B19" s="106" t="s">
        <v>75</v>
      </c>
      <c r="C19" s="116">
        <v>9980</v>
      </c>
      <c r="D19" s="100">
        <f t="shared" si="0"/>
        <v>0.29851639148121561</v>
      </c>
      <c r="E19" s="100">
        <f t="shared" si="1"/>
        <v>97.926836563771246</v>
      </c>
    </row>
    <row r="20" spans="1:6" ht="15" customHeight="1" x14ac:dyDescent="0.25"/>
    <row r="21" spans="1:6" ht="30" customHeight="1" x14ac:dyDescent="0.25">
      <c r="A21" s="61" t="s">
        <v>9</v>
      </c>
      <c r="B21" s="215" t="s">
        <v>125</v>
      </c>
      <c r="C21" s="216"/>
      <c r="D21" s="216"/>
      <c r="E21" s="216"/>
    </row>
    <row r="22" spans="1:6" ht="15" customHeight="1" x14ac:dyDescent="0.25">
      <c r="A22" s="78" t="s">
        <v>6</v>
      </c>
      <c r="B22" s="218" t="s">
        <v>129</v>
      </c>
      <c r="C22" s="210"/>
      <c r="D22" s="210"/>
      <c r="E22" s="210"/>
      <c r="F22" s="210"/>
    </row>
    <row r="23" spans="1:6" ht="15" customHeight="1" x14ac:dyDescent="0.25">
      <c r="A23" s="78" t="s">
        <v>2</v>
      </c>
      <c r="B23" s="217" t="s">
        <v>130</v>
      </c>
      <c r="C23" s="217"/>
      <c r="D23" s="217"/>
      <c r="E23" s="217"/>
    </row>
    <row r="24" spans="1:6" ht="15" customHeight="1" x14ac:dyDescent="0.25">
      <c r="B24" s="217" t="s">
        <v>121</v>
      </c>
      <c r="C24" s="217"/>
      <c r="D24" s="217"/>
      <c r="E24" s="217"/>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sheetData>
  <mergeCells count="5">
    <mergeCell ref="B2:E2"/>
    <mergeCell ref="B21:E21"/>
    <mergeCell ref="B23:E23"/>
    <mergeCell ref="B22:F22"/>
    <mergeCell ref="B24:E24"/>
  </mergeCells>
  <hyperlinks>
    <hyperlink ref="E1" location="Contents!A1" display="[contents Ç]" xr:uid="{00000000-0004-0000-0200-000000000000}"/>
    <hyperlink ref="B23" r:id="rId1" display="http://www.observatorioemigracao.pt/np4/5810.html" xr:uid="{00000000-0004-0000-0200-000001000000}"/>
    <hyperlink ref="B23:E23" r:id="rId2" display="http://www.observatorioemigracao.pt/np4EN/5999.html" xr:uid="{00000000-0004-0000-0200-000002000000}"/>
    <hyperlink ref="B24" r:id="rId3" display="http://www.observatorioemigracao.pt/np4/5810.html" xr:uid="{00000000-0004-0000-0200-000003000000}"/>
    <hyperlink ref="B24:E24" r:id="rId4" display="http://www.observatorioemigracao.pt/np4/5999.html" xr:uid="{00000000-0004-0000-02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showGridLines="0" zoomScaleNormal="100" workbookViewId="0">
      <selection activeCell="F1" sqref="F1"/>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8" t="s">
        <v>1</v>
      </c>
      <c r="C1" s="13"/>
      <c r="D1" s="13"/>
      <c r="E1" s="13"/>
      <c r="F1" s="71" t="s">
        <v>5</v>
      </c>
    </row>
    <row r="2" spans="1:6" ht="30" customHeight="1" thickBot="1" x14ac:dyDescent="0.3">
      <c r="B2" s="213" t="s">
        <v>110</v>
      </c>
      <c r="C2" s="219"/>
      <c r="D2" s="219"/>
      <c r="E2" s="219"/>
      <c r="F2" s="219"/>
    </row>
    <row r="3" spans="1:6" ht="45" customHeight="1" x14ac:dyDescent="0.25">
      <c r="B3" s="48" t="s">
        <v>10</v>
      </c>
      <c r="C3" s="107" t="s">
        <v>105</v>
      </c>
      <c r="D3" s="107" t="s">
        <v>111</v>
      </c>
      <c r="E3" s="107" t="s">
        <v>101</v>
      </c>
      <c r="F3" s="107" t="s">
        <v>87</v>
      </c>
    </row>
    <row r="4" spans="1:6" ht="30" customHeight="1" x14ac:dyDescent="0.25">
      <c r="B4" s="88" t="s">
        <v>85</v>
      </c>
      <c r="C4" s="83">
        <v>3315620</v>
      </c>
      <c r="D4" s="83">
        <v>3343200</v>
      </c>
      <c r="E4" s="82">
        <f>D4-C4</f>
        <v>27580</v>
      </c>
      <c r="F4" s="108">
        <f>(D4/C4*100)-100</f>
        <v>0.83182029303718252</v>
      </c>
    </row>
    <row r="5" spans="1:6" ht="15" customHeight="1" x14ac:dyDescent="0.25">
      <c r="B5" s="102" t="s">
        <v>84</v>
      </c>
      <c r="C5" s="83"/>
      <c r="D5" s="83"/>
      <c r="E5" s="82"/>
      <c r="F5" s="108"/>
    </row>
    <row r="6" spans="1:6" ht="15" customHeight="1" x14ac:dyDescent="0.25">
      <c r="A6" s="187"/>
      <c r="B6" s="103" t="s">
        <v>20</v>
      </c>
      <c r="C6" s="113">
        <v>1033119.9999999999</v>
      </c>
      <c r="D6" s="113">
        <v>1122570</v>
      </c>
      <c r="E6" s="18">
        <f t="shared" ref="E6:E19" si="0">D6-C6</f>
        <v>89450.000000000116</v>
      </c>
      <c r="F6" s="109">
        <f t="shared" ref="F6:F19" si="1">(D6/C6*100)-100</f>
        <v>8.6582391203345423</v>
      </c>
    </row>
    <row r="7" spans="1:6" ht="15" customHeight="1" x14ac:dyDescent="0.25">
      <c r="A7" s="187"/>
      <c r="B7" s="104" t="s">
        <v>39</v>
      </c>
      <c r="C7" s="114">
        <v>851290</v>
      </c>
      <c r="D7" s="114">
        <v>697280</v>
      </c>
      <c r="E7" s="19">
        <f t="shared" si="0"/>
        <v>-154010</v>
      </c>
      <c r="F7" s="110">
        <f t="shared" si="1"/>
        <v>-18.091367219161498</v>
      </c>
    </row>
    <row r="8" spans="1:6" ht="15" customHeight="1" x14ac:dyDescent="0.25">
      <c r="A8" s="187"/>
      <c r="B8" s="103" t="s">
        <v>36</v>
      </c>
      <c r="C8" s="113">
        <v>254960</v>
      </c>
      <c r="D8" s="113">
        <v>284970</v>
      </c>
      <c r="E8" s="18">
        <f t="shared" si="0"/>
        <v>30010</v>
      </c>
      <c r="F8" s="109">
        <f t="shared" si="1"/>
        <v>11.770473799811725</v>
      </c>
    </row>
    <row r="9" spans="1:6" ht="15" customHeight="1" x14ac:dyDescent="0.25">
      <c r="A9" s="187"/>
      <c r="B9" s="104" t="s">
        <v>15</v>
      </c>
      <c r="C9" s="114">
        <v>255470</v>
      </c>
      <c r="D9" s="114">
        <v>253710</v>
      </c>
      <c r="E9" s="19">
        <f>D9-C9</f>
        <v>-1760</v>
      </c>
      <c r="F9" s="110">
        <f>(D9/C9*100)-100</f>
        <v>-0.68892629271537942</v>
      </c>
    </row>
    <row r="10" spans="1:6" ht="15" customHeight="1" x14ac:dyDescent="0.25">
      <c r="A10" s="187"/>
      <c r="B10" s="103" t="s">
        <v>80</v>
      </c>
      <c r="C10" s="113">
        <v>210220</v>
      </c>
      <c r="D10" s="113">
        <v>243170</v>
      </c>
      <c r="E10" s="18">
        <f t="shared" si="0"/>
        <v>32950</v>
      </c>
      <c r="F10" s="109">
        <f t="shared" si="1"/>
        <v>15.674055751117862</v>
      </c>
    </row>
    <row r="11" spans="1:6" ht="15" customHeight="1" x14ac:dyDescent="0.25">
      <c r="A11" s="187"/>
      <c r="B11" s="105" t="s">
        <v>42</v>
      </c>
      <c r="C11" s="115">
        <v>213120</v>
      </c>
      <c r="D11" s="115">
        <v>205890</v>
      </c>
      <c r="E11" s="20">
        <f t="shared" si="0"/>
        <v>-7230</v>
      </c>
      <c r="F11" s="111">
        <f t="shared" si="1"/>
        <v>-3.3924549549549567</v>
      </c>
    </row>
    <row r="12" spans="1:6" ht="15" customHeight="1" x14ac:dyDescent="0.25">
      <c r="A12" s="187"/>
      <c r="B12" s="103" t="s">
        <v>19</v>
      </c>
      <c r="C12" s="113">
        <v>130990.00000000001</v>
      </c>
      <c r="D12" s="113">
        <v>141140</v>
      </c>
      <c r="E12" s="18">
        <f t="shared" si="0"/>
        <v>10149.999999999985</v>
      </c>
      <c r="F12" s="109">
        <f t="shared" si="1"/>
        <v>7.7486831055805681</v>
      </c>
    </row>
    <row r="13" spans="1:6" ht="15" customHeight="1" x14ac:dyDescent="0.25">
      <c r="A13" s="187"/>
      <c r="B13" s="104" t="s">
        <v>26</v>
      </c>
      <c r="C13" s="114">
        <v>114470</v>
      </c>
      <c r="D13" s="114">
        <v>124260</v>
      </c>
      <c r="E13" s="19">
        <f t="shared" si="0"/>
        <v>9790</v>
      </c>
      <c r="F13" s="110">
        <f t="shared" si="1"/>
        <v>8.5524591596051351</v>
      </c>
    </row>
    <row r="14" spans="1:6" ht="15" customHeight="1" x14ac:dyDescent="0.25">
      <c r="A14" s="187"/>
      <c r="B14" s="103" t="s">
        <v>11</v>
      </c>
      <c r="C14" s="113">
        <v>66600</v>
      </c>
      <c r="D14" s="113">
        <v>78900</v>
      </c>
      <c r="E14" s="18">
        <f t="shared" si="0"/>
        <v>12300</v>
      </c>
      <c r="F14" s="109">
        <f t="shared" si="1"/>
        <v>18.468468468468458</v>
      </c>
    </row>
    <row r="15" spans="1:6" ht="15" customHeight="1" x14ac:dyDescent="0.25">
      <c r="A15" s="187"/>
      <c r="B15" s="104" t="s">
        <v>29</v>
      </c>
      <c r="C15" s="114">
        <v>42760</v>
      </c>
      <c r="D15" s="114">
        <v>48060</v>
      </c>
      <c r="E15" s="19">
        <f t="shared" si="0"/>
        <v>5300</v>
      </c>
      <c r="F15" s="110">
        <f t="shared" si="1"/>
        <v>12.394761459307759</v>
      </c>
    </row>
    <row r="16" spans="1:6" ht="15" customHeight="1" x14ac:dyDescent="0.25">
      <c r="A16" s="187"/>
      <c r="B16" s="103" t="s">
        <v>52</v>
      </c>
      <c r="C16" s="113">
        <v>32490.000000000004</v>
      </c>
      <c r="D16" s="113">
        <v>31400</v>
      </c>
      <c r="E16" s="18">
        <f t="shared" si="0"/>
        <v>-1090.0000000000036</v>
      </c>
      <c r="F16" s="109">
        <f t="shared" si="1"/>
        <v>-3.3548784241305185</v>
      </c>
    </row>
    <row r="17" spans="1:6" ht="15" customHeight="1" x14ac:dyDescent="0.25">
      <c r="A17" s="187"/>
      <c r="B17" s="104" t="s">
        <v>51</v>
      </c>
      <c r="C17" s="114">
        <v>19950</v>
      </c>
      <c r="D17" s="114">
        <v>21200</v>
      </c>
      <c r="E17" s="19">
        <f t="shared" si="0"/>
        <v>1250</v>
      </c>
      <c r="F17" s="110">
        <f t="shared" si="1"/>
        <v>6.2656641604010019</v>
      </c>
    </row>
    <row r="18" spans="1:6" ht="15" customHeight="1" x14ac:dyDescent="0.25">
      <c r="A18" s="187"/>
      <c r="B18" s="103" t="s">
        <v>35</v>
      </c>
      <c r="C18" s="113">
        <v>11470</v>
      </c>
      <c r="D18" s="113">
        <v>11360</v>
      </c>
      <c r="E18" s="18">
        <f t="shared" si="0"/>
        <v>-110</v>
      </c>
      <c r="F18" s="109">
        <f t="shared" si="1"/>
        <v>-0.95902353966870635</v>
      </c>
    </row>
    <row r="19" spans="1:6" ht="15" customHeight="1" thickBot="1" x14ac:dyDescent="0.3">
      <c r="A19" s="187"/>
      <c r="B19" s="106" t="s">
        <v>75</v>
      </c>
      <c r="C19" s="116">
        <v>8570</v>
      </c>
      <c r="D19" s="116">
        <v>9980</v>
      </c>
      <c r="E19" s="99">
        <f t="shared" si="0"/>
        <v>1410</v>
      </c>
      <c r="F19" s="112">
        <f t="shared" si="1"/>
        <v>16.452742123687287</v>
      </c>
    </row>
    <row r="20" spans="1:6" ht="15" customHeight="1" x14ac:dyDescent="0.25">
      <c r="B20" s="4"/>
      <c r="C20" s="5"/>
      <c r="D20" s="5"/>
      <c r="E20" s="5"/>
      <c r="F20" s="5"/>
    </row>
    <row r="21" spans="1:6" ht="15" customHeight="1" x14ac:dyDescent="0.25">
      <c r="A21" s="61" t="s">
        <v>9</v>
      </c>
      <c r="B21" s="220" t="s">
        <v>125</v>
      </c>
      <c r="C21" s="216"/>
      <c r="D21" s="216"/>
      <c r="E21" s="216"/>
      <c r="F21" s="216"/>
    </row>
    <row r="22" spans="1:6" ht="15" customHeight="1" x14ac:dyDescent="0.25">
      <c r="A22" s="78" t="s">
        <v>6</v>
      </c>
      <c r="B22" s="218" t="s">
        <v>129</v>
      </c>
      <c r="C22" s="210"/>
      <c r="D22" s="210"/>
      <c r="E22" s="210"/>
      <c r="F22" s="210"/>
    </row>
    <row r="23" spans="1:6" ht="15" customHeight="1" x14ac:dyDescent="0.25">
      <c r="A23" s="78" t="s">
        <v>2</v>
      </c>
      <c r="B23" s="217" t="s">
        <v>130</v>
      </c>
      <c r="C23" s="212"/>
      <c r="D23" s="212"/>
      <c r="E23" s="212"/>
      <c r="F23" s="212"/>
    </row>
    <row r="24" spans="1:6" ht="15" customHeight="1" x14ac:dyDescent="0.25">
      <c r="B24" s="217" t="s">
        <v>121</v>
      </c>
      <c r="C24" s="212"/>
      <c r="D24" s="212"/>
      <c r="E24" s="212"/>
      <c r="F24" s="212"/>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2:F22"/>
    <mergeCell ref="B23:F23"/>
    <mergeCell ref="B24:F24"/>
  </mergeCells>
  <hyperlinks>
    <hyperlink ref="F1" location="Contents!A1" display="[contents Ç]" xr:uid="{00000000-0004-0000-0300-000000000000}"/>
    <hyperlink ref="B23" r:id="rId1" display="http://www.observatorioemigracao.pt/np4/5810.html" xr:uid="{00000000-0004-0000-0300-000001000000}"/>
    <hyperlink ref="B23:F23" r:id="rId2" display="http://www.observatorioemigracao.pt/np4EN/5999.html" xr:uid="{00000000-0004-0000-0300-000002000000}"/>
    <hyperlink ref="B24" r:id="rId3" display="http://www.observatorioemigracao.pt/np4/5810.html" xr:uid="{00000000-0004-0000-0300-000003000000}"/>
    <hyperlink ref="B24:F24" r:id="rId4" display="http://www.observatorioemigracao.pt/np4/5999.html" xr:uid="{00000000-0004-0000-03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F4 E4:E1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E1" sqref="E1"/>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8" t="s">
        <v>1</v>
      </c>
      <c r="C1" s="13"/>
      <c r="D1" s="13"/>
      <c r="E1" s="71" t="s">
        <v>5</v>
      </c>
    </row>
    <row r="2" spans="1:11" s="39" customFormat="1" ht="30" customHeight="1" thickBot="1" x14ac:dyDescent="0.25">
      <c r="B2" s="213" t="s">
        <v>112</v>
      </c>
      <c r="C2" s="219"/>
      <c r="D2" s="219"/>
      <c r="E2" s="219"/>
    </row>
    <row r="3" spans="1:11" customFormat="1" ht="45" customHeight="1" x14ac:dyDescent="0.25">
      <c r="B3" s="119" t="s">
        <v>7</v>
      </c>
      <c r="C3" s="122">
        <v>2015</v>
      </c>
      <c r="D3" s="122">
        <v>2016</v>
      </c>
      <c r="E3" s="107" t="s">
        <v>87</v>
      </c>
    </row>
    <row r="4" spans="1:11" customFormat="1" ht="30" customHeight="1" x14ac:dyDescent="0.25">
      <c r="B4" s="123" t="s">
        <v>94</v>
      </c>
      <c r="C4" s="124"/>
      <c r="D4" s="124"/>
      <c r="E4" s="124"/>
    </row>
    <row r="5" spans="1:11" customFormat="1" ht="15" customHeight="1" x14ac:dyDescent="0.25">
      <c r="B5" s="125" t="s">
        <v>90</v>
      </c>
      <c r="C5" s="137">
        <v>3315620</v>
      </c>
      <c r="D5" s="137">
        <v>3343200</v>
      </c>
      <c r="E5" s="109">
        <f t="shared" ref="E5:E10" si="0">(D5/C5*100)-100</f>
        <v>0.83182029303718252</v>
      </c>
    </row>
    <row r="6" spans="1:11" customFormat="1" ht="15" customHeight="1" x14ac:dyDescent="0.25">
      <c r="B6" s="126" t="s">
        <v>91</v>
      </c>
      <c r="C6" s="138">
        <v>179809061</v>
      </c>
      <c r="D6" s="138">
        <v>185179480</v>
      </c>
      <c r="E6" s="110">
        <f t="shared" si="0"/>
        <v>2.9867343559510715</v>
      </c>
    </row>
    <row r="7" spans="1:11" customFormat="1" ht="15" customHeight="1" x14ac:dyDescent="0.25">
      <c r="B7" s="125" t="s">
        <v>92</v>
      </c>
      <c r="C7" s="137">
        <v>74811941</v>
      </c>
      <c r="D7" s="137">
        <v>76303303</v>
      </c>
      <c r="E7" s="109">
        <f t="shared" si="0"/>
        <v>1.9934812278162894</v>
      </c>
    </row>
    <row r="8" spans="1:11" customFormat="1" ht="30" customHeight="1" x14ac:dyDescent="0.25">
      <c r="B8" s="121" t="s">
        <v>93</v>
      </c>
      <c r="C8" s="118"/>
      <c r="D8" s="118"/>
      <c r="E8" s="118"/>
    </row>
    <row r="9" spans="1:11" customFormat="1" ht="15" customHeight="1" x14ac:dyDescent="0.25">
      <c r="B9" s="120" t="s">
        <v>91</v>
      </c>
      <c r="C9" s="139">
        <f>C$5/C6*100</f>
        <v>1.84396714023216</v>
      </c>
      <c r="D9" s="139">
        <f>D$5/D6*100</f>
        <v>1.8053836202585729</v>
      </c>
      <c r="E9" s="139">
        <f t="shared" si="0"/>
        <v>-2.0924190638630051</v>
      </c>
    </row>
    <row r="10" spans="1:11" customFormat="1" ht="15" customHeight="1" thickBot="1" x14ac:dyDescent="0.3">
      <c r="B10" s="179" t="s">
        <v>92</v>
      </c>
      <c r="C10" s="180">
        <f>C$5/C7*100</f>
        <v>4.4319395482600834</v>
      </c>
      <c r="D10" s="180">
        <f>D$5/D7*100</f>
        <v>4.3814617042200652</v>
      </c>
      <c r="E10" s="180">
        <f t="shared" si="0"/>
        <v>-1.1389560595391117</v>
      </c>
    </row>
    <row r="11" spans="1:11" customFormat="1" ht="15" customHeight="1" x14ac:dyDescent="0.25">
      <c r="B11" s="97"/>
      <c r="C11" s="97"/>
      <c r="D11" s="97"/>
      <c r="E11" s="97"/>
    </row>
    <row r="12" spans="1:11" ht="45" customHeight="1" x14ac:dyDescent="0.25">
      <c r="A12" s="61" t="s">
        <v>9</v>
      </c>
      <c r="B12" s="221" t="s">
        <v>126</v>
      </c>
      <c r="C12" s="222"/>
      <c r="D12" s="222"/>
      <c r="E12" s="222"/>
    </row>
    <row r="13" spans="1:11" ht="15" customHeight="1" x14ac:dyDescent="0.25">
      <c r="A13" s="96" t="s">
        <v>6</v>
      </c>
      <c r="B13" s="218" t="s">
        <v>129</v>
      </c>
      <c r="C13" s="210"/>
      <c r="D13" s="210"/>
      <c r="E13" s="210"/>
      <c r="F13" s="210"/>
    </row>
    <row r="14" spans="1:11" ht="15" customHeight="1" x14ac:dyDescent="0.25">
      <c r="A14" s="96" t="s">
        <v>2</v>
      </c>
      <c r="B14" s="217" t="s">
        <v>130</v>
      </c>
      <c r="C14" s="212"/>
      <c r="D14" s="212"/>
      <c r="E14" s="212"/>
    </row>
    <row r="15" spans="1:11" ht="15" customHeight="1" x14ac:dyDescent="0.25">
      <c r="B15" s="217" t="s">
        <v>121</v>
      </c>
      <c r="C15" s="212"/>
      <c r="D15" s="212"/>
      <c r="E15" s="212"/>
      <c r="J15"/>
      <c r="K15"/>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E14"/>
    <mergeCell ref="B13:F13"/>
    <mergeCell ref="B15:E15"/>
  </mergeCells>
  <hyperlinks>
    <hyperlink ref="E1" location="Contents!A1" display="[contents Ç]" xr:uid="{00000000-0004-0000-0400-000000000000}"/>
    <hyperlink ref="B14" r:id="rId1" display="http://www.observatorioemigracao.pt/np4/5810.html" xr:uid="{00000000-0004-0000-0400-000001000000}"/>
    <hyperlink ref="B14:E14" r:id="rId2" display="http://www.observatorioemigracao.pt/np4EN/5999.html" xr:uid="{00000000-0004-0000-0400-000002000000}"/>
    <hyperlink ref="B15" r:id="rId3" display="http://www.observatorioemigracao.pt/np4/5810.html" xr:uid="{00000000-0004-0000-0400-000003000000}"/>
    <hyperlink ref="B15:E15" r:id="rId4" display="http://www.observatorioemigracao.pt/np4/5999.html" xr:uid="{00000000-0004-0000-04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3"/>
  <sheetViews>
    <sheetView showGridLines="0" workbookViewId="0">
      <selection activeCell="D1" sqref="D1"/>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9" t="s">
        <v>1</v>
      </c>
      <c r="C1" s="45"/>
      <c r="D1" s="71" t="s">
        <v>5</v>
      </c>
      <c r="F1"/>
      <c r="G1"/>
      <c r="H1"/>
      <c r="I1"/>
      <c r="J1"/>
      <c r="K1"/>
      <c r="L1"/>
    </row>
    <row r="2" spans="1:23" s="47" customFormat="1" ht="30" customHeight="1" thickBot="1" x14ac:dyDescent="0.3">
      <c r="B2" s="223" t="s">
        <v>120</v>
      </c>
      <c r="C2" s="224"/>
      <c r="D2" s="224"/>
      <c r="F2"/>
      <c r="G2"/>
      <c r="H2"/>
      <c r="I2"/>
      <c r="J2"/>
      <c r="K2"/>
      <c r="L2"/>
    </row>
    <row r="3" spans="1:23" s="47" customFormat="1" ht="45" customHeight="1" thickBot="1" x14ac:dyDescent="0.3">
      <c r="B3" s="128" t="s">
        <v>10</v>
      </c>
      <c r="C3" s="127" t="s">
        <v>97</v>
      </c>
      <c r="D3" s="127" t="s">
        <v>95</v>
      </c>
      <c r="F3"/>
      <c r="G3"/>
      <c r="H3"/>
      <c r="I3"/>
      <c r="J3"/>
      <c r="K3"/>
      <c r="L3"/>
    </row>
    <row r="4" spans="1:23" s="47" customFormat="1" ht="30" customHeight="1" x14ac:dyDescent="0.25">
      <c r="B4" s="123" t="s">
        <v>96</v>
      </c>
      <c r="C4" s="140">
        <v>573551275.24492276</v>
      </c>
      <c r="D4" s="136">
        <f>C4/C$4*100</f>
        <v>100</v>
      </c>
      <c r="F4"/>
      <c r="G4"/>
      <c r="H4"/>
      <c r="I4"/>
      <c r="J4"/>
      <c r="K4"/>
      <c r="L4"/>
    </row>
    <row r="5" spans="1:23" s="60" customFormat="1" ht="15" customHeight="1" x14ac:dyDescent="0.25">
      <c r="A5" s="59"/>
      <c r="B5" s="102" t="s">
        <v>98</v>
      </c>
      <c r="C5" s="83"/>
      <c r="D5" s="83"/>
      <c r="E5" s="108"/>
      <c r="F5"/>
      <c r="G5"/>
      <c r="H5"/>
      <c r="I5"/>
      <c r="J5"/>
      <c r="K5"/>
      <c r="L5"/>
      <c r="M5" s="59"/>
      <c r="N5" s="59"/>
      <c r="O5" s="59"/>
      <c r="P5" s="59"/>
      <c r="Q5" s="59"/>
      <c r="R5" s="59"/>
      <c r="S5" s="59"/>
      <c r="T5" s="59"/>
      <c r="U5" s="59"/>
      <c r="V5" s="59"/>
      <c r="W5" s="59"/>
    </row>
    <row r="6" spans="1:23" s="86" customFormat="1" ht="15" customHeight="1" x14ac:dyDescent="0.25">
      <c r="A6" s="59"/>
      <c r="B6" s="120" t="s">
        <v>58</v>
      </c>
      <c r="C6" s="129">
        <v>62744364.287999995</v>
      </c>
      <c r="D6" s="131">
        <f>C6/C$4*100</f>
        <v>10.939625975237586</v>
      </c>
      <c r="E6" s="59"/>
      <c r="F6"/>
      <c r="G6"/>
      <c r="H6"/>
      <c r="I6"/>
      <c r="J6" s="59"/>
      <c r="K6" s="59"/>
      <c r="L6" s="59"/>
      <c r="M6" s="59"/>
      <c r="N6" s="59"/>
      <c r="O6" s="59"/>
      <c r="P6" s="59"/>
      <c r="Q6" s="59"/>
      <c r="R6" s="59"/>
      <c r="S6" s="59"/>
      <c r="T6" s="59"/>
    </row>
    <row r="7" spans="1:23" s="86" customFormat="1" ht="15" customHeight="1" x14ac:dyDescent="0.25">
      <c r="A7" s="59"/>
      <c r="B7" s="134" t="s">
        <v>44</v>
      </c>
      <c r="C7" s="130">
        <v>60999999.487999998</v>
      </c>
      <c r="D7" s="132">
        <f t="shared" ref="D7:D22" si="0">C7/C$4*100</f>
        <v>10.635491911678036</v>
      </c>
      <c r="E7" s="59"/>
      <c r="F7"/>
      <c r="G7"/>
      <c r="H7"/>
      <c r="I7"/>
      <c r="J7" s="59"/>
      <c r="K7" s="59"/>
      <c r="L7" s="59"/>
      <c r="M7" s="59"/>
      <c r="N7" s="59"/>
      <c r="O7" s="59"/>
      <c r="P7" s="59"/>
      <c r="Q7" s="59"/>
      <c r="R7" s="59"/>
      <c r="S7" s="59"/>
      <c r="T7" s="59"/>
    </row>
    <row r="8" spans="1:23" s="86" customFormat="1" ht="15" customHeight="1" x14ac:dyDescent="0.25">
      <c r="A8" s="59"/>
      <c r="B8" s="120" t="s">
        <v>70</v>
      </c>
      <c r="C8" s="129">
        <v>31144631.807999998</v>
      </c>
      <c r="D8" s="131">
        <f t="shared" si="0"/>
        <v>5.4301390568263237</v>
      </c>
      <c r="E8" s="59"/>
      <c r="F8"/>
      <c r="G8"/>
      <c r="H8"/>
      <c r="I8"/>
      <c r="J8" s="59"/>
      <c r="K8" s="59"/>
      <c r="L8" s="59"/>
      <c r="M8" s="59"/>
      <c r="N8" s="59"/>
      <c r="O8" s="59"/>
      <c r="P8" s="59"/>
      <c r="Q8" s="59"/>
      <c r="R8" s="59"/>
      <c r="S8" s="59"/>
      <c r="T8" s="59"/>
    </row>
    <row r="9" spans="1:23" s="86" customFormat="1" ht="15" customHeight="1" x14ac:dyDescent="0.25">
      <c r="A9" s="59"/>
      <c r="B9" s="184" t="s">
        <v>63</v>
      </c>
      <c r="C9" s="130">
        <v>28670114.303999998</v>
      </c>
      <c r="D9" s="132">
        <f t="shared" si="0"/>
        <v>4.9987011696133079</v>
      </c>
      <c r="E9" s="59"/>
      <c r="F9"/>
      <c r="G9"/>
      <c r="H9"/>
      <c r="I9"/>
      <c r="J9" s="59"/>
      <c r="K9" s="59"/>
      <c r="L9" s="59"/>
      <c r="M9" s="59"/>
      <c r="N9" s="59"/>
      <c r="O9" s="59"/>
      <c r="P9" s="59"/>
      <c r="Q9" s="59"/>
      <c r="R9" s="59"/>
      <c r="S9" s="59"/>
      <c r="T9" s="59"/>
    </row>
    <row r="10" spans="1:23" s="86" customFormat="1" ht="15" customHeight="1" x14ac:dyDescent="0.25">
      <c r="A10" s="59"/>
      <c r="B10" s="185" t="s">
        <v>20</v>
      </c>
      <c r="C10" s="129">
        <v>24373082.432</v>
      </c>
      <c r="D10" s="131">
        <f t="shared" si="0"/>
        <v>4.2495036597367868</v>
      </c>
      <c r="E10" s="59"/>
      <c r="F10"/>
      <c r="G10"/>
      <c r="H10"/>
      <c r="I10"/>
      <c r="J10" s="59"/>
      <c r="K10" s="59"/>
      <c r="L10" s="59"/>
      <c r="M10" s="59"/>
      <c r="N10" s="59"/>
      <c r="O10" s="59"/>
      <c r="P10" s="59"/>
      <c r="Q10" s="59"/>
      <c r="R10" s="59"/>
      <c r="S10" s="59"/>
      <c r="T10" s="59"/>
    </row>
    <row r="11" spans="1:23" s="86" customFormat="1" ht="15" customHeight="1" x14ac:dyDescent="0.25">
      <c r="A11" s="59"/>
      <c r="B11" s="173" t="s">
        <v>68</v>
      </c>
      <c r="C11" s="130">
        <v>20112097.816038508</v>
      </c>
      <c r="D11" s="132">
        <f t="shared" si="0"/>
        <v>3.5065910728644214</v>
      </c>
      <c r="E11" s="59"/>
      <c r="F11"/>
      <c r="G11"/>
      <c r="H11"/>
      <c r="I11"/>
      <c r="J11" s="59"/>
      <c r="K11" s="59"/>
      <c r="L11" s="59"/>
      <c r="M11" s="59"/>
      <c r="N11" s="59"/>
      <c r="O11" s="59"/>
      <c r="P11" s="59"/>
      <c r="Q11" s="59"/>
      <c r="R11" s="59"/>
      <c r="S11" s="59"/>
      <c r="T11" s="59"/>
    </row>
    <row r="12" spans="1:23" s="86" customFormat="1" ht="15" customHeight="1" x14ac:dyDescent="0.25">
      <c r="A12" s="59"/>
      <c r="B12" s="120" t="s">
        <v>69</v>
      </c>
      <c r="C12" s="129">
        <v>19761000.063999999</v>
      </c>
      <c r="D12" s="131">
        <f t="shared" si="0"/>
        <v>3.4453763624815394</v>
      </c>
      <c r="E12" s="59"/>
      <c r="F12"/>
      <c r="G12"/>
      <c r="H12"/>
      <c r="I12"/>
      <c r="J12" s="59"/>
      <c r="K12" s="59"/>
      <c r="L12" s="59"/>
      <c r="M12" s="59"/>
      <c r="N12" s="59"/>
      <c r="O12" s="59"/>
      <c r="P12" s="59"/>
      <c r="Q12" s="59"/>
      <c r="R12" s="59"/>
      <c r="S12" s="59"/>
      <c r="T12" s="59"/>
    </row>
    <row r="13" spans="1:23" s="86" customFormat="1" ht="15" customHeight="1" x14ac:dyDescent="0.25">
      <c r="A13" s="59"/>
      <c r="B13" s="134" t="s">
        <v>15</v>
      </c>
      <c r="C13" s="130">
        <v>16683183.525500001</v>
      </c>
      <c r="D13" s="132">
        <f t="shared" si="0"/>
        <v>2.9087518841930575</v>
      </c>
      <c r="E13" s="59"/>
      <c r="F13"/>
      <c r="G13"/>
      <c r="H13"/>
      <c r="I13"/>
      <c r="J13" s="59"/>
      <c r="K13" s="59"/>
      <c r="L13" s="59"/>
      <c r="M13" s="59"/>
      <c r="N13" s="59"/>
      <c r="O13" s="59"/>
      <c r="P13" s="59"/>
      <c r="Q13" s="59"/>
      <c r="R13" s="59"/>
      <c r="S13" s="59"/>
      <c r="T13" s="59"/>
    </row>
    <row r="14" spans="1:23" s="86" customFormat="1" ht="15" customHeight="1" x14ac:dyDescent="0.25">
      <c r="A14" s="59"/>
      <c r="B14" s="120" t="s">
        <v>55</v>
      </c>
      <c r="C14" s="129">
        <v>16590000.128</v>
      </c>
      <c r="D14" s="131">
        <f t="shared" si="0"/>
        <v>2.892505141918758</v>
      </c>
      <c r="E14" s="59"/>
      <c r="F14"/>
      <c r="G14"/>
      <c r="H14"/>
      <c r="I14"/>
      <c r="J14" s="59"/>
      <c r="K14" s="59"/>
      <c r="L14" s="59"/>
      <c r="M14" s="59"/>
      <c r="N14" s="59"/>
      <c r="O14" s="59"/>
      <c r="P14" s="59"/>
      <c r="Q14" s="59"/>
      <c r="R14" s="59"/>
      <c r="S14" s="59"/>
      <c r="T14" s="59"/>
    </row>
    <row r="15" spans="1:23" s="86" customFormat="1" ht="15" customHeight="1" x14ac:dyDescent="0.25">
      <c r="A15" s="59"/>
      <c r="B15" s="134" t="s">
        <v>50</v>
      </c>
      <c r="C15" s="130">
        <v>13559364.27</v>
      </c>
      <c r="D15" s="132">
        <f t="shared" si="0"/>
        <v>2.3641067251066201</v>
      </c>
      <c r="E15" s="59"/>
      <c r="F15"/>
      <c r="G15"/>
      <c r="H15"/>
      <c r="I15"/>
      <c r="J15" s="59"/>
      <c r="K15" s="59"/>
      <c r="L15" s="59"/>
      <c r="M15" s="59"/>
      <c r="N15" s="59"/>
      <c r="O15" s="59"/>
      <c r="P15" s="59"/>
      <c r="Q15" s="59"/>
      <c r="R15" s="59"/>
      <c r="S15" s="59"/>
      <c r="T15" s="59"/>
    </row>
    <row r="16" spans="1:23" s="86" customFormat="1" ht="15" customHeight="1" x14ac:dyDescent="0.25">
      <c r="A16" s="59"/>
      <c r="B16" s="174" t="s">
        <v>106</v>
      </c>
      <c r="C16" s="129">
        <v>11880000.000000002</v>
      </c>
      <c r="D16" s="131">
        <f t="shared" si="0"/>
        <v>2.0713056552662885</v>
      </c>
      <c r="E16" s="59"/>
      <c r="F16"/>
      <c r="G16"/>
      <c r="H16"/>
      <c r="I16"/>
      <c r="J16" s="59"/>
      <c r="K16" s="59"/>
      <c r="L16" s="59"/>
      <c r="M16" s="59"/>
      <c r="N16" s="59"/>
      <c r="O16" s="59"/>
      <c r="P16" s="59"/>
      <c r="Q16" s="59"/>
      <c r="R16" s="59"/>
      <c r="S16" s="59"/>
      <c r="T16" s="59"/>
    </row>
    <row r="17" spans="1:20" s="86" customFormat="1" ht="15" customHeight="1" x14ac:dyDescent="0.25">
      <c r="A17" s="59"/>
      <c r="B17" s="134" t="s">
        <v>19</v>
      </c>
      <c r="C17" s="130">
        <v>10280787.456</v>
      </c>
      <c r="D17" s="132">
        <f t="shared" si="0"/>
        <v>1.7924792254380064</v>
      </c>
      <c r="E17" s="59"/>
      <c r="F17"/>
      <c r="G17"/>
      <c r="H17"/>
      <c r="I17"/>
      <c r="J17" s="59"/>
      <c r="K17" s="59"/>
      <c r="L17" s="59"/>
      <c r="M17" s="59"/>
      <c r="N17" s="59"/>
      <c r="O17" s="59"/>
      <c r="P17" s="59"/>
      <c r="Q17" s="59"/>
      <c r="R17" s="59"/>
      <c r="S17" s="59"/>
      <c r="T17" s="59"/>
    </row>
    <row r="18" spans="1:20" s="86" customFormat="1" ht="15" customHeight="1" x14ac:dyDescent="0.25">
      <c r="A18" s="59"/>
      <c r="B18" s="174" t="s">
        <v>11</v>
      </c>
      <c r="C18" s="129">
        <v>9867254.2799999993</v>
      </c>
      <c r="D18" s="131">
        <f t="shared" si="0"/>
        <v>1.7203787535449906</v>
      </c>
      <c r="E18" s="59"/>
      <c r="F18"/>
      <c r="G18"/>
      <c r="H18"/>
      <c r="I18"/>
      <c r="J18" s="59"/>
      <c r="K18" s="59"/>
      <c r="L18" s="59"/>
      <c r="M18" s="59"/>
      <c r="N18" s="59"/>
      <c r="O18" s="59"/>
      <c r="P18" s="59"/>
      <c r="Q18" s="59"/>
      <c r="R18" s="59"/>
      <c r="S18" s="59"/>
      <c r="T18" s="59"/>
    </row>
    <row r="19" spans="1:20" s="86" customFormat="1" ht="15" customHeight="1" x14ac:dyDescent="0.25">
      <c r="A19" s="59"/>
      <c r="B19" s="134" t="s">
        <v>22</v>
      </c>
      <c r="C19" s="130">
        <v>9712828.6720000003</v>
      </c>
      <c r="D19" s="132">
        <f t="shared" si="0"/>
        <v>1.6934542893052316</v>
      </c>
      <c r="E19" s="59"/>
      <c r="F19"/>
      <c r="G19"/>
      <c r="H19"/>
      <c r="I19"/>
      <c r="J19" s="59"/>
      <c r="K19" s="59"/>
      <c r="L19" s="59"/>
      <c r="M19" s="59"/>
      <c r="N19" s="59"/>
      <c r="O19" s="59"/>
      <c r="P19" s="59"/>
      <c r="Q19" s="59"/>
      <c r="R19" s="59"/>
      <c r="S19" s="59"/>
      <c r="T19" s="59"/>
    </row>
    <row r="20" spans="1:20" s="86" customFormat="1" ht="15" customHeight="1" x14ac:dyDescent="0.25">
      <c r="A20" s="59"/>
      <c r="B20" s="120" t="s">
        <v>59</v>
      </c>
      <c r="C20" s="129">
        <v>8976778.1280000005</v>
      </c>
      <c r="D20" s="131">
        <f t="shared" si="0"/>
        <v>1.5651221635182768</v>
      </c>
      <c r="E20" s="59"/>
      <c r="F20"/>
      <c r="G20"/>
      <c r="H20"/>
      <c r="I20"/>
      <c r="J20" s="59"/>
      <c r="K20" s="59"/>
      <c r="L20" s="59"/>
      <c r="M20" s="59"/>
      <c r="N20" s="59"/>
      <c r="O20" s="59"/>
      <c r="P20" s="59"/>
      <c r="Q20" s="59"/>
      <c r="R20" s="59"/>
      <c r="S20" s="59"/>
      <c r="T20" s="59"/>
    </row>
    <row r="21" spans="1:20" s="86" customFormat="1" ht="15" customHeight="1" x14ac:dyDescent="0.25">
      <c r="A21" s="59"/>
      <c r="B21" s="134" t="s">
        <v>62</v>
      </c>
      <c r="C21" s="130">
        <v>7615622.0159999998</v>
      </c>
      <c r="D21" s="132">
        <f t="shared" si="0"/>
        <v>1.3278014267770413</v>
      </c>
      <c r="E21" s="59"/>
      <c r="F21"/>
      <c r="G21"/>
      <c r="H21"/>
      <c r="I21"/>
      <c r="J21" s="59"/>
      <c r="K21" s="59"/>
      <c r="L21" s="59"/>
      <c r="M21" s="59"/>
      <c r="N21" s="59"/>
      <c r="O21" s="59"/>
      <c r="P21" s="59"/>
      <c r="Q21" s="59"/>
      <c r="R21" s="59"/>
      <c r="S21" s="59"/>
      <c r="T21" s="59"/>
    </row>
    <row r="22" spans="1:20" s="86" customFormat="1" ht="15" customHeight="1" x14ac:dyDescent="0.25">
      <c r="A22" s="59"/>
      <c r="B22" s="188" t="s">
        <v>56</v>
      </c>
      <c r="C22" s="129">
        <v>7468599.8080000002</v>
      </c>
      <c r="D22" s="131">
        <f t="shared" si="0"/>
        <v>1.3021677625615418</v>
      </c>
      <c r="E22" s="59"/>
      <c r="F22"/>
      <c r="G22"/>
      <c r="H22"/>
      <c r="I22"/>
      <c r="J22" s="59"/>
      <c r="K22" s="59"/>
      <c r="L22" s="59"/>
      <c r="M22" s="59"/>
      <c r="N22" s="59"/>
      <c r="O22" s="59"/>
      <c r="P22" s="59"/>
      <c r="Q22" s="59"/>
      <c r="R22" s="59"/>
      <c r="S22" s="59"/>
      <c r="T22" s="59"/>
    </row>
    <row r="23" spans="1:20" s="86" customFormat="1" ht="15" customHeight="1" x14ac:dyDescent="0.25">
      <c r="A23" s="59"/>
      <c r="B23" s="173" t="s">
        <v>76</v>
      </c>
      <c r="C23" s="130">
        <v>7257361.392</v>
      </c>
      <c r="D23" s="132">
        <v>1.2175471738485499</v>
      </c>
      <c r="E23" s="59"/>
      <c r="F23"/>
      <c r="G23"/>
      <c r="H23"/>
      <c r="I23"/>
      <c r="J23" s="59"/>
      <c r="K23" s="59"/>
      <c r="L23" s="59"/>
      <c r="M23" s="59"/>
      <c r="N23" s="59"/>
      <c r="O23" s="59"/>
      <c r="P23" s="59"/>
      <c r="Q23" s="59"/>
      <c r="R23" s="59"/>
      <c r="S23" s="59"/>
      <c r="T23" s="59"/>
    </row>
    <row r="24" spans="1:20" s="86" customFormat="1" ht="15" customHeight="1" x14ac:dyDescent="0.25">
      <c r="A24" s="59"/>
      <c r="B24" s="120" t="s">
        <v>64</v>
      </c>
      <c r="C24" s="129">
        <v>7087744</v>
      </c>
      <c r="D24" s="131">
        <v>1.2171332305560401</v>
      </c>
      <c r="E24" s="59"/>
      <c r="F24"/>
      <c r="G24"/>
      <c r="H24"/>
      <c r="I24"/>
      <c r="J24" s="59"/>
      <c r="K24" s="59"/>
      <c r="L24" s="59"/>
      <c r="M24" s="59"/>
      <c r="N24" s="59"/>
      <c r="O24" s="59"/>
      <c r="P24" s="59"/>
      <c r="Q24" s="59"/>
      <c r="R24" s="59"/>
      <c r="S24" s="59"/>
      <c r="T24" s="59"/>
    </row>
    <row r="25" spans="1:20" s="86" customFormat="1" ht="15" customHeight="1" x14ac:dyDescent="0.25">
      <c r="A25" s="59"/>
      <c r="B25" s="134" t="s">
        <v>31</v>
      </c>
      <c r="C25" s="130">
        <v>6712000</v>
      </c>
      <c r="D25" s="132">
        <v>1.2056164726476786</v>
      </c>
      <c r="E25" s="59"/>
      <c r="F25"/>
      <c r="G25"/>
      <c r="H25"/>
      <c r="I25"/>
      <c r="J25" s="59"/>
      <c r="K25" s="59"/>
      <c r="L25" s="59"/>
      <c r="M25" s="59"/>
      <c r="N25" s="59"/>
      <c r="O25" s="59"/>
      <c r="P25" s="59"/>
      <c r="Q25" s="59"/>
      <c r="R25" s="59"/>
      <c r="S25" s="59"/>
      <c r="T25" s="59"/>
    </row>
    <row r="26" spans="1:20" s="86" customFormat="1" ht="15" customHeight="1" x14ac:dyDescent="0.25">
      <c r="A26" s="59"/>
      <c r="B26" s="120" t="s">
        <v>71</v>
      </c>
      <c r="C26" s="129">
        <v>6678019.8399999999</v>
      </c>
      <c r="D26" s="131">
        <v>1.183211574232323</v>
      </c>
      <c r="E26" s="59"/>
      <c r="F26"/>
      <c r="G26"/>
      <c r="H26"/>
      <c r="I26"/>
      <c r="J26" s="59"/>
      <c r="K26" s="59"/>
      <c r="L26" s="59"/>
      <c r="M26" s="59"/>
      <c r="N26" s="59"/>
      <c r="O26" s="59"/>
      <c r="P26" s="59"/>
      <c r="Q26" s="59"/>
      <c r="R26" s="59"/>
      <c r="S26" s="59"/>
      <c r="T26" s="59"/>
    </row>
    <row r="27" spans="1:20" s="86" customFormat="1" ht="15" customHeight="1" x14ac:dyDescent="0.25">
      <c r="A27" s="59"/>
      <c r="B27" s="134" t="s">
        <v>66</v>
      </c>
      <c r="C27" s="130">
        <v>6606795.5840000007</v>
      </c>
      <c r="D27" s="132">
        <v>1.168631669580154</v>
      </c>
      <c r="E27" s="59"/>
      <c r="F27"/>
      <c r="G27"/>
      <c r="H27"/>
      <c r="I27"/>
      <c r="J27" s="59"/>
      <c r="K27" s="59"/>
      <c r="L27" s="59"/>
      <c r="M27" s="59"/>
      <c r="N27" s="59"/>
      <c r="O27" s="59"/>
      <c r="P27" s="59"/>
      <c r="Q27" s="59"/>
      <c r="R27" s="59"/>
      <c r="S27" s="59"/>
      <c r="T27" s="59"/>
    </row>
    <row r="28" spans="1:20" s="86" customFormat="1" ht="15" customHeight="1" x14ac:dyDescent="0.25">
      <c r="A28" s="59"/>
      <c r="B28" s="120" t="s">
        <v>80</v>
      </c>
      <c r="C28" s="129">
        <v>6546999.8079999993</v>
      </c>
      <c r="D28" s="131">
        <v>1.159147554349232</v>
      </c>
      <c r="E28" s="59"/>
      <c r="F28"/>
      <c r="G28"/>
      <c r="H28"/>
      <c r="I28"/>
      <c r="J28" s="59"/>
      <c r="K28" s="59"/>
      <c r="L28" s="59"/>
      <c r="M28" s="59"/>
      <c r="N28" s="59"/>
      <c r="O28" s="59"/>
      <c r="P28" s="59"/>
      <c r="Q28" s="59"/>
      <c r="R28" s="59"/>
      <c r="S28" s="59"/>
      <c r="T28" s="59"/>
    </row>
    <row r="29" spans="1:20" s="86" customFormat="1" ht="15" customHeight="1" x14ac:dyDescent="0.25">
      <c r="A29" s="59"/>
      <c r="B29" s="134" t="s">
        <v>61</v>
      </c>
      <c r="C29" s="130">
        <v>6393399.8080000002</v>
      </c>
      <c r="D29" s="132">
        <v>1.1346147783002267</v>
      </c>
      <c r="E29" s="59"/>
      <c r="F29" s="173"/>
      <c r="G29" s="130"/>
      <c r="H29"/>
      <c r="I29"/>
      <c r="J29" s="59"/>
      <c r="K29" s="59"/>
      <c r="L29" s="59"/>
      <c r="M29" s="59"/>
      <c r="N29" s="59"/>
      <c r="O29" s="59"/>
      <c r="P29" s="59"/>
      <c r="Q29" s="59"/>
      <c r="R29" s="59"/>
      <c r="S29" s="59"/>
      <c r="T29" s="59"/>
    </row>
    <row r="30" spans="1:20" s="86" customFormat="1" ht="15" customHeight="1" x14ac:dyDescent="0.25">
      <c r="A30" s="59"/>
      <c r="B30" s="175" t="s">
        <v>77</v>
      </c>
      <c r="C30" s="176">
        <v>6272839.9360000007</v>
      </c>
      <c r="D30" s="177">
        <v>1.1115349540106707</v>
      </c>
      <c r="E30" s="59"/>
      <c r="F30"/>
      <c r="G30"/>
      <c r="H30"/>
      <c r="I30"/>
      <c r="J30" s="59"/>
      <c r="K30" s="59"/>
      <c r="L30" s="59"/>
      <c r="M30" s="59"/>
      <c r="N30" s="59"/>
      <c r="O30" s="59"/>
      <c r="P30" s="59"/>
      <c r="Q30" s="59"/>
      <c r="R30" s="59"/>
      <c r="S30" s="59"/>
      <c r="T30" s="59"/>
    </row>
    <row r="31" spans="1:20" s="60" customFormat="1" ht="15" customHeight="1" x14ac:dyDescent="0.25">
      <c r="A31" s="59"/>
      <c r="B31" s="134" t="s">
        <v>79</v>
      </c>
      <c r="C31" s="130">
        <v>6145999.8720000004</v>
      </c>
      <c r="D31" s="132">
        <v>1.0067284079468013</v>
      </c>
      <c r="E31" s="59"/>
      <c r="F31"/>
      <c r="G31"/>
      <c r="H31"/>
      <c r="I31"/>
      <c r="J31" s="59"/>
      <c r="K31" s="59"/>
      <c r="L31" s="59"/>
      <c r="M31" s="59"/>
      <c r="N31" s="59"/>
      <c r="O31" s="59"/>
      <c r="P31" s="59"/>
      <c r="Q31" s="59"/>
      <c r="R31" s="59"/>
      <c r="S31" s="59"/>
      <c r="T31" s="59"/>
    </row>
    <row r="32" spans="1:20" s="60" customFormat="1" ht="15" customHeight="1" x14ac:dyDescent="0.25">
      <c r="A32" s="59"/>
      <c r="B32" s="120" t="s">
        <v>102</v>
      </c>
      <c r="C32" s="129">
        <v>5509000.0640000002</v>
      </c>
      <c r="D32" s="131">
        <v>0.92117974351983245</v>
      </c>
      <c r="E32" s="59"/>
      <c r="F32"/>
      <c r="G32"/>
      <c r="H32"/>
      <c r="I32"/>
      <c r="J32" s="59"/>
      <c r="K32" s="59"/>
      <c r="L32" s="59"/>
      <c r="M32" s="59"/>
      <c r="N32" s="59"/>
      <c r="O32" s="59"/>
      <c r="P32" s="59"/>
      <c r="Q32" s="59"/>
      <c r="R32" s="59"/>
      <c r="S32" s="59"/>
      <c r="T32" s="59"/>
    </row>
    <row r="33" spans="1:23" s="60" customFormat="1" ht="15" customHeight="1" x14ac:dyDescent="0.25">
      <c r="A33" s="59"/>
      <c r="B33" s="135" t="s">
        <v>54</v>
      </c>
      <c r="C33" s="80">
        <v>4902694.0559999999</v>
      </c>
      <c r="D33" s="133">
        <v>0.89867576029486473</v>
      </c>
      <c r="E33" s="59"/>
      <c r="F33"/>
      <c r="G33"/>
      <c r="H33"/>
      <c r="I33"/>
      <c r="J33" s="59"/>
      <c r="K33" s="59"/>
      <c r="L33" s="59"/>
      <c r="M33" s="59"/>
      <c r="N33" s="59"/>
      <c r="O33" s="59"/>
      <c r="P33" s="59"/>
      <c r="Q33" s="59"/>
      <c r="R33" s="59"/>
      <c r="S33" s="59"/>
      <c r="T33" s="59"/>
    </row>
    <row r="34" spans="1:23" s="60" customFormat="1" ht="15" customHeight="1" x14ac:dyDescent="0.25">
      <c r="A34" s="59"/>
      <c r="B34" s="175" t="s">
        <v>27</v>
      </c>
      <c r="C34" s="176">
        <v>4609248.7680000002</v>
      </c>
      <c r="D34" s="177">
        <v>0.89498069470060249</v>
      </c>
      <c r="E34" s="59"/>
      <c r="F34"/>
      <c r="G34"/>
      <c r="H34"/>
      <c r="I34"/>
      <c r="J34" s="59"/>
      <c r="K34" s="59"/>
      <c r="L34" s="59"/>
      <c r="M34" s="59"/>
      <c r="N34" s="59"/>
      <c r="O34" s="59"/>
      <c r="P34" s="59"/>
      <c r="Q34" s="59"/>
      <c r="R34" s="59"/>
      <c r="S34" s="59"/>
      <c r="T34" s="59"/>
    </row>
    <row r="35" spans="1:23" s="86" customFormat="1" ht="15" customHeight="1" x14ac:dyDescent="0.25">
      <c r="A35" s="59"/>
      <c r="B35" s="135" t="s">
        <v>113</v>
      </c>
      <c r="C35" s="80">
        <v>4593757.1619999995</v>
      </c>
      <c r="D35" s="133">
        <v>0.86177217342603596</v>
      </c>
      <c r="E35" s="59"/>
      <c r="F35"/>
      <c r="G35"/>
      <c r="H35"/>
      <c r="I35"/>
      <c r="J35" s="59"/>
      <c r="K35" s="59"/>
      <c r="L35" s="59"/>
      <c r="M35" s="59"/>
      <c r="N35" s="59"/>
      <c r="O35" s="59"/>
      <c r="P35" s="59"/>
      <c r="Q35" s="59"/>
      <c r="R35" s="59"/>
      <c r="S35" s="59"/>
      <c r="T35" s="59"/>
    </row>
    <row r="36" spans="1:23" x14ac:dyDescent="0.25">
      <c r="A36" s="46"/>
      <c r="B36" s="175" t="s">
        <v>36</v>
      </c>
      <c r="C36" s="176">
        <v>4564740.9919999996</v>
      </c>
      <c r="D36" s="177">
        <v>0.80515210594635644</v>
      </c>
      <c r="E36" s="64"/>
      <c r="J36" s="46"/>
      <c r="K36" s="46"/>
      <c r="L36" s="46"/>
      <c r="M36" s="46"/>
      <c r="N36" s="46"/>
      <c r="O36" s="46"/>
      <c r="P36" s="46"/>
      <c r="Q36" s="46"/>
      <c r="R36" s="46"/>
      <c r="S36" s="46"/>
      <c r="T36" s="46"/>
    </row>
    <row r="37" spans="1:23" ht="15.75" thickBot="1" x14ac:dyDescent="0.3">
      <c r="A37" s="46"/>
      <c r="B37" s="189" t="s">
        <v>4</v>
      </c>
      <c r="C37" s="190">
        <v>4377748.16</v>
      </c>
      <c r="D37" s="191">
        <v>0.7522865866384133</v>
      </c>
      <c r="E37" s="64"/>
      <c r="J37" s="46"/>
      <c r="K37" s="46"/>
      <c r="L37" s="46"/>
      <c r="M37" s="46"/>
      <c r="N37" s="46"/>
      <c r="O37" s="46"/>
      <c r="P37" s="46"/>
      <c r="Q37" s="46"/>
      <c r="R37" s="46"/>
      <c r="S37" s="46"/>
      <c r="T37" s="46"/>
    </row>
    <row r="38" spans="1:23" ht="15" customHeight="1" x14ac:dyDescent="0.25">
      <c r="B38" s="46"/>
      <c r="C38" s="46"/>
      <c r="D38" s="57"/>
      <c r="E38" s="46"/>
    </row>
    <row r="39" spans="1:23" ht="30" customHeight="1" x14ac:dyDescent="0.25">
      <c r="A39" s="61" t="s">
        <v>9</v>
      </c>
      <c r="B39" s="225" t="s">
        <v>127</v>
      </c>
      <c r="C39" s="226"/>
      <c r="D39" s="226"/>
    </row>
    <row r="40" spans="1:23" ht="15" customHeight="1" x14ac:dyDescent="0.25">
      <c r="A40" s="78" t="s">
        <v>6</v>
      </c>
      <c r="B40" s="218" t="s">
        <v>129</v>
      </c>
      <c r="C40" s="210"/>
      <c r="D40" s="210"/>
      <c r="E40" s="210"/>
      <c r="F40" s="210"/>
    </row>
    <row r="41" spans="1:23" ht="15" customHeight="1" x14ac:dyDescent="0.25">
      <c r="A41" s="78" t="s">
        <v>2</v>
      </c>
      <c r="B41" s="212" t="s">
        <v>130</v>
      </c>
      <c r="C41" s="212"/>
      <c r="D41" s="212"/>
    </row>
    <row r="42" spans="1:23" x14ac:dyDescent="0.25">
      <c r="B42" s="212" t="s">
        <v>121</v>
      </c>
      <c r="C42" s="212"/>
      <c r="D42" s="212"/>
    </row>
    <row r="43" spans="1:23" x14ac:dyDescent="0.25">
      <c r="D43"/>
    </row>
    <row r="44" spans="1:23" ht="12.75" customHeight="1" x14ac:dyDescent="0.25">
      <c r="D44"/>
    </row>
    <row r="45" spans="1:23" x14ac:dyDescent="0.25">
      <c r="A45" s="46"/>
      <c r="D45"/>
      <c r="M45" s="46"/>
      <c r="N45" s="46"/>
      <c r="O45" s="46"/>
      <c r="P45" s="46"/>
      <c r="Q45" s="46"/>
      <c r="R45" s="46"/>
      <c r="S45" s="46"/>
      <c r="T45" s="46"/>
      <c r="U45" s="46"/>
      <c r="V45" s="46"/>
      <c r="W45" s="46"/>
    </row>
    <row r="46" spans="1:23" x14ac:dyDescent="0.25">
      <c r="A46" s="46"/>
      <c r="B46" s="49"/>
      <c r="C46" s="49"/>
      <c r="D46" s="49"/>
      <c r="E46" s="46"/>
      <c r="M46" s="46"/>
      <c r="N46" s="46"/>
      <c r="O46" s="46"/>
      <c r="P46" s="46"/>
      <c r="Q46" s="46"/>
      <c r="R46" s="46"/>
      <c r="S46" s="46"/>
      <c r="T46" s="46"/>
      <c r="U46" s="46"/>
      <c r="V46" s="46"/>
      <c r="W46" s="46"/>
    </row>
    <row r="47" spans="1:23" x14ac:dyDescent="0.25">
      <c r="A47" s="46"/>
      <c r="B47" s="49"/>
      <c r="C47" s="49"/>
      <c r="D47" s="49"/>
      <c r="E47" s="46"/>
      <c r="M47" s="46"/>
      <c r="N47" s="46"/>
      <c r="O47" s="46"/>
      <c r="P47" s="46"/>
      <c r="Q47" s="46"/>
      <c r="R47" s="46"/>
      <c r="S47" s="46"/>
      <c r="T47" s="46"/>
      <c r="U47" s="46"/>
      <c r="V47" s="46"/>
      <c r="W47" s="46"/>
    </row>
    <row r="48" spans="1:23" x14ac:dyDescent="0.25">
      <c r="A48" s="46"/>
      <c r="B48" s="46"/>
      <c r="C48" s="46"/>
      <c r="D48" s="57"/>
      <c r="E48" s="46"/>
      <c r="M48" s="46"/>
      <c r="N48" s="46"/>
      <c r="O48" s="46"/>
      <c r="P48" s="46"/>
      <c r="Q48" s="46"/>
      <c r="R48" s="46"/>
      <c r="S48" s="46"/>
      <c r="T48" s="46"/>
      <c r="U48" s="46"/>
      <c r="V48" s="46"/>
      <c r="W48" s="46"/>
    </row>
    <row r="49" spans="1:23" x14ac:dyDescent="0.25">
      <c r="A49" s="46"/>
      <c r="B49" s="46"/>
      <c r="C49" s="46"/>
      <c r="D49" s="57"/>
      <c r="E49" s="46"/>
      <c r="M49" s="46"/>
      <c r="N49" s="46"/>
      <c r="O49" s="46"/>
      <c r="P49" s="46"/>
      <c r="Q49" s="46"/>
      <c r="R49" s="46"/>
      <c r="S49" s="46"/>
      <c r="T49" s="46"/>
      <c r="U49" s="46"/>
      <c r="V49" s="46"/>
      <c r="W49" s="46"/>
    </row>
    <row r="50" spans="1:23" x14ac:dyDescent="0.25">
      <c r="A50" s="46"/>
      <c r="B50" s="46"/>
      <c r="C50" s="46"/>
      <c r="D50" s="57"/>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B53" s="46"/>
      <c r="C53" s="46"/>
      <c r="D53" s="57"/>
      <c r="E53" s="46"/>
    </row>
  </sheetData>
  <mergeCells count="5">
    <mergeCell ref="B2:D2"/>
    <mergeCell ref="B39:D39"/>
    <mergeCell ref="B41:D41"/>
    <mergeCell ref="B40:F40"/>
    <mergeCell ref="B42:D42"/>
  </mergeCells>
  <hyperlinks>
    <hyperlink ref="D1" location="Contents!A1" display="[contents Ç]" xr:uid="{00000000-0004-0000-0500-000000000000}"/>
    <hyperlink ref="B41" r:id="rId1" display="http://www.observatorioemigracao.pt/np4/5810.html" xr:uid="{00000000-0004-0000-0500-000001000000}"/>
    <hyperlink ref="B41:D41" r:id="rId2" display="http://www.observatorioemigracao.pt/np4EN/5999.html" xr:uid="{00000000-0004-0000-0500-000002000000}"/>
    <hyperlink ref="B42" r:id="rId3" display="http://www.observatorioemigracao.pt/np4/5810.html" xr:uid="{00000000-0004-0000-0500-000003000000}"/>
    <hyperlink ref="B42:D42" r:id="rId4" display="http://www.observatorioemigracao.pt/np4/5999.html" xr:uid="{00000000-0004-0000-0500-000004000000}"/>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showGridLines="0" workbookViewId="0">
      <selection activeCell="E1" sqref="E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50" t="s">
        <v>1</v>
      </c>
      <c r="C1" s="56"/>
      <c r="D1" s="56"/>
      <c r="E1" s="71" t="s">
        <v>5</v>
      </c>
      <c r="H1"/>
      <c r="I1"/>
      <c r="J1"/>
    </row>
    <row r="2" spans="1:10" s="47" customFormat="1" ht="30" customHeight="1" thickBot="1" x14ac:dyDescent="0.3">
      <c r="B2" s="227" t="s">
        <v>117</v>
      </c>
      <c r="C2" s="227"/>
      <c r="D2" s="227"/>
      <c r="E2" s="228"/>
      <c r="H2"/>
      <c r="I2"/>
      <c r="J2"/>
    </row>
    <row r="3" spans="1:10" s="47" customFormat="1" ht="45" customHeight="1" x14ac:dyDescent="0.25">
      <c r="B3" s="142" t="s">
        <v>10</v>
      </c>
      <c r="C3" s="141" t="s">
        <v>97</v>
      </c>
      <c r="D3" s="141" t="s">
        <v>100</v>
      </c>
      <c r="E3" s="141" t="s">
        <v>99</v>
      </c>
      <c r="H3"/>
      <c r="I3"/>
      <c r="J3"/>
    </row>
    <row r="4" spans="1:10" s="47" customFormat="1" ht="30" customHeight="1" x14ac:dyDescent="0.25">
      <c r="B4" s="123" t="s">
        <v>96</v>
      </c>
      <c r="C4" s="140">
        <v>573551275.24492276</v>
      </c>
      <c r="D4" s="143">
        <v>75845109381.5905</v>
      </c>
      <c r="E4" s="151">
        <f>C4/D4*100</f>
        <v>0.7562139206092805</v>
      </c>
      <c r="H4"/>
      <c r="I4"/>
      <c r="J4"/>
    </row>
    <row r="5" spans="1:10" s="46" customFormat="1" ht="15" customHeight="1" x14ac:dyDescent="0.25">
      <c r="A5" s="47"/>
      <c r="B5" s="102" t="s">
        <v>98</v>
      </c>
      <c r="C5" s="83"/>
      <c r="D5"/>
      <c r="E5"/>
      <c r="H5"/>
      <c r="I5"/>
      <c r="J5"/>
    </row>
    <row r="6" spans="1:10" s="46" customFormat="1" ht="15" customHeight="1" x14ac:dyDescent="0.25">
      <c r="A6" s="47"/>
      <c r="B6" s="174" t="s">
        <v>58</v>
      </c>
      <c r="C6" s="129">
        <v>62744364.287999995</v>
      </c>
      <c r="D6" s="129">
        <v>2263792499.3410063</v>
      </c>
      <c r="E6" s="144">
        <f t="shared" ref="E6:E34" si="0">C6/D6*100</f>
        <v>2.7716482100839621</v>
      </c>
      <c r="H6"/>
      <c r="I6"/>
      <c r="J6"/>
    </row>
    <row r="7" spans="1:10" s="46" customFormat="1" ht="15" customHeight="1" x14ac:dyDescent="0.25">
      <c r="A7" s="47"/>
      <c r="B7" s="135" t="s">
        <v>44</v>
      </c>
      <c r="C7" s="80">
        <v>60999999.487999998</v>
      </c>
      <c r="D7" s="80">
        <v>11199145157.649183</v>
      </c>
      <c r="E7" s="146">
        <f t="shared" si="0"/>
        <v>0.54468442572454823</v>
      </c>
      <c r="H7"/>
      <c r="I7"/>
      <c r="J7"/>
    </row>
    <row r="8" spans="1:10" s="46" customFormat="1" ht="15" customHeight="1" x14ac:dyDescent="0.25">
      <c r="A8" s="47"/>
      <c r="B8" s="120" t="s">
        <v>70</v>
      </c>
      <c r="C8" s="129">
        <v>31144631.807999998</v>
      </c>
      <c r="D8" s="129">
        <v>304905406.84529138</v>
      </c>
      <c r="E8" s="144">
        <f t="shared" si="0"/>
        <v>10.214522638426923</v>
      </c>
      <c r="H8"/>
      <c r="I8"/>
      <c r="J8"/>
    </row>
    <row r="9" spans="1:10" s="46" customFormat="1" ht="15" customHeight="1" x14ac:dyDescent="0.25">
      <c r="A9" s="47"/>
      <c r="B9" s="134" t="s">
        <v>63</v>
      </c>
      <c r="C9" s="130">
        <v>28670114.303999998</v>
      </c>
      <c r="D9" s="130">
        <v>1046922702.4608741</v>
      </c>
      <c r="E9" s="145">
        <f t="shared" si="0"/>
        <v>2.7385129997285032</v>
      </c>
      <c r="H9"/>
      <c r="I9"/>
      <c r="J9"/>
    </row>
    <row r="10" spans="1:10" s="46" customFormat="1" ht="15" customHeight="1" x14ac:dyDescent="0.25">
      <c r="A10" s="47"/>
      <c r="B10" s="120" t="s">
        <v>20</v>
      </c>
      <c r="C10" s="129">
        <v>24373082.432</v>
      </c>
      <c r="D10" s="129">
        <v>2465453975.282239</v>
      </c>
      <c r="E10" s="144">
        <f t="shared" si="0"/>
        <v>0.98858395558610379</v>
      </c>
      <c r="H10"/>
      <c r="I10"/>
      <c r="J10"/>
    </row>
    <row r="11" spans="1:10" s="46" customFormat="1" ht="15" customHeight="1" x14ac:dyDescent="0.25">
      <c r="A11" s="47"/>
      <c r="B11" s="134" t="s">
        <v>68</v>
      </c>
      <c r="C11" s="130">
        <v>20112097.816038508</v>
      </c>
      <c r="D11" s="130">
        <v>404652720.16485852</v>
      </c>
      <c r="E11" s="145">
        <f t="shared" si="0"/>
        <v>4.9702119407092304</v>
      </c>
      <c r="H11"/>
      <c r="I11"/>
      <c r="J11"/>
    </row>
    <row r="12" spans="1:10" s="46" customFormat="1" ht="15" customHeight="1" x14ac:dyDescent="0.25">
      <c r="A12" s="47"/>
      <c r="B12" s="120" t="s">
        <v>69</v>
      </c>
      <c r="C12" s="129">
        <v>19761000.063999999</v>
      </c>
      <c r="D12" s="129">
        <v>278913371.20206547</v>
      </c>
      <c r="E12" s="144">
        <f t="shared" si="0"/>
        <v>7.0849955951676726</v>
      </c>
      <c r="H12"/>
      <c r="I12"/>
      <c r="J12"/>
    </row>
    <row r="13" spans="1:10" s="46" customFormat="1" ht="15" customHeight="1" x14ac:dyDescent="0.25">
      <c r="A13" s="47"/>
      <c r="B13" s="134" t="s">
        <v>15</v>
      </c>
      <c r="C13" s="130">
        <v>16683183.525500001</v>
      </c>
      <c r="D13" s="130">
        <v>3477796274.4968038</v>
      </c>
      <c r="E13" s="145">
        <f t="shared" si="0"/>
        <v>0.4797056011543937</v>
      </c>
      <c r="H13"/>
      <c r="I13"/>
      <c r="J13"/>
    </row>
    <row r="14" spans="1:10" s="46" customFormat="1" ht="15" customHeight="1" x14ac:dyDescent="0.25">
      <c r="A14" s="47"/>
      <c r="B14" s="120" t="s">
        <v>55</v>
      </c>
      <c r="C14" s="129">
        <v>16590000.128</v>
      </c>
      <c r="D14" s="129">
        <v>332791045.96380687</v>
      </c>
      <c r="E14" s="144">
        <f t="shared" si="0"/>
        <v>4.9851101251697347</v>
      </c>
      <c r="H14"/>
      <c r="I14"/>
      <c r="J14"/>
    </row>
    <row r="15" spans="1:10" s="46" customFormat="1" ht="15" customHeight="1" x14ac:dyDescent="0.25">
      <c r="A15" s="47"/>
      <c r="B15" s="134" t="s">
        <v>50</v>
      </c>
      <c r="C15" s="130">
        <v>13559364.27</v>
      </c>
      <c r="D15" s="130">
        <v>221415162.44564813</v>
      </c>
      <c r="E15" s="145">
        <f t="shared" si="0"/>
        <v>6.1239547103412502</v>
      </c>
      <c r="H15"/>
      <c r="I15"/>
      <c r="J15"/>
    </row>
    <row r="16" spans="1:10" s="46" customFormat="1" ht="15" customHeight="1" x14ac:dyDescent="0.25">
      <c r="A16" s="47"/>
      <c r="B16" s="120" t="s">
        <v>106</v>
      </c>
      <c r="C16" s="129">
        <v>11880000.000000002</v>
      </c>
      <c r="D16" s="129">
        <v>205276172.1349014</v>
      </c>
      <c r="E16" s="144">
        <f t="shared" si="0"/>
        <v>5.7873253755885603</v>
      </c>
      <c r="H16"/>
      <c r="I16"/>
      <c r="J16"/>
    </row>
    <row r="17" spans="1:10" s="46" customFormat="1" ht="15" customHeight="1" x14ac:dyDescent="0.25">
      <c r="A17" s="47"/>
      <c r="B17" s="134" t="s">
        <v>19</v>
      </c>
      <c r="C17" s="130">
        <v>10280787.456</v>
      </c>
      <c r="D17" s="130">
        <v>1237255019.6538587</v>
      </c>
      <c r="E17" s="145">
        <f t="shared" si="0"/>
        <v>0.83093519870109001</v>
      </c>
      <c r="H17"/>
      <c r="I17"/>
      <c r="J17"/>
    </row>
    <row r="18" spans="1:10" s="46" customFormat="1" ht="15" customHeight="1" x14ac:dyDescent="0.25">
      <c r="A18" s="47"/>
      <c r="B18" s="120" t="s">
        <v>11</v>
      </c>
      <c r="C18" s="129">
        <v>9867254.2799999993</v>
      </c>
      <c r="D18" s="129">
        <v>467955709.81753904</v>
      </c>
      <c r="E18" s="144">
        <f t="shared" si="0"/>
        <v>2.1085872173345952</v>
      </c>
      <c r="H18"/>
      <c r="I18"/>
      <c r="J18"/>
    </row>
    <row r="19" spans="1:10" s="46" customFormat="1" ht="15" customHeight="1" x14ac:dyDescent="0.25">
      <c r="A19" s="47"/>
      <c r="B19" s="134" t="s">
        <v>22</v>
      </c>
      <c r="C19" s="130">
        <v>9712828.6720000003</v>
      </c>
      <c r="D19" s="130">
        <v>1858913163.9277165</v>
      </c>
      <c r="E19" s="145">
        <f t="shared" si="0"/>
        <v>0.52250039756981792</v>
      </c>
      <c r="H19"/>
      <c r="I19"/>
      <c r="J19"/>
    </row>
    <row r="20" spans="1:10" s="63" customFormat="1" ht="15" customHeight="1" x14ac:dyDescent="0.25">
      <c r="A20" s="62"/>
      <c r="B20" s="120" t="s">
        <v>59</v>
      </c>
      <c r="C20" s="129">
        <v>8976778.1280000005</v>
      </c>
      <c r="D20" s="129">
        <v>932259177.76530719</v>
      </c>
      <c r="E20" s="144">
        <f t="shared" si="0"/>
        <v>0.96290584658206191</v>
      </c>
      <c r="H20"/>
      <c r="I20"/>
      <c r="J20"/>
    </row>
    <row r="21" spans="1:10" s="46" customFormat="1" ht="15" customHeight="1" x14ac:dyDescent="0.25">
      <c r="A21" s="47"/>
      <c r="B21" s="134" t="s">
        <v>62</v>
      </c>
      <c r="C21" s="130">
        <v>7615622.0159999998</v>
      </c>
      <c r="D21" s="130">
        <v>49598825.982155874</v>
      </c>
      <c r="E21" s="145">
        <f t="shared" si="0"/>
        <v>15.354440080375825</v>
      </c>
      <c r="H21"/>
      <c r="I21"/>
      <c r="J21"/>
    </row>
    <row r="22" spans="1:10" s="46" customFormat="1" ht="15" customHeight="1" x14ac:dyDescent="0.25">
      <c r="A22" s="47"/>
      <c r="B22" s="120" t="s">
        <v>56</v>
      </c>
      <c r="C22" s="129">
        <v>7468599.8080000002</v>
      </c>
      <c r="D22" s="129">
        <v>68763255.963894263</v>
      </c>
      <c r="E22" s="144">
        <f t="shared" si="0"/>
        <v>10.861323687059789</v>
      </c>
      <c r="H22"/>
      <c r="I22"/>
      <c r="J22"/>
    </row>
    <row r="23" spans="1:10" s="46" customFormat="1" ht="15" customHeight="1" x14ac:dyDescent="0.25">
      <c r="A23" s="47"/>
      <c r="B23" s="135" t="s">
        <v>76</v>
      </c>
      <c r="C23" s="80">
        <v>7257361.392</v>
      </c>
      <c r="D23" s="80">
        <v>81321876.307255641</v>
      </c>
      <c r="E23" s="146">
        <f t="shared" si="0"/>
        <v>8.9242424321098568</v>
      </c>
      <c r="F23" s="172"/>
      <c r="H23"/>
      <c r="I23"/>
      <c r="J23"/>
    </row>
    <row r="24" spans="1:10" s="46" customFormat="1" ht="15" customHeight="1" x14ac:dyDescent="0.25">
      <c r="A24" s="47"/>
      <c r="B24" s="120" t="s">
        <v>64</v>
      </c>
      <c r="C24" s="129">
        <v>7087744</v>
      </c>
      <c r="D24" s="129">
        <v>103606321.69258222</v>
      </c>
      <c r="E24" s="144">
        <f t="shared" si="0"/>
        <v>6.8410342961798749</v>
      </c>
      <c r="H24"/>
      <c r="I24"/>
      <c r="J24"/>
    </row>
    <row r="25" spans="1:10" s="46" customFormat="1" ht="15" customHeight="1" x14ac:dyDescent="0.25">
      <c r="A25" s="47"/>
      <c r="B25" s="134" t="s">
        <v>31</v>
      </c>
      <c r="C25" s="130">
        <v>6712000</v>
      </c>
      <c r="D25" s="130">
        <v>471364408.71395606</v>
      </c>
      <c r="E25" s="145">
        <f t="shared" si="0"/>
        <v>1.4239513794248151</v>
      </c>
      <c r="H25"/>
      <c r="I25"/>
      <c r="J25"/>
    </row>
    <row r="26" spans="1:10" s="46" customFormat="1" ht="15" customHeight="1" x14ac:dyDescent="0.25">
      <c r="A26" s="47"/>
      <c r="B26" s="120" t="s">
        <v>71</v>
      </c>
      <c r="C26" s="129">
        <v>6678019.8399999999</v>
      </c>
      <c r="D26" s="129">
        <v>1283162985.9893014</v>
      </c>
      <c r="E26" s="144">
        <f t="shared" si="0"/>
        <v>0.52043426383993896</v>
      </c>
      <c r="H26"/>
      <c r="I26"/>
      <c r="J26"/>
    </row>
    <row r="27" spans="1:10" s="46" customFormat="1" ht="15" customHeight="1" x14ac:dyDescent="0.25">
      <c r="A27" s="47"/>
      <c r="B27" s="134" t="s">
        <v>66</v>
      </c>
      <c r="C27" s="130">
        <v>6606795.5840000007</v>
      </c>
      <c r="D27" s="130">
        <v>21131983.246185537</v>
      </c>
      <c r="E27" s="145">
        <f t="shared" si="0"/>
        <v>31.264436977028982</v>
      </c>
      <c r="H27"/>
      <c r="I27"/>
      <c r="J27"/>
    </row>
    <row r="28" spans="1:10" s="46" customFormat="1" ht="15" customHeight="1" x14ac:dyDescent="0.25">
      <c r="A28" s="47"/>
      <c r="B28" s="120" t="s">
        <v>80</v>
      </c>
      <c r="C28" s="129">
        <v>6546999.8079999993</v>
      </c>
      <c r="D28" s="129">
        <v>18624475000</v>
      </c>
      <c r="E28" s="144">
        <f t="shared" si="0"/>
        <v>3.5152667702042603E-2</v>
      </c>
      <c r="H28"/>
      <c r="I28"/>
      <c r="J28"/>
    </row>
    <row r="29" spans="1:10" s="46" customFormat="1" ht="15" customHeight="1" x14ac:dyDescent="0.25">
      <c r="A29" s="47"/>
      <c r="B29" s="134" t="s">
        <v>61</v>
      </c>
      <c r="C29" s="130">
        <v>6393399.8080000002</v>
      </c>
      <c r="D29" s="130">
        <v>1411245589.9766302</v>
      </c>
      <c r="E29" s="145">
        <f t="shared" si="0"/>
        <v>0.45303240296438219</v>
      </c>
      <c r="H29"/>
      <c r="I29"/>
      <c r="J29"/>
    </row>
    <row r="30" spans="1:10" s="46" customFormat="1" ht="15" customHeight="1" x14ac:dyDescent="0.25">
      <c r="A30" s="47"/>
      <c r="B30" s="120" t="s">
        <v>77</v>
      </c>
      <c r="C30" s="129">
        <v>6272839.9360000007</v>
      </c>
      <c r="D30" s="129">
        <v>407026127.31043398</v>
      </c>
      <c r="E30" s="144">
        <f t="shared" si="0"/>
        <v>1.5411393802776154</v>
      </c>
      <c r="H30"/>
      <c r="I30"/>
      <c r="J30"/>
    </row>
    <row r="31" spans="1:10" s="46" customFormat="1" ht="15" customHeight="1" x14ac:dyDescent="0.25">
      <c r="A31" s="47"/>
      <c r="B31" s="134" t="s">
        <v>79</v>
      </c>
      <c r="C31" s="130">
        <v>6145999.8720000004</v>
      </c>
      <c r="D31" s="130">
        <v>93270479.388524264</v>
      </c>
      <c r="E31" s="145">
        <f t="shared" si="0"/>
        <v>6.5894374214572613</v>
      </c>
      <c r="H31"/>
      <c r="I31"/>
      <c r="J31"/>
    </row>
    <row r="32" spans="1:10" s="46" customFormat="1" ht="15" customHeight="1" x14ac:dyDescent="0.25">
      <c r="A32" s="47"/>
      <c r="B32" s="120" t="s">
        <v>102</v>
      </c>
      <c r="C32" s="129">
        <v>5509000.0640000002</v>
      </c>
      <c r="D32" s="129">
        <v>71583553.487564564</v>
      </c>
      <c r="E32" s="144">
        <f t="shared" si="0"/>
        <v>7.6959019154546713</v>
      </c>
      <c r="H32"/>
      <c r="I32"/>
      <c r="J32"/>
    </row>
    <row r="33" spans="1:10" s="46" customFormat="1" ht="15" customHeight="1" x14ac:dyDescent="0.25">
      <c r="A33" s="47"/>
      <c r="B33" s="134" t="s">
        <v>54</v>
      </c>
      <c r="C33" s="130">
        <v>4902694.0559999999</v>
      </c>
      <c r="D33" s="130">
        <v>282462551.36687768</v>
      </c>
      <c r="E33" s="145">
        <f t="shared" si="0"/>
        <v>1.7356970091345365</v>
      </c>
      <c r="H33"/>
      <c r="I33"/>
      <c r="J33"/>
    </row>
    <row r="34" spans="1:10" s="46" customFormat="1" ht="15" customHeight="1" x14ac:dyDescent="0.25">
      <c r="A34" s="47"/>
      <c r="B34" s="120" t="s">
        <v>27</v>
      </c>
      <c r="C34" s="129">
        <v>4609248.7680000002</v>
      </c>
      <c r="D34" s="129">
        <v>125816640.42056918</v>
      </c>
      <c r="E34" s="144">
        <f t="shared" si="0"/>
        <v>3.6634651446681419</v>
      </c>
      <c r="H34"/>
      <c r="I34"/>
      <c r="J34"/>
    </row>
    <row r="35" spans="1:10" s="46" customFormat="1" ht="15" customHeight="1" x14ac:dyDescent="0.25">
      <c r="A35" s="47"/>
      <c r="B35" s="134" t="s">
        <v>113</v>
      </c>
      <c r="C35" s="130">
        <v>4593757.1619999995</v>
      </c>
      <c r="D35" s="130">
        <v>26797470</v>
      </c>
      <c r="E35" s="145">
        <f t="shared" ref="E35" si="1">C35/D35*100</f>
        <v>17.142503236312979</v>
      </c>
      <c r="H35"/>
      <c r="I35"/>
      <c r="J35"/>
    </row>
    <row r="36" spans="1:10" s="46" customFormat="1" ht="15" customHeight="1" x14ac:dyDescent="0.25">
      <c r="A36" s="47"/>
      <c r="B36" s="175" t="s">
        <v>36</v>
      </c>
      <c r="C36" s="176">
        <v>4564740.9919999996</v>
      </c>
      <c r="D36" s="176">
        <v>2647898654.6352382</v>
      </c>
      <c r="E36" s="192">
        <f>C36/D36*100</f>
        <v>0.17239107637330692</v>
      </c>
      <c r="H36"/>
      <c r="I36"/>
      <c r="J36"/>
    </row>
    <row r="37" spans="1:10" s="46" customFormat="1" ht="15" customHeight="1" thickBot="1" x14ac:dyDescent="0.3">
      <c r="A37" s="47"/>
      <c r="B37" s="189" t="s">
        <v>4</v>
      </c>
      <c r="C37" s="190">
        <v>4377748.16</v>
      </c>
      <c r="D37" s="190">
        <v>204836597.90946564</v>
      </c>
      <c r="E37" s="193">
        <f>C37/D37*100</f>
        <v>2.1371904262610784</v>
      </c>
      <c r="H37"/>
      <c r="I37"/>
      <c r="J37"/>
    </row>
    <row r="38" spans="1:10" s="46" customFormat="1" ht="15" customHeight="1" x14ac:dyDescent="0.25">
      <c r="A38" s="47"/>
      <c r="D38" s="81"/>
      <c r="E38" s="79"/>
      <c r="H38"/>
      <c r="I38"/>
      <c r="J38"/>
    </row>
    <row r="39" spans="1:10" s="47" customFormat="1" ht="30" customHeight="1" x14ac:dyDescent="0.25">
      <c r="A39" s="61" t="s">
        <v>9</v>
      </c>
      <c r="B39" s="229" t="s">
        <v>128</v>
      </c>
      <c r="C39" s="216"/>
      <c r="D39" s="216"/>
      <c r="E39" s="216"/>
      <c r="H39"/>
      <c r="I39"/>
      <c r="J39"/>
    </row>
    <row r="40" spans="1:10" s="47" customFormat="1" ht="15" customHeight="1" x14ac:dyDescent="0.25">
      <c r="A40" s="78" t="s">
        <v>6</v>
      </c>
      <c r="B40" s="218" t="s">
        <v>129</v>
      </c>
      <c r="C40" s="210"/>
      <c r="D40" s="210"/>
      <c r="E40" s="210"/>
      <c r="F40" s="210"/>
      <c r="H40"/>
      <c r="I40"/>
      <c r="J40"/>
    </row>
    <row r="41" spans="1:10" s="47" customFormat="1" ht="15" customHeight="1" x14ac:dyDescent="0.25">
      <c r="A41" s="78" t="s">
        <v>2</v>
      </c>
      <c r="B41" s="230" t="s">
        <v>130</v>
      </c>
      <c r="C41" s="212"/>
      <c r="D41" s="212"/>
      <c r="E41" s="212"/>
      <c r="H41"/>
      <c r="I41"/>
      <c r="J41"/>
    </row>
    <row r="42" spans="1:10" ht="15" customHeight="1" x14ac:dyDescent="0.25">
      <c r="A42" s="46"/>
      <c r="B42" s="230" t="s">
        <v>121</v>
      </c>
      <c r="C42" s="212"/>
      <c r="D42" s="212"/>
      <c r="E42" s="212"/>
      <c r="F42" s="46"/>
      <c r="G42" s="46"/>
    </row>
    <row r="43" spans="1:10" ht="15" customHeight="1" x14ac:dyDescent="0.25">
      <c r="A43" s="46"/>
      <c r="B43" s="46"/>
      <c r="C43" s="46"/>
      <c r="D43" s="46"/>
      <c r="E43" s="46"/>
      <c r="F43" s="46"/>
      <c r="G43" s="46"/>
    </row>
    <row r="44" spans="1:10" ht="15" customHeight="1" x14ac:dyDescent="0.25">
      <c r="A44" s="46"/>
      <c r="B44" s="46"/>
      <c r="C44" s="46"/>
      <c r="D44" s="46"/>
      <c r="E44" s="46"/>
      <c r="F44" s="46"/>
      <c r="G44" s="46"/>
    </row>
    <row r="45" spans="1:10" ht="15" customHeight="1" x14ac:dyDescent="0.25">
      <c r="A45" s="46"/>
      <c r="B45" s="46"/>
      <c r="C45" s="46"/>
      <c r="D45" s="46"/>
      <c r="E45" s="46"/>
      <c r="F45" s="46"/>
      <c r="G45" s="46"/>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row r="52" spans="1:7" ht="15" customHeight="1" x14ac:dyDescent="0.25"/>
  </sheetData>
  <sortState xmlns:xlrd2="http://schemas.microsoft.com/office/spreadsheetml/2017/richdata2" ref="B6:E35">
    <sortCondition descending="1" ref="E6:E35"/>
  </sortState>
  <mergeCells count="5">
    <mergeCell ref="B2:E2"/>
    <mergeCell ref="B39:E39"/>
    <mergeCell ref="B41:E41"/>
    <mergeCell ref="B40:F40"/>
    <mergeCell ref="B42:E42"/>
  </mergeCells>
  <hyperlinks>
    <hyperlink ref="E1" location="Contents!A1" display="[contents Ç]" xr:uid="{00000000-0004-0000-0600-000000000000}"/>
    <hyperlink ref="B41" r:id="rId1" display="http://www.observatorioemigracao.pt/np4/5810.html" xr:uid="{00000000-0004-0000-0600-000001000000}"/>
    <hyperlink ref="B41:E41" r:id="rId2" display="http://www.observatorioemigracao.pt/np4EN/5999.html" xr:uid="{00000000-0004-0000-0600-000002000000}"/>
    <hyperlink ref="B42" r:id="rId3" display="http://www.observatorioemigracao.pt/np4/5810.html" xr:uid="{00000000-0004-0000-0600-000003000000}"/>
    <hyperlink ref="B42:E42" r:id="rId4" display="http://www.observatorioemigracao.pt/np4/5999.html" xr:uid="{00000000-0004-0000-0600-000004000000}"/>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7" t="s">
        <v>1</v>
      </c>
      <c r="C1" s="70"/>
      <c r="D1" s="69"/>
      <c r="E1" s="69"/>
      <c r="F1" s="71" t="s">
        <v>5</v>
      </c>
    </row>
    <row r="2" spans="1:16" s="26" customFormat="1" ht="30" customHeight="1" x14ac:dyDescent="0.25">
      <c r="A2" s="24"/>
      <c r="B2" s="231" t="s">
        <v>114</v>
      </c>
      <c r="C2" s="232"/>
      <c r="D2" s="232"/>
      <c r="E2" s="232"/>
      <c r="F2" s="232"/>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6" s="1" customFormat="1" ht="30" customHeight="1" x14ac:dyDescent="0.25">
      <c r="A33" s="61" t="s">
        <v>9</v>
      </c>
      <c r="B33" s="220" t="s">
        <v>122</v>
      </c>
      <c r="C33" s="216"/>
      <c r="D33" s="216"/>
      <c r="E33" s="216"/>
      <c r="F33" s="216"/>
    </row>
    <row r="34" spans="1:6" s="1" customFormat="1" ht="15" customHeight="1" x14ac:dyDescent="0.25">
      <c r="A34" s="78" t="s">
        <v>6</v>
      </c>
      <c r="B34" s="218" t="s">
        <v>129</v>
      </c>
      <c r="C34" s="210"/>
      <c r="D34" s="210"/>
      <c r="E34" s="210"/>
      <c r="F34" s="210"/>
    </row>
    <row r="35" spans="1:6" s="1" customFormat="1" ht="15" customHeight="1" x14ac:dyDescent="0.25">
      <c r="A35" s="78" t="s">
        <v>2</v>
      </c>
      <c r="B35" s="217" t="s">
        <v>130</v>
      </c>
      <c r="C35" s="212"/>
      <c r="D35" s="212"/>
      <c r="E35" s="212"/>
      <c r="F35" s="212"/>
    </row>
    <row r="36" spans="1:6" s="37" customFormat="1" ht="15" customHeight="1" x14ac:dyDescent="0.25">
      <c r="B36" s="217" t="s">
        <v>121</v>
      </c>
      <c r="C36" s="212"/>
      <c r="D36" s="212"/>
      <c r="E36" s="212"/>
      <c r="F36" s="212"/>
    </row>
    <row r="37" spans="1:6" ht="15" customHeight="1" x14ac:dyDescent="0.25"/>
    <row r="38" spans="1:6" s="37" customFormat="1" ht="15" customHeight="1" x14ac:dyDescent="0.25"/>
    <row r="39" spans="1:6" s="37" customFormat="1" ht="15" customHeight="1" x14ac:dyDescent="0.25"/>
    <row r="40" spans="1:6" s="37" customFormat="1" ht="15" customHeight="1" x14ac:dyDescent="0.25"/>
    <row r="41" spans="1:6" s="37" customFormat="1" ht="15" customHeight="1" x14ac:dyDescent="0.25"/>
    <row r="42" spans="1:6" s="37" customFormat="1" ht="15" customHeight="1" x14ac:dyDescent="0.25"/>
    <row r="43" spans="1:6" s="37" customFormat="1" ht="15" customHeight="1" x14ac:dyDescent="0.25"/>
    <row r="44" spans="1:6" s="37" customFormat="1" ht="15" customHeight="1" x14ac:dyDescent="0.25"/>
    <row r="45" spans="1:6" s="37" customFormat="1" ht="15" customHeight="1" x14ac:dyDescent="0.25"/>
    <row r="46" spans="1:6" s="37" customFormat="1" ht="12" customHeight="1" x14ac:dyDescent="0.25"/>
    <row r="47" spans="1:6" s="37" customFormat="1" ht="12" customHeight="1" x14ac:dyDescent="0.25"/>
    <row r="48" spans="1:6"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4:F34"/>
    <mergeCell ref="B35:F35"/>
    <mergeCell ref="B36:F36"/>
  </mergeCells>
  <hyperlinks>
    <hyperlink ref="F1" location="Contents!A1" display="[contents Ç]" xr:uid="{00000000-0004-0000-0700-000000000000}"/>
    <hyperlink ref="B35" r:id="rId1" display="http://www.observatorioemigracao.pt/np4/5810.html" xr:uid="{00000000-0004-0000-0700-000001000000}"/>
    <hyperlink ref="B35:F35" r:id="rId2" display="http://www.observatorioemigracao.pt/np4EN/5999.html" xr:uid="{00000000-0004-0000-0700-000002000000}"/>
    <hyperlink ref="B36" r:id="rId3" display="http://www.observatorioemigracao.pt/np4/5810.html" xr:uid="{00000000-0004-0000-0700-000003000000}"/>
    <hyperlink ref="B36:F36" r:id="rId4" display="http://www.observatorioemigracao.pt/np4/5999.html" xr:uid="{00000000-0004-0000-07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8"/>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1" t="s">
        <v>115</v>
      </c>
      <c r="C2" s="232"/>
      <c r="D2" s="232"/>
      <c r="E2" s="232"/>
      <c r="F2" s="232"/>
      <c r="G2" s="34"/>
      <c r="H2" s="34"/>
      <c r="I2" s="34"/>
      <c r="J2" s="31"/>
      <c r="K2" s="31"/>
      <c r="L2" s="25"/>
      <c r="M2" s="25"/>
      <c r="N2" s="25"/>
      <c r="O2" s="34"/>
      <c r="P2" s="34"/>
    </row>
    <row r="3" spans="1:16" s="10" customFormat="1" ht="15" customHeight="1" x14ac:dyDescent="0.25">
      <c r="B3" s="84"/>
      <c r="C3" s="85"/>
      <c r="D3" s="85"/>
      <c r="E3" s="85"/>
      <c r="F3" s="85"/>
      <c r="G3" s="65"/>
      <c r="H3" s="65"/>
      <c r="I3" s="65"/>
      <c r="J3" s="8"/>
      <c r="K3" s="8"/>
      <c r="L3" s="8"/>
      <c r="M3" s="8"/>
      <c r="N3" s="8"/>
      <c r="O3" s="65"/>
      <c r="P3" s="65"/>
    </row>
    <row r="4" spans="1:16" s="10" customFormat="1" ht="15" customHeight="1" x14ac:dyDescent="0.25">
      <c r="B4" s="84"/>
      <c r="C4" s="85"/>
      <c r="D4" s="85"/>
      <c r="E4" s="85"/>
      <c r="F4" s="85"/>
      <c r="G4" s="65"/>
      <c r="H4" s="65"/>
      <c r="I4" s="65"/>
      <c r="J4" s="8"/>
      <c r="K4" s="8"/>
      <c r="L4" s="8"/>
      <c r="M4" s="8"/>
      <c r="N4" s="8"/>
      <c r="O4" s="65"/>
      <c r="P4" s="65"/>
    </row>
    <row r="5" spans="1:16" s="10" customFormat="1" ht="15" customHeight="1" x14ac:dyDescent="0.25">
      <c r="B5" s="84"/>
      <c r="C5" s="85"/>
      <c r="D5" s="85"/>
      <c r="E5" s="85"/>
      <c r="F5" s="85"/>
      <c r="G5" s="65"/>
      <c r="H5" s="65"/>
      <c r="I5" s="65"/>
      <c r="J5" s="8"/>
      <c r="K5" s="8"/>
      <c r="L5" s="8"/>
      <c r="M5" s="8"/>
      <c r="N5" s="8"/>
      <c r="O5" s="65"/>
      <c r="P5" s="65"/>
    </row>
    <row r="6" spans="1:16" s="10" customFormat="1" ht="15" customHeight="1" x14ac:dyDescent="0.25">
      <c r="B6" s="84"/>
      <c r="C6" s="85"/>
      <c r="D6" s="85"/>
      <c r="E6" s="85"/>
      <c r="F6" s="85"/>
      <c r="G6" s="65"/>
      <c r="H6" s="65"/>
      <c r="I6" s="65"/>
      <c r="J6" s="8"/>
      <c r="K6" s="8"/>
      <c r="L6" s="8"/>
      <c r="M6" s="8"/>
      <c r="N6" s="8"/>
      <c r="O6" s="65"/>
      <c r="P6" s="65"/>
    </row>
    <row r="7" spans="1:16" s="10" customFormat="1" ht="15" customHeight="1" x14ac:dyDescent="0.25">
      <c r="B7" s="84"/>
      <c r="C7" s="85"/>
      <c r="D7" s="85"/>
      <c r="E7" s="85"/>
      <c r="F7" s="85"/>
      <c r="G7" s="65"/>
      <c r="H7" s="65"/>
      <c r="I7" s="65"/>
      <c r="J7" s="8"/>
      <c r="K7" s="8"/>
      <c r="L7" s="8"/>
      <c r="M7" s="8"/>
      <c r="N7" s="8"/>
      <c r="O7" s="65"/>
      <c r="P7" s="65"/>
    </row>
    <row r="8" spans="1:16" s="10" customFormat="1" ht="15" customHeight="1" x14ac:dyDescent="0.25">
      <c r="B8" s="84"/>
      <c r="C8" s="85"/>
      <c r="D8" s="85"/>
      <c r="E8" s="85"/>
      <c r="F8" s="85"/>
      <c r="G8" s="65"/>
      <c r="H8" s="65"/>
      <c r="I8" s="65"/>
      <c r="J8" s="8"/>
      <c r="K8" s="8"/>
      <c r="L8" s="8"/>
      <c r="M8" s="8"/>
      <c r="N8" s="8"/>
      <c r="O8" s="65"/>
      <c r="P8" s="65"/>
    </row>
    <row r="9" spans="1:16" s="10" customFormat="1" ht="15" customHeight="1" x14ac:dyDescent="0.25">
      <c r="B9" s="84"/>
      <c r="C9" s="85"/>
      <c r="D9" s="85"/>
      <c r="E9" s="85"/>
      <c r="F9" s="85"/>
      <c r="G9" s="65"/>
      <c r="H9" s="65"/>
      <c r="I9" s="65"/>
      <c r="J9" s="8"/>
      <c r="K9" s="8"/>
      <c r="L9" s="8"/>
      <c r="M9" s="8"/>
      <c r="N9" s="8"/>
      <c r="O9" s="65"/>
      <c r="P9" s="65"/>
    </row>
    <row r="10" spans="1:16" s="10" customFormat="1" ht="15" customHeight="1" x14ac:dyDescent="0.25">
      <c r="B10" s="84"/>
      <c r="C10" s="85"/>
      <c r="D10" s="85"/>
      <c r="E10" s="85"/>
      <c r="F10" s="85"/>
      <c r="G10" s="65"/>
      <c r="H10" s="65"/>
      <c r="I10" s="65"/>
      <c r="J10" s="8"/>
      <c r="K10" s="8"/>
      <c r="L10" s="8"/>
      <c r="M10" s="8"/>
      <c r="N10" s="8"/>
      <c r="O10" s="65"/>
      <c r="P10" s="65"/>
    </row>
    <row r="11" spans="1:16" s="10" customFormat="1" ht="15" customHeight="1" x14ac:dyDescent="0.25">
      <c r="B11" s="84"/>
      <c r="C11" s="85"/>
      <c r="D11" s="85"/>
      <c r="E11" s="85"/>
      <c r="F11" s="85"/>
      <c r="G11" s="65"/>
      <c r="H11" s="65"/>
      <c r="I11" s="65"/>
      <c r="J11" s="8"/>
      <c r="K11" s="8"/>
      <c r="L11" s="8"/>
      <c r="M11" s="8"/>
      <c r="N11" s="8"/>
      <c r="O11" s="65"/>
      <c r="P11" s="65"/>
    </row>
    <row r="12" spans="1:16" s="10" customFormat="1" ht="15" customHeight="1" x14ac:dyDescent="0.25">
      <c r="B12" s="84"/>
      <c r="C12" s="85"/>
      <c r="D12" s="85"/>
      <c r="E12" s="85"/>
      <c r="F12" s="85"/>
      <c r="G12" s="65"/>
      <c r="H12" s="65"/>
      <c r="I12" s="65"/>
      <c r="J12" s="8"/>
      <c r="K12" s="8"/>
      <c r="L12" s="8"/>
      <c r="M12" s="8"/>
      <c r="N12" s="8"/>
      <c r="O12" s="65"/>
      <c r="P12" s="65"/>
    </row>
    <row r="13" spans="1:16" s="10" customFormat="1" ht="15" customHeight="1" x14ac:dyDescent="0.25">
      <c r="B13" s="84"/>
      <c r="C13" s="85"/>
      <c r="D13" s="85"/>
      <c r="E13" s="85"/>
      <c r="F13" s="85"/>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6" s="1" customFormat="1" ht="30" customHeight="1" x14ac:dyDescent="0.25">
      <c r="A33" s="61" t="s">
        <v>9</v>
      </c>
      <c r="B33" s="233" t="s">
        <v>122</v>
      </c>
      <c r="C33" s="216"/>
      <c r="D33" s="216"/>
      <c r="E33" s="216"/>
      <c r="F33" s="216"/>
    </row>
    <row r="34" spans="1:6" s="1" customFormat="1" ht="15" customHeight="1" x14ac:dyDescent="0.25">
      <c r="A34" s="78" t="s">
        <v>6</v>
      </c>
      <c r="B34" s="218" t="s">
        <v>129</v>
      </c>
      <c r="C34" s="210"/>
      <c r="D34" s="210"/>
      <c r="E34" s="210"/>
      <c r="F34" s="210"/>
    </row>
    <row r="35" spans="1:6" s="1" customFormat="1" ht="15" customHeight="1" x14ac:dyDescent="0.25">
      <c r="A35" s="78" t="s">
        <v>2</v>
      </c>
      <c r="B35" s="217" t="s">
        <v>130</v>
      </c>
      <c r="C35" s="212"/>
      <c r="D35" s="212"/>
      <c r="E35" s="212"/>
      <c r="F35" s="212"/>
    </row>
    <row r="36" spans="1:6" ht="15" customHeight="1" x14ac:dyDescent="0.25">
      <c r="B36" s="217" t="s">
        <v>121</v>
      </c>
      <c r="C36" s="212"/>
      <c r="D36" s="212"/>
      <c r="E36" s="212"/>
      <c r="F36" s="212"/>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0" spans="1:12" ht="15" customHeight="1" x14ac:dyDescent="0.25">
      <c r="B50" s="181" t="s">
        <v>20</v>
      </c>
      <c r="C50" s="182">
        <v>89450.000000000116</v>
      </c>
    </row>
    <row r="51" spans="1:12" ht="15" customHeight="1" x14ac:dyDescent="0.25">
      <c r="B51" s="181" t="s">
        <v>80</v>
      </c>
      <c r="C51" s="182">
        <v>32950</v>
      </c>
    </row>
    <row r="52" spans="1:12" ht="15" customHeight="1" x14ac:dyDescent="0.25">
      <c r="B52" s="181" t="s">
        <v>36</v>
      </c>
      <c r="C52" s="182">
        <v>30010</v>
      </c>
      <c r="E52" s="69"/>
      <c r="F52" s="69"/>
    </row>
    <row r="53" spans="1:12" ht="15" customHeight="1" x14ac:dyDescent="0.25">
      <c r="B53" s="182" t="s">
        <v>11</v>
      </c>
      <c r="C53" s="182">
        <v>12300</v>
      </c>
      <c r="E53" s="69"/>
      <c r="F53" s="69"/>
    </row>
    <row r="54" spans="1:12" ht="15" customHeight="1" x14ac:dyDescent="0.25">
      <c r="B54" s="181" t="s">
        <v>19</v>
      </c>
      <c r="C54" s="182">
        <v>10149.999999999985</v>
      </c>
      <c r="E54" s="69"/>
      <c r="F54" s="69"/>
    </row>
    <row r="55" spans="1:12" ht="15" customHeight="1" x14ac:dyDescent="0.25">
      <c r="B55" s="181" t="s">
        <v>26</v>
      </c>
      <c r="C55" s="182">
        <v>9790</v>
      </c>
      <c r="E55" s="69"/>
      <c r="F55" s="69"/>
    </row>
    <row r="56" spans="1:12" ht="15" customHeight="1" x14ac:dyDescent="0.25">
      <c r="B56" s="182" t="s">
        <v>29</v>
      </c>
      <c r="C56" s="182">
        <v>5300</v>
      </c>
      <c r="E56" s="52"/>
      <c r="F56" s="52"/>
    </row>
    <row r="57" spans="1:12" ht="15" customHeight="1" x14ac:dyDescent="0.25">
      <c r="B57" s="181" t="s">
        <v>75</v>
      </c>
      <c r="C57" s="182">
        <v>1410</v>
      </c>
      <c r="E57" s="51"/>
      <c r="F57" s="51"/>
    </row>
    <row r="58" spans="1:12" ht="15" customHeight="1" x14ac:dyDescent="0.25">
      <c r="A58" s="36"/>
      <c r="B58" s="181" t="s">
        <v>51</v>
      </c>
      <c r="C58" s="182">
        <v>1250</v>
      </c>
      <c r="D58" s="36"/>
      <c r="E58" s="50"/>
      <c r="F58" s="50"/>
      <c r="G58" s="36"/>
    </row>
    <row r="59" spans="1:12" ht="15" customHeight="1" x14ac:dyDescent="0.25">
      <c r="A59" s="36"/>
      <c r="B59" s="181" t="s">
        <v>35</v>
      </c>
      <c r="C59" s="182">
        <v>-110</v>
      </c>
      <c r="D59" s="36"/>
      <c r="E59" s="50"/>
      <c r="F59" s="50"/>
      <c r="G59" s="36"/>
    </row>
    <row r="60" spans="1:12" ht="15" customHeight="1" x14ac:dyDescent="0.25">
      <c r="A60" s="32"/>
      <c r="B60" s="182" t="s">
        <v>52</v>
      </c>
      <c r="C60" s="182">
        <v>-1090.0000000000036</v>
      </c>
      <c r="D60" s="33"/>
      <c r="E60" s="52"/>
      <c r="F60" s="52"/>
      <c r="G60" s="33"/>
      <c r="J60" s="7"/>
      <c r="K60" s="7"/>
      <c r="L60" s="7"/>
    </row>
    <row r="61" spans="1:12" ht="15" customHeight="1" x14ac:dyDescent="0.25">
      <c r="A61" s="32"/>
      <c r="B61" s="181" t="s">
        <v>15</v>
      </c>
      <c r="C61" s="182">
        <v>-1760</v>
      </c>
      <c r="D61" s="33"/>
      <c r="E61" s="50"/>
      <c r="F61" s="50"/>
      <c r="G61" s="33"/>
    </row>
    <row r="62" spans="1:12" ht="15" customHeight="1" x14ac:dyDescent="0.25">
      <c r="A62" s="32"/>
      <c r="B62" s="183" t="s">
        <v>42</v>
      </c>
      <c r="C62" s="182">
        <v>-7230</v>
      </c>
      <c r="D62" s="35"/>
      <c r="E62" s="69"/>
      <c r="F62" s="69"/>
      <c r="G62" s="35"/>
    </row>
    <row r="63" spans="1:12" ht="15" customHeight="1" x14ac:dyDescent="0.25">
      <c r="A63" s="32"/>
      <c r="B63" s="181" t="s">
        <v>39</v>
      </c>
      <c r="C63" s="182">
        <v>-154010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xmlns:xlrd2="http://schemas.microsoft.com/office/spreadsheetml/2017/richdata2" ref="B50:C63">
    <sortCondition descending="1" ref="C50"/>
  </sortState>
  <mergeCells count="5">
    <mergeCell ref="B2:F2"/>
    <mergeCell ref="B33:F33"/>
    <mergeCell ref="B34:F34"/>
    <mergeCell ref="B35:F35"/>
    <mergeCell ref="B36:F36"/>
  </mergeCells>
  <hyperlinks>
    <hyperlink ref="F1" location="Contents!A1" display="[contents Ç]" xr:uid="{00000000-0004-0000-0800-000000000000}"/>
    <hyperlink ref="B35" r:id="rId1" display="http://www.observatorioemigracao.pt/np4/5810.html" xr:uid="{00000000-0004-0000-0800-000001000000}"/>
    <hyperlink ref="B35:F35" r:id="rId2" display="http://www.observatorioemigracao.pt/np4EN/5999.html" xr:uid="{00000000-0004-0000-0800-000002000000}"/>
    <hyperlink ref="B36" r:id="rId3" display="http://www.observatorioemigracao.pt/np4/5810.html" xr:uid="{00000000-0004-0000-0800-000003000000}"/>
    <hyperlink ref="B36:F36" r:id="rId4" display="http://www.observatorioemigracao.pt/np4/5999.html" xr:uid="{00000000-0004-0000-08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Contents!Títulos_de_Impressão</vt:lpstr>
      <vt:lpstr>'Table 3.1'!Títulos_de_Impressão</vt:lpstr>
      <vt:lpstr>'Table 3.2'!Títulos_de_Impressão</vt:lpstr>
      <vt:lpstr>'Table 3.3'!Títulos_de_Impressão</vt:lpstr>
      <vt:lpstr>'Table 3.4'!Títulos_de_Impressão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2020-05-15T10:37:00Z</dcterms:modified>
</cp:coreProperties>
</file>