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drawings/drawing9.xml" ContentType="application/vnd.openxmlformats-officedocument.drawing+xml"/>
  <Override PartName="/xl/charts/chart8.xml" ContentType="application/vnd.openxmlformats-officedocument.drawingml.chart+xml"/>
  <Override PartName="/xl/drawings/drawing10.xml" ContentType="application/vnd.openxmlformats-officedocument.drawing+xml"/>
  <Override PartName="/xl/charts/chart9.xml" ContentType="application/vnd.openxmlformats-officedocument.drawingml.chart+xml"/>
  <Override PartName="/xl/drawings/drawing11.xml" ContentType="application/vnd.openxmlformats-officedocument.drawing+xml"/>
  <Override PartName="/xl/charts/chart10.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C:\Users\inesm\Downloads\"/>
    </mc:Choice>
  </mc:AlternateContent>
  <xr:revisionPtr revIDLastSave="0" documentId="8_{CB7672A6-9B42-4FFE-96B1-C16769B24C80}" xr6:coauthVersionLast="44" xr6:coauthVersionMax="44" xr10:uidLastSave="{00000000-0000-0000-0000-000000000000}"/>
  <bookViews>
    <workbookView xWindow="-120" yWindow="-120" windowWidth="29040" windowHeight="15840" tabRatio="921" xr2:uid="{00000000-000D-0000-FFFF-FFFF00000000}"/>
  </bookViews>
  <sheets>
    <sheet name="Contents" sheetId="36" r:id="rId1"/>
    <sheet name="Table 1.1" sheetId="1" r:id="rId2"/>
    <sheet name="Table 1.2" sheetId="5" r:id="rId3"/>
    <sheet name="Table 1.3" sheetId="6" r:id="rId4"/>
    <sheet name="Table 1.4" sheetId="7" r:id="rId5"/>
    <sheet name="Table 1.5" sheetId="38" r:id="rId6"/>
    <sheet name="Table 1.6" sheetId="18" r:id="rId7"/>
    <sheet name="Table 1.7" sheetId="16" r:id="rId8"/>
    <sheet name="Table 1.8" sheetId="19" r:id="rId9"/>
    <sheet name="Table 1.9" sheetId="39" r:id="rId10"/>
    <sheet name="Table 1.10" sheetId="17" r:id="rId11"/>
    <sheet name="Table 1.11" sheetId="21" r:id="rId12"/>
    <sheet name="Chart 1.1" sheetId="2" r:id="rId13"/>
    <sheet name="Chart 1.2" sheetId="8" r:id="rId14"/>
    <sheet name="Chart 1.3" sheetId="40" r:id="rId15"/>
    <sheet name="Chart 1.4" sheetId="9" r:id="rId16"/>
    <sheet name="Chart 1.5" sheetId="37" r:id="rId17"/>
    <sheet name="Chart 1.6" sheetId="20" r:id="rId18"/>
    <sheet name="Chart 1.7" sheetId="41" r:id="rId19"/>
    <sheet name="Chart 1.8" sheetId="23" r:id="rId20"/>
    <sheet name="Chart 1.9" sheetId="26" r:id="rId21"/>
  </sheets>
  <definedNames>
    <definedName name="_xlnm.Print_Titles" localSheetId="0">Contents!$1:$2</definedName>
    <definedName name="_xlnm.Print_Titles" localSheetId="1">'Table 1.1'!$1:$4</definedName>
    <definedName name="_xlnm.Print_Titles" localSheetId="2">'Table 1.2'!$1:$3</definedName>
    <definedName name="_xlnm.Print_Titles" localSheetId="3">'Table 1.3'!$1:$3</definedName>
    <definedName name="_xlnm.Print_Titles" localSheetId="4">'Table 1.4'!$1:$4</definedName>
    <definedName name="_xlnm.Print_Titles" localSheetId="5">'Table 1.5'!$1:$2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85" i="26" l="1"/>
  <c r="C85" i="26"/>
  <c r="E14" i="38" l="1"/>
  <c r="E13" i="38"/>
  <c r="E12" i="38"/>
  <c r="E11" i="38"/>
  <c r="E10" i="38"/>
  <c r="E9" i="38"/>
  <c r="E8" i="38"/>
  <c r="E7" i="38"/>
  <c r="E6" i="38"/>
  <c r="E5" i="38"/>
  <c r="E4" i="38"/>
  <c r="E16" i="38"/>
  <c r="F35" i="16" l="1"/>
  <c r="F34" i="16"/>
  <c r="F33" i="16"/>
  <c r="F32" i="16"/>
  <c r="F29" i="16"/>
  <c r="F27" i="16"/>
  <c r="F24" i="16"/>
  <c r="F20" i="16"/>
  <c r="F19" i="16"/>
  <c r="F18" i="16"/>
  <c r="F16" i="16"/>
  <c r="F14" i="16"/>
  <c r="F13" i="16"/>
  <c r="F11" i="16"/>
  <c r="F6" i="16"/>
  <c r="F5" i="16"/>
  <c r="B4" i="36" l="1"/>
  <c r="I10" i="18" l="1"/>
  <c r="I9" i="18"/>
  <c r="I8" i="18"/>
  <c r="J8" i="18" s="1"/>
  <c r="I7" i="18"/>
  <c r="I6" i="18"/>
  <c r="J6" i="18" s="1"/>
  <c r="H10" i="18"/>
  <c r="H9" i="18"/>
  <c r="H8" i="18"/>
  <c r="H7" i="18"/>
  <c r="H6" i="18"/>
  <c r="H5" i="18"/>
  <c r="F10" i="18"/>
  <c r="F9" i="18"/>
  <c r="F8" i="18"/>
  <c r="F7" i="18"/>
  <c r="F6" i="18"/>
  <c r="F5" i="18"/>
  <c r="D10" i="18"/>
  <c r="D9" i="18"/>
  <c r="D8" i="18"/>
  <c r="D7" i="18"/>
  <c r="D6" i="18"/>
  <c r="E10" i="36" l="1"/>
  <c r="E6" i="36"/>
  <c r="B12" i="36"/>
  <c r="B8" i="36"/>
  <c r="F13" i="19" l="1"/>
  <c r="F12" i="19"/>
  <c r="F11" i="19"/>
  <c r="F9" i="19"/>
  <c r="F8" i="19"/>
  <c r="F7" i="19"/>
  <c r="D13" i="19"/>
  <c r="D12" i="19"/>
  <c r="D11" i="19"/>
  <c r="D9" i="19"/>
  <c r="D8" i="19"/>
  <c r="D7" i="19"/>
  <c r="E7" i="16"/>
  <c r="E6" i="16"/>
  <c r="E10" i="16"/>
  <c r="H77" i="6"/>
  <c r="H76" i="6"/>
  <c r="H75" i="6"/>
  <c r="H74" i="6"/>
  <c r="H73" i="6"/>
  <c r="H72" i="6"/>
  <c r="H71" i="6"/>
  <c r="H70" i="6"/>
  <c r="H69" i="6"/>
  <c r="H68" i="6"/>
  <c r="H67" i="6"/>
  <c r="H66" i="6"/>
  <c r="H65" i="6"/>
  <c r="H64" i="6"/>
  <c r="H63" i="6"/>
  <c r="H62" i="6"/>
  <c r="H61" i="6"/>
  <c r="H60" i="6"/>
  <c r="H59" i="6"/>
  <c r="H58" i="6"/>
  <c r="H57" i="6"/>
  <c r="H56" i="6"/>
  <c r="H5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J10" i="18"/>
  <c r="J9" i="18"/>
  <c r="J7" i="18"/>
  <c r="I5" i="18"/>
  <c r="J5" i="18" s="1"/>
  <c r="D5" i="18"/>
  <c r="E34" i="16"/>
  <c r="E27" i="16"/>
  <c r="E18" i="16"/>
  <c r="E35" i="16"/>
  <c r="E33" i="16"/>
  <c r="E13" i="16"/>
  <c r="E30" i="16"/>
  <c r="E31" i="16"/>
  <c r="E29" i="16"/>
  <c r="E28" i="16"/>
  <c r="E5" i="16"/>
  <c r="E17" i="16"/>
  <c r="E24" i="16"/>
  <c r="E21" i="16"/>
  <c r="E9" i="16"/>
  <c r="E20" i="16"/>
  <c r="E14" i="16"/>
  <c r="E32" i="16"/>
  <c r="E16" i="16"/>
  <c r="E19" i="16"/>
  <c r="E12" i="16"/>
  <c r="E11" i="16"/>
  <c r="D4" i="16"/>
  <c r="F4" i="16" s="1"/>
  <c r="C4" i="16"/>
  <c r="E12" i="36"/>
  <c r="E11" i="36"/>
  <c r="B14" i="36"/>
  <c r="B13" i="36"/>
  <c r="B11" i="36"/>
  <c r="B10" i="36"/>
  <c r="E9" i="36"/>
  <c r="E8" i="36"/>
  <c r="E7" i="36"/>
  <c r="E5" i="36"/>
  <c r="B9" i="36"/>
  <c r="B7" i="36"/>
  <c r="B6" i="36"/>
  <c r="B5" i="36"/>
  <c r="E4" i="36"/>
  <c r="E4" i="16" l="1"/>
</calcChain>
</file>

<file path=xl/sharedStrings.xml><?xml version="1.0" encoding="utf-8"?>
<sst xmlns="http://schemas.openxmlformats.org/spreadsheetml/2006/main" count="681" uniqueCount="198">
  <si>
    <t>OEm</t>
  </si>
  <si>
    <t>Observatório da Emigração</t>
  </si>
  <si>
    <t>link</t>
  </si>
  <si>
    <t>Total</t>
  </si>
  <si>
    <t>Portugal</t>
  </si>
  <si>
    <r>
      <t xml:space="preserve">[contents </t>
    </r>
    <r>
      <rPr>
        <b/>
        <sz val="8"/>
        <color rgb="FFC00000"/>
        <rFont val="Wingdings 3"/>
        <family val="1"/>
        <charset val="2"/>
      </rPr>
      <t>Ç</t>
    </r>
    <r>
      <rPr>
        <b/>
        <sz val="8"/>
        <color rgb="FFC00000"/>
        <rFont val="Arial"/>
        <family val="2"/>
      </rPr>
      <t>]</t>
    </r>
  </si>
  <si>
    <t>1 | Total emigration</t>
  </si>
  <si>
    <t>Updated</t>
  </si>
  <si>
    <r>
      <rPr>
        <b/>
        <sz val="9"/>
        <color rgb="FFC00000"/>
        <rFont val="Arial"/>
        <family val="2"/>
      </rPr>
      <t>Table 1.3</t>
    </r>
    <r>
      <rPr>
        <b/>
        <sz val="9"/>
        <rFont val="Arial"/>
        <family val="2"/>
      </rPr>
      <t xml:space="preserve"> Permanent outflows of Portuguese emigrants: the historical background</t>
    </r>
  </si>
  <si>
    <r>
      <rPr>
        <b/>
        <sz val="9"/>
        <color rgb="FFC00000"/>
        <rFont val="Arial"/>
        <family val="2"/>
      </rPr>
      <t>Chart 1.1</t>
    </r>
    <r>
      <rPr>
        <b/>
        <sz val="9"/>
        <rFont val="Arial"/>
        <family val="2"/>
      </rPr>
      <t xml:space="preserve"> Permanent outflows of Portuguese emigrants: the historical background</t>
    </r>
  </si>
  <si>
    <t>Indicators</t>
  </si>
  <si>
    <t>Source</t>
  </si>
  <si>
    <t>Year</t>
  </si>
  <si>
    <t>Permanent</t>
  </si>
  <si>
    <t>Temporary</t>
  </si>
  <si>
    <t>Country</t>
  </si>
  <si>
    <t>2000/2001</t>
  </si>
  <si>
    <t>2010/2011</t>
  </si>
  <si>
    <t>Age group</t>
  </si>
  <si>
    <t>Ranking</t>
  </si>
  <si>
    <t>Top countries of origin</t>
  </si>
  <si>
    <t>Emigration rate</t>
  </si>
  <si>
    <t>Immigration rate</t>
  </si>
  <si>
    <t>America</t>
  </si>
  <si>
    <t>Europe</t>
  </si>
  <si>
    <t>Other</t>
  </si>
  <si>
    <t>Belgium</t>
  </si>
  <si>
    <t>Bulgaria</t>
  </si>
  <si>
    <t>Czech Republic</t>
  </si>
  <si>
    <t>Denmark</t>
  </si>
  <si>
    <t>Germany</t>
  </si>
  <si>
    <t>Estonia</t>
  </si>
  <si>
    <t>Ireland</t>
  </si>
  <si>
    <t>Greece</t>
  </si>
  <si>
    <t>Spain</t>
  </si>
  <si>
    <t>Croatia</t>
  </si>
  <si>
    <t>Italy</t>
  </si>
  <si>
    <t>Cyprus</t>
  </si>
  <si>
    <t>Latvia</t>
  </si>
  <si>
    <t>Lithuania</t>
  </si>
  <si>
    <t>Luxembourg</t>
  </si>
  <si>
    <t>Hungary</t>
  </si>
  <si>
    <t>Malta</t>
  </si>
  <si>
    <t>Netherlands</t>
  </si>
  <si>
    <t>Austria</t>
  </si>
  <si>
    <t>Poland</t>
  </si>
  <si>
    <t>Romania</t>
  </si>
  <si>
    <t>Slovenia</t>
  </si>
  <si>
    <t>Slovakia</t>
  </si>
  <si>
    <t>Finland</t>
  </si>
  <si>
    <t>Sweden</t>
  </si>
  <si>
    <t>United Kingdom</t>
  </si>
  <si>
    <t>Iceland</t>
  </si>
  <si>
    <t>Liechtenstein</t>
  </si>
  <si>
    <t>Norway</t>
  </si>
  <si>
    <t>Switzerland</t>
  </si>
  <si>
    <t>..</t>
  </si>
  <si>
    <t>Note</t>
  </si>
  <si>
    <t>Educational attainment</t>
  </si>
  <si>
    <t>15-24</t>
  </si>
  <si>
    <t>25-64</t>
  </si>
  <si>
    <t>Unknown</t>
  </si>
  <si>
    <t>Indicator</t>
  </si>
  <si>
    <t>N</t>
  </si>
  <si>
    <t>%</t>
  </si>
  <si>
    <r>
      <rPr>
        <b/>
        <sz val="9"/>
        <color rgb="FFC00000"/>
        <rFont val="Arial"/>
        <family val="2"/>
      </rPr>
      <t>Table 1.1</t>
    </r>
    <r>
      <rPr>
        <b/>
        <sz val="9"/>
        <rFont val="Arial"/>
        <family val="2"/>
      </rPr>
      <t xml:space="preserve"> Main social indicators: international comparison</t>
    </r>
  </si>
  <si>
    <t>Top three countries of destination of Portuguese emigration (outflows)</t>
  </si>
  <si>
    <t>Top three countries of origin 
of immigration in Portugal (inflows)</t>
  </si>
  <si>
    <t>Brazil</t>
  </si>
  <si>
    <r>
      <rPr>
        <b/>
        <sz val="9"/>
        <color rgb="FFC00000"/>
        <rFont val="Arial"/>
        <family val="2"/>
      </rPr>
      <t>Table 1.2</t>
    </r>
    <r>
      <rPr>
        <b/>
        <sz val="9"/>
        <rFont val="Arial"/>
        <family val="2"/>
      </rPr>
      <t xml:space="preserve"> Main migration indicators:  international comparison</t>
    </r>
  </si>
  <si>
    <t>Cabo Verde</t>
  </si>
  <si>
    <t>Emigration rate of tertiary-educated population (age of entry &gt; 22, %, 2000)</t>
  </si>
  <si>
    <t>China</t>
  </si>
  <si>
    <t>Bangladesh</t>
  </si>
  <si>
    <t>India</t>
  </si>
  <si>
    <t>Philippines</t>
  </si>
  <si>
    <t>Mexico</t>
  </si>
  <si>
    <t>France</t>
  </si>
  <si>
    <t>Ukraine</t>
  </si>
  <si>
    <t>Indonesia</t>
  </si>
  <si>
    <t>Russian Federation</t>
  </si>
  <si>
    <t>Colombia</t>
  </si>
  <si>
    <t>Afghanistan</t>
  </si>
  <si>
    <t>Kazakhstan</t>
  </si>
  <si>
    <t>Vietnam</t>
  </si>
  <si>
    <t>Others</t>
  </si>
  <si>
    <t>Percentage</t>
  </si>
  <si>
    <t>Low reliability of data on France for 2011. Missing data for Belgium, Germany and the Netherlands.</t>
  </si>
  <si>
    <t>Emigrants, millions</t>
  </si>
  <si>
    <t>Instituto Nacional de Estatística (National Institute of Statistics)
[A]</t>
  </si>
  <si>
    <t xml:space="preserve">65+           </t>
  </si>
  <si>
    <t>Low</t>
  </si>
  <si>
    <t>Medium</t>
  </si>
  <si>
    <t>High</t>
  </si>
  <si>
    <t xml:space="preserve">Medium    </t>
  </si>
  <si>
    <t>Thousands</t>
  </si>
  <si>
    <t>Top three countries of emigration and immigration with available data for, at least, the last tree years.</t>
  </si>
  <si>
    <t>By destination</t>
  </si>
  <si>
    <t>By legal status</t>
  </si>
  <si>
    <t xml:space="preserve">Clandestine </t>
  </si>
  <si>
    <t>Legal</t>
  </si>
  <si>
    <t>Data for ages groups in 2010/2011 includes partial estimations for Germany and Switzerland.</t>
  </si>
  <si>
    <t>Permanent outflows</t>
  </si>
  <si>
    <t>Permanent inflows</t>
  </si>
  <si>
    <t>Net migration</t>
  </si>
  <si>
    <r>
      <rPr>
        <b/>
        <sz val="9"/>
        <color rgb="FFC00000"/>
        <rFont val="Arial"/>
        <family val="2"/>
      </rPr>
      <t xml:space="preserve">Table 1.7 </t>
    </r>
    <r>
      <rPr>
        <b/>
        <sz val="9"/>
        <rFont val="Arial"/>
        <family val="2"/>
      </rPr>
      <t>Stock of Portuguese-born emigrants in EU and EFTA countries, 2000/2001 and 2010/11</t>
    </r>
  </si>
  <si>
    <r>
      <rPr>
        <b/>
        <sz val="9"/>
        <color rgb="FFC00000"/>
        <rFont val="Arial"/>
        <family val="2"/>
      </rPr>
      <t>Table 1.8</t>
    </r>
    <r>
      <rPr>
        <b/>
        <sz val="9"/>
        <rFont val="Arial"/>
        <family val="2"/>
      </rPr>
      <t xml:space="preserve"> Stock of Portuguese-born emigrants aged 15 and over in OECD countries by age group and educational attainment, 2000/2001 and 2010/11</t>
    </r>
  </si>
  <si>
    <t>Resident 
population</t>
  </si>
  <si>
    <t>Rate</t>
  </si>
  <si>
    <t>(a) Only outflows of nationals and inflows of foreigners.</t>
  </si>
  <si>
    <t>Except return flows: only outflows of nationals and inflows of foreigners.</t>
  </si>
  <si>
    <r>
      <rPr>
        <b/>
        <sz val="9"/>
        <color rgb="FFC00000"/>
        <rFont val="Arial"/>
        <family val="2"/>
      </rPr>
      <t>Chart 1.6</t>
    </r>
    <r>
      <rPr>
        <b/>
        <sz val="9"/>
        <rFont val="Arial"/>
        <family val="2"/>
      </rPr>
      <t xml:space="preserve"> Stock of Portuguese-born emigrants aged 15 and over in OECD countries by age group and educational attainment, 2000/2001 and 2010/11</t>
    </r>
  </si>
  <si>
    <r>
      <t>Table 1.6</t>
    </r>
    <r>
      <rPr>
        <b/>
        <sz val="9"/>
        <rFont val="Arial"/>
        <family val="2"/>
      </rPr>
      <t xml:space="preserve"> UN estimates of the stock of Portuguese-born emigrants, 1990-2015</t>
    </r>
  </si>
  <si>
    <r>
      <rPr>
        <b/>
        <sz val="9"/>
        <color rgb="FFC00000"/>
        <rFont val="Arial"/>
        <family val="2"/>
      </rPr>
      <t>Chart 1.4</t>
    </r>
    <r>
      <rPr>
        <b/>
        <sz val="9"/>
        <rFont val="Arial"/>
        <family val="2"/>
      </rPr>
      <t xml:space="preserve"> UN estimates of the stock of Portuguese-born emigrants, 1990-2015</t>
    </r>
  </si>
  <si>
    <t>Absolute change</t>
  </si>
  <si>
    <t>Percentage change</t>
  </si>
  <si>
    <t>n.s.</t>
  </si>
  <si>
    <t>[n.s.] not significant; low reliability of data on Poland for 2010.</t>
  </si>
  <si>
    <t>Myanmar</t>
  </si>
  <si>
    <t>Labor force with tertiary education (% of total, 2014)</t>
  </si>
  <si>
    <t>Long-term unemployment (% of total unemployment, 2014)</t>
  </si>
  <si>
    <t>Stock of emigrants (thousands, 2015)</t>
  </si>
  <si>
    <t>Stock of emigrants as percentage of population (2015)</t>
  </si>
  <si>
    <t>Stock of immigrants (thousands, 2015)</t>
  </si>
  <si>
    <t>Stock of immigrants as percentage of population (2015)</t>
  </si>
  <si>
    <t>(*)</t>
  </si>
  <si>
    <t>Observatório da Emigração
[B]</t>
  </si>
  <si>
    <t>Current series</t>
  </si>
  <si>
    <r>
      <rPr>
        <b/>
        <sz val="9"/>
        <color rgb="FFC00000"/>
        <rFont val="Arial"/>
        <family val="2"/>
      </rPr>
      <t>Table 1.10</t>
    </r>
    <r>
      <rPr>
        <b/>
        <sz val="9"/>
        <rFont val="Arial"/>
        <family val="2"/>
      </rPr>
      <t xml:space="preserve"> Emigrants by country of origin, 2015</t>
    </r>
  </si>
  <si>
    <t>Paquistan</t>
  </si>
  <si>
    <t>Syria</t>
  </si>
  <si>
    <t>Palestine</t>
  </si>
  <si>
    <t xml:space="preserve">Egypt </t>
  </si>
  <si>
    <t xml:space="preserve">Turkey </t>
  </si>
  <si>
    <t>USA</t>
  </si>
  <si>
    <t>Morroco</t>
  </si>
  <si>
    <t>South Korea</t>
  </si>
  <si>
    <t>Somalia</t>
  </si>
  <si>
    <t>Uzbekistan</t>
  </si>
  <si>
    <r>
      <rPr>
        <b/>
        <sz val="9"/>
        <color rgb="FFC00000"/>
        <rFont val="Arial"/>
        <family val="2"/>
      </rPr>
      <t>Chart 1.8</t>
    </r>
    <r>
      <rPr>
        <b/>
        <sz val="9"/>
        <rFont val="Arial"/>
        <family val="2"/>
      </rPr>
      <t xml:space="preserve"> Emigrants by country of origin, 2015</t>
    </r>
  </si>
  <si>
    <t>Fertility rate, total (births per woman, 2015)</t>
  </si>
  <si>
    <t>Mean years of schooling (2015)</t>
  </si>
  <si>
    <t>HDI score (2015)</t>
  </si>
  <si>
    <t>HDI ranking (2015)</t>
  </si>
  <si>
    <r>
      <rPr>
        <b/>
        <sz val="9"/>
        <color rgb="FFC00000"/>
        <rFont val="Arial"/>
        <family val="2"/>
      </rPr>
      <t>Table 1.9</t>
    </r>
    <r>
      <rPr>
        <b/>
        <sz val="9"/>
        <rFont val="Arial"/>
        <family val="2"/>
      </rPr>
      <t xml:space="preserve"> Net migration in EU and EFTA countries, 2015</t>
    </r>
  </si>
  <si>
    <t>The Emigration Observatory (OEm) is an independent technical and research structure within the Centre for Research and Studies in Sociology (CIES-IUL) of ISCTE – University Institute of Lisbon. The Observatory is based on a partnership between the CIES-IUL, the Institute of Sociology (IS-UP) of the University of Porto, and the Centre for Geographical Studies (CEG) and the Centre for Research in Economic and Organizational Sociology (SOCIUS/CSG), both of the University of Lisbon. The Observatory is supported by the Portuguese Ministry of Foreign Affairs under a cooperation agreement.</t>
  </si>
  <si>
    <r>
      <rPr>
        <b/>
        <sz val="9"/>
        <color rgb="FFC00000"/>
        <rFont val="Arial"/>
        <family val="2"/>
      </rPr>
      <t>Chart 1.7</t>
    </r>
    <r>
      <rPr>
        <b/>
        <sz val="9"/>
        <rFont val="Arial"/>
        <family val="2"/>
      </rPr>
      <t xml:space="preserve"> Net migration rates in EU and EFTA countries, except return flows, 2015</t>
    </r>
  </si>
  <si>
    <t>(Average)</t>
  </si>
  <si>
    <t>Surface area (1000 km2, 2016)</t>
  </si>
  <si>
    <t>Population (millions, 2016)</t>
  </si>
  <si>
    <t>Population density (people per km2, 2016)</t>
  </si>
  <si>
    <t>Urban population (% of total, 2016)</t>
  </si>
  <si>
    <t>Population growth (annual %, 2016)</t>
  </si>
  <si>
    <t>Population ages 0-14 (% of total, 2016)</t>
  </si>
  <si>
    <t>Population ages 65 and above (% of total, 2016)</t>
  </si>
  <si>
    <t>Labor force, total (millions, 2016)</t>
  </si>
  <si>
    <t>Unemployment, total (% of total labor force, ILO estimate, 2016)</t>
  </si>
  <si>
    <t>Unemployment, youth (ages 15-24, ILO estimate, 2016)</t>
  </si>
  <si>
    <t>GDP (current US$, billions, 2016)</t>
  </si>
  <si>
    <t>GDP growth (annual %, 2016)</t>
  </si>
  <si>
    <t>GDP per capita (current US$, thousands, 2016)</t>
  </si>
  <si>
    <t>Infant mortality rate (deaths per 1000 live births, 2016)</t>
  </si>
  <si>
    <t>Inward remittance flows (current US$, million, 2016)</t>
  </si>
  <si>
    <t>Inward remittance flows as a percentage of GDP (2016)</t>
  </si>
  <si>
    <t>Outward remittance flows (current US$, million, 2016)</t>
  </si>
  <si>
    <t>(**)</t>
  </si>
  <si>
    <r>
      <rPr>
        <b/>
        <sz val="9"/>
        <color rgb="FFC00000"/>
        <rFont val="Arial"/>
        <family val="2"/>
      </rPr>
      <t>Table 1.4</t>
    </r>
    <r>
      <rPr>
        <b/>
        <sz val="9"/>
        <rFont val="Arial"/>
        <family val="2"/>
      </rPr>
      <t xml:space="preserve"> Estimates of the outflows of Portuguese emigrants, 2001-2016</t>
    </r>
  </si>
  <si>
    <r>
      <rPr>
        <b/>
        <sz val="9"/>
        <color rgb="FFC00000"/>
        <rFont val="Arial"/>
        <family val="2"/>
      </rPr>
      <t>Table 1.11</t>
    </r>
    <r>
      <rPr>
        <b/>
        <sz val="9"/>
        <rFont val="Arial"/>
        <family val="2"/>
      </rPr>
      <t xml:space="preserve"> Emigration and immigration rates in EU countries, 2015</t>
    </r>
  </si>
  <si>
    <r>
      <rPr>
        <b/>
        <sz val="9"/>
        <color rgb="FFC00000"/>
        <rFont val="Arial"/>
        <family val="2"/>
      </rPr>
      <t>Chart 1.2</t>
    </r>
    <r>
      <rPr>
        <b/>
        <sz val="9"/>
        <rFont val="Arial"/>
        <family val="2"/>
      </rPr>
      <t xml:space="preserve"> OEm Estimates of the outflows of Portuguese emigrants, 2001-2016</t>
    </r>
  </si>
  <si>
    <r>
      <rPr>
        <b/>
        <sz val="9"/>
        <color rgb="FFC00000"/>
        <rFont val="Arial"/>
        <family val="2"/>
      </rPr>
      <t>Chart 1.9</t>
    </r>
    <r>
      <rPr>
        <b/>
        <sz val="9"/>
        <rFont val="Arial"/>
        <family val="2"/>
      </rPr>
      <t xml:space="preserve"> Emigration and immigration rates in EU countries, 2015</t>
    </r>
  </si>
  <si>
    <t>Previous series</t>
  </si>
  <si>
    <t>(*) Provisional values. (**) Years in which there are differences between the values of the current series and the previous series.</t>
  </si>
  <si>
    <r>
      <rPr>
        <b/>
        <sz val="9"/>
        <color rgb="FFC00000"/>
        <rFont val="Arial"/>
        <family val="2"/>
      </rPr>
      <t>Chart 1.3</t>
    </r>
    <r>
      <rPr>
        <b/>
        <sz val="9"/>
        <rFont val="Arial"/>
        <family val="2"/>
      </rPr>
      <t xml:space="preserve"> Eurostat estimates of Portuguese permanent outflows and inflows, 2004-2016</t>
    </r>
  </si>
  <si>
    <r>
      <rPr>
        <b/>
        <sz val="9"/>
        <color rgb="FFC00000"/>
        <rFont val="Arial"/>
        <family val="2"/>
      </rPr>
      <t>Table 1.5</t>
    </r>
    <r>
      <rPr>
        <b/>
        <sz val="9"/>
        <rFont val="Arial"/>
        <family val="2"/>
      </rPr>
      <t xml:space="preserve"> Eurostat estimates of Portuguese net migration, 2004-2016</t>
    </r>
  </si>
  <si>
    <t>http://www.observatorioemigracao.pt/np4/5999.html</t>
  </si>
  <si>
    <t>Factbook 2017: list of tables and charts</t>
  </si>
  <si>
    <r>
      <rPr>
        <b/>
        <sz val="9"/>
        <color rgb="FFC00000"/>
        <rFont val="Arial"/>
        <family val="2"/>
      </rPr>
      <t>Chart 1.5</t>
    </r>
    <r>
      <rPr>
        <b/>
        <sz val="9"/>
        <rFont val="Arial"/>
        <family val="2"/>
      </rPr>
      <t xml:space="preserve"> Major changes in the stock of Portuguese-born emigrants in EU and EFTA countries, 2000/2001 to 2010/11</t>
    </r>
  </si>
  <si>
    <t>31 Jan 2018.</t>
  </si>
  <si>
    <t>http://www.observatorioemigracao.pt/np4EN/5999.html</t>
  </si>
  <si>
    <t>Table by Observatório da Emigração, data from the World Bank, DataBank, World Development Indicators, updated 15/12/2017, and the United Nations Development Programme (UNDP), 2016 Human Development Report (for mean years of schooling, HDI score and HDI ranking).</t>
  </si>
  <si>
    <t>Table by Observatório da Emigração, data from Maria Joannis Baganha and José Carlos Marques (2001), “População”, in Nuno Valério (ed.) (2001), Estatísticas Históricas Portuguesas, vol. I, Lisbon, Instituto Nacional de Estatística, pp. 33-126.</t>
  </si>
  <si>
    <t>Table by Observatório da Emigração, data from: [A] Instituto Nacional de Estatística (INE), Migratory Exit Movement Survey (1992 until 2007) and Annual Estimates of Emigration (as from 2008), based on the Portuguese Labour Force Survey data, in Pordata, Contemporary Portugal Database; [B] OEm estimates based on destination countries permanent inflows data.</t>
  </si>
  <si>
    <t>Table by Observatório da Emigração, data from Eurostat, database on population and social conditions.</t>
  </si>
  <si>
    <t>Table by Observatório da Emigração, data from United Nations, Department of Economic and Social Affairs, Population Division (2015), Trends in International Migrant Stock: Migrants by Destination and Origin (United Nations database, POP/DB/MIG/Stock/Rev.2015).</t>
  </si>
  <si>
    <t>Table by Observatório da Emigração, data from Eurostat, based on member states census data, 2000/2001 and 2010/2011.</t>
  </si>
  <si>
    <t>Table by Observatório da Emigração, data from OECD, Database on Immigrants in OECD Countries,  DIOC 2000-2001 and DIOC 2010-2011 (Rev 3 File C).</t>
  </si>
  <si>
    <t>Table by Observatório da Emigração, data from the United Nations, Department of Economic and Social Affairs, Population Division (2015), Trends in International Migrant Stock: Migrants by Destination and Origin (United Nations database, POP/DB/MIG/Stock/Rev.2015).</t>
  </si>
  <si>
    <t>Chart by Observatório da Emigração, data from Maria Joannis Baganha and José Carlos Marques (2001), “População”, in Nuno Valério (ed.) (2001), Estatísticas Históricas Portuguesas, vol. I, Lisbon, Instituto Nacional de Estatística, pp. 33-126.</t>
  </si>
  <si>
    <t>Chart by Observatório da Emigração, data from OEm estimates based on destination countries permanent inflows data.</t>
  </si>
  <si>
    <t>Chart by Observatório da Emigração, data from Eurostat, database on population and social conditions.</t>
  </si>
  <si>
    <t>Chart by Observatório da Emigração, data from United Nations, Department of Economic and Social Affairs, Population Division (2015), Trends in International Migrant Stock: Migrants by Destination and Origin (United Nations database, POP/DB/MIG/Stock/Rev.2015).</t>
  </si>
  <si>
    <t>Chart by Observatório da Emigração, data from Eurostat, based on member states census data, 2000/2001 and 2010/2011.</t>
  </si>
  <si>
    <t>Chart by Observatório da Emigração, data from OECD, Database on Immigrants in OECD Countries, DIOC 2010-2011.</t>
  </si>
  <si>
    <t>Chart by Observatório da Emigração, data from the United Nations, Department of Economic and Social Affairs, Population Division (2015), Trends in International Migrant Stock: Migrants by Destination and Origin (United Nations database, POP/DB/MIG/Stock/Rev.2015).</t>
  </si>
  <si>
    <t>Net migration except return flows (a)</t>
  </si>
  <si>
    <t>Emigration rate = number of emigrants as a percentage of the population of the country of origin; immigration rate = number of immigrants as a percentage of the population of the country of residence.</t>
  </si>
  <si>
    <t>Only countries with more than one million inhabitants.
Emigration rate = number of emigrants as a percentage of the population of the country of origin;
immigration rate = number of immigrants as a percentage of the population of the country of residence.</t>
  </si>
  <si>
    <t>Table by Observatório da Emigração, data from the United Nations, Department of Economic and Social Affairs, Population Division (2015), Trends in International Migrant Stock: Migrants by Destination and Origin (United Nations database, POP/DB/MIG/Stock/Rev.2015) (stocks of emigrants and of immigrants); Migration Database with Age of Entry, 1990-2000 (emigration rate of tertiary-educated population); World Bank, World Bank, Bilateral Remittance Matrix 2016 (v. Oct 2017) (remittance flows).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</si>
</sst>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0;\-###\ ##0;0;"/>
    <numFmt numFmtId="167" formatCode="###\ ###\ ##0;\-###\ ###\ ##0;0;"/>
    <numFmt numFmtId="168" formatCode="##0.0;\-##0.0;0.0;"/>
    <numFmt numFmtId="169" formatCode="##0.0\ \|;\-##0.0\ \|;0.0\ \|;\ \|"/>
  </numFmts>
  <fonts count="54" x14ac:knownFonts="1">
    <font>
      <sz val="11"/>
      <color theme="1"/>
      <name val="Calibri"/>
      <family val="2"/>
      <scheme val="minor"/>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sz val="8"/>
      <color theme="1"/>
      <name val="Arial"/>
      <family val="2"/>
    </font>
    <font>
      <b/>
      <sz val="8"/>
      <name val="Arial"/>
      <family val="2"/>
    </font>
    <font>
      <sz val="8"/>
      <name val="Arial"/>
      <family val="2"/>
    </font>
    <font>
      <sz val="8"/>
      <color theme="1"/>
      <name val="Arial"/>
      <family val="2"/>
    </font>
    <font>
      <b/>
      <sz val="8"/>
      <color theme="1"/>
      <name val="Arial"/>
      <family val="2"/>
    </font>
    <font>
      <i/>
      <sz val="8"/>
      <color theme="1"/>
      <name val="Arial"/>
      <family val="2"/>
    </font>
    <font>
      <sz val="11"/>
      <color theme="1"/>
      <name val="Arial"/>
      <family val="2"/>
    </font>
    <font>
      <sz val="10"/>
      <color theme="1"/>
      <name val="Calibri"/>
      <family val="2"/>
      <scheme val="minor"/>
    </font>
    <font>
      <b/>
      <sz val="8"/>
      <color theme="4" tint="-0.499984740745262"/>
      <name val="Arial"/>
      <family val="2"/>
    </font>
    <font>
      <u/>
      <sz val="8"/>
      <color theme="10"/>
      <name val="Arial"/>
      <family val="2"/>
    </font>
    <font>
      <b/>
      <sz val="12"/>
      <color rgb="FFC00000"/>
      <name val="Arial"/>
      <family val="2"/>
    </font>
    <font>
      <sz val="11"/>
      <name val="Calibri"/>
      <family val="2"/>
      <scheme val="minor"/>
    </font>
    <font>
      <sz val="11"/>
      <color theme="1"/>
      <name val="Calibri"/>
      <family val="2"/>
      <scheme val="minor"/>
    </font>
    <font>
      <b/>
      <sz val="9"/>
      <color theme="1"/>
      <name val="Arial"/>
      <family val="2"/>
    </font>
    <font>
      <sz val="9"/>
      <color theme="1"/>
      <name val="Calibri"/>
      <family val="2"/>
      <scheme val="minor"/>
    </font>
    <font>
      <b/>
      <sz val="8"/>
      <color rgb="FFC00000"/>
      <name val="Arial"/>
      <family val="2"/>
    </font>
    <font>
      <b/>
      <sz val="9"/>
      <color rgb="FFC00000"/>
      <name val="Arial"/>
      <family val="2"/>
    </font>
    <font>
      <b/>
      <sz val="8"/>
      <color rgb="FFC00000"/>
      <name val="Wingdings 3"/>
      <family val="1"/>
      <charset val="2"/>
    </font>
    <font>
      <b/>
      <sz val="9"/>
      <name val="Arial"/>
      <family val="2"/>
    </font>
    <font>
      <sz val="9"/>
      <name val="Arial"/>
      <family val="2"/>
    </font>
    <font>
      <sz val="9"/>
      <name val="Calibri"/>
      <family val="2"/>
      <scheme val="minor"/>
    </font>
    <font>
      <sz val="10"/>
      <name val="Arial"/>
      <family val="2"/>
    </font>
    <font>
      <sz val="11"/>
      <name val="Arial"/>
      <family val="2"/>
    </font>
    <font>
      <sz val="9"/>
      <color theme="1"/>
      <name val="Arial"/>
      <family val="2"/>
    </font>
    <font>
      <b/>
      <sz val="11"/>
      <color theme="1"/>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79998168889431442"/>
        <bgColor indexed="64"/>
      </patternFill>
    </fill>
  </fills>
  <borders count="26">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diagonal/>
    </border>
    <border>
      <left/>
      <right/>
      <top style="medium">
        <color auto="1"/>
      </top>
      <bottom/>
      <diagonal/>
    </border>
    <border>
      <left/>
      <right/>
      <top/>
      <bottom style="thin">
        <color auto="1"/>
      </bottom>
      <diagonal/>
    </border>
    <border>
      <left style="thin">
        <color auto="1"/>
      </left>
      <right/>
      <top style="medium">
        <color auto="1"/>
      </top>
      <bottom style="thin">
        <color indexed="64"/>
      </bottom>
      <diagonal/>
    </border>
    <border>
      <left style="thin">
        <color auto="1"/>
      </left>
      <right/>
      <top/>
      <bottom/>
      <diagonal/>
    </border>
    <border>
      <left/>
      <right style="thin">
        <color auto="1"/>
      </right>
      <top/>
      <bottom/>
      <diagonal/>
    </border>
    <border>
      <left style="thin">
        <color auto="1"/>
      </left>
      <right/>
      <top/>
      <bottom style="medium">
        <color indexed="64"/>
      </bottom>
      <diagonal/>
    </border>
    <border>
      <left/>
      <right style="thin">
        <color auto="1"/>
      </right>
      <top/>
      <bottom style="medium">
        <color indexed="64"/>
      </bottom>
      <diagonal/>
    </border>
    <border>
      <left style="thin">
        <color indexed="64"/>
      </left>
      <right/>
      <top style="thin">
        <color indexed="64"/>
      </top>
      <bottom/>
      <diagonal/>
    </border>
    <border>
      <left style="thin">
        <color indexed="64"/>
      </left>
      <right/>
      <top/>
      <bottom style="thin">
        <color auto="1"/>
      </bottom>
      <diagonal/>
    </border>
    <border>
      <left/>
      <right style="thin">
        <color auto="1"/>
      </right>
      <top/>
      <bottom style="thin">
        <color auto="1"/>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auto="1"/>
      </left>
      <right/>
      <top style="medium">
        <color auto="1"/>
      </top>
      <bottom/>
      <diagonal/>
    </border>
    <border>
      <left style="thin">
        <color indexed="64"/>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bottom style="thin">
        <color auto="1"/>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thin">
        <color auto="1"/>
      </right>
      <top style="medium">
        <color indexed="64"/>
      </top>
      <bottom/>
      <diagonal/>
    </border>
    <border>
      <left style="thin">
        <color indexed="64"/>
      </left>
      <right style="thin">
        <color indexed="64"/>
      </right>
      <top style="thin">
        <color indexed="64"/>
      </top>
      <bottom style="thin">
        <color indexed="64"/>
      </bottom>
      <diagonal/>
    </border>
  </borders>
  <cellStyleXfs count="21">
    <xf numFmtId="0" fontId="0" fillId="0" borderId="0"/>
    <xf numFmtId="0" fontId="31" fillId="0" borderId="0" applyNumberFormat="0" applyFill="0" applyBorder="0" applyAlignment="0" applyProtection="0"/>
    <xf numFmtId="0" fontId="41" fillId="0" borderId="0"/>
    <xf numFmtId="166" fontId="50" fillId="0" borderId="8" applyFill="0" applyProtection="0">
      <alignment horizontal="right" vertical="center" wrapText="1"/>
    </xf>
    <xf numFmtId="167" fontId="50" fillId="0" borderId="13" applyFill="0" applyProtection="0">
      <alignment horizontal="right" vertical="center" wrapText="1"/>
    </xf>
    <xf numFmtId="0" fontId="50" fillId="0" borderId="0" applyNumberFormat="0" applyFill="0" applyBorder="0" applyProtection="0">
      <alignment horizontal="left" vertical="center" wrapText="1"/>
    </xf>
    <xf numFmtId="168" fontId="50" fillId="0" borderId="0" applyFill="0" applyBorder="0" applyProtection="0">
      <alignment horizontal="right" vertical="center" wrapText="1"/>
    </xf>
    <xf numFmtId="169" fontId="50" fillId="0" borderId="5" applyFill="0" applyProtection="0">
      <alignment horizontal="right" vertical="center" wrapText="1"/>
    </xf>
    <xf numFmtId="0" fontId="17"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9" fillId="0" borderId="0"/>
    <xf numFmtId="0" fontId="51" fillId="0" borderId="0"/>
  </cellStyleXfs>
  <cellXfs count="519">
    <xf numFmtId="0" fontId="0" fillId="0" borderId="0" xfId="0"/>
    <xf numFmtId="3" fontId="32" fillId="0" borderId="0" xfId="0" applyNumberFormat="1" applyFont="1" applyAlignment="1">
      <alignment vertical="center"/>
    </xf>
    <xf numFmtId="0" fontId="0" fillId="0" borderId="0" xfId="0" applyAlignment="1">
      <alignment horizontal="left" vertical="center" indent="1"/>
    </xf>
    <xf numFmtId="3" fontId="31" fillId="2" borderId="0" xfId="0" applyNumberFormat="1" applyFont="1" applyFill="1" applyBorder="1" applyAlignment="1">
      <alignment horizontal="left" vertical="center" indent="1"/>
    </xf>
    <xf numFmtId="3" fontId="31" fillId="0" borderId="0" xfId="0" applyNumberFormat="1" applyFont="1" applyBorder="1" applyAlignment="1">
      <alignment horizontal="left" vertical="center" indent="1"/>
    </xf>
    <xf numFmtId="3" fontId="31" fillId="0" borderId="0" xfId="0" applyNumberFormat="1" applyFont="1" applyBorder="1" applyAlignment="1">
      <alignment horizontal="right" vertical="center" indent="1"/>
    </xf>
    <xf numFmtId="0" fontId="0" fillId="0" borderId="0" xfId="0" applyAlignment="1">
      <alignment horizontal="left" vertical="center" indent="1"/>
    </xf>
    <xf numFmtId="0" fontId="0" fillId="0" borderId="0" xfId="0" applyBorder="1" applyAlignment="1">
      <alignment horizontal="left" vertical="center" indent="1"/>
    </xf>
    <xf numFmtId="0" fontId="0" fillId="0" borderId="0" xfId="0" applyBorder="1" applyAlignment="1">
      <alignment horizontal="left" indent="1"/>
    </xf>
    <xf numFmtId="0" fontId="0" fillId="0" borderId="0" xfId="0" applyAlignment="1">
      <alignment horizontal="left" vertical="center" indent="1"/>
    </xf>
    <xf numFmtId="3" fontId="32" fillId="0" borderId="0" xfId="0" applyNumberFormat="1" applyFont="1" applyAlignment="1">
      <alignment horizontal="left" vertical="center" indent="1"/>
    </xf>
    <xf numFmtId="0" fontId="0" fillId="0" borderId="0" xfId="0" applyAlignment="1">
      <alignment horizontal="left" indent="1"/>
    </xf>
    <xf numFmtId="3" fontId="32" fillId="0" borderId="0" xfId="0" applyNumberFormat="1" applyFont="1" applyBorder="1" applyAlignment="1">
      <alignment vertical="center"/>
    </xf>
    <xf numFmtId="0" fontId="35" fillId="0" borderId="0" xfId="0" applyFont="1" applyBorder="1" applyAlignment="1">
      <alignment horizontal="left" vertical="center" indent="1"/>
    </xf>
    <xf numFmtId="3" fontId="31" fillId="0" borderId="0" xfId="0" applyNumberFormat="1" applyFont="1" applyFill="1" applyBorder="1" applyAlignment="1">
      <alignment horizontal="left" vertical="center" indent="1"/>
    </xf>
    <xf numFmtId="3" fontId="33" fillId="0" borderId="0" xfId="0" applyNumberFormat="1" applyFont="1" applyAlignment="1">
      <alignment horizontal="left" indent="1"/>
    </xf>
    <xf numFmtId="0" fontId="36" fillId="0" borderId="0" xfId="0" applyFont="1" applyAlignment="1">
      <alignment horizontal="left" indent="1"/>
    </xf>
    <xf numFmtId="3" fontId="32" fillId="0" borderId="0" xfId="0" applyNumberFormat="1" applyFont="1" applyAlignment="1">
      <alignment horizontal="left" indent="1"/>
    </xf>
    <xf numFmtId="0" fontId="0" fillId="0" borderId="0" xfId="0" applyAlignment="1">
      <alignment horizontal="left" wrapText="1" indent="1"/>
    </xf>
    <xf numFmtId="14" fontId="32" fillId="0" borderId="0" xfId="0" applyNumberFormat="1" applyFont="1" applyBorder="1" applyAlignment="1">
      <alignment horizontal="left" vertical="center"/>
    </xf>
    <xf numFmtId="0" fontId="35" fillId="0" borderId="0" xfId="0" applyFont="1" applyBorder="1" applyAlignment="1">
      <alignment horizontal="left" vertical="center"/>
    </xf>
    <xf numFmtId="0" fontId="32" fillId="0" borderId="0" xfId="0" applyFont="1" applyBorder="1" applyAlignment="1">
      <alignment horizontal="left" vertical="center"/>
    </xf>
    <xf numFmtId="0" fontId="0" fillId="0" borderId="0" xfId="0" applyAlignment="1">
      <alignment horizontal="left" wrapText="1" indent="1"/>
    </xf>
    <xf numFmtId="3" fontId="32" fillId="0" borderId="0" xfId="0" applyNumberFormat="1" applyFont="1" applyAlignment="1">
      <alignment horizontal="left" vertical="center"/>
    </xf>
    <xf numFmtId="0" fontId="32" fillId="0" borderId="0" xfId="0" applyFont="1" applyAlignment="1">
      <alignment horizontal="left" vertical="center"/>
    </xf>
    <xf numFmtId="0" fontId="0" fillId="0" borderId="0" xfId="0" applyAlignment="1">
      <alignment horizontal="left" indent="1"/>
    </xf>
    <xf numFmtId="14" fontId="32" fillId="0" borderId="0" xfId="0" applyNumberFormat="1" applyFont="1" applyAlignment="1">
      <alignment horizontal="left" vertical="center"/>
    </xf>
    <xf numFmtId="0" fontId="0" fillId="0" borderId="0" xfId="0" applyAlignment="1">
      <alignment horizontal="left" vertical="center"/>
    </xf>
    <xf numFmtId="0" fontId="0" fillId="0" borderId="0" xfId="0" applyAlignment="1">
      <alignment horizontal="left" vertical="center" indent="1"/>
    </xf>
    <xf numFmtId="3" fontId="32" fillId="0" borderId="0" xfId="0" applyNumberFormat="1" applyFont="1" applyAlignment="1"/>
    <xf numFmtId="3" fontId="33" fillId="0" borderId="0" xfId="0" applyNumberFormat="1" applyFont="1" applyBorder="1" applyAlignment="1">
      <alignment horizontal="right" vertical="center"/>
    </xf>
    <xf numFmtId="3" fontId="33" fillId="0" borderId="0" xfId="0" applyNumberFormat="1" applyFont="1" applyAlignment="1">
      <alignment horizontal="right" vertical="center"/>
    </xf>
    <xf numFmtId="3" fontId="32" fillId="0" borderId="0" xfId="0" applyNumberFormat="1" applyFont="1" applyAlignment="1">
      <alignment horizontal="right" vertical="center"/>
    </xf>
    <xf numFmtId="3" fontId="34" fillId="0" borderId="0" xfId="0" applyNumberFormat="1" applyFont="1" applyAlignment="1">
      <alignment horizontal="right" vertical="center"/>
    </xf>
    <xf numFmtId="0" fontId="0" fillId="0" borderId="0" xfId="0" applyAlignment="1">
      <alignment horizontal="left" vertical="center" indent="1"/>
    </xf>
    <xf numFmtId="3" fontId="31" fillId="2" borderId="0" xfId="0" applyNumberFormat="1" applyFont="1" applyFill="1" applyBorder="1" applyAlignment="1" applyProtection="1">
      <alignment horizontal="left" vertical="center" indent="1"/>
      <protection locked="0"/>
    </xf>
    <xf numFmtId="3" fontId="31" fillId="3" borderId="0" xfId="0" applyNumberFormat="1" applyFont="1" applyFill="1" applyBorder="1" applyAlignment="1" applyProtection="1">
      <alignment horizontal="left" vertical="center" indent="1"/>
      <protection locked="0"/>
    </xf>
    <xf numFmtId="0" fontId="0" fillId="3" borderId="0" xfId="0" applyFill="1"/>
    <xf numFmtId="3" fontId="32" fillId="3" borderId="0" xfId="0" applyNumberFormat="1" applyFont="1" applyFill="1" applyAlignment="1">
      <alignment vertical="center"/>
    </xf>
    <xf numFmtId="3" fontId="30" fillId="3" borderId="1" xfId="0" applyNumberFormat="1" applyFont="1" applyFill="1" applyBorder="1" applyAlignment="1" applyProtection="1">
      <alignment horizontal="left" vertical="center" wrapText="1" indent="1"/>
      <protection locked="0"/>
    </xf>
    <xf numFmtId="3" fontId="30" fillId="3" borderId="0" xfId="0" applyNumberFormat="1" applyFont="1" applyFill="1" applyBorder="1" applyAlignment="1" applyProtection="1">
      <alignment horizontal="left" vertical="center" indent="1"/>
      <protection locked="0"/>
    </xf>
    <xf numFmtId="14" fontId="32" fillId="0" borderId="0" xfId="0" applyNumberFormat="1" applyFont="1" applyBorder="1" applyAlignment="1">
      <alignment horizontal="left" vertical="center"/>
    </xf>
    <xf numFmtId="0" fontId="35" fillId="0" borderId="0" xfId="0" applyFont="1" applyBorder="1" applyAlignment="1">
      <alignment horizontal="left" vertical="center"/>
    </xf>
    <xf numFmtId="0" fontId="32" fillId="0" borderId="0" xfId="0" applyFont="1" applyBorder="1" applyAlignment="1">
      <alignment horizontal="left" vertical="center"/>
    </xf>
    <xf numFmtId="0" fontId="0" fillId="0" borderId="0" xfId="0" applyAlignment="1">
      <alignment horizontal="left" vertical="center" indent="1"/>
    </xf>
    <xf numFmtId="0" fontId="0" fillId="0" borderId="0" xfId="0" applyAlignment="1">
      <alignment horizontal="left" wrapText="1" indent="1"/>
    </xf>
    <xf numFmtId="0" fontId="32" fillId="3" borderId="0" xfId="0" applyFont="1" applyFill="1" applyAlignment="1">
      <alignment horizontal="left" vertical="center" wrapText="1"/>
    </xf>
    <xf numFmtId="0" fontId="32" fillId="0" borderId="0" xfId="0" applyFont="1" applyAlignment="1">
      <alignment horizontal="left" vertical="center"/>
    </xf>
    <xf numFmtId="14" fontId="32" fillId="0" borderId="0" xfId="0" applyNumberFormat="1" applyFont="1" applyAlignment="1">
      <alignment horizontal="left" vertical="center"/>
    </xf>
    <xf numFmtId="0" fontId="0" fillId="0" borderId="0" xfId="0" applyAlignment="1">
      <alignment horizontal="left" vertical="center"/>
    </xf>
    <xf numFmtId="3" fontId="39" fillId="3" borderId="0" xfId="0" applyNumberFormat="1" applyFont="1" applyFill="1" applyAlignment="1">
      <alignment horizontal="center" vertical="center"/>
    </xf>
    <xf numFmtId="3" fontId="39" fillId="0" borderId="0" xfId="0" applyNumberFormat="1" applyFont="1" applyAlignment="1">
      <alignment horizontal="center" vertical="center"/>
    </xf>
    <xf numFmtId="3" fontId="39" fillId="0" borderId="0" xfId="0" applyNumberFormat="1" applyFont="1" applyBorder="1" applyAlignment="1">
      <alignment horizontal="center" vertical="center"/>
    </xf>
    <xf numFmtId="3" fontId="37" fillId="0" borderId="0" xfId="0" applyNumberFormat="1" applyFont="1" applyBorder="1" applyAlignment="1">
      <alignment horizontal="left" vertical="center" indent="1"/>
    </xf>
    <xf numFmtId="0" fontId="0" fillId="3" borderId="0" xfId="0" applyFill="1" applyAlignment="1">
      <alignment horizontal="right" indent="1"/>
    </xf>
    <xf numFmtId="0" fontId="0" fillId="3" borderId="0" xfId="0" applyFill="1" applyAlignment="1"/>
    <xf numFmtId="0" fontId="0" fillId="0" borderId="0" xfId="0" applyAlignment="1"/>
    <xf numFmtId="0" fontId="0" fillId="3" borderId="0" xfId="0" applyFill="1" applyAlignment="1">
      <alignment vertical="center"/>
    </xf>
    <xf numFmtId="0" fontId="0" fillId="0" borderId="0" xfId="0" applyAlignment="1">
      <alignment vertical="center"/>
    </xf>
    <xf numFmtId="3" fontId="33" fillId="0" borderId="0" xfId="0" applyNumberFormat="1" applyFont="1" applyAlignment="1">
      <alignment horizontal="right" vertical="top" indent="1"/>
    </xf>
    <xf numFmtId="3" fontId="32" fillId="0" borderId="0" xfId="0" applyNumberFormat="1" applyFont="1" applyFill="1" applyAlignment="1">
      <alignment vertical="center"/>
    </xf>
    <xf numFmtId="3" fontId="31" fillId="0" borderId="0" xfId="0" applyNumberFormat="1" applyFont="1" applyFill="1" applyBorder="1" applyAlignment="1" applyProtection="1">
      <alignment horizontal="left" vertical="center" indent="1"/>
      <protection locked="0"/>
    </xf>
    <xf numFmtId="0" fontId="0" fillId="0" borderId="0" xfId="0" applyFill="1"/>
    <xf numFmtId="0" fontId="32" fillId="3" borderId="0" xfId="0" applyFont="1" applyFill="1" applyBorder="1" applyAlignment="1">
      <alignment horizontal="left" vertical="center" wrapText="1"/>
    </xf>
    <xf numFmtId="0" fontId="35" fillId="3" borderId="0" xfId="0" applyFont="1" applyFill="1" applyBorder="1" applyAlignment="1">
      <alignment horizontal="left" vertical="center" wrapText="1"/>
    </xf>
    <xf numFmtId="3" fontId="0" fillId="3" borderId="0" xfId="0" applyNumberFormat="1" applyFill="1" applyAlignment="1">
      <alignment vertical="center"/>
    </xf>
    <xf numFmtId="0" fontId="0" fillId="2" borderId="0" xfId="0" applyFill="1"/>
    <xf numFmtId="0" fontId="0" fillId="3" borderId="0" xfId="0" applyFill="1" applyAlignment="1">
      <alignment horizontal="left" vertical="top"/>
    </xf>
    <xf numFmtId="3" fontId="0" fillId="3" borderId="0" xfId="0" applyNumberFormat="1" applyFill="1" applyAlignment="1">
      <alignment horizontal="right" indent="1"/>
    </xf>
    <xf numFmtId="0" fontId="0" fillId="0" borderId="0" xfId="0" applyAlignment="1">
      <alignment horizontal="left" indent="1"/>
    </xf>
    <xf numFmtId="3" fontId="39" fillId="0" borderId="0" xfId="0" applyNumberFormat="1" applyFont="1" applyFill="1" applyAlignment="1">
      <alignment horizontal="center" vertical="center"/>
    </xf>
    <xf numFmtId="0" fontId="0" fillId="0" borderId="0" xfId="0" applyFill="1" applyAlignment="1">
      <alignment horizontal="left" vertical="center" indent="1"/>
    </xf>
    <xf numFmtId="3" fontId="37" fillId="0" borderId="0" xfId="0" applyNumberFormat="1" applyFont="1" applyAlignment="1">
      <alignment horizontal="left" vertical="center" indent="1"/>
    </xf>
    <xf numFmtId="0" fontId="0" fillId="0" borderId="0" xfId="0" applyAlignment="1">
      <alignment horizontal="left" vertical="center" indent="1"/>
    </xf>
    <xf numFmtId="0" fontId="40" fillId="0" borderId="0" xfId="0" applyFont="1" applyAlignment="1">
      <alignment horizontal="left" vertical="center" indent="1"/>
    </xf>
    <xf numFmtId="0" fontId="44" fillId="0" borderId="0" xfId="1" applyFont="1" applyBorder="1" applyAlignment="1">
      <alignment horizontal="right" vertical="center" indent="1"/>
    </xf>
    <xf numFmtId="0" fontId="44" fillId="0" borderId="0" xfId="0" applyFont="1" applyFill="1" applyAlignment="1">
      <alignment horizontal="left" vertical="top"/>
    </xf>
    <xf numFmtId="0" fontId="44" fillId="0" borderId="0" xfId="1" applyFont="1" applyFill="1" applyAlignment="1">
      <alignment horizontal="left" vertical="top"/>
    </xf>
    <xf numFmtId="0" fontId="44" fillId="0" borderId="0" xfId="0" applyFont="1" applyFill="1" applyAlignment="1">
      <alignment horizontal="left" vertical="top" indent="1"/>
    </xf>
    <xf numFmtId="0" fontId="0" fillId="0" borderId="0" xfId="0" applyAlignment="1">
      <alignment horizontal="left" wrapText="1" indent="1"/>
    </xf>
    <xf numFmtId="1" fontId="31" fillId="2" borderId="0" xfId="0" applyNumberFormat="1" applyFont="1" applyFill="1" applyBorder="1" applyAlignment="1">
      <alignment horizontal="center" vertical="center"/>
    </xf>
    <xf numFmtId="0" fontId="35" fillId="0" borderId="0" xfId="0" applyFont="1" applyFill="1" applyBorder="1" applyAlignment="1">
      <alignment horizontal="right" vertical="center" indent="1"/>
    </xf>
    <xf numFmtId="0" fontId="44" fillId="2" borderId="0" xfId="0" applyFont="1" applyFill="1" applyBorder="1" applyAlignment="1">
      <alignment horizontal="left" vertical="center" indent="1"/>
    </xf>
    <xf numFmtId="1" fontId="30" fillId="0" borderId="1" xfId="0" applyNumberFormat="1" applyFont="1" applyFill="1" applyBorder="1" applyAlignment="1" applyProtection="1">
      <alignment horizontal="center" vertical="center" wrapText="1"/>
      <protection locked="0"/>
    </xf>
    <xf numFmtId="0" fontId="31" fillId="0" borderId="0" xfId="0" applyFont="1" applyFill="1" applyBorder="1" applyAlignment="1">
      <alignment horizontal="left" vertical="center" indent="1"/>
    </xf>
    <xf numFmtId="3" fontId="33" fillId="0" borderId="0" xfId="0" applyNumberFormat="1" applyFont="1" applyFill="1" applyAlignment="1">
      <alignment horizontal="left" indent="1"/>
    </xf>
    <xf numFmtId="3" fontId="33" fillId="0" borderId="0" xfId="0" applyNumberFormat="1" applyFont="1" applyFill="1" applyAlignment="1">
      <alignment horizontal="left"/>
    </xf>
    <xf numFmtId="3" fontId="31" fillId="2" borderId="7" xfId="0" applyNumberFormat="1" applyFont="1" applyFill="1" applyBorder="1" applyAlignment="1">
      <alignment horizontal="right" vertical="center" indent="4"/>
    </xf>
    <xf numFmtId="14" fontId="32" fillId="3" borderId="0" xfId="0" applyNumberFormat="1" applyFont="1" applyFill="1" applyBorder="1" applyAlignment="1">
      <alignment horizontal="left" vertical="center"/>
    </xf>
    <xf numFmtId="0" fontId="35" fillId="3" borderId="0" xfId="0" applyFont="1" applyFill="1" applyBorder="1" applyAlignment="1">
      <alignment horizontal="left" vertical="center"/>
    </xf>
    <xf numFmtId="0" fontId="38" fillId="3" borderId="0" xfId="1" applyFont="1" applyFill="1" applyBorder="1" applyAlignment="1">
      <alignment horizontal="left" vertical="center"/>
    </xf>
    <xf numFmtId="0" fontId="32" fillId="3" borderId="0" xfId="0" applyFont="1" applyFill="1" applyBorder="1" applyAlignment="1">
      <alignment horizontal="left" vertical="center"/>
    </xf>
    <xf numFmtId="3" fontId="27" fillId="0" borderId="0" xfId="0" applyNumberFormat="1" applyFont="1" applyAlignment="1">
      <alignment horizontal="right" vertical="center" indent="1"/>
    </xf>
    <xf numFmtId="3" fontId="31" fillId="0" borderId="2" xfId="0" applyNumberFormat="1" applyFont="1" applyFill="1" applyBorder="1" applyAlignment="1">
      <alignment horizontal="left" vertical="center" indent="1"/>
    </xf>
    <xf numFmtId="0" fontId="27" fillId="2" borderId="0" xfId="0" applyFont="1" applyFill="1" applyBorder="1" applyAlignment="1">
      <alignment horizontal="center" vertical="center"/>
    </xf>
    <xf numFmtId="3" fontId="31" fillId="2" borderId="2" xfId="0" applyNumberFormat="1" applyFont="1" applyFill="1" applyBorder="1" applyAlignment="1" applyProtection="1">
      <alignment horizontal="left" vertical="center" indent="1"/>
      <protection locked="0"/>
    </xf>
    <xf numFmtId="3" fontId="30" fillId="3" borderId="1" xfId="0" applyNumberFormat="1" applyFont="1" applyFill="1" applyBorder="1" applyAlignment="1" applyProtection="1">
      <alignment horizontal="center" vertical="center" wrapText="1"/>
      <protection locked="0"/>
    </xf>
    <xf numFmtId="1" fontId="30" fillId="3" borderId="1" xfId="0" quotePrefix="1" applyNumberFormat="1" applyFont="1" applyFill="1" applyBorder="1" applyAlignment="1" applyProtection="1">
      <alignment horizontal="center" vertical="center" wrapText="1"/>
      <protection locked="0"/>
    </xf>
    <xf numFmtId="3" fontId="31" fillId="0" borderId="0" xfId="0" applyNumberFormat="1" applyFont="1" applyFill="1" applyBorder="1" applyAlignment="1" applyProtection="1">
      <alignment horizontal="right" vertical="center" indent="4"/>
      <protection locked="0"/>
    </xf>
    <xf numFmtId="3" fontId="33" fillId="3" borderId="3" xfId="0" applyNumberFormat="1" applyFont="1" applyFill="1" applyBorder="1" applyAlignment="1">
      <alignment horizontal="left" vertical="center" indent="1"/>
    </xf>
    <xf numFmtId="1" fontId="30" fillId="3" borderId="1" xfId="0" applyNumberFormat="1" applyFont="1" applyFill="1" applyBorder="1" applyAlignment="1" applyProtection="1">
      <alignment horizontal="left" vertical="center" wrapText="1" indent="1"/>
      <protection locked="0"/>
    </xf>
    <xf numFmtId="3" fontId="33" fillId="3" borderId="1" xfId="0" applyNumberFormat="1" applyFont="1" applyFill="1" applyBorder="1" applyAlignment="1">
      <alignment horizontal="left" vertical="center" indent="1"/>
    </xf>
    <xf numFmtId="3" fontId="31" fillId="2" borderId="0" xfId="0" applyNumberFormat="1" applyFont="1" applyFill="1" applyBorder="1" applyAlignment="1">
      <alignment horizontal="left" vertical="center" wrapText="1" indent="1"/>
    </xf>
    <xf numFmtId="1" fontId="31" fillId="2" borderId="3" xfId="0" applyNumberFormat="1" applyFont="1" applyFill="1" applyBorder="1" applyAlignment="1">
      <alignment horizontal="center" vertical="center" wrapText="1"/>
    </xf>
    <xf numFmtId="1" fontId="31" fillId="2" borderId="2" xfId="0" applyNumberFormat="1" applyFont="1" applyFill="1" applyBorder="1" applyAlignment="1">
      <alignment horizontal="center" vertical="center"/>
    </xf>
    <xf numFmtId="1" fontId="31" fillId="0" borderId="0" xfId="0" applyNumberFormat="1" applyFont="1" applyFill="1" applyBorder="1" applyAlignment="1">
      <alignment horizontal="center" vertical="center"/>
    </xf>
    <xf numFmtId="3" fontId="31" fillId="0" borderId="7" xfId="0" applyNumberFormat="1" applyFont="1" applyFill="1" applyBorder="1" applyAlignment="1">
      <alignment horizontal="right" vertical="center" indent="4"/>
    </xf>
    <xf numFmtId="0" fontId="27" fillId="0" borderId="0" xfId="0" applyFont="1" applyFill="1" applyBorder="1" applyAlignment="1">
      <alignment horizontal="center" vertical="center"/>
    </xf>
    <xf numFmtId="1" fontId="31" fillId="0" borderId="0" xfId="0" applyNumberFormat="1" applyFont="1" applyBorder="1" applyAlignment="1">
      <alignment horizontal="center" vertical="center"/>
    </xf>
    <xf numFmtId="3" fontId="30" fillId="0" borderId="18" xfId="0" applyNumberFormat="1" applyFont="1" applyBorder="1" applyAlignment="1">
      <alignment horizontal="center" vertical="center" wrapText="1"/>
    </xf>
    <xf numFmtId="3" fontId="30" fillId="0" borderId="15" xfId="0" applyNumberFormat="1" applyFont="1" applyBorder="1" applyAlignment="1">
      <alignment horizontal="center" vertical="center" wrapText="1"/>
    </xf>
    <xf numFmtId="3" fontId="30" fillId="0" borderId="19" xfId="0" applyNumberFormat="1" applyFont="1" applyBorder="1" applyAlignment="1">
      <alignment horizontal="center" vertical="center" wrapText="1"/>
    </xf>
    <xf numFmtId="3" fontId="30" fillId="0" borderId="11" xfId="0" applyNumberFormat="1" applyFont="1" applyBorder="1" applyAlignment="1">
      <alignment horizontal="center" vertical="center" wrapText="1"/>
    </xf>
    <xf numFmtId="3" fontId="30" fillId="0" borderId="14" xfId="0" applyNumberFormat="1" applyFont="1" applyBorder="1" applyAlignment="1">
      <alignment horizontal="center" vertical="center" wrapText="1"/>
    </xf>
    <xf numFmtId="3" fontId="31" fillId="0" borderId="0" xfId="0" applyNumberFormat="1" applyFont="1" applyFill="1" applyBorder="1" applyAlignment="1" applyProtection="1">
      <alignment horizontal="right" vertical="center" indent="3"/>
      <protection locked="0"/>
    </xf>
    <xf numFmtId="0" fontId="33" fillId="3" borderId="0" xfId="0" applyFont="1" applyFill="1" applyAlignment="1">
      <alignment horizontal="right" vertical="top" indent="1"/>
    </xf>
    <xf numFmtId="3" fontId="32" fillId="0" borderId="0" xfId="0" applyNumberFormat="1" applyFont="1" applyBorder="1" applyAlignment="1">
      <alignment horizontal="right" vertical="center" wrapText="1" indent="1"/>
    </xf>
    <xf numFmtId="0" fontId="0" fillId="0" borderId="0" xfId="0" applyAlignment="1">
      <alignment horizontal="right" vertical="center" wrapText="1" indent="1"/>
    </xf>
    <xf numFmtId="3" fontId="31" fillId="0" borderId="2" xfId="0" applyNumberFormat="1" applyFont="1" applyFill="1" applyBorder="1" applyAlignment="1" applyProtection="1">
      <alignment horizontal="left" vertical="center" indent="1"/>
      <protection locked="0"/>
    </xf>
    <xf numFmtId="3" fontId="30" fillId="0" borderId="3" xfId="0" applyNumberFormat="1" applyFont="1" applyFill="1" applyBorder="1" applyAlignment="1" applyProtection="1">
      <alignment horizontal="left" vertical="center" indent="1"/>
      <protection locked="0"/>
    </xf>
    <xf numFmtId="3" fontId="30" fillId="3" borderId="15" xfId="0" quotePrefix="1" applyNumberFormat="1" applyFont="1" applyFill="1" applyBorder="1" applyAlignment="1" applyProtection="1">
      <alignment horizontal="center" vertical="center" wrapText="1"/>
      <protection locked="0"/>
    </xf>
    <xf numFmtId="3" fontId="30" fillId="3" borderId="18" xfId="0" quotePrefix="1" applyNumberFormat="1" applyFont="1" applyFill="1" applyBorder="1" applyAlignment="1" applyProtection="1">
      <alignment horizontal="center" vertical="center" wrapText="1"/>
      <protection locked="0"/>
    </xf>
    <xf numFmtId="3" fontId="30" fillId="3" borderId="1" xfId="0" quotePrefix="1" applyNumberFormat="1" applyFont="1" applyFill="1" applyBorder="1" applyAlignment="1" applyProtection="1">
      <alignment horizontal="center" vertical="center" wrapText="1"/>
      <protection locked="0"/>
    </xf>
    <xf numFmtId="3" fontId="30" fillId="3" borderId="0" xfId="0" applyNumberFormat="1" applyFont="1" applyFill="1" applyBorder="1" applyAlignment="1" applyProtection="1">
      <alignment horizontal="right" vertical="center" indent="7"/>
      <protection locked="0"/>
    </xf>
    <xf numFmtId="3" fontId="31" fillId="2" borderId="0" xfId="0" applyNumberFormat="1" applyFont="1" applyFill="1" applyBorder="1" applyAlignment="1" applyProtection="1">
      <alignment horizontal="right" vertical="center" indent="7"/>
      <protection locked="0"/>
    </xf>
    <xf numFmtId="3" fontId="31" fillId="3" borderId="0" xfId="0" applyNumberFormat="1" applyFont="1" applyFill="1" applyBorder="1" applyAlignment="1" applyProtection="1">
      <alignment horizontal="right" vertical="center" indent="7"/>
      <protection locked="0"/>
    </xf>
    <xf numFmtId="3" fontId="31" fillId="0" borderId="0" xfId="0" applyNumberFormat="1" applyFont="1" applyFill="1" applyBorder="1" applyAlignment="1" applyProtection="1">
      <alignment horizontal="right" vertical="center" indent="7"/>
      <protection locked="0"/>
    </xf>
    <xf numFmtId="3" fontId="31" fillId="2" borderId="2" xfId="0" applyNumberFormat="1" applyFont="1" applyFill="1" applyBorder="1" applyAlignment="1" applyProtection="1">
      <alignment horizontal="right" vertical="center" indent="7"/>
      <protection locked="0"/>
    </xf>
    <xf numFmtId="1" fontId="30" fillId="3" borderId="1" xfId="0" applyNumberFormat="1" applyFont="1" applyFill="1" applyBorder="1" applyAlignment="1" applyProtection="1">
      <alignment horizontal="center" vertical="center" wrapText="1"/>
      <protection locked="0"/>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0" fontId="30" fillId="0" borderId="5" xfId="0" applyFont="1" applyBorder="1" applyAlignment="1">
      <alignment horizontal="center" vertical="center" wrapText="1"/>
    </xf>
    <xf numFmtId="3" fontId="47" fillId="0" borderId="0" xfId="0" applyNumberFormat="1" applyFont="1" applyAlignment="1">
      <alignment horizontal="left" vertical="center" indent="1"/>
    </xf>
    <xf numFmtId="3" fontId="30" fillId="0" borderId="13" xfId="0" applyNumberFormat="1" applyFont="1" applyBorder="1" applyAlignment="1">
      <alignment horizontal="center" vertical="center" wrapText="1"/>
    </xf>
    <xf numFmtId="0" fontId="35" fillId="0" borderId="0" xfId="0" applyFont="1" applyBorder="1" applyAlignment="1">
      <alignment horizontal="left" vertical="center"/>
    </xf>
    <xf numFmtId="0" fontId="0" fillId="0" borderId="0" xfId="0" applyAlignment="1">
      <alignment horizontal="left" wrapText="1"/>
    </xf>
    <xf numFmtId="0" fontId="27" fillId="0" borderId="2" xfId="0" applyFont="1" applyFill="1" applyBorder="1" applyAlignment="1">
      <alignment horizontal="center" vertical="center"/>
    </xf>
    <xf numFmtId="0" fontId="31" fillId="0" borderId="0" xfId="0" applyFont="1" applyFill="1" applyAlignment="1">
      <alignment horizontal="left" vertical="center"/>
    </xf>
    <xf numFmtId="0" fontId="31" fillId="0" borderId="0" xfId="0" applyFont="1" applyFill="1" applyAlignment="1">
      <alignment horizontal="left" vertical="center" indent="1"/>
    </xf>
    <xf numFmtId="3" fontId="31" fillId="2" borderId="7" xfId="0" applyNumberFormat="1" applyFont="1" applyFill="1" applyBorder="1" applyAlignment="1">
      <alignment horizontal="right" vertical="center" indent="2"/>
    </xf>
    <xf numFmtId="3" fontId="31" fillId="0" borderId="7" xfId="0" applyNumberFormat="1" applyFont="1" applyBorder="1" applyAlignment="1">
      <alignment horizontal="right" vertical="center" indent="2"/>
    </xf>
    <xf numFmtId="3" fontId="31" fillId="2" borderId="9" xfId="0" applyNumberFormat="1" applyFont="1" applyFill="1" applyBorder="1" applyAlignment="1">
      <alignment horizontal="right" vertical="center" indent="2"/>
    </xf>
    <xf numFmtId="3" fontId="31" fillId="2" borderId="0" xfId="0" applyNumberFormat="1" applyFont="1" applyFill="1" applyBorder="1" applyAlignment="1">
      <alignment horizontal="right" vertical="center" indent="2"/>
    </xf>
    <xf numFmtId="3" fontId="31" fillId="2" borderId="8" xfId="0" applyNumberFormat="1" applyFont="1" applyFill="1" applyBorder="1" applyAlignment="1">
      <alignment horizontal="right" vertical="center" indent="2"/>
    </xf>
    <xf numFmtId="3" fontId="31" fillId="0" borderId="0" xfId="0" applyNumberFormat="1" applyFont="1" applyBorder="1" applyAlignment="1">
      <alignment horizontal="right" vertical="center" indent="2"/>
    </xf>
    <xf numFmtId="3" fontId="31" fillId="0" borderId="8" xfId="0" applyNumberFormat="1" applyFont="1" applyBorder="1" applyAlignment="1">
      <alignment horizontal="right" vertical="center" indent="2"/>
    </xf>
    <xf numFmtId="3" fontId="31" fillId="3" borderId="0" xfId="0" applyNumberFormat="1" applyFont="1" applyFill="1" applyBorder="1" applyAlignment="1">
      <alignment horizontal="right" vertical="center" indent="2"/>
    </xf>
    <xf numFmtId="3" fontId="31" fillId="3" borderId="8" xfId="0" applyNumberFormat="1" applyFont="1" applyFill="1" applyBorder="1" applyAlignment="1">
      <alignment horizontal="right" vertical="center" indent="2"/>
    </xf>
    <xf numFmtId="3" fontId="31" fillId="0" borderId="0" xfId="0" applyNumberFormat="1" applyFont="1" applyFill="1" applyBorder="1" applyAlignment="1">
      <alignment horizontal="right" vertical="center" indent="2"/>
    </xf>
    <xf numFmtId="3" fontId="31" fillId="0" borderId="8" xfId="0" applyNumberFormat="1" applyFont="1" applyFill="1" applyBorder="1" applyAlignment="1">
      <alignment horizontal="right" vertical="center" indent="2"/>
    </xf>
    <xf numFmtId="3" fontId="31" fillId="0" borderId="7" xfId="0" applyNumberFormat="1" applyFont="1" applyFill="1" applyBorder="1" applyAlignment="1">
      <alignment horizontal="right" vertical="center" indent="2"/>
    </xf>
    <xf numFmtId="3" fontId="31" fillId="2" borderId="2" xfId="0" applyNumberFormat="1" applyFont="1" applyFill="1" applyBorder="1" applyAlignment="1">
      <alignment horizontal="right" vertical="center" indent="2"/>
    </xf>
    <xf numFmtId="3" fontId="31" fillId="2" borderId="10" xfId="0" applyNumberFormat="1" applyFont="1" applyFill="1" applyBorder="1" applyAlignment="1">
      <alignment horizontal="right" vertical="center" indent="2"/>
    </xf>
    <xf numFmtId="164" fontId="31" fillId="2" borderId="0" xfId="0" applyNumberFormat="1" applyFont="1" applyFill="1" applyBorder="1" applyAlignment="1">
      <alignment horizontal="right" vertical="center" indent="5"/>
    </xf>
    <xf numFmtId="164" fontId="31" fillId="3" borderId="0" xfId="0" applyNumberFormat="1" applyFont="1" applyFill="1" applyBorder="1" applyAlignment="1">
      <alignment horizontal="right" vertical="center" indent="5"/>
    </xf>
    <xf numFmtId="164" fontId="31" fillId="3" borderId="2" xfId="0" applyNumberFormat="1" applyFont="1" applyFill="1" applyBorder="1" applyAlignment="1">
      <alignment horizontal="right" vertical="center" indent="5"/>
    </xf>
    <xf numFmtId="0" fontId="32" fillId="2" borderId="0" xfId="0" applyFont="1" applyFill="1" applyBorder="1" applyAlignment="1">
      <alignment horizontal="right" vertical="center" indent="2"/>
    </xf>
    <xf numFmtId="0" fontId="32" fillId="3" borderId="0" xfId="0" applyFont="1" applyFill="1" applyBorder="1" applyAlignment="1">
      <alignment horizontal="right" vertical="center" indent="2"/>
    </xf>
    <xf numFmtId="0" fontId="29" fillId="2" borderId="0" xfId="0" applyFont="1" applyFill="1" applyBorder="1" applyAlignment="1">
      <alignment horizontal="right" vertical="center" indent="2"/>
    </xf>
    <xf numFmtId="0" fontId="28" fillId="2" borderId="0" xfId="0" applyFont="1" applyFill="1" applyBorder="1" applyAlignment="1">
      <alignment horizontal="right" vertical="center" indent="2"/>
    </xf>
    <xf numFmtId="0" fontId="28" fillId="3" borderId="0" xfId="0" applyFont="1" applyFill="1" applyBorder="1" applyAlignment="1">
      <alignment horizontal="right" vertical="center" indent="2"/>
    </xf>
    <xf numFmtId="0" fontId="32" fillId="3" borderId="2" xfId="0" applyFont="1" applyFill="1" applyBorder="1" applyAlignment="1">
      <alignment horizontal="right" vertical="center" indent="2"/>
    </xf>
    <xf numFmtId="3" fontId="32" fillId="3" borderId="0" xfId="0" applyNumberFormat="1" applyFont="1" applyFill="1" applyBorder="1" applyAlignment="1">
      <alignment horizontal="left" vertical="center" indent="1"/>
    </xf>
    <xf numFmtId="3" fontId="32" fillId="2" borderId="0" xfId="0" applyNumberFormat="1" applyFont="1" applyFill="1" applyBorder="1" applyAlignment="1">
      <alignment horizontal="left" vertical="center" indent="1"/>
    </xf>
    <xf numFmtId="3" fontId="30" fillId="3" borderId="0" xfId="0" applyNumberFormat="1" applyFont="1" applyFill="1" applyAlignment="1">
      <alignment horizontal="left" vertical="center" indent="1"/>
    </xf>
    <xf numFmtId="3" fontId="30" fillId="3" borderId="0" xfId="0" applyNumberFormat="1" applyFont="1" applyFill="1" applyAlignment="1">
      <alignment horizontal="left" vertical="center"/>
    </xf>
    <xf numFmtId="3" fontId="30" fillId="0" borderId="0" xfId="0" applyNumberFormat="1" applyFont="1" applyAlignment="1">
      <alignment horizontal="left" vertical="center"/>
    </xf>
    <xf numFmtId="3" fontId="30" fillId="0" borderId="0" xfId="0" applyNumberFormat="1" applyFont="1" applyBorder="1" applyAlignment="1">
      <alignment horizontal="left" vertical="center"/>
    </xf>
    <xf numFmtId="0" fontId="51" fillId="0" borderId="0" xfId="0" applyFont="1" applyFill="1" applyBorder="1" applyAlignment="1">
      <alignment horizontal="right" vertical="center" indent="1"/>
    </xf>
    <xf numFmtId="3" fontId="30" fillId="0" borderId="0" xfId="0" applyNumberFormat="1" applyFont="1" applyFill="1" applyBorder="1" applyAlignment="1">
      <alignment horizontal="left" vertical="center"/>
    </xf>
    <xf numFmtId="3" fontId="30" fillId="0" borderId="0" xfId="0" applyNumberFormat="1" applyFont="1" applyFill="1" applyAlignment="1">
      <alignment horizontal="left" vertical="center"/>
    </xf>
    <xf numFmtId="0" fontId="33" fillId="0" borderId="18" xfId="0" applyFont="1" applyBorder="1" applyAlignment="1">
      <alignment horizontal="center" vertical="center"/>
    </xf>
    <xf numFmtId="3" fontId="30" fillId="0" borderId="19" xfId="0" applyNumberFormat="1" applyFont="1" applyFill="1" applyBorder="1" applyAlignment="1" applyProtection="1">
      <alignment horizontal="center" vertical="center" wrapText="1"/>
      <protection locked="0"/>
    </xf>
    <xf numFmtId="0" fontId="33" fillId="0" borderId="15" xfId="0" applyFont="1" applyBorder="1" applyAlignment="1">
      <alignment horizontal="center" vertical="center"/>
    </xf>
    <xf numFmtId="3" fontId="30" fillId="0" borderId="15" xfId="0" applyNumberFormat="1" applyFont="1" applyFill="1" applyBorder="1" applyAlignment="1" applyProtection="1">
      <alignment horizontal="center" vertical="center" wrapText="1"/>
      <protection locked="0"/>
    </xf>
    <xf numFmtId="0" fontId="33" fillId="0" borderId="19" xfId="0" applyFont="1" applyBorder="1" applyAlignment="1">
      <alignment horizontal="center" vertical="center"/>
    </xf>
    <xf numFmtId="164" fontId="31" fillId="2" borderId="0" xfId="0" applyNumberFormat="1" applyFont="1" applyFill="1" applyBorder="1" applyAlignment="1">
      <alignment horizontal="right" vertical="center" indent="3"/>
    </xf>
    <xf numFmtId="164" fontId="31" fillId="0" borderId="0" xfId="0" applyNumberFormat="1" applyFont="1" applyFill="1" applyBorder="1" applyAlignment="1">
      <alignment horizontal="right" vertical="center" indent="3"/>
    </xf>
    <xf numFmtId="0" fontId="25" fillId="0" borderId="0" xfId="0" applyFont="1"/>
    <xf numFmtId="3" fontId="25" fillId="0" borderId="0" xfId="0" applyNumberFormat="1" applyFont="1"/>
    <xf numFmtId="0" fontId="33" fillId="0" borderId="0" xfId="0" applyFont="1" applyFill="1" applyAlignment="1">
      <alignment horizontal="right" vertical="center" indent="1"/>
    </xf>
    <xf numFmtId="1" fontId="30" fillId="3" borderId="19" xfId="0" quotePrefix="1" applyNumberFormat="1" applyFont="1" applyFill="1" applyBorder="1" applyAlignment="1" applyProtection="1">
      <alignment horizontal="center" vertical="center" wrapText="1"/>
      <protection locked="0"/>
    </xf>
    <xf numFmtId="165" fontId="30" fillId="3" borderId="8" xfId="0" applyNumberFormat="1" applyFont="1" applyFill="1" applyBorder="1" applyAlignment="1" applyProtection="1">
      <alignment horizontal="right" vertical="center" indent="6"/>
      <protection locked="0"/>
    </xf>
    <xf numFmtId="165" fontId="32" fillId="3" borderId="14" xfId="0" applyNumberFormat="1" applyFont="1" applyFill="1" applyBorder="1" applyAlignment="1">
      <alignment horizontal="right" vertical="center" indent="6"/>
    </xf>
    <xf numFmtId="165" fontId="31" fillId="2" borderId="8" xfId="0" applyNumberFormat="1" applyFont="1" applyFill="1" applyBorder="1" applyAlignment="1" applyProtection="1">
      <alignment horizontal="right" vertical="center" indent="6"/>
      <protection locked="0"/>
    </xf>
    <xf numFmtId="165" fontId="31" fillId="0" borderId="8" xfId="0" applyNumberFormat="1" applyFont="1" applyFill="1" applyBorder="1" applyAlignment="1" applyProtection="1">
      <alignment horizontal="right" vertical="center" indent="6"/>
      <protection locked="0"/>
    </xf>
    <xf numFmtId="165" fontId="31" fillId="0" borderId="14" xfId="0" applyNumberFormat="1" applyFont="1" applyFill="1" applyBorder="1" applyAlignment="1" applyProtection="1">
      <alignment horizontal="right" vertical="center" indent="6"/>
      <protection locked="0"/>
    </xf>
    <xf numFmtId="165" fontId="31" fillId="0" borderId="10" xfId="0" applyNumberFormat="1" applyFont="1" applyFill="1" applyBorder="1" applyAlignment="1" applyProtection="1">
      <alignment horizontal="right" vertical="center" indent="6"/>
      <protection locked="0"/>
    </xf>
    <xf numFmtId="165" fontId="30" fillId="3" borderId="0" xfId="0" applyNumberFormat="1" applyFont="1" applyFill="1" applyBorder="1" applyAlignment="1" applyProtection="1">
      <alignment horizontal="right" vertical="center" indent="6"/>
      <protection locked="0"/>
    </xf>
    <xf numFmtId="165" fontId="32" fillId="3" borderId="3" xfId="0" applyNumberFormat="1" applyFont="1" applyFill="1" applyBorder="1" applyAlignment="1">
      <alignment horizontal="right" vertical="center" indent="6"/>
    </xf>
    <xf numFmtId="165" fontId="31" fillId="2" borderId="0" xfId="0" applyNumberFormat="1" applyFont="1" applyFill="1" applyBorder="1" applyAlignment="1" applyProtection="1">
      <alignment horizontal="right" vertical="center" indent="6"/>
      <protection locked="0"/>
    </xf>
    <xf numFmtId="165" fontId="31" fillId="0" borderId="0" xfId="0" applyNumberFormat="1" applyFont="1" applyFill="1" applyBorder="1" applyAlignment="1" applyProtection="1">
      <alignment horizontal="right" vertical="center" indent="6"/>
      <protection locked="0"/>
    </xf>
    <xf numFmtId="165" fontId="31" fillId="0" borderId="3" xfId="0" applyNumberFormat="1" applyFont="1" applyFill="1" applyBorder="1" applyAlignment="1" applyProtection="1">
      <alignment horizontal="right" vertical="center" indent="6"/>
      <protection locked="0"/>
    </xf>
    <xf numFmtId="165" fontId="31" fillId="0" borderId="2" xfId="0" applyNumberFormat="1" applyFont="1" applyFill="1" applyBorder="1" applyAlignment="1" applyProtection="1">
      <alignment horizontal="right" vertical="center" indent="6"/>
      <protection locked="0"/>
    </xf>
    <xf numFmtId="164" fontId="31" fillId="2" borderId="21" xfId="0" applyNumberFormat="1" applyFont="1" applyFill="1" applyBorder="1" applyAlignment="1">
      <alignment horizontal="right" vertical="center" wrapText="1" indent="3"/>
    </xf>
    <xf numFmtId="164" fontId="31" fillId="2" borderId="7" xfId="0" applyNumberFormat="1" applyFont="1" applyFill="1" applyBorder="1" applyAlignment="1">
      <alignment horizontal="right" vertical="center" wrapText="1" indent="3"/>
    </xf>
    <xf numFmtId="164" fontId="31" fillId="2" borderId="0" xfId="0" applyNumberFormat="1" applyFont="1" applyFill="1" applyBorder="1" applyAlignment="1">
      <alignment horizontal="right" vertical="center" wrapText="1" indent="3"/>
    </xf>
    <xf numFmtId="164" fontId="31" fillId="2" borderId="8" xfId="0" applyNumberFormat="1" applyFont="1" applyFill="1" applyBorder="1" applyAlignment="1">
      <alignment horizontal="right" vertical="center" wrapText="1" indent="3"/>
    </xf>
    <xf numFmtId="164" fontId="31" fillId="0" borderId="21" xfId="0" applyNumberFormat="1" applyFont="1" applyFill="1" applyBorder="1" applyAlignment="1">
      <alignment horizontal="right" vertical="center" indent="3"/>
    </xf>
    <xf numFmtId="164" fontId="31" fillId="0" borderId="7" xfId="0" applyNumberFormat="1" applyFont="1" applyFill="1" applyBorder="1" applyAlignment="1">
      <alignment horizontal="right" vertical="center" indent="3"/>
    </xf>
    <xf numFmtId="164" fontId="31" fillId="0" borderId="8" xfId="0" applyNumberFormat="1" applyFont="1" applyFill="1" applyBorder="1" applyAlignment="1">
      <alignment horizontal="right" vertical="center" indent="3"/>
    </xf>
    <xf numFmtId="164" fontId="31" fillId="2" borderId="21" xfId="0" applyNumberFormat="1" applyFont="1" applyFill="1" applyBorder="1" applyAlignment="1">
      <alignment horizontal="right" vertical="center" indent="3"/>
    </xf>
    <xf numFmtId="164" fontId="31" fillId="2" borderId="7" xfId="0" applyNumberFormat="1" applyFont="1" applyFill="1" applyBorder="1" applyAlignment="1">
      <alignment horizontal="right" vertical="center" indent="3"/>
    </xf>
    <xf numFmtId="164" fontId="31" fillId="2" borderId="8" xfId="0" applyNumberFormat="1" applyFont="1" applyFill="1" applyBorder="1" applyAlignment="1">
      <alignment horizontal="right" vertical="center" indent="3"/>
    </xf>
    <xf numFmtId="164" fontId="31" fillId="2" borderId="0" xfId="0" applyNumberFormat="1" applyFont="1" applyFill="1" applyBorder="1" applyAlignment="1">
      <alignment horizontal="right" vertical="center" wrapText="1" indent="2"/>
    </xf>
    <xf numFmtId="164" fontId="31" fillId="0" borderId="0" xfId="0" applyNumberFormat="1" applyFont="1" applyFill="1" applyBorder="1" applyAlignment="1">
      <alignment horizontal="right" vertical="center" indent="2"/>
    </xf>
    <xf numFmtId="164" fontId="31" fillId="2" borderId="0" xfId="0" applyNumberFormat="1" applyFont="1" applyFill="1" applyBorder="1" applyAlignment="1">
      <alignment horizontal="right" vertical="center" indent="2"/>
    </xf>
    <xf numFmtId="164" fontId="31" fillId="2" borderId="21" xfId="0" applyNumberFormat="1" applyFont="1" applyFill="1" applyBorder="1" applyAlignment="1">
      <alignment horizontal="right" vertical="center" indent="2"/>
    </xf>
    <xf numFmtId="164" fontId="31" fillId="2" borderId="7" xfId="0" applyNumberFormat="1" applyFont="1" applyFill="1" applyBorder="1" applyAlignment="1">
      <alignment horizontal="right" vertical="center" indent="2"/>
    </xf>
    <xf numFmtId="164" fontId="31" fillId="2" borderId="8" xfId="0" applyNumberFormat="1" applyFont="1" applyFill="1" applyBorder="1" applyAlignment="1">
      <alignment horizontal="right" vertical="center" indent="2"/>
    </xf>
    <xf numFmtId="164" fontId="31" fillId="0" borderId="21" xfId="0" applyNumberFormat="1" applyFont="1" applyFill="1" applyBorder="1" applyAlignment="1">
      <alignment horizontal="right" vertical="center" indent="2"/>
    </xf>
    <xf numFmtId="164" fontId="31" fillId="0" borderId="7" xfId="0" applyNumberFormat="1" applyFont="1" applyFill="1" applyBorder="1" applyAlignment="1">
      <alignment horizontal="right" vertical="center" indent="2"/>
    </xf>
    <xf numFmtId="164" fontId="31" fillId="0" borderId="8" xfId="0" applyNumberFormat="1" applyFont="1" applyFill="1" applyBorder="1" applyAlignment="1">
      <alignment horizontal="right" vertical="center" indent="2"/>
    </xf>
    <xf numFmtId="3" fontId="32" fillId="2" borderId="7" xfId="0" applyNumberFormat="1" applyFont="1" applyFill="1" applyBorder="1" applyAlignment="1">
      <alignment horizontal="center" vertical="center"/>
    </xf>
    <xf numFmtId="165" fontId="31" fillId="2" borderId="8" xfId="0" applyNumberFormat="1" applyFont="1" applyFill="1" applyBorder="1" applyAlignment="1">
      <alignment horizontal="center" vertical="center"/>
    </xf>
    <xf numFmtId="3" fontId="32" fillId="2" borderId="0" xfId="0" applyNumberFormat="1" applyFont="1" applyFill="1" applyBorder="1" applyAlignment="1">
      <alignment horizontal="center" vertical="center"/>
    </xf>
    <xf numFmtId="164" fontId="32" fillId="2" borderId="0" xfId="0" applyNumberFormat="1" applyFont="1" applyFill="1" applyBorder="1" applyAlignment="1">
      <alignment horizontal="center" vertical="center"/>
    </xf>
    <xf numFmtId="164" fontId="32" fillId="2" borderId="8" xfId="0" applyNumberFormat="1" applyFont="1" applyFill="1" applyBorder="1" applyAlignment="1">
      <alignment horizontal="center" vertical="center"/>
    </xf>
    <xf numFmtId="164" fontId="31" fillId="2" borderId="0" xfId="0" applyNumberFormat="1" applyFont="1" applyFill="1" applyBorder="1" applyAlignment="1">
      <alignment horizontal="center" vertical="center"/>
    </xf>
    <xf numFmtId="3" fontId="32" fillId="0" borderId="7" xfId="0" applyNumberFormat="1" applyFont="1" applyFill="1" applyBorder="1" applyAlignment="1">
      <alignment horizontal="center" vertical="center"/>
    </xf>
    <xf numFmtId="165" fontId="31" fillId="0" borderId="8" xfId="0" applyNumberFormat="1" applyFont="1" applyFill="1" applyBorder="1" applyAlignment="1">
      <alignment horizontal="center" vertical="center"/>
    </xf>
    <xf numFmtId="3" fontId="32" fillId="0" borderId="0" xfId="0" applyNumberFormat="1" applyFont="1" applyFill="1" applyBorder="1" applyAlignment="1">
      <alignment horizontal="center" vertical="center"/>
    </xf>
    <xf numFmtId="164" fontId="32" fillId="0" borderId="0" xfId="0" applyNumberFormat="1" applyFont="1" applyFill="1" applyBorder="1" applyAlignment="1">
      <alignment horizontal="center" vertical="center"/>
    </xf>
    <xf numFmtId="164" fontId="32" fillId="0" borderId="8" xfId="0" applyNumberFormat="1" applyFont="1" applyFill="1" applyBorder="1" applyAlignment="1">
      <alignment horizontal="center" vertical="center"/>
    </xf>
    <xf numFmtId="164" fontId="31" fillId="0" borderId="0" xfId="0" applyNumberFormat="1" applyFont="1" applyFill="1" applyBorder="1" applyAlignment="1">
      <alignment horizontal="center" vertical="center"/>
    </xf>
    <xf numFmtId="3" fontId="32" fillId="0" borderId="9" xfId="0" applyNumberFormat="1" applyFont="1" applyFill="1" applyBorder="1" applyAlignment="1">
      <alignment horizontal="center" vertical="center"/>
    </xf>
    <xf numFmtId="165" fontId="31" fillId="0" borderId="10" xfId="0" applyNumberFormat="1" applyFont="1" applyFill="1" applyBorder="1" applyAlignment="1">
      <alignment horizontal="center" vertical="center"/>
    </xf>
    <xf numFmtId="3" fontId="32" fillId="0" borderId="2" xfId="0" applyNumberFormat="1" applyFont="1" applyFill="1" applyBorder="1" applyAlignment="1">
      <alignment horizontal="center" vertical="center"/>
    </xf>
    <xf numFmtId="164" fontId="32" fillId="0" borderId="2" xfId="0" applyNumberFormat="1" applyFont="1" applyFill="1" applyBorder="1" applyAlignment="1">
      <alignment horizontal="center" vertical="center"/>
    </xf>
    <xf numFmtId="164" fontId="32" fillId="0" borderId="10" xfId="0" applyNumberFormat="1" applyFont="1" applyFill="1" applyBorder="1" applyAlignment="1">
      <alignment horizontal="center" vertical="center"/>
    </xf>
    <xf numFmtId="164" fontId="31" fillId="0" borderId="2" xfId="0" applyNumberFormat="1" applyFont="1" applyFill="1" applyBorder="1" applyAlignment="1">
      <alignment horizontal="center" vertical="center"/>
    </xf>
    <xf numFmtId="0" fontId="27" fillId="2" borderId="14" xfId="0" applyFont="1" applyFill="1" applyBorder="1" applyAlignment="1">
      <alignment horizontal="center" vertical="center"/>
    </xf>
    <xf numFmtId="0" fontId="0" fillId="0" borderId="0" xfId="0" applyAlignment="1">
      <alignment vertical="center" wrapText="1"/>
    </xf>
    <xf numFmtId="3" fontId="32" fillId="0" borderId="0" xfId="0" applyNumberFormat="1" applyFont="1" applyAlignment="1">
      <alignment vertical="center" wrapText="1"/>
    </xf>
    <xf numFmtId="165" fontId="31" fillId="2" borderId="0" xfId="0" applyNumberFormat="1" applyFont="1" applyFill="1" applyAlignment="1">
      <alignment horizontal="right" vertical="center" indent="8"/>
    </xf>
    <xf numFmtId="165" fontId="44" fillId="2" borderId="0" xfId="0" applyNumberFormat="1" applyFont="1" applyFill="1" applyBorder="1" applyAlignment="1">
      <alignment horizontal="right" vertical="center" indent="8"/>
    </xf>
    <xf numFmtId="165" fontId="44" fillId="2" borderId="0" xfId="0" applyNumberFormat="1" applyFont="1" applyFill="1" applyAlignment="1">
      <alignment horizontal="right" vertical="center" indent="8"/>
    </xf>
    <xf numFmtId="165" fontId="31" fillId="0" borderId="0" xfId="0" applyNumberFormat="1" applyFont="1" applyFill="1" applyBorder="1" applyAlignment="1">
      <alignment horizontal="right" vertical="center" indent="8"/>
    </xf>
    <xf numFmtId="165" fontId="31" fillId="2" borderId="2" xfId="0" applyNumberFormat="1" applyFont="1" applyFill="1" applyBorder="1" applyAlignment="1">
      <alignment horizontal="right" vertical="center" indent="8"/>
    </xf>
    <xf numFmtId="0" fontId="22" fillId="0" borderId="0" xfId="0" applyFont="1"/>
    <xf numFmtId="165" fontId="22" fillId="0" borderId="0" xfId="0" applyNumberFormat="1" applyFont="1" applyAlignment="1">
      <alignment horizontal="right" vertical="center"/>
    </xf>
    <xf numFmtId="0" fontId="33" fillId="0" borderId="0" xfId="0" applyFont="1"/>
    <xf numFmtId="3" fontId="31" fillId="2" borderId="3" xfId="0" applyNumberFormat="1" applyFont="1" applyFill="1" applyBorder="1" applyAlignment="1">
      <alignment horizontal="right" vertical="center" wrapText="1" indent="4"/>
    </xf>
    <xf numFmtId="3" fontId="31" fillId="0" borderId="0" xfId="0" applyNumberFormat="1" applyFont="1" applyFill="1" applyBorder="1" applyAlignment="1">
      <alignment horizontal="right" vertical="center" indent="4"/>
    </xf>
    <xf numFmtId="3" fontId="31" fillId="2" borderId="0" xfId="0" applyNumberFormat="1" applyFont="1" applyFill="1" applyBorder="1" applyAlignment="1">
      <alignment horizontal="right" vertical="center" indent="4"/>
    </xf>
    <xf numFmtId="3" fontId="0" fillId="0" borderId="0" xfId="0" applyNumberFormat="1"/>
    <xf numFmtId="3" fontId="31" fillId="2" borderId="11" xfId="0" applyNumberFormat="1" applyFont="1" applyFill="1" applyBorder="1" applyAlignment="1">
      <alignment horizontal="right" vertical="center" wrapText="1" indent="4"/>
    </xf>
    <xf numFmtId="3" fontId="31" fillId="2" borderId="14" xfId="0" applyNumberFormat="1" applyFont="1" applyFill="1" applyBorder="1" applyAlignment="1">
      <alignment horizontal="right" vertical="center" wrapText="1" indent="4"/>
    </xf>
    <xf numFmtId="3" fontId="31" fillId="0" borderId="8" xfId="0" applyNumberFormat="1" applyFont="1" applyFill="1" applyBorder="1" applyAlignment="1">
      <alignment horizontal="right" vertical="center" indent="4"/>
    </xf>
    <xf numFmtId="3" fontId="31" fillId="2" borderId="8" xfId="0" applyNumberFormat="1" applyFont="1" applyFill="1" applyBorder="1" applyAlignment="1">
      <alignment horizontal="right" vertical="center" indent="4"/>
    </xf>
    <xf numFmtId="0" fontId="21" fillId="0" borderId="0" xfId="0" applyFont="1"/>
    <xf numFmtId="3" fontId="21" fillId="0" borderId="0" xfId="0" applyNumberFormat="1" applyFont="1"/>
    <xf numFmtId="3" fontId="30" fillId="3" borderId="7" xfId="0" applyNumberFormat="1" applyFont="1" applyFill="1" applyBorder="1" applyAlignment="1" applyProtection="1">
      <alignment horizontal="right" vertical="center" indent="6"/>
      <protection locked="0"/>
    </xf>
    <xf numFmtId="3" fontId="32" fillId="3" borderId="11" xfId="0" applyNumberFormat="1" applyFont="1" applyFill="1" applyBorder="1" applyAlignment="1">
      <alignment horizontal="right" vertical="center" indent="6"/>
    </xf>
    <xf numFmtId="3" fontId="31" fillId="2" borderId="7" xfId="0" applyNumberFormat="1" applyFont="1" applyFill="1" applyBorder="1" applyAlignment="1" applyProtection="1">
      <alignment horizontal="right" vertical="center" indent="6"/>
      <protection locked="0"/>
    </xf>
    <xf numFmtId="3" fontId="31" fillId="0" borderId="7" xfId="0" applyNumberFormat="1" applyFont="1" applyFill="1" applyBorder="1" applyAlignment="1" applyProtection="1">
      <alignment horizontal="right" vertical="center" indent="6"/>
      <protection locked="0"/>
    </xf>
    <xf numFmtId="3" fontId="31" fillId="0" borderId="11" xfId="0" applyNumberFormat="1" applyFont="1" applyFill="1" applyBorder="1" applyAlignment="1" applyProtection="1">
      <alignment horizontal="right" vertical="center" indent="6"/>
      <protection locked="0"/>
    </xf>
    <xf numFmtId="3" fontId="31" fillId="0" borderId="9" xfId="0" applyNumberFormat="1" applyFont="1" applyFill="1" applyBorder="1" applyAlignment="1" applyProtection="1">
      <alignment horizontal="right" vertical="center" indent="6"/>
      <protection locked="0"/>
    </xf>
    <xf numFmtId="3" fontId="30" fillId="0" borderId="3" xfId="0" applyNumberFormat="1" applyFont="1" applyBorder="1" applyAlignment="1">
      <alignment horizontal="center" vertical="center" wrapText="1"/>
    </xf>
    <xf numFmtId="3" fontId="31" fillId="0" borderId="0" xfId="1" applyNumberFormat="1" applyFont="1" applyFill="1" applyBorder="1" applyAlignment="1">
      <alignment horizontal="left" vertical="top" wrapText="1"/>
    </xf>
    <xf numFmtId="0" fontId="31" fillId="0" borderId="0" xfId="1" applyFont="1" applyFill="1" applyBorder="1" applyAlignment="1">
      <alignment horizontal="left" vertical="top" wrapText="1"/>
    </xf>
    <xf numFmtId="0" fontId="35" fillId="0" borderId="0" xfId="0" applyFont="1" applyFill="1" applyAlignment="1">
      <alignment horizontal="left" vertical="center" indent="1"/>
    </xf>
    <xf numFmtId="3" fontId="18" fillId="0" borderId="0" xfId="0" applyNumberFormat="1" applyFont="1" applyFill="1" applyAlignment="1">
      <alignment horizontal="left" vertical="center" indent="1"/>
    </xf>
    <xf numFmtId="3" fontId="18" fillId="0" borderId="0" xfId="0" applyNumberFormat="1" applyFont="1" applyFill="1" applyAlignment="1">
      <alignment horizontal="left"/>
    </xf>
    <xf numFmtId="0" fontId="18" fillId="0" borderId="0" xfId="0" applyFont="1" applyFill="1" applyAlignment="1">
      <alignment horizontal="left" vertical="center"/>
    </xf>
    <xf numFmtId="0" fontId="35" fillId="0" borderId="0" xfId="0" applyFont="1"/>
    <xf numFmtId="0" fontId="18" fillId="0" borderId="0" xfId="0" applyFont="1" applyFill="1" applyAlignment="1">
      <alignment horizontal="left"/>
    </xf>
    <xf numFmtId="0" fontId="18" fillId="0" borderId="0" xfId="0" applyFont="1" applyFill="1" applyAlignment="1">
      <alignment horizontal="left" vertical="center" indent="1"/>
    </xf>
    <xf numFmtId="0" fontId="18" fillId="0" borderId="0" xfId="0" applyFont="1" applyFill="1" applyAlignment="1">
      <alignment horizontal="left" vertical="top" indent="1"/>
    </xf>
    <xf numFmtId="0" fontId="18" fillId="0" borderId="0" xfId="0" applyFont="1" applyFill="1" applyBorder="1" applyAlignment="1">
      <alignment horizontal="left" vertical="center" indent="1"/>
    </xf>
    <xf numFmtId="0" fontId="18" fillId="0" borderId="0" xfId="0" applyFont="1" applyFill="1" applyAlignment="1">
      <alignment horizontal="left" vertical="top"/>
    </xf>
    <xf numFmtId="3" fontId="18" fillId="0" borderId="0" xfId="0" applyNumberFormat="1" applyFont="1" applyFill="1" applyAlignment="1">
      <alignment horizontal="right" vertical="center" wrapText="1" indent="1"/>
    </xf>
    <xf numFmtId="0" fontId="18" fillId="0" borderId="0" xfId="0" applyFont="1" applyFill="1" applyBorder="1" applyAlignment="1">
      <alignment horizontal="left" vertical="center" wrapText="1"/>
    </xf>
    <xf numFmtId="0" fontId="18" fillId="0" borderId="0" xfId="0" applyFont="1" applyFill="1" applyAlignment="1">
      <alignment horizontal="left" vertical="center" wrapText="1"/>
    </xf>
    <xf numFmtId="0" fontId="30" fillId="0" borderId="25" xfId="0" applyFont="1" applyBorder="1" applyAlignment="1">
      <alignment horizontal="center" vertical="center" wrapText="1"/>
    </xf>
    <xf numFmtId="0" fontId="33" fillId="0" borderId="18" xfId="0" applyFont="1" applyBorder="1" applyAlignment="1">
      <alignment horizontal="center" vertical="center" wrapText="1"/>
    </xf>
    <xf numFmtId="165" fontId="43" fillId="0" borderId="0" xfId="0" applyNumberFormat="1" applyFont="1"/>
    <xf numFmtId="3" fontId="43" fillId="0" borderId="0" xfId="0" applyNumberFormat="1" applyFont="1"/>
    <xf numFmtId="3" fontId="31" fillId="0" borderId="22" xfId="0" applyNumberFormat="1" applyFont="1" applyFill="1" applyBorder="1" applyAlignment="1">
      <alignment horizontal="right" vertical="center" indent="3"/>
    </xf>
    <xf numFmtId="3" fontId="31" fillId="0" borderId="9" xfId="0" applyNumberFormat="1" applyFont="1" applyFill="1" applyBorder="1" applyAlignment="1">
      <alignment horizontal="right" vertical="center" indent="3"/>
    </xf>
    <xf numFmtId="3" fontId="31" fillId="0" borderId="2" xfId="0" applyNumberFormat="1" applyFont="1" applyFill="1" applyBorder="1" applyAlignment="1">
      <alignment horizontal="right" vertical="center" indent="3"/>
    </xf>
    <xf numFmtId="3" fontId="31" fillId="0" borderId="10" xfId="0" applyNumberFormat="1" applyFont="1" applyFill="1" applyBorder="1" applyAlignment="1">
      <alignment horizontal="right" vertical="center" indent="3"/>
    </xf>
    <xf numFmtId="3" fontId="31" fillId="0" borderId="2" xfId="0" applyNumberFormat="1" applyFont="1" applyFill="1" applyBorder="1" applyAlignment="1">
      <alignment horizontal="right" vertical="center" indent="2"/>
    </xf>
    <xf numFmtId="165" fontId="43" fillId="0" borderId="0" xfId="0" applyNumberFormat="1" applyFont="1" applyBorder="1" applyAlignment="1">
      <alignment vertical="center"/>
    </xf>
    <xf numFmtId="2" fontId="0" fillId="0" borderId="0" xfId="0" applyNumberFormat="1"/>
    <xf numFmtId="3" fontId="0" fillId="3" borderId="0" xfId="0" applyNumberFormat="1" applyFill="1"/>
    <xf numFmtId="3" fontId="31" fillId="0" borderId="9" xfId="0" applyNumberFormat="1" applyFont="1" applyFill="1" applyBorder="1" applyAlignment="1">
      <alignment horizontal="right" vertical="center" indent="4"/>
    </xf>
    <xf numFmtId="3" fontId="31" fillId="0" borderId="2" xfId="0" applyNumberFormat="1" applyFont="1" applyFill="1" applyBorder="1" applyAlignment="1">
      <alignment horizontal="right" vertical="center" indent="4"/>
    </xf>
    <xf numFmtId="3" fontId="30" fillId="0" borderId="16" xfId="0" applyNumberFormat="1" applyFont="1" applyBorder="1" applyAlignment="1">
      <alignment horizontal="center" vertical="center" wrapText="1"/>
    </xf>
    <xf numFmtId="3" fontId="31" fillId="0" borderId="7" xfId="0" applyNumberFormat="1" applyFont="1" applyFill="1" applyBorder="1" applyAlignment="1">
      <alignment horizontal="center" vertical="center"/>
    </xf>
    <xf numFmtId="3" fontId="31" fillId="0" borderId="0" xfId="0" applyNumberFormat="1" applyFont="1" applyFill="1" applyBorder="1" applyAlignment="1">
      <alignment horizontal="center" vertical="center"/>
    </xf>
    <xf numFmtId="3" fontId="31" fillId="2" borderId="7" xfId="0" applyNumberFormat="1" applyFont="1" applyFill="1" applyBorder="1" applyAlignment="1">
      <alignment horizontal="center" vertical="center"/>
    </xf>
    <xf numFmtId="3" fontId="31" fillId="2" borderId="0" xfId="0" applyNumberFormat="1" applyFont="1" applyFill="1" applyBorder="1" applyAlignment="1">
      <alignment horizontal="center" vertical="center"/>
    </xf>
    <xf numFmtId="0" fontId="31" fillId="2" borderId="0" xfId="0" applyFont="1" applyFill="1" applyBorder="1" applyAlignment="1">
      <alignment horizontal="left" vertical="center" indent="1"/>
    </xf>
    <xf numFmtId="0" fontId="31" fillId="0" borderId="2" xfId="0" applyFont="1" applyFill="1" applyBorder="1" applyAlignment="1">
      <alignment horizontal="left" vertical="center" indent="1"/>
    </xf>
    <xf numFmtId="3" fontId="33" fillId="0" borderId="18" xfId="0" applyNumberFormat="1" applyFont="1" applyFill="1" applyBorder="1" applyAlignment="1">
      <alignment horizontal="center" vertical="center"/>
    </xf>
    <xf numFmtId="3" fontId="33" fillId="0" borderId="19" xfId="0" applyNumberFormat="1" applyFont="1" applyFill="1" applyBorder="1" applyAlignment="1">
      <alignment horizontal="center" vertical="center"/>
    </xf>
    <xf numFmtId="3" fontId="33" fillId="0" borderId="15" xfId="0" applyNumberFormat="1" applyFont="1" applyFill="1" applyBorder="1" applyAlignment="1">
      <alignment horizontal="center" vertical="center"/>
    </xf>
    <xf numFmtId="4" fontId="31" fillId="2" borderId="8" xfId="0" applyNumberFormat="1" applyFont="1" applyFill="1" applyBorder="1" applyAlignment="1">
      <alignment horizontal="right" vertical="center" indent="5"/>
    </xf>
    <xf numFmtId="4" fontId="31" fillId="2" borderId="0" xfId="0" applyNumberFormat="1" applyFont="1" applyFill="1" applyAlignment="1">
      <alignment horizontal="right" vertical="center" indent="5"/>
    </xf>
    <xf numFmtId="4" fontId="31" fillId="0" borderId="8" xfId="0" applyNumberFormat="1" applyFont="1" applyFill="1" applyBorder="1" applyAlignment="1">
      <alignment horizontal="right" vertical="center" indent="5"/>
    </xf>
    <xf numFmtId="4" fontId="31" fillId="0" borderId="0" xfId="0" applyNumberFormat="1" applyFont="1" applyAlignment="1">
      <alignment horizontal="right" vertical="center" indent="5"/>
    </xf>
    <xf numFmtId="4" fontId="31" fillId="0" borderId="0" xfId="0" applyNumberFormat="1" applyFont="1" applyFill="1" applyAlignment="1">
      <alignment horizontal="right" vertical="center" indent="5"/>
    </xf>
    <xf numFmtId="4" fontId="44" fillId="2" borderId="8" xfId="0" applyNumberFormat="1" applyFont="1" applyFill="1" applyBorder="1" applyAlignment="1">
      <alignment horizontal="right" vertical="center" indent="5"/>
    </xf>
    <xf numFmtId="4" fontId="44" fillId="2" borderId="0" xfId="0" applyNumberFormat="1" applyFont="1" applyFill="1" applyAlignment="1">
      <alignment horizontal="right" vertical="center" indent="5"/>
    </xf>
    <xf numFmtId="4" fontId="31" fillId="0" borderId="10" xfId="0" applyNumberFormat="1" applyFont="1" applyFill="1" applyBorder="1" applyAlignment="1">
      <alignment horizontal="right" vertical="center" indent="5"/>
    </xf>
    <xf numFmtId="4" fontId="31" fillId="0" borderId="2" xfId="0" applyNumberFormat="1" applyFont="1" applyFill="1" applyBorder="1" applyAlignment="1">
      <alignment horizontal="right" vertical="center" indent="5"/>
    </xf>
    <xf numFmtId="3" fontId="44" fillId="2" borderId="7" xfId="0" applyNumberFormat="1" applyFont="1" applyFill="1" applyBorder="1" applyAlignment="1">
      <alignment horizontal="right" vertical="center" indent="4"/>
    </xf>
    <xf numFmtId="3" fontId="44" fillId="2" borderId="0" xfId="0" applyNumberFormat="1" applyFont="1" applyFill="1" applyBorder="1" applyAlignment="1">
      <alignment horizontal="right" vertical="center" indent="4"/>
    </xf>
    <xf numFmtId="2" fontId="15" fillId="0" borderId="0" xfId="0" applyNumberFormat="1" applyFont="1" applyAlignment="1">
      <alignment horizontal="right" vertical="center" indent="1"/>
    </xf>
    <xf numFmtId="2" fontId="15" fillId="0" borderId="0" xfId="0" applyNumberFormat="1" applyFont="1" applyBorder="1" applyAlignment="1">
      <alignment horizontal="right" vertical="center" indent="1"/>
    </xf>
    <xf numFmtId="3" fontId="14" fillId="0" borderId="0" xfId="0" applyNumberFormat="1" applyFont="1" applyAlignment="1">
      <alignment horizontal="right" vertical="center"/>
    </xf>
    <xf numFmtId="3" fontId="14" fillId="0" borderId="0" xfId="0" applyNumberFormat="1" applyFont="1" applyBorder="1" applyAlignment="1">
      <alignment horizontal="right" vertical="center"/>
    </xf>
    <xf numFmtId="0" fontId="14" fillId="0" borderId="0" xfId="0" applyFont="1" applyAlignment="1">
      <alignment horizontal="right" vertical="center"/>
    </xf>
    <xf numFmtId="0" fontId="14" fillId="0" borderId="0" xfId="0" applyNumberFormat="1" applyFont="1" applyAlignment="1">
      <alignment horizontal="right" vertical="center"/>
    </xf>
    <xf numFmtId="3" fontId="31" fillId="0" borderId="0" xfId="1" applyNumberFormat="1" applyFont="1" applyFill="1" applyAlignment="1">
      <alignment horizontal="left" vertical="top" wrapText="1" indent="1"/>
    </xf>
    <xf numFmtId="0" fontId="31" fillId="0" borderId="0" xfId="1" applyFont="1" applyAlignment="1">
      <alignment horizontal="left" vertical="top" wrapText="1" indent="1"/>
    </xf>
    <xf numFmtId="0" fontId="35" fillId="0" borderId="7" xfId="0" applyFont="1" applyBorder="1" applyAlignment="1">
      <alignment horizontal="left" vertical="center" wrapText="1" indent="1"/>
    </xf>
    <xf numFmtId="3" fontId="31" fillId="2" borderId="21" xfId="0" applyNumberFormat="1" applyFont="1" applyFill="1" applyBorder="1" applyAlignment="1">
      <alignment horizontal="right" vertical="center" indent="3"/>
    </xf>
    <xf numFmtId="3" fontId="31" fillId="0" borderId="21" xfId="0" applyNumberFormat="1" applyFont="1" applyFill="1" applyBorder="1" applyAlignment="1">
      <alignment horizontal="right" vertical="center" indent="3"/>
    </xf>
    <xf numFmtId="3" fontId="44" fillId="2" borderId="21" xfId="0" applyNumberFormat="1" applyFont="1" applyFill="1" applyBorder="1" applyAlignment="1">
      <alignment horizontal="right" vertical="center" indent="3"/>
    </xf>
    <xf numFmtId="1" fontId="31" fillId="3" borderId="8" xfId="0" applyNumberFormat="1" applyFont="1" applyFill="1" applyBorder="1" applyAlignment="1">
      <alignment horizontal="center" vertical="center"/>
    </xf>
    <xf numFmtId="3" fontId="31" fillId="3" borderId="7" xfId="0" applyNumberFormat="1" applyFont="1" applyFill="1" applyBorder="1" applyAlignment="1">
      <alignment horizontal="right" vertical="center" indent="4"/>
    </xf>
    <xf numFmtId="3" fontId="31" fillId="3" borderId="0" xfId="0" applyNumberFormat="1" applyFont="1" applyFill="1" applyBorder="1" applyAlignment="1">
      <alignment horizontal="right" vertical="center" indent="4"/>
    </xf>
    <xf numFmtId="3" fontId="31" fillId="3" borderId="8" xfId="0" applyNumberFormat="1" applyFont="1" applyFill="1" applyBorder="1" applyAlignment="1">
      <alignment horizontal="right" vertical="center" indent="4"/>
    </xf>
    <xf numFmtId="3" fontId="10" fillId="3" borderId="0" xfId="0" applyNumberFormat="1" applyFont="1" applyFill="1" applyBorder="1" applyAlignment="1">
      <alignment horizontal="left" vertical="center" indent="1"/>
    </xf>
    <xf numFmtId="3" fontId="10" fillId="2" borderId="0" xfId="0" applyNumberFormat="1" applyFont="1" applyFill="1" applyBorder="1" applyAlignment="1" applyProtection="1">
      <alignment horizontal="left" vertical="center" indent="1"/>
      <protection locked="0"/>
    </xf>
    <xf numFmtId="3" fontId="10" fillId="2" borderId="0" xfId="0" applyNumberFormat="1" applyFont="1" applyFill="1" applyBorder="1" applyAlignment="1">
      <alignment horizontal="left" vertical="center" indent="1"/>
    </xf>
    <xf numFmtId="3" fontId="10" fillId="3" borderId="2" xfId="0" applyNumberFormat="1" applyFont="1" applyFill="1" applyBorder="1" applyAlignment="1">
      <alignment horizontal="left" vertical="center" indent="1"/>
    </xf>
    <xf numFmtId="0" fontId="44" fillId="4" borderId="0" xfId="0" applyFont="1" applyFill="1" applyBorder="1" applyAlignment="1">
      <alignment horizontal="right" vertical="center" indent="2"/>
    </xf>
    <xf numFmtId="3" fontId="44" fillId="4" borderId="0" xfId="0" applyNumberFormat="1" applyFont="1" applyFill="1" applyBorder="1" applyAlignment="1">
      <alignment horizontal="left" vertical="center" indent="1"/>
    </xf>
    <xf numFmtId="164" fontId="44" fillId="4" borderId="0" xfId="0" applyNumberFormat="1" applyFont="1" applyFill="1" applyBorder="1" applyAlignment="1">
      <alignment horizontal="right" vertical="center" indent="5"/>
    </xf>
    <xf numFmtId="3" fontId="31" fillId="2" borderId="11" xfId="0" applyNumberFormat="1" applyFont="1" applyFill="1" applyBorder="1" applyAlignment="1">
      <alignment horizontal="center" vertical="center" wrapText="1"/>
    </xf>
    <xf numFmtId="3" fontId="31" fillId="2" borderId="3" xfId="0" applyNumberFormat="1" applyFont="1" applyFill="1" applyBorder="1" applyAlignment="1">
      <alignment horizontal="center" vertical="center" wrapText="1"/>
    </xf>
    <xf numFmtId="164" fontId="31" fillId="0" borderId="22" xfId="0" applyNumberFormat="1" applyFont="1" applyFill="1" applyBorder="1" applyAlignment="1">
      <alignment horizontal="right" vertical="center" indent="2"/>
    </xf>
    <xf numFmtId="164" fontId="31" fillId="0" borderId="9" xfId="0" applyNumberFormat="1" applyFont="1" applyFill="1" applyBorder="1" applyAlignment="1">
      <alignment horizontal="right" vertical="center" indent="2"/>
    </xf>
    <xf numFmtId="164" fontId="31" fillId="0" borderId="2" xfId="0" applyNumberFormat="1" applyFont="1" applyFill="1" applyBorder="1" applyAlignment="1">
      <alignment horizontal="right" vertical="center" indent="2"/>
    </xf>
    <xf numFmtId="164" fontId="31" fillId="0" borderId="10" xfId="0" applyNumberFormat="1" applyFont="1" applyFill="1" applyBorder="1" applyAlignment="1">
      <alignment horizontal="right" vertical="center" indent="2"/>
    </xf>
    <xf numFmtId="3" fontId="10" fillId="2" borderId="0" xfId="0" applyNumberFormat="1" applyFont="1" applyFill="1" applyBorder="1" applyAlignment="1">
      <alignment vertical="center"/>
    </xf>
    <xf numFmtId="3" fontId="10" fillId="0" borderId="0" xfId="0" applyNumberFormat="1" applyFont="1" applyBorder="1" applyAlignment="1">
      <alignment vertical="center"/>
    </xf>
    <xf numFmtId="3" fontId="10" fillId="0" borderId="0" xfId="0" applyNumberFormat="1" applyFont="1" applyBorder="1" applyAlignment="1">
      <alignment horizontal="left" vertical="center"/>
    </xf>
    <xf numFmtId="3" fontId="31" fillId="2" borderId="0" xfId="0" applyNumberFormat="1" applyFont="1" applyFill="1" applyBorder="1" applyAlignment="1">
      <alignment horizontal="right" vertical="center" wrapText="1" indent="1"/>
    </xf>
    <xf numFmtId="3" fontId="31" fillId="0" borderId="0" xfId="0" applyNumberFormat="1" applyFont="1" applyFill="1" applyBorder="1" applyAlignment="1">
      <alignment horizontal="right" vertical="center" indent="1"/>
    </xf>
    <xf numFmtId="3" fontId="31" fillId="2" borderId="0" xfId="0" applyNumberFormat="1" applyFont="1" applyFill="1" applyBorder="1" applyAlignment="1">
      <alignment horizontal="right" vertical="center" indent="1"/>
    </xf>
    <xf numFmtId="3" fontId="10" fillId="0" borderId="0" xfId="0" applyNumberFormat="1" applyFont="1" applyAlignment="1">
      <alignment vertical="top"/>
    </xf>
    <xf numFmtId="0" fontId="10" fillId="0" borderId="0" xfId="0" applyFont="1" applyFill="1" applyBorder="1" applyAlignment="1">
      <alignment horizontal="left" vertical="center" indent="1"/>
    </xf>
    <xf numFmtId="165" fontId="10" fillId="0" borderId="0" xfId="0" applyNumberFormat="1" applyFont="1" applyFill="1" applyBorder="1" applyAlignment="1">
      <alignment horizontal="right" vertical="center" indent="8"/>
    </xf>
    <xf numFmtId="165" fontId="31" fillId="0" borderId="0" xfId="0" applyNumberFormat="1" applyFont="1" applyFill="1" applyAlignment="1">
      <alignment horizontal="right" vertical="center" indent="8"/>
    </xf>
    <xf numFmtId="0" fontId="10" fillId="2" borderId="0" xfId="0" applyFont="1" applyFill="1" applyBorder="1" applyAlignment="1">
      <alignment horizontal="left" vertical="center" indent="1"/>
    </xf>
    <xf numFmtId="165" fontId="10" fillId="2" borderId="0" xfId="0" applyNumberFormat="1" applyFont="1" applyFill="1" applyBorder="1" applyAlignment="1">
      <alignment horizontal="right" vertical="center" indent="8"/>
    </xf>
    <xf numFmtId="0" fontId="10" fillId="2" borderId="2" xfId="0" applyFont="1" applyFill="1" applyBorder="1" applyAlignment="1">
      <alignment horizontal="left" vertical="center" indent="1"/>
    </xf>
    <xf numFmtId="165" fontId="10" fillId="2" borderId="2" xfId="0" applyNumberFormat="1" applyFont="1" applyFill="1" applyBorder="1" applyAlignment="1">
      <alignment horizontal="right" vertical="center" indent="8"/>
    </xf>
    <xf numFmtId="2" fontId="0" fillId="0" borderId="0" xfId="0" applyNumberFormat="1" applyAlignment="1">
      <alignment horizontal="left" vertical="center" indent="1"/>
    </xf>
    <xf numFmtId="2" fontId="0" fillId="0" borderId="0" xfId="0" applyNumberFormat="1" applyAlignment="1">
      <alignment horizontal="left" vertical="center"/>
    </xf>
    <xf numFmtId="2" fontId="32" fillId="0" borderId="0" xfId="0" applyNumberFormat="1" applyFont="1" applyAlignment="1">
      <alignment horizontal="left" vertical="center"/>
    </xf>
    <xf numFmtId="2" fontId="35" fillId="0" borderId="0" xfId="0" applyNumberFormat="1" applyFont="1" applyBorder="1" applyAlignment="1">
      <alignment horizontal="left" vertical="center"/>
    </xf>
    <xf numFmtId="1" fontId="31" fillId="0" borderId="2" xfId="0" applyNumberFormat="1" applyFont="1" applyFill="1" applyBorder="1" applyAlignment="1">
      <alignment horizontal="center" vertical="center"/>
    </xf>
    <xf numFmtId="2" fontId="8" fillId="0" borderId="0" xfId="0" applyNumberFormat="1" applyFont="1" applyAlignment="1">
      <alignment vertical="center"/>
    </xf>
    <xf numFmtId="2" fontId="8" fillId="0" borderId="0" xfId="0" applyNumberFormat="1" applyFont="1" applyBorder="1" applyAlignment="1">
      <alignment vertical="center"/>
    </xf>
    <xf numFmtId="165" fontId="22" fillId="0" borderId="0" xfId="0" applyNumberFormat="1" applyFont="1"/>
    <xf numFmtId="0" fontId="8" fillId="0" borderId="0" xfId="0" applyFont="1"/>
    <xf numFmtId="165" fontId="33" fillId="0" borderId="0" xfId="0" applyNumberFormat="1" applyFont="1" applyAlignment="1">
      <alignment horizontal="right" vertical="center"/>
    </xf>
    <xf numFmtId="3" fontId="31" fillId="0" borderId="10" xfId="0" applyNumberFormat="1" applyFont="1" applyFill="1" applyBorder="1" applyAlignment="1">
      <alignment horizontal="right" vertical="center" indent="4"/>
    </xf>
    <xf numFmtId="3" fontId="31" fillId="0" borderId="9" xfId="0" applyNumberFormat="1" applyFont="1" applyFill="1" applyBorder="1" applyAlignment="1">
      <alignment horizontal="right" vertical="center" indent="1"/>
    </xf>
    <xf numFmtId="3" fontId="10" fillId="0" borderId="2" xfId="0" applyNumberFormat="1" applyFont="1" applyFill="1" applyBorder="1" applyAlignment="1">
      <alignment vertical="center"/>
    </xf>
    <xf numFmtId="3" fontId="31" fillId="0" borderId="2" xfId="0" applyNumberFormat="1" applyFont="1" applyFill="1" applyBorder="1" applyAlignment="1">
      <alignment horizontal="right" vertical="center" indent="1"/>
    </xf>
    <xf numFmtId="3" fontId="31" fillId="2" borderId="9" xfId="0" applyNumberFormat="1" applyFont="1" applyFill="1" applyBorder="1" applyAlignment="1">
      <alignment horizontal="center" vertical="center"/>
    </xf>
    <xf numFmtId="3" fontId="31" fillId="2" borderId="2" xfId="0" applyNumberFormat="1" applyFont="1" applyFill="1" applyBorder="1" applyAlignment="1">
      <alignment horizontal="center" vertical="center"/>
    </xf>
    <xf numFmtId="3" fontId="31" fillId="0" borderId="0" xfId="1" quotePrefix="1" applyNumberFormat="1" applyFont="1" applyFill="1" applyAlignment="1">
      <alignment horizontal="left" vertical="top" wrapText="1"/>
    </xf>
    <xf numFmtId="0" fontId="31" fillId="0" borderId="0" xfId="1" applyFont="1" applyFill="1" applyAlignment="1">
      <alignment horizontal="left" vertical="top" wrapText="1"/>
    </xf>
    <xf numFmtId="3" fontId="31" fillId="0" borderId="0" xfId="1" quotePrefix="1" applyNumberFormat="1" applyFill="1" applyAlignment="1">
      <alignment horizontal="left" vertical="center" wrapText="1"/>
    </xf>
    <xf numFmtId="0" fontId="31" fillId="0" borderId="0" xfId="1" applyFill="1" applyAlignment="1">
      <alignment horizontal="left" vertical="center" wrapText="1"/>
    </xf>
    <xf numFmtId="0" fontId="6" fillId="0" borderId="0" xfId="0" quotePrefix="1" applyFont="1" applyFill="1" applyAlignment="1">
      <alignment horizontal="left" vertical="center" wrapText="1"/>
    </xf>
    <xf numFmtId="0" fontId="35" fillId="0" borderId="0" xfId="0" applyFont="1" applyAlignment="1">
      <alignment horizontal="left" vertical="center" wrapText="1"/>
    </xf>
    <xf numFmtId="3" fontId="31" fillId="0" borderId="0" xfId="1" applyNumberFormat="1" applyFont="1" applyFill="1" applyAlignment="1">
      <alignment horizontal="left" vertical="top" wrapText="1" indent="1"/>
    </xf>
    <xf numFmtId="0" fontId="31" fillId="0" borderId="0" xfId="1" applyFont="1" applyAlignment="1">
      <alignment horizontal="left" vertical="top" wrapText="1" indent="1"/>
    </xf>
    <xf numFmtId="3" fontId="31" fillId="0" borderId="0" xfId="1" quotePrefix="1" applyNumberFormat="1" applyFont="1" applyFill="1" applyAlignment="1">
      <alignment horizontal="left" vertical="top" wrapText="1"/>
    </xf>
    <xf numFmtId="0" fontId="31" fillId="0" borderId="0" xfId="1" applyFont="1" applyFill="1" applyAlignment="1">
      <alignment horizontal="left" vertical="top" wrapText="1"/>
    </xf>
    <xf numFmtId="3" fontId="31" fillId="0" borderId="0" xfId="1" applyNumberFormat="1" applyFont="1" applyFill="1" applyAlignment="1">
      <alignment horizontal="left" vertical="top" wrapText="1"/>
    </xf>
    <xf numFmtId="0" fontId="11" fillId="0" borderId="0" xfId="0" applyFont="1" applyFill="1" applyAlignment="1">
      <alignment horizontal="left" vertical="center" wrapText="1"/>
    </xf>
    <xf numFmtId="0" fontId="0" fillId="0" borderId="0" xfId="0" applyAlignment="1">
      <alignment horizontal="left" vertical="center" wrapText="1"/>
    </xf>
    <xf numFmtId="0" fontId="9" fillId="0" borderId="18" xfId="0" applyFont="1" applyFill="1" applyBorder="1" applyAlignment="1">
      <alignment horizontal="left" vertical="center" wrapText="1" indent="1"/>
    </xf>
    <xf numFmtId="0" fontId="0" fillId="0" borderId="15" xfId="0" applyBorder="1" applyAlignment="1">
      <alignment horizontal="left" vertical="center" wrapText="1" indent="1"/>
    </xf>
    <xf numFmtId="3" fontId="30" fillId="0" borderId="0" xfId="0" applyNumberFormat="1" applyFont="1" applyFill="1" applyAlignment="1">
      <alignment horizontal="left" vertical="center" wrapText="1"/>
    </xf>
    <xf numFmtId="0" fontId="51" fillId="0" borderId="0" xfId="0" applyFont="1" applyFill="1" applyAlignment="1">
      <alignment horizontal="left" vertical="center" wrapText="1"/>
    </xf>
    <xf numFmtId="3" fontId="42" fillId="0" borderId="0" xfId="0" applyNumberFormat="1" applyFont="1" applyFill="1" applyAlignment="1">
      <alignment horizontal="left" wrapText="1"/>
    </xf>
    <xf numFmtId="0" fontId="52" fillId="0" borderId="0" xfId="0" applyFont="1" applyFill="1" applyAlignment="1">
      <alignment horizontal="left" wrapText="1"/>
    </xf>
    <xf numFmtId="0" fontId="52" fillId="0" borderId="0" xfId="0" applyFont="1" applyAlignment="1">
      <alignment horizontal="left" wrapText="1"/>
    </xf>
    <xf numFmtId="0" fontId="35" fillId="0" borderId="0" xfId="0" applyFont="1" applyAlignment="1">
      <alignment horizontal="left" wrapText="1"/>
    </xf>
    <xf numFmtId="0" fontId="30" fillId="0" borderId="0" xfId="0" applyFont="1" applyFill="1" applyBorder="1" applyAlignment="1">
      <alignment horizontal="left" vertical="top" wrapText="1"/>
    </xf>
    <xf numFmtId="0" fontId="51" fillId="0" borderId="0" xfId="0" applyFont="1" applyFill="1" applyBorder="1" applyAlignment="1">
      <alignment horizontal="left" vertical="top" wrapText="1"/>
    </xf>
    <xf numFmtId="3" fontId="31" fillId="0" borderId="0" xfId="1" quotePrefix="1" applyNumberFormat="1" applyAlignment="1">
      <alignment horizontal="left" vertical="center" wrapText="1"/>
    </xf>
    <xf numFmtId="3" fontId="31" fillId="0" borderId="0" xfId="1" applyNumberFormat="1" applyAlignment="1">
      <alignment horizontal="left" vertical="center" wrapText="1"/>
    </xf>
    <xf numFmtId="3" fontId="3" fillId="0" borderId="0" xfId="0" applyNumberFormat="1" applyFont="1" applyAlignment="1">
      <alignment horizontal="left" vertical="top" wrapText="1"/>
    </xf>
    <xf numFmtId="0" fontId="0" fillId="0" borderId="0" xfId="0" applyAlignment="1">
      <alignment horizontal="left" vertical="top" wrapText="1"/>
    </xf>
    <xf numFmtId="3" fontId="9" fillId="0" borderId="0" xfId="0" quotePrefix="1" applyNumberFormat="1" applyFont="1" applyAlignment="1">
      <alignment horizontal="left" vertical="center" wrapText="1"/>
    </xf>
    <xf numFmtId="3" fontId="47" fillId="0" borderId="2" xfId="0" applyNumberFormat="1" applyFont="1" applyBorder="1" applyAlignment="1">
      <alignment horizontal="left" vertical="center" wrapText="1"/>
    </xf>
    <xf numFmtId="0" fontId="0" fillId="0" borderId="2" xfId="0" applyBorder="1" applyAlignment="1">
      <alignment horizontal="left" vertical="center" wrapText="1"/>
    </xf>
    <xf numFmtId="3" fontId="30" fillId="0" borderId="4" xfId="0" applyNumberFormat="1" applyFont="1" applyBorder="1" applyAlignment="1">
      <alignment horizontal="left" vertical="center" wrapText="1" indent="1"/>
    </xf>
    <xf numFmtId="0" fontId="0" fillId="0" borderId="5" xfId="0" applyBorder="1" applyAlignment="1">
      <alignment horizontal="left" vertical="center" wrapText="1" indent="1"/>
    </xf>
    <xf numFmtId="3" fontId="30" fillId="0" borderId="23" xfId="0" applyNumberFormat="1" applyFont="1" applyBorder="1" applyAlignment="1">
      <alignment horizontal="center" vertical="center" wrapText="1"/>
    </xf>
    <xf numFmtId="0" fontId="0" fillId="0" borderId="20" xfId="0" applyBorder="1" applyAlignment="1">
      <alignment horizontal="center" vertical="center" wrapText="1"/>
    </xf>
    <xf numFmtId="3" fontId="30" fillId="0" borderId="6" xfId="0" applyNumberFormat="1" applyFont="1" applyBorder="1" applyAlignment="1">
      <alignment horizontal="center" vertical="center" wrapText="1"/>
    </xf>
    <xf numFmtId="0" fontId="0" fillId="0" borderId="1" xfId="0" applyBorder="1" applyAlignment="1">
      <alignment horizontal="center" vertical="center" wrapText="1"/>
    </xf>
    <xf numFmtId="0" fontId="0" fillId="0" borderId="16" xfId="0" applyBorder="1" applyAlignment="1">
      <alignment horizontal="center" vertical="center" wrapText="1"/>
    </xf>
    <xf numFmtId="0" fontId="30" fillId="0" borderId="6" xfId="0" applyFont="1" applyBorder="1" applyAlignment="1">
      <alignment horizontal="center" vertical="center" wrapText="1"/>
    </xf>
    <xf numFmtId="3" fontId="31" fillId="0" borderId="0" xfId="0" applyNumberFormat="1" applyFont="1" applyBorder="1" applyAlignment="1">
      <alignment horizontal="left" vertical="top"/>
    </xf>
    <xf numFmtId="0" fontId="0" fillId="0" borderId="0" xfId="0" applyAlignment="1">
      <alignment horizontal="left" vertical="top"/>
    </xf>
    <xf numFmtId="3" fontId="31" fillId="0" borderId="0" xfId="1" quotePrefix="1" applyNumberFormat="1" applyAlignment="1">
      <alignment vertical="center" wrapText="1"/>
    </xf>
    <xf numFmtId="0" fontId="31" fillId="0" borderId="0" xfId="1" applyAlignment="1">
      <alignment vertical="center" wrapText="1"/>
    </xf>
    <xf numFmtId="0" fontId="48" fillId="0" borderId="2" xfId="0" applyFont="1" applyBorder="1" applyAlignment="1">
      <alignment horizontal="left" vertical="center" wrapText="1"/>
    </xf>
    <xf numFmtId="0" fontId="0" fillId="0" borderId="2" xfId="0" applyBorder="1" applyAlignment="1">
      <alignment horizontal="left" wrapText="1"/>
    </xf>
    <xf numFmtId="3" fontId="1" fillId="0" borderId="0" xfId="0" applyNumberFormat="1" applyFont="1" applyAlignment="1">
      <alignment vertical="top" wrapText="1"/>
    </xf>
    <xf numFmtId="0" fontId="0" fillId="0" borderId="0" xfId="0" applyAlignment="1">
      <alignment vertical="top" wrapText="1"/>
    </xf>
    <xf numFmtId="3" fontId="9" fillId="0" borderId="0" xfId="0" quotePrefix="1" applyNumberFormat="1" applyFont="1" applyAlignment="1">
      <alignment vertical="center" wrapText="1"/>
    </xf>
    <xf numFmtId="0" fontId="0" fillId="0" borderId="0" xfId="0" applyAlignment="1">
      <alignment vertical="center" wrapText="1"/>
    </xf>
    <xf numFmtId="0" fontId="26" fillId="0" borderId="0" xfId="0" applyFont="1" applyBorder="1" applyAlignment="1">
      <alignment horizontal="left" vertical="top" wrapText="1"/>
    </xf>
    <xf numFmtId="0" fontId="0" fillId="0" borderId="0" xfId="0" applyAlignment="1"/>
    <xf numFmtId="0" fontId="20" fillId="0" borderId="0" xfId="0" applyFont="1" applyBorder="1" applyAlignment="1">
      <alignment horizontal="left" vertical="top" wrapText="1"/>
    </xf>
    <xf numFmtId="0" fontId="0" fillId="0" borderId="0" xfId="0" applyAlignment="1">
      <alignment horizontal="left" wrapText="1"/>
    </xf>
    <xf numFmtId="3" fontId="24" fillId="0" borderId="0" xfId="0" quotePrefix="1" applyNumberFormat="1" applyFont="1" applyAlignment="1">
      <alignment vertical="center" wrapText="1"/>
    </xf>
    <xf numFmtId="3" fontId="30" fillId="0" borderId="4" xfId="0" applyNumberFormat="1" applyFont="1" applyBorder="1" applyAlignment="1">
      <alignment horizontal="center" vertical="center" wrapText="1"/>
    </xf>
    <xf numFmtId="0" fontId="0" fillId="0" borderId="5" xfId="0" applyBorder="1" applyAlignment="1">
      <alignment vertical="center"/>
    </xf>
    <xf numFmtId="3" fontId="30" fillId="0" borderId="20"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3" fontId="47" fillId="0" borderId="16" xfId="0" applyNumberFormat="1" applyFont="1" applyBorder="1" applyAlignment="1">
      <alignment horizontal="center" vertical="center" wrapText="1"/>
    </xf>
    <xf numFmtId="3" fontId="42" fillId="0" borderId="6" xfId="0" applyNumberFormat="1" applyFont="1" applyBorder="1" applyAlignment="1">
      <alignment horizontal="center" vertical="center"/>
    </xf>
    <xf numFmtId="3" fontId="52" fillId="0" borderId="1" xfId="0" applyNumberFormat="1" applyFont="1" applyBorder="1" applyAlignment="1">
      <alignment horizontal="center" vertical="center"/>
    </xf>
    <xf numFmtId="0" fontId="44" fillId="0" borderId="0" xfId="1" applyFont="1" applyBorder="1" applyAlignment="1">
      <alignment horizontal="right" vertical="center"/>
    </xf>
    <xf numFmtId="0" fontId="0" fillId="0" borderId="0" xfId="0" applyAlignment="1">
      <alignment vertical="center"/>
    </xf>
    <xf numFmtId="3" fontId="30" fillId="0" borderId="12" xfId="0" applyNumberFormat="1" applyFont="1" applyBorder="1" applyAlignment="1">
      <alignment horizontal="center" vertical="center" wrapText="1"/>
    </xf>
    <xf numFmtId="3" fontId="30" fillId="0" borderId="5" xfId="0" applyNumberFormat="1" applyFont="1" applyBorder="1" applyAlignment="1">
      <alignment horizontal="center" vertical="center" wrapText="1"/>
    </xf>
    <xf numFmtId="0" fontId="0" fillId="0" borderId="13"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30" fillId="0" borderId="7" xfId="0" applyFont="1" applyBorder="1" applyAlignment="1">
      <alignment horizontal="center" vertical="center" wrapText="1"/>
    </xf>
    <xf numFmtId="3" fontId="30" fillId="0" borderId="18" xfId="0" applyNumberFormat="1" applyFont="1" applyBorder="1" applyAlignment="1">
      <alignment horizontal="center" vertical="center" wrapText="1"/>
    </xf>
    <xf numFmtId="0" fontId="0" fillId="0" borderId="15" xfId="0" applyBorder="1" applyAlignment="1">
      <alignment horizontal="center" vertical="center" wrapText="1"/>
    </xf>
    <xf numFmtId="3" fontId="33" fillId="0" borderId="15" xfId="0" applyNumberFormat="1" applyFont="1" applyBorder="1" applyAlignment="1">
      <alignment horizontal="center" vertical="center" wrapText="1"/>
    </xf>
    <xf numFmtId="0" fontId="53" fillId="0" borderId="15" xfId="0" applyFont="1" applyBorder="1" applyAlignment="1">
      <alignment horizontal="center" vertical="center"/>
    </xf>
    <xf numFmtId="0" fontId="30" fillId="0" borderId="1" xfId="0" applyFont="1" applyBorder="1" applyAlignment="1">
      <alignment horizontal="center" vertical="center" wrapText="1"/>
    </xf>
    <xf numFmtId="3" fontId="5" fillId="0" borderId="0" xfId="0" applyNumberFormat="1" applyFont="1" applyAlignment="1">
      <alignment vertical="top" wrapText="1"/>
    </xf>
    <xf numFmtId="0" fontId="0" fillId="0" borderId="0" xfId="0" applyFont="1" applyAlignment="1">
      <alignment wrapText="1"/>
    </xf>
    <xf numFmtId="0" fontId="0" fillId="0" borderId="0" xfId="0" applyAlignment="1">
      <alignment wrapText="1"/>
    </xf>
    <xf numFmtId="3" fontId="31" fillId="0" borderId="0" xfId="0" applyNumberFormat="1" applyFont="1" applyBorder="1" applyAlignment="1">
      <alignment vertical="top" wrapText="1"/>
    </xf>
    <xf numFmtId="3" fontId="13" fillId="0" borderId="0" xfId="0" applyNumberFormat="1" applyFont="1" applyAlignment="1">
      <alignment vertical="top" wrapText="1"/>
    </xf>
    <xf numFmtId="0" fontId="31" fillId="0" borderId="0" xfId="1" quotePrefix="1" applyAlignment="1">
      <alignment vertical="center" wrapText="1"/>
    </xf>
    <xf numFmtId="3" fontId="45" fillId="3" borderId="2" xfId="0" applyNumberFormat="1" applyFont="1" applyFill="1" applyBorder="1" applyAlignment="1">
      <alignment horizontal="left" vertical="center" wrapText="1"/>
    </xf>
    <xf numFmtId="0" fontId="43" fillId="0" borderId="2" xfId="0" applyFont="1" applyBorder="1" applyAlignment="1">
      <alignment horizontal="left" vertical="center" wrapText="1"/>
    </xf>
    <xf numFmtId="0" fontId="10" fillId="0" borderId="0" xfId="0" applyFont="1" applyBorder="1" applyAlignment="1">
      <alignment horizontal="left" vertical="top" wrapText="1"/>
    </xf>
    <xf numFmtId="0" fontId="9" fillId="0" borderId="0" xfId="0" quotePrefix="1" applyFont="1" applyAlignment="1">
      <alignment vertical="center" wrapText="1"/>
    </xf>
    <xf numFmtId="0" fontId="24" fillId="0" borderId="0" xfId="0" applyFont="1" applyAlignment="1">
      <alignment vertical="center" wrapText="1"/>
    </xf>
    <xf numFmtId="0" fontId="33" fillId="0" borderId="17" xfId="0" applyFont="1" applyBorder="1" applyAlignment="1">
      <alignment horizontal="center" vertical="center"/>
    </xf>
    <xf numFmtId="0" fontId="0" fillId="0" borderId="24" xfId="0" applyBorder="1" applyAlignment="1">
      <alignment horizontal="center" vertical="center"/>
    </xf>
    <xf numFmtId="0" fontId="33" fillId="0" borderId="24" xfId="0" applyFont="1" applyBorder="1" applyAlignment="1">
      <alignment horizontal="center" vertical="center"/>
    </xf>
    <xf numFmtId="0" fontId="0" fillId="0" borderId="8" xfId="0" applyBorder="1" applyAlignment="1">
      <alignment horizontal="center" vertical="center"/>
    </xf>
    <xf numFmtId="0" fontId="33" fillId="0" borderId="6" xfId="0" applyFont="1" applyBorder="1" applyAlignment="1">
      <alignment horizontal="center" vertical="center"/>
    </xf>
    <xf numFmtId="0" fontId="0" fillId="0" borderId="1" xfId="0" applyBorder="1" applyAlignment="1">
      <alignment horizontal="center" vertical="center"/>
    </xf>
    <xf numFmtId="0" fontId="0" fillId="0" borderId="16" xfId="0" applyBorder="1" applyAlignment="1">
      <alignment horizontal="center" vertical="center"/>
    </xf>
    <xf numFmtId="0" fontId="33" fillId="0" borderId="1" xfId="0" applyFont="1" applyBorder="1" applyAlignment="1">
      <alignment horizontal="center" vertical="center"/>
    </xf>
    <xf numFmtId="3" fontId="31" fillId="3" borderId="0" xfId="1" quotePrefix="1" applyNumberFormat="1" applyFill="1" applyAlignment="1">
      <alignment vertical="center" wrapText="1"/>
    </xf>
    <xf numFmtId="3" fontId="16" fillId="3" borderId="0" xfId="0" quotePrefix="1" applyNumberFormat="1" applyFont="1" applyFill="1" applyAlignment="1">
      <alignment vertical="center" wrapText="1"/>
    </xf>
    <xf numFmtId="3" fontId="47" fillId="3" borderId="0" xfId="0" applyNumberFormat="1" applyFont="1" applyFill="1" applyBorder="1" applyAlignment="1">
      <alignment horizontal="left" vertical="center" wrapText="1"/>
    </xf>
    <xf numFmtId="0" fontId="49" fillId="0" borderId="0" xfId="0" applyFont="1" applyBorder="1" applyAlignment="1">
      <alignment horizontal="left" vertical="center" wrapText="1"/>
    </xf>
    <xf numFmtId="0" fontId="12" fillId="3" borderId="0" xfId="0" applyFont="1" applyFill="1" applyAlignment="1">
      <alignment vertical="top" wrapText="1"/>
    </xf>
    <xf numFmtId="3" fontId="20" fillId="3" borderId="0" xfId="0" applyNumberFormat="1" applyFont="1" applyFill="1" applyAlignment="1">
      <alignment vertical="center" wrapText="1"/>
    </xf>
    <xf numFmtId="3" fontId="47" fillId="3" borderId="2" xfId="0" applyNumberFormat="1" applyFont="1" applyFill="1" applyBorder="1" applyAlignment="1">
      <alignment horizontal="left" vertical="center" wrapText="1"/>
    </xf>
    <xf numFmtId="0" fontId="49" fillId="0" borderId="2" xfId="0" applyFont="1" applyBorder="1" applyAlignment="1">
      <alignment horizontal="left" vertical="center" wrapText="1"/>
    </xf>
    <xf numFmtId="3" fontId="30" fillId="3" borderId="4" xfId="0" applyNumberFormat="1" applyFont="1" applyFill="1" applyBorder="1" applyAlignment="1" applyProtection="1">
      <alignment horizontal="left" vertical="center" wrapText="1" indent="1"/>
      <protection locked="0"/>
    </xf>
    <xf numFmtId="1" fontId="30" fillId="0" borderId="6" xfId="0" quotePrefix="1" applyNumberFormat="1" applyFont="1" applyFill="1" applyBorder="1" applyAlignment="1" applyProtection="1">
      <alignment horizontal="center" vertical="center" wrapText="1"/>
      <protection locked="0"/>
    </xf>
    <xf numFmtId="1" fontId="0" fillId="0" borderId="1" xfId="0" applyNumberFormat="1" applyFill="1" applyBorder="1" applyAlignment="1">
      <alignment horizontal="center" vertical="center" wrapText="1"/>
    </xf>
    <xf numFmtId="1" fontId="30" fillId="3" borderId="6" xfId="0" quotePrefix="1" applyNumberFormat="1" applyFont="1" applyFill="1" applyBorder="1" applyAlignment="1" applyProtection="1">
      <alignment horizontal="center" vertical="center" wrapText="1"/>
      <protection locked="0"/>
    </xf>
    <xf numFmtId="1" fontId="0" fillId="0" borderId="16" xfId="0" applyNumberFormat="1" applyBorder="1" applyAlignment="1">
      <alignment horizontal="center" vertical="center" wrapText="1"/>
    </xf>
    <xf numFmtId="0" fontId="13" fillId="0" borderId="0" xfId="0" applyFont="1" applyAlignment="1">
      <alignment vertical="top" wrapText="1"/>
    </xf>
    <xf numFmtId="0" fontId="26" fillId="0" borderId="0" xfId="0" applyFont="1" applyAlignment="1">
      <alignment vertical="top" wrapText="1"/>
    </xf>
    <xf numFmtId="0" fontId="16" fillId="0" borderId="0" xfId="0" quotePrefix="1" applyFont="1" applyAlignment="1">
      <alignment vertical="center" wrapText="1"/>
    </xf>
    <xf numFmtId="0" fontId="26" fillId="0" borderId="0" xfId="0" applyFont="1" applyAlignment="1">
      <alignment vertical="center" wrapText="1"/>
    </xf>
    <xf numFmtId="0" fontId="31" fillId="3" borderId="0" xfId="1" quotePrefix="1" applyFill="1" applyAlignment="1">
      <alignment horizontal="left" vertical="center" wrapText="1"/>
    </xf>
    <xf numFmtId="0" fontId="31" fillId="3" borderId="0" xfId="1" applyFill="1" applyAlignment="1">
      <alignment horizontal="left" vertical="center" wrapText="1"/>
    </xf>
    <xf numFmtId="0" fontId="31" fillId="0" borderId="0" xfId="1" applyAlignment="1">
      <alignment horizontal="left" vertical="center" wrapText="1"/>
    </xf>
    <xf numFmtId="3" fontId="47" fillId="0" borderId="2" xfId="0" applyNumberFormat="1" applyFont="1" applyFill="1" applyBorder="1" applyAlignment="1">
      <alignment horizontal="left" vertical="center" wrapText="1"/>
    </xf>
    <xf numFmtId="0" fontId="49" fillId="0" borderId="2" xfId="0" applyFont="1" applyFill="1" applyBorder="1" applyAlignment="1">
      <alignment horizontal="left" vertical="center" wrapText="1"/>
    </xf>
    <xf numFmtId="0" fontId="40" fillId="0" borderId="2" xfId="0" applyFont="1" applyFill="1" applyBorder="1" applyAlignment="1">
      <alignment horizontal="left" vertical="center" wrapText="1"/>
    </xf>
    <xf numFmtId="0" fontId="13" fillId="3" borderId="0" xfId="0" applyFont="1" applyFill="1" applyBorder="1" applyAlignment="1">
      <alignment horizontal="left" vertical="top" wrapText="1"/>
    </xf>
    <xf numFmtId="0" fontId="23" fillId="3" borderId="0" xfId="0" applyFont="1" applyFill="1" applyBorder="1" applyAlignment="1">
      <alignment horizontal="left" vertical="top" wrapText="1"/>
    </xf>
    <xf numFmtId="0" fontId="24" fillId="3" borderId="0" xfId="0" quotePrefix="1" applyFont="1" applyFill="1" applyAlignment="1">
      <alignment horizontal="left" vertical="center" wrapText="1"/>
    </xf>
    <xf numFmtId="0" fontId="24" fillId="0" borderId="0" xfId="0" applyFont="1" applyAlignment="1">
      <alignment horizontal="left" vertical="center" wrapText="1"/>
    </xf>
    <xf numFmtId="3" fontId="47" fillId="0" borderId="6" xfId="0" applyNumberFormat="1" applyFont="1" applyFill="1" applyBorder="1" applyAlignment="1">
      <alignment horizontal="center" vertical="center" wrapText="1"/>
    </xf>
    <xf numFmtId="0" fontId="0" fillId="0" borderId="16" xfId="0" applyFill="1" applyBorder="1" applyAlignment="1">
      <alignment horizontal="center" vertical="center" wrapText="1"/>
    </xf>
    <xf numFmtId="0" fontId="0" fillId="0" borderId="1" xfId="0" applyFill="1" applyBorder="1" applyAlignment="1">
      <alignment horizontal="center" vertical="center" wrapText="1"/>
    </xf>
    <xf numFmtId="3" fontId="47" fillId="0" borderId="23" xfId="0" applyNumberFormat="1" applyFont="1" applyFill="1" applyBorder="1" applyAlignment="1">
      <alignment horizontal="center" vertical="center" wrapText="1"/>
    </xf>
    <xf numFmtId="0" fontId="0" fillId="0" borderId="20" xfId="0" applyFill="1" applyBorder="1" applyAlignment="1">
      <alignment horizontal="center" vertical="center"/>
    </xf>
    <xf numFmtId="3" fontId="47" fillId="0" borderId="4" xfId="0" applyNumberFormat="1" applyFont="1" applyFill="1" applyBorder="1" applyAlignment="1">
      <alignment horizontal="left" vertical="center" wrapText="1"/>
    </xf>
    <xf numFmtId="0" fontId="0" fillId="0" borderId="5" xfId="0" applyFill="1" applyBorder="1" applyAlignment="1">
      <alignment horizontal="left" vertical="center"/>
    </xf>
    <xf numFmtId="0" fontId="7" fillId="3" borderId="0" xfId="0" applyFont="1" applyFill="1" applyBorder="1" applyAlignment="1">
      <alignment horizontal="left" vertical="top" wrapText="1"/>
    </xf>
    <xf numFmtId="0" fontId="40" fillId="0" borderId="2" xfId="0" applyFont="1" applyBorder="1" applyAlignment="1">
      <alignment horizontal="left" vertical="center" wrapText="1"/>
    </xf>
    <xf numFmtId="0" fontId="4" fillId="3" borderId="0" xfId="0" applyFont="1" applyFill="1" applyBorder="1" applyAlignment="1">
      <alignment horizontal="left" vertical="top" wrapText="1"/>
    </xf>
    <xf numFmtId="0" fontId="2" fillId="3" borderId="0" xfId="0" applyFont="1" applyFill="1" applyAlignment="1">
      <alignment vertical="top" wrapText="1"/>
    </xf>
    <xf numFmtId="3" fontId="47" fillId="0" borderId="0" xfId="0" applyNumberFormat="1" applyFont="1" applyAlignment="1">
      <alignment horizontal="left" vertical="center" wrapText="1"/>
    </xf>
    <xf numFmtId="0" fontId="49" fillId="0" borderId="0" xfId="0" applyFont="1" applyAlignment="1">
      <alignment horizontal="left" vertical="center" wrapText="1"/>
    </xf>
    <xf numFmtId="0" fontId="23" fillId="0" borderId="0" xfId="0" applyFont="1" applyBorder="1" applyAlignment="1">
      <alignment horizontal="left" vertical="top" wrapText="1"/>
    </xf>
    <xf numFmtId="3" fontId="19" fillId="0" borderId="0" xfId="0" applyNumberFormat="1" applyFont="1" applyAlignment="1">
      <alignment vertical="top" wrapText="1"/>
    </xf>
    <xf numFmtId="3" fontId="15" fillId="0" borderId="0" xfId="0" applyNumberFormat="1" applyFont="1" applyAlignment="1">
      <alignment vertical="top" wrapText="1"/>
    </xf>
    <xf numFmtId="3" fontId="8" fillId="0" borderId="0" xfId="0" quotePrefix="1" applyNumberFormat="1" applyFont="1" applyAlignment="1">
      <alignment vertical="center" wrapText="1"/>
    </xf>
    <xf numFmtId="3" fontId="14" fillId="0" borderId="0" xfId="0" applyNumberFormat="1" applyFont="1" applyAlignment="1">
      <alignment vertical="top" wrapText="1"/>
    </xf>
    <xf numFmtId="3" fontId="47" fillId="0" borderId="0" xfId="0" applyNumberFormat="1" applyFont="1" applyFill="1" applyAlignment="1">
      <alignment horizontal="left" vertical="center" wrapText="1"/>
    </xf>
    <xf numFmtId="0" fontId="49" fillId="0" borderId="0" xfId="0" applyFont="1" applyFill="1" applyAlignment="1">
      <alignment horizontal="left" vertical="center" wrapText="1"/>
    </xf>
    <xf numFmtId="3" fontId="20" fillId="0" borderId="0" xfId="0" applyNumberFormat="1" applyFont="1" applyAlignment="1">
      <alignment vertical="top" wrapText="1"/>
    </xf>
    <xf numFmtId="0" fontId="13" fillId="0" borderId="0" xfId="0" applyFont="1" applyFill="1" applyAlignment="1">
      <alignment horizontal="left" vertical="center"/>
    </xf>
    <xf numFmtId="0" fontId="25" fillId="0" borderId="0" xfId="0" applyFont="1" applyAlignment="1">
      <alignment horizontal="left" vertical="center"/>
    </xf>
    <xf numFmtId="0" fontId="23" fillId="0" borderId="0" xfId="0" applyFont="1" applyAlignment="1">
      <alignment vertical="top" wrapText="1"/>
    </xf>
    <xf numFmtId="0" fontId="24" fillId="0" borderId="0" xfId="0" quotePrefix="1" applyFont="1" applyAlignment="1">
      <alignment vertical="center" wrapText="1"/>
    </xf>
    <xf numFmtId="3" fontId="7" fillId="0" borderId="0" xfId="0" applyNumberFormat="1" applyFont="1" applyAlignment="1">
      <alignment vertical="top" wrapText="1"/>
    </xf>
    <xf numFmtId="3" fontId="47" fillId="3" borderId="0" xfId="0" applyNumberFormat="1" applyFont="1" applyFill="1" applyAlignment="1">
      <alignment horizontal="left" vertical="center" wrapText="1"/>
    </xf>
    <xf numFmtId="0" fontId="49" fillId="3" borderId="0" xfId="0" applyFont="1" applyFill="1" applyAlignment="1">
      <alignment horizontal="left" vertical="center" wrapText="1"/>
    </xf>
    <xf numFmtId="0" fontId="2" fillId="0" borderId="0" xfId="0" applyFont="1" applyAlignment="1">
      <alignment horizontal="left" vertical="top" wrapText="1"/>
    </xf>
  </cellXfs>
  <cellStyles count="21">
    <cellStyle name="Hiperligação" xfId="1" builtinId="8" customBuiltin="1"/>
    <cellStyle name="Normal" xfId="0" builtinId="0"/>
    <cellStyle name="Normal 2" xfId="9" xr:uid="{00000000-0005-0000-0000-000002000000}"/>
    <cellStyle name="Normal 2 2" xfId="20" xr:uid="{00000000-0005-0000-0000-000003000000}"/>
    <cellStyle name="Normal 3" xfId="8" xr:uid="{00000000-0005-0000-0000-000004000000}"/>
    <cellStyle name="Normal 4" xfId="19" xr:uid="{00000000-0005-0000-0000-000005000000}"/>
    <cellStyle name="Normal 54" xfId="2" xr:uid="{00000000-0005-0000-0000-000006000000}"/>
    <cellStyle name="ss15" xfId="5" xr:uid="{00000000-0005-0000-0000-000007000000}"/>
    <cellStyle name="ss16" xfId="3" xr:uid="{00000000-0005-0000-0000-000008000000}"/>
    <cellStyle name="ss17" xfId="6" xr:uid="{00000000-0005-0000-0000-000009000000}"/>
    <cellStyle name="ss22" xfId="4" xr:uid="{00000000-0005-0000-0000-00000A000000}"/>
    <cellStyle name="ss23" xfId="7" xr:uid="{00000000-0005-0000-0000-00000B000000}"/>
    <cellStyle name="style1450177002774" xfId="10" xr:uid="{00000000-0005-0000-0000-00000C000000}"/>
    <cellStyle name="style1450177005489" xfId="11" xr:uid="{00000000-0005-0000-0000-00000D000000}"/>
    <cellStyle name="style1450177005785" xfId="14" xr:uid="{00000000-0005-0000-0000-00000E000000}"/>
    <cellStyle name="style1450177005894" xfId="15" xr:uid="{00000000-0005-0000-0000-00000F000000}"/>
    <cellStyle name="style1450177007236" xfId="12" xr:uid="{00000000-0005-0000-0000-000010000000}"/>
    <cellStyle name="style1450177007361" xfId="13" xr:uid="{00000000-0005-0000-0000-000011000000}"/>
    <cellStyle name="style1450351136772" xfId="17" xr:uid="{00000000-0005-0000-0000-000012000000}"/>
    <cellStyle name="style1450351137958" xfId="16" xr:uid="{00000000-0005-0000-0000-000013000000}"/>
    <cellStyle name="style1450351138083" xfId="18"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areaChart>
        <c:grouping val="stacked"/>
        <c:varyColors val="0"/>
        <c:ser>
          <c:idx val="0"/>
          <c:order val="0"/>
          <c:tx>
            <c:strRef>
              <c:f>'Table 1.3'!$D$4</c:f>
              <c:strCache>
                <c:ptCount val="1"/>
                <c:pt idx="0">
                  <c:v>America</c:v>
                </c:pt>
              </c:strCache>
            </c:strRef>
          </c:tx>
          <c:spPr>
            <a:solidFill>
              <a:schemeClr val="accent1">
                <a:lumMod val="5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1.3'!$D$5:$D$77</c:f>
              <c:numCache>
                <c:formatCode>#,##0</c:formatCode>
                <c:ptCount val="73"/>
                <c:pt idx="0">
                  <c:v>18426</c:v>
                </c:pt>
                <c:pt idx="1">
                  <c:v>21916</c:v>
                </c:pt>
                <c:pt idx="2">
                  <c:v>19339</c:v>
                </c:pt>
                <c:pt idx="3">
                  <c:v>25963</c:v>
                </c:pt>
                <c:pt idx="4">
                  <c:v>31227</c:v>
                </c:pt>
                <c:pt idx="5">
                  <c:v>34094</c:v>
                </c:pt>
                <c:pt idx="6">
                  <c:v>40152</c:v>
                </c:pt>
                <c:pt idx="7">
                  <c:v>40046</c:v>
                </c:pt>
                <c:pt idx="8">
                  <c:v>37295</c:v>
                </c:pt>
                <c:pt idx="9">
                  <c:v>39359</c:v>
                </c:pt>
                <c:pt idx="10">
                  <c:v>59150</c:v>
                </c:pt>
                <c:pt idx="11">
                  <c:v>88383</c:v>
                </c:pt>
                <c:pt idx="12">
                  <c:v>77015</c:v>
                </c:pt>
                <c:pt idx="13">
                  <c:v>25576</c:v>
                </c:pt>
                <c:pt idx="14">
                  <c:v>18830</c:v>
                </c:pt>
                <c:pt idx="15">
                  <c:v>21662</c:v>
                </c:pt>
                <c:pt idx="16">
                  <c:v>11593</c:v>
                </c:pt>
                <c:pt idx="17">
                  <c:v>7663</c:v>
                </c:pt>
                <c:pt idx="18">
                  <c:v>26883</c:v>
                </c:pt>
                <c:pt idx="19">
                  <c:v>58618</c:v>
                </c:pt>
                <c:pt idx="20">
                  <c:v>18387</c:v>
                </c:pt>
                <c:pt idx="21">
                  <c:v>30536</c:v>
                </c:pt>
                <c:pt idx="22">
                  <c:v>28395</c:v>
                </c:pt>
                <c:pt idx="23">
                  <c:v>17294</c:v>
                </c:pt>
                <c:pt idx="24">
                  <c:v>15697</c:v>
                </c:pt>
                <c:pt idx="25">
                  <c:v>34538</c:v>
                </c:pt>
                <c:pt idx="26">
                  <c:v>24375</c:v>
                </c:pt>
                <c:pt idx="27">
                  <c:v>32084</c:v>
                </c:pt>
                <c:pt idx="28">
                  <c:v>35898</c:v>
                </c:pt>
                <c:pt idx="29">
                  <c:v>15805</c:v>
                </c:pt>
                <c:pt idx="30">
                  <c:v>4055</c:v>
                </c:pt>
                <c:pt idx="31">
                  <c:v>5151</c:v>
                </c:pt>
                <c:pt idx="32">
                  <c:v>7872</c:v>
                </c:pt>
                <c:pt idx="33">
                  <c:v>6491</c:v>
                </c:pt>
                <c:pt idx="34">
                  <c:v>8228</c:v>
                </c:pt>
                <c:pt idx="35">
                  <c:v>12024</c:v>
                </c:pt>
                <c:pt idx="36">
                  <c:v>13505</c:v>
                </c:pt>
                <c:pt idx="37">
                  <c:v>11290</c:v>
                </c:pt>
                <c:pt idx="38">
                  <c:v>17466</c:v>
                </c:pt>
                <c:pt idx="39">
                  <c:v>13013</c:v>
                </c:pt>
                <c:pt idx="40">
                  <c:v>6191</c:v>
                </c:pt>
                <c:pt idx="41">
                  <c:v>2108</c:v>
                </c:pt>
                <c:pt idx="42">
                  <c:v>660</c:v>
                </c:pt>
                <c:pt idx="43">
                  <c:v>2168</c:v>
                </c:pt>
                <c:pt idx="44">
                  <c:v>5728</c:v>
                </c:pt>
                <c:pt idx="45">
                  <c:v>8123</c:v>
                </c:pt>
                <c:pt idx="46">
                  <c:v>12128</c:v>
                </c:pt>
                <c:pt idx="47">
                  <c:v>11474</c:v>
                </c:pt>
                <c:pt idx="48">
                  <c:v>15647</c:v>
                </c:pt>
                <c:pt idx="49">
                  <c:v>21491</c:v>
                </c:pt>
                <c:pt idx="50">
                  <c:v>33341</c:v>
                </c:pt>
                <c:pt idx="51">
                  <c:v>46544</c:v>
                </c:pt>
                <c:pt idx="52">
                  <c:v>39026</c:v>
                </c:pt>
                <c:pt idx="53">
                  <c:v>40234</c:v>
                </c:pt>
                <c:pt idx="54">
                  <c:v>28690</c:v>
                </c:pt>
                <c:pt idx="55">
                  <c:v>26072</c:v>
                </c:pt>
                <c:pt idx="56">
                  <c:v>32150</c:v>
                </c:pt>
                <c:pt idx="57">
                  <c:v>29207</c:v>
                </c:pt>
                <c:pt idx="58">
                  <c:v>29780</c:v>
                </c:pt>
                <c:pt idx="59">
                  <c:v>28513</c:v>
                </c:pt>
                <c:pt idx="60">
                  <c:v>27499</c:v>
                </c:pt>
                <c:pt idx="61">
                  <c:v>24376</c:v>
                </c:pt>
                <c:pt idx="62">
                  <c:v>22420</c:v>
                </c:pt>
                <c:pt idx="63">
                  <c:v>17232</c:v>
                </c:pt>
                <c:pt idx="64">
                  <c:v>17557</c:v>
                </c:pt>
                <c:pt idx="65">
                  <c:v>33266</c:v>
                </c:pt>
                <c:pt idx="66">
                  <c:v>28584</c:v>
                </c:pt>
                <c:pt idx="67">
                  <c:v>27014</c:v>
                </c:pt>
                <c:pt idx="68">
                  <c:v>27383</c:v>
                </c:pt>
                <c:pt idx="69">
                  <c:v>22659</c:v>
                </c:pt>
                <c:pt idx="70">
                  <c:v>21962</c:v>
                </c:pt>
                <c:pt idx="71">
                  <c:v>20122</c:v>
                </c:pt>
                <c:pt idx="72">
                  <c:v>22091</c:v>
                </c:pt>
              </c:numCache>
            </c:numRef>
          </c:val>
          <c:extLst>
            <c:ext xmlns:c16="http://schemas.microsoft.com/office/drawing/2014/chart" uri="{C3380CC4-5D6E-409C-BE32-E72D297353CC}">
              <c16:uniqueId val="{00000000-335C-4F95-9CE9-CC73C7E60713}"/>
            </c:ext>
          </c:extLst>
        </c:ser>
        <c:ser>
          <c:idx val="1"/>
          <c:order val="1"/>
          <c:tx>
            <c:strRef>
              <c:f>'Table 1.3'!$E$4</c:f>
              <c:strCache>
                <c:ptCount val="1"/>
                <c:pt idx="0">
                  <c:v>Europe</c:v>
                </c:pt>
              </c:strCache>
            </c:strRef>
          </c:tx>
          <c:spPr>
            <a:solidFill>
              <a:schemeClr val="accent1">
                <a:lumMod val="60000"/>
                <a:lumOff val="40000"/>
              </a:schemeClr>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1.3'!$E$5:$E$77</c:f>
              <c:numCache>
                <c:formatCode>#,##0</c:formatCode>
                <c:ptCount val="73"/>
                <c:pt idx="0">
                  <c:v>207</c:v>
                </c:pt>
                <c:pt idx="1">
                  <c:v>290</c:v>
                </c:pt>
                <c:pt idx="2">
                  <c:v>320</c:v>
                </c:pt>
                <c:pt idx="3">
                  <c:v>379</c:v>
                </c:pt>
                <c:pt idx="4">
                  <c:v>292</c:v>
                </c:pt>
                <c:pt idx="5">
                  <c:v>369</c:v>
                </c:pt>
                <c:pt idx="6">
                  <c:v>106</c:v>
                </c:pt>
                <c:pt idx="7">
                  <c:v>83</c:v>
                </c:pt>
                <c:pt idx="8">
                  <c:v>67</c:v>
                </c:pt>
                <c:pt idx="9">
                  <c:v>48</c:v>
                </c:pt>
                <c:pt idx="10">
                  <c:v>253</c:v>
                </c:pt>
                <c:pt idx="11">
                  <c:v>329</c:v>
                </c:pt>
                <c:pt idx="12">
                  <c:v>407</c:v>
                </c:pt>
                <c:pt idx="13">
                  <c:v>114</c:v>
                </c:pt>
                <c:pt idx="14">
                  <c:v>390</c:v>
                </c:pt>
                <c:pt idx="15">
                  <c:v>2292</c:v>
                </c:pt>
                <c:pt idx="16">
                  <c:v>3381</c:v>
                </c:pt>
                <c:pt idx="17">
                  <c:v>3219</c:v>
                </c:pt>
                <c:pt idx="18">
                  <c:v>7989</c:v>
                </c:pt>
                <c:pt idx="19">
                  <c:v>5008</c:v>
                </c:pt>
                <c:pt idx="20">
                  <c:v>5167</c:v>
                </c:pt>
                <c:pt idx="21">
                  <c:v>8488</c:v>
                </c:pt>
                <c:pt idx="22">
                  <c:v>11195</c:v>
                </c:pt>
                <c:pt idx="23">
                  <c:v>12003</c:v>
                </c:pt>
                <c:pt idx="24">
                  <c:v>6818</c:v>
                </c:pt>
                <c:pt idx="25">
                  <c:v>7087</c:v>
                </c:pt>
                <c:pt idx="26">
                  <c:v>3073</c:v>
                </c:pt>
                <c:pt idx="27">
                  <c:v>2013</c:v>
                </c:pt>
                <c:pt idx="28">
                  <c:v>4122</c:v>
                </c:pt>
                <c:pt idx="29">
                  <c:v>7014</c:v>
                </c:pt>
                <c:pt idx="30">
                  <c:v>1328</c:v>
                </c:pt>
                <c:pt idx="31">
                  <c:v>557</c:v>
                </c:pt>
                <c:pt idx="32">
                  <c:v>720</c:v>
                </c:pt>
                <c:pt idx="33">
                  <c:v>623</c:v>
                </c:pt>
                <c:pt idx="34">
                  <c:v>434</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401</c:v>
                </c:pt>
                <c:pt idx="50">
                  <c:v>674</c:v>
                </c:pt>
                <c:pt idx="51">
                  <c:v>863</c:v>
                </c:pt>
                <c:pt idx="52">
                  <c:v>936</c:v>
                </c:pt>
                <c:pt idx="53">
                  <c:v>956</c:v>
                </c:pt>
                <c:pt idx="54">
                  <c:v>1457</c:v>
                </c:pt>
                <c:pt idx="55">
                  <c:v>2024</c:v>
                </c:pt>
                <c:pt idx="56">
                  <c:v>1744</c:v>
                </c:pt>
                <c:pt idx="57">
                  <c:v>6393</c:v>
                </c:pt>
                <c:pt idx="58">
                  <c:v>4974</c:v>
                </c:pt>
                <c:pt idx="59">
                  <c:v>6646</c:v>
                </c:pt>
                <c:pt idx="60">
                  <c:v>11073</c:v>
                </c:pt>
                <c:pt idx="61">
                  <c:v>18626</c:v>
                </c:pt>
                <c:pt idx="62">
                  <c:v>32798</c:v>
                </c:pt>
                <c:pt idx="63">
                  <c:v>58344</c:v>
                </c:pt>
                <c:pt idx="64">
                  <c:v>73931</c:v>
                </c:pt>
                <c:pt idx="65">
                  <c:v>78729</c:v>
                </c:pt>
                <c:pt idx="66">
                  <c:v>66128</c:v>
                </c:pt>
                <c:pt idx="67">
                  <c:v>69213</c:v>
                </c:pt>
                <c:pt idx="68">
                  <c:v>128289</c:v>
                </c:pt>
                <c:pt idx="69">
                  <c:v>160546</c:v>
                </c:pt>
                <c:pt idx="70">
                  <c:v>136511</c:v>
                </c:pt>
                <c:pt idx="71">
                  <c:v>95423</c:v>
                </c:pt>
                <c:pt idx="72">
                  <c:v>107641</c:v>
                </c:pt>
              </c:numCache>
            </c:numRef>
          </c:val>
          <c:extLst>
            <c:ext xmlns:c16="http://schemas.microsoft.com/office/drawing/2014/chart" uri="{C3380CC4-5D6E-409C-BE32-E72D297353CC}">
              <c16:uniqueId val="{00000001-335C-4F95-9CE9-CC73C7E60713}"/>
            </c:ext>
          </c:extLst>
        </c:ser>
        <c:ser>
          <c:idx val="2"/>
          <c:order val="2"/>
          <c:tx>
            <c:strRef>
              <c:f>'Table 1.3'!$F$4</c:f>
              <c:strCache>
                <c:ptCount val="1"/>
                <c:pt idx="0">
                  <c:v>Other</c:v>
                </c:pt>
              </c:strCache>
            </c:strRef>
          </c:tx>
          <c:spPr>
            <a:solidFill>
              <a:srgbClr val="FF0000"/>
            </a:solidFill>
            <a:ln w="25400">
              <a:noFill/>
            </a:ln>
          </c:spPr>
          <c:cat>
            <c:numRef>
              <c:f>'Table 1.3'!$B$5:$B$77</c:f>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f>'Table 1.3'!$F$5:$F$77</c:f>
              <c:numCache>
                <c:formatCode>#,##0</c:formatCode>
                <c:ptCount val="73"/>
                <c:pt idx="0">
                  <c:v>2013</c:v>
                </c:pt>
                <c:pt idx="1">
                  <c:v>1964</c:v>
                </c:pt>
                <c:pt idx="2">
                  <c:v>1952</c:v>
                </c:pt>
                <c:pt idx="3">
                  <c:v>1962</c:v>
                </c:pt>
                <c:pt idx="4">
                  <c:v>2091</c:v>
                </c:pt>
                <c:pt idx="5">
                  <c:v>3630</c:v>
                </c:pt>
                <c:pt idx="6">
                  <c:v>1692</c:v>
                </c:pt>
                <c:pt idx="7">
                  <c:v>866</c:v>
                </c:pt>
                <c:pt idx="8">
                  <c:v>89</c:v>
                </c:pt>
                <c:pt idx="9">
                  <c:v>268</c:v>
                </c:pt>
                <c:pt idx="10">
                  <c:v>146</c:v>
                </c:pt>
                <c:pt idx="11">
                  <c:v>122</c:v>
                </c:pt>
                <c:pt idx="12">
                  <c:v>3</c:v>
                </c:pt>
                <c:pt idx="13">
                  <c:v>40</c:v>
                </c:pt>
                <c:pt idx="14">
                  <c:v>94</c:v>
                </c:pt>
                <c:pt idx="15">
                  <c:v>943</c:v>
                </c:pt>
                <c:pt idx="16">
                  <c:v>851</c:v>
                </c:pt>
                <c:pt idx="17">
                  <c:v>971</c:v>
                </c:pt>
                <c:pt idx="18">
                  <c:v>2266</c:v>
                </c:pt>
                <c:pt idx="19">
                  <c:v>1157</c:v>
                </c:pt>
                <c:pt idx="20">
                  <c:v>1043</c:v>
                </c:pt>
                <c:pt idx="21">
                  <c:v>771</c:v>
                </c:pt>
                <c:pt idx="22">
                  <c:v>581</c:v>
                </c:pt>
                <c:pt idx="23">
                  <c:v>413</c:v>
                </c:pt>
                <c:pt idx="24">
                  <c:v>369</c:v>
                </c:pt>
                <c:pt idx="25">
                  <c:v>442</c:v>
                </c:pt>
                <c:pt idx="26">
                  <c:v>226</c:v>
                </c:pt>
                <c:pt idx="27">
                  <c:v>200</c:v>
                </c:pt>
                <c:pt idx="28">
                  <c:v>341</c:v>
                </c:pt>
                <c:pt idx="29">
                  <c:v>377</c:v>
                </c:pt>
                <c:pt idx="30">
                  <c:v>650</c:v>
                </c:pt>
                <c:pt idx="31">
                  <c:v>201</c:v>
                </c:pt>
                <c:pt idx="32">
                  <c:v>313</c:v>
                </c:pt>
                <c:pt idx="33">
                  <c:v>358</c:v>
                </c:pt>
                <c:pt idx="34">
                  <c:v>478</c:v>
                </c:pt>
                <c:pt idx="35">
                  <c:v>460</c:v>
                </c:pt>
                <c:pt idx="36">
                  <c:v>1162</c:v>
                </c:pt>
                <c:pt idx="37">
                  <c:v>2319</c:v>
                </c:pt>
                <c:pt idx="38">
                  <c:v>341</c:v>
                </c:pt>
                <c:pt idx="39">
                  <c:v>213</c:v>
                </c:pt>
                <c:pt idx="40">
                  <c:v>69</c:v>
                </c:pt>
                <c:pt idx="41">
                  <c:v>106</c:v>
                </c:pt>
                <c:pt idx="42">
                  <c:v>233</c:v>
                </c:pt>
                <c:pt idx="43">
                  <c:v>256</c:v>
                </c:pt>
                <c:pt idx="44">
                  <c:v>210</c:v>
                </c:pt>
                <c:pt idx="45">
                  <c:v>152</c:v>
                </c:pt>
                <c:pt idx="46">
                  <c:v>710</c:v>
                </c:pt>
                <c:pt idx="47">
                  <c:v>869</c:v>
                </c:pt>
                <c:pt idx="48">
                  <c:v>1649</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numCache>
            </c:numRef>
          </c:val>
          <c:extLst>
            <c:ext xmlns:c16="http://schemas.microsoft.com/office/drawing/2014/chart" uri="{C3380CC4-5D6E-409C-BE32-E72D297353CC}">
              <c16:uniqueId val="{00000002-335C-4F95-9CE9-CC73C7E60713}"/>
            </c:ext>
          </c:extLst>
        </c:ser>
        <c:dLbls>
          <c:showLegendKey val="0"/>
          <c:showVal val="0"/>
          <c:showCatName val="0"/>
          <c:showSerName val="0"/>
          <c:showPercent val="0"/>
          <c:showBubbleSize val="0"/>
        </c:dLbls>
        <c:axId val="580519936"/>
        <c:axId val="580842560"/>
        <c:extLst>
          <c:ext xmlns:c15="http://schemas.microsoft.com/office/drawing/2012/chart" uri="{02D57815-91ED-43cb-92C2-25804820EDAC}">
            <c15:filteredAreaSeries>
              <c15:ser>
                <c:idx val="3"/>
                <c:order val="3"/>
                <c:tx>
                  <c:strRef>
                    <c:extLst>
                      <c:ext uri="{02D57815-91ED-43cb-92C2-25804820EDAC}">
                        <c15:formulaRef>
                          <c15:sqref>'Table 1.3'!$G$3:$G$4</c15:sqref>
                        </c15:formulaRef>
                      </c:ext>
                    </c:extLst>
                    <c:strCache>
                      <c:ptCount val="2"/>
                      <c:pt idx="0">
                        <c:v>By legal status</c:v>
                      </c:pt>
                      <c:pt idx="1">
                        <c:v>Clandestine </c:v>
                      </c:pt>
                    </c:strCache>
                  </c:strRef>
                </c:tx>
                <c:spPr>
                  <a:solidFill>
                    <a:schemeClr val="accent2">
                      <a:lumMod val="75000"/>
                    </a:schemeClr>
                  </a:solidFill>
                  <a:ln w="25400">
                    <a:noFill/>
                  </a:ln>
                </c:spPr>
                <c:cat>
                  <c:numRef>
                    <c:extLst>
                      <c:ext uri="{02D57815-91ED-43cb-92C2-25804820EDAC}">
                        <c15:formulaRef>
                          <c15:sqref>'Table 1.3'!$B$5:$B$77</c15:sqref>
                        </c15:formulaRef>
                      </c:ext>
                    </c:extLst>
                    <c:numCache>
                      <c:formatCode>0</c:formatCode>
                      <c:ptCount val="73"/>
                      <c:pt idx="0">
                        <c:v>1901</c:v>
                      </c:pt>
                      <c:pt idx="1">
                        <c:v>1902</c:v>
                      </c:pt>
                      <c:pt idx="2">
                        <c:v>1903</c:v>
                      </c:pt>
                      <c:pt idx="3">
                        <c:v>1904</c:v>
                      </c:pt>
                      <c:pt idx="4">
                        <c:v>1905</c:v>
                      </c:pt>
                      <c:pt idx="5">
                        <c:v>1906</c:v>
                      </c:pt>
                      <c:pt idx="6">
                        <c:v>1907</c:v>
                      </c:pt>
                      <c:pt idx="7">
                        <c:v>1908</c:v>
                      </c:pt>
                      <c:pt idx="8">
                        <c:v>1909</c:v>
                      </c:pt>
                      <c:pt idx="9">
                        <c:v>1910</c:v>
                      </c:pt>
                      <c:pt idx="10">
                        <c:v>1911</c:v>
                      </c:pt>
                      <c:pt idx="11">
                        <c:v>1912</c:v>
                      </c:pt>
                      <c:pt idx="12">
                        <c:v>1913</c:v>
                      </c:pt>
                      <c:pt idx="13">
                        <c:v>1914</c:v>
                      </c:pt>
                      <c:pt idx="14">
                        <c:v>1915</c:v>
                      </c:pt>
                      <c:pt idx="15">
                        <c:v>1916</c:v>
                      </c:pt>
                      <c:pt idx="16">
                        <c:v>1917</c:v>
                      </c:pt>
                      <c:pt idx="17">
                        <c:v>1918</c:v>
                      </c:pt>
                      <c:pt idx="18">
                        <c:v>1919</c:v>
                      </c:pt>
                      <c:pt idx="19">
                        <c:v>1920</c:v>
                      </c:pt>
                      <c:pt idx="20">
                        <c:v>1921</c:v>
                      </c:pt>
                      <c:pt idx="21">
                        <c:v>1922</c:v>
                      </c:pt>
                      <c:pt idx="22">
                        <c:v>1923</c:v>
                      </c:pt>
                      <c:pt idx="23">
                        <c:v>1924</c:v>
                      </c:pt>
                      <c:pt idx="24">
                        <c:v>1925</c:v>
                      </c:pt>
                      <c:pt idx="25">
                        <c:v>1926</c:v>
                      </c:pt>
                      <c:pt idx="26">
                        <c:v>1927</c:v>
                      </c:pt>
                      <c:pt idx="27">
                        <c:v>1928</c:v>
                      </c:pt>
                      <c:pt idx="28">
                        <c:v>1929</c:v>
                      </c:pt>
                      <c:pt idx="29">
                        <c:v>1930</c:v>
                      </c:pt>
                      <c:pt idx="30">
                        <c:v>1931</c:v>
                      </c:pt>
                      <c:pt idx="31">
                        <c:v>1932</c:v>
                      </c:pt>
                      <c:pt idx="32">
                        <c:v>1933</c:v>
                      </c:pt>
                      <c:pt idx="33">
                        <c:v>1934</c:v>
                      </c:pt>
                      <c:pt idx="34">
                        <c:v>1935</c:v>
                      </c:pt>
                      <c:pt idx="35">
                        <c:v>1936</c:v>
                      </c:pt>
                      <c:pt idx="36">
                        <c:v>1937</c:v>
                      </c:pt>
                      <c:pt idx="37">
                        <c:v>1938</c:v>
                      </c:pt>
                      <c:pt idx="38">
                        <c:v>1939</c:v>
                      </c:pt>
                      <c:pt idx="39">
                        <c:v>1940</c:v>
                      </c:pt>
                      <c:pt idx="40">
                        <c:v>1941</c:v>
                      </c:pt>
                      <c:pt idx="41">
                        <c:v>1942</c:v>
                      </c:pt>
                      <c:pt idx="42">
                        <c:v>1943</c:v>
                      </c:pt>
                      <c:pt idx="43">
                        <c:v>1944</c:v>
                      </c:pt>
                      <c:pt idx="44">
                        <c:v>1945</c:v>
                      </c:pt>
                      <c:pt idx="45">
                        <c:v>1946</c:v>
                      </c:pt>
                      <c:pt idx="46">
                        <c:v>1947</c:v>
                      </c:pt>
                      <c:pt idx="47">
                        <c:v>1948</c:v>
                      </c:pt>
                      <c:pt idx="48">
                        <c:v>1949</c:v>
                      </c:pt>
                      <c:pt idx="49">
                        <c:v>1950</c:v>
                      </c:pt>
                      <c:pt idx="50">
                        <c:v>1951</c:v>
                      </c:pt>
                      <c:pt idx="51">
                        <c:v>1952</c:v>
                      </c:pt>
                      <c:pt idx="52">
                        <c:v>1953</c:v>
                      </c:pt>
                      <c:pt idx="53">
                        <c:v>1954</c:v>
                      </c:pt>
                      <c:pt idx="54">
                        <c:v>1955</c:v>
                      </c:pt>
                      <c:pt idx="55">
                        <c:v>1956</c:v>
                      </c:pt>
                      <c:pt idx="56">
                        <c:v>1957</c:v>
                      </c:pt>
                      <c:pt idx="57">
                        <c:v>1958</c:v>
                      </c:pt>
                      <c:pt idx="58">
                        <c:v>1959</c:v>
                      </c:pt>
                      <c:pt idx="59">
                        <c:v>1960</c:v>
                      </c:pt>
                      <c:pt idx="60">
                        <c:v>1961</c:v>
                      </c:pt>
                      <c:pt idx="61">
                        <c:v>1962</c:v>
                      </c:pt>
                      <c:pt idx="62">
                        <c:v>1963</c:v>
                      </c:pt>
                      <c:pt idx="63">
                        <c:v>1964</c:v>
                      </c:pt>
                      <c:pt idx="64">
                        <c:v>1965</c:v>
                      </c:pt>
                      <c:pt idx="65">
                        <c:v>1966</c:v>
                      </c:pt>
                      <c:pt idx="66">
                        <c:v>1967</c:v>
                      </c:pt>
                      <c:pt idx="67">
                        <c:v>1968</c:v>
                      </c:pt>
                      <c:pt idx="68">
                        <c:v>1969</c:v>
                      </c:pt>
                      <c:pt idx="69">
                        <c:v>1970</c:v>
                      </c:pt>
                      <c:pt idx="70">
                        <c:v>1971</c:v>
                      </c:pt>
                      <c:pt idx="71">
                        <c:v>1972</c:v>
                      </c:pt>
                      <c:pt idx="72">
                        <c:v>1973</c:v>
                      </c:pt>
                    </c:numCache>
                  </c:numRef>
                </c:cat>
                <c:val>
                  <c:numRef>
                    <c:extLst>
                      <c:ext uri="{02D57815-91ED-43cb-92C2-25804820EDAC}">
                        <c15:formulaRef>
                          <c15:sqref>'Table 1.3'!$G$5:$G$77</c15:sqref>
                        </c15:formulaRef>
                      </c:ext>
                    </c:extLst>
                    <c:numCache>
                      <c:formatCode>#,##0</c:formatCode>
                      <c:ptCount val="73"/>
                      <c:pt idx="0">
                        <c:v>3097</c:v>
                      </c:pt>
                      <c:pt idx="1">
                        <c:v>3626</c:v>
                      </c:pt>
                      <c:pt idx="2">
                        <c:v>3242</c:v>
                      </c:pt>
                      <c:pt idx="3">
                        <c:v>4246</c:v>
                      </c:pt>
                      <c:pt idx="4">
                        <c:v>5042</c:v>
                      </c:pt>
                      <c:pt idx="5">
                        <c:v>5714</c:v>
                      </c:pt>
                      <c:pt idx="6">
                        <c:v>6293</c:v>
                      </c:pt>
                      <c:pt idx="7">
                        <c:v>6022</c:v>
                      </c:pt>
                      <c:pt idx="8">
                        <c:v>5733</c:v>
                      </c:pt>
                      <c:pt idx="9">
                        <c:v>5927</c:v>
                      </c:pt>
                      <c:pt idx="10">
                        <c:v>4176</c:v>
                      </c:pt>
                      <c:pt idx="11">
                        <c:v>6225</c:v>
                      </c:pt>
                      <c:pt idx="12">
                        <c:v>5435</c:v>
                      </c:pt>
                      <c:pt idx="13">
                        <c:v>1801</c:v>
                      </c:pt>
                      <c:pt idx="14">
                        <c:v>1352</c:v>
                      </c:pt>
                      <c:pt idx="15">
                        <c:v>1743</c:v>
                      </c:pt>
                      <c:pt idx="16">
                        <c:v>1108</c:v>
                      </c:pt>
                      <c:pt idx="17">
                        <c:v>830</c:v>
                      </c:pt>
                      <c:pt idx="18">
                        <c:v>2600</c:v>
                      </c:pt>
                      <c:pt idx="19">
                        <c:v>4535</c:v>
                      </c:pt>
                      <c:pt idx="20">
                        <c:v>1722</c:v>
                      </c:pt>
                      <c:pt idx="21">
                        <c:v>2786</c:v>
                      </c:pt>
                      <c:pt idx="22">
                        <c:v>2812</c:v>
                      </c:pt>
                      <c:pt idx="23">
                        <c:v>2080</c:v>
                      </c:pt>
                      <c:pt idx="24">
                        <c:v>1602</c:v>
                      </c:pt>
                      <c:pt idx="25">
                        <c:v>2945</c:v>
                      </c:pt>
                      <c:pt idx="26">
                        <c:v>1937</c:v>
                      </c:pt>
                      <c:pt idx="27">
                        <c:v>2401</c:v>
                      </c:pt>
                      <c:pt idx="28">
                        <c:v>2825</c:v>
                      </c:pt>
                      <c:pt idx="29">
                        <c:v>1624</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351</c:v>
                      </c:pt>
                      <c:pt idx="51">
                        <c:v>389</c:v>
                      </c:pt>
                      <c:pt idx="52">
                        <c:v>276</c:v>
                      </c:pt>
                      <c:pt idx="53">
                        <c:v>179</c:v>
                      </c:pt>
                      <c:pt idx="54">
                        <c:v>351</c:v>
                      </c:pt>
                      <c:pt idx="55">
                        <c:v>1079</c:v>
                      </c:pt>
                      <c:pt idx="56">
                        <c:v>1538</c:v>
                      </c:pt>
                      <c:pt idx="57">
                        <c:v>1570</c:v>
                      </c:pt>
                      <c:pt idx="58">
                        <c:v>1296</c:v>
                      </c:pt>
                      <c:pt idx="59">
                        <c:v>2841</c:v>
                      </c:pt>
                      <c:pt idx="60">
                        <c:v>5046</c:v>
                      </c:pt>
                      <c:pt idx="61">
                        <c:v>9463</c:v>
                      </c:pt>
                      <c:pt idx="62">
                        <c:v>17389</c:v>
                      </c:pt>
                      <c:pt idx="63">
                        <c:v>32256</c:v>
                      </c:pt>
                      <c:pt idx="64">
                        <c:v>28736</c:v>
                      </c:pt>
                      <c:pt idx="65">
                        <c:v>20388</c:v>
                      </c:pt>
                      <c:pt idx="66">
                        <c:v>16197</c:v>
                      </c:pt>
                      <c:pt idx="67">
                        <c:v>27246</c:v>
                      </c:pt>
                      <c:pt idx="68">
                        <c:v>85507</c:v>
                      </c:pt>
                      <c:pt idx="69">
                        <c:v>116845</c:v>
                      </c:pt>
                      <c:pt idx="70">
                        <c:v>108073</c:v>
                      </c:pt>
                      <c:pt idx="71">
                        <c:v>61461</c:v>
                      </c:pt>
                      <c:pt idx="72">
                        <c:v>50215</c:v>
                      </c:pt>
                    </c:numCache>
                  </c:numRef>
                </c:val>
                <c:extLst>
                  <c:ext xmlns:c16="http://schemas.microsoft.com/office/drawing/2014/chart" uri="{C3380CC4-5D6E-409C-BE32-E72D297353CC}">
                    <c16:uniqueId val="{00000003-335C-4F95-9CE9-CC73C7E60713}"/>
                  </c:ext>
                </c:extLst>
              </c15:ser>
            </c15:filteredAreaSeries>
          </c:ext>
        </c:extLst>
      </c:areaChart>
      <c:catAx>
        <c:axId val="580519936"/>
        <c:scaling>
          <c:orientation val="minMax"/>
        </c:scaling>
        <c:delete val="0"/>
        <c:axPos val="b"/>
        <c:numFmt formatCode="0" sourceLinked="1"/>
        <c:majorTickMark val="none"/>
        <c:minorTickMark val="none"/>
        <c:tickLblPos val="nextTo"/>
        <c:txPr>
          <a:bodyPr rot="-5400000" vert="horz"/>
          <a:lstStyle/>
          <a:p>
            <a:pPr>
              <a:defRPr/>
            </a:pPr>
            <a:endParaRPr lang="pt-PT"/>
          </a:p>
        </c:txPr>
        <c:crossAx val="580842560"/>
        <c:crosses val="autoZero"/>
        <c:auto val="1"/>
        <c:lblAlgn val="ctr"/>
        <c:lblOffset val="100"/>
        <c:noMultiLvlLbl val="0"/>
      </c:catAx>
      <c:valAx>
        <c:axId val="580842560"/>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80519936"/>
        <c:crosses val="autoZero"/>
        <c:crossBetween val="midCat"/>
      </c:valAx>
      <c:spPr>
        <a:noFill/>
        <a:ln>
          <a:noFill/>
        </a:ln>
      </c:spPr>
    </c:plotArea>
    <c:legend>
      <c:legendPos val="b"/>
      <c:overlay val="0"/>
    </c:legend>
    <c:plotVisOnly val="1"/>
    <c:dispBlanksAs val="zero"/>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scatterChart>
        <c:scatterStyle val="lineMarker"/>
        <c:varyColors val="0"/>
        <c:ser>
          <c:idx val="0"/>
          <c:order val="0"/>
          <c:spPr>
            <a:ln w="28575">
              <a:noFill/>
            </a:ln>
          </c:spPr>
          <c:marker>
            <c:symbol val="circle"/>
            <c:size val="5"/>
            <c:spPr>
              <a:solidFill>
                <a:schemeClr val="tx2">
                  <a:lumMod val="75000"/>
                </a:schemeClr>
              </a:solidFill>
              <a:ln>
                <a:noFill/>
              </a:ln>
            </c:spPr>
          </c:marker>
          <c:dLbls>
            <c:dLbl>
              <c:idx val="0"/>
              <c:tx>
                <c:strRef>
                  <c:f>'Chart 1.9'!$B$60</c:f>
                  <c:strCache>
                    <c:ptCount val="1"/>
                    <c:pt idx="0">
                      <c:v>Austria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{1ACDC837-4ABC-490E-A525-EE45745F0120}</c15:txfldGUID>
                      <c15:f>'Chart 1.9'!$B$60</c15:f>
                      <c15:dlblFieldTableCache>
                        <c:ptCount val="1"/>
                        <c:pt idx="0">
                          <c:v>Austria</c:v>
                        </c:pt>
                      </c15:dlblFieldTableCache>
                    </c15:dlblFTEntry>
                  </c15:dlblFieldTable>
                  <c15:showDataLabelsRange val="0"/>
                </c:ext>
                <c:ext xmlns:c16="http://schemas.microsoft.com/office/drawing/2014/chart" uri="{C3380CC4-5D6E-409C-BE32-E72D297353CC}">
                  <c16:uniqueId val="{00000000-FAC1-4111-ADE1-DB6BD2FD412E}"/>
                </c:ext>
              </c:extLst>
            </c:dLbl>
            <c:dLbl>
              <c:idx val="1"/>
              <c:tx>
                <c:strRef>
                  <c:f>'Chart 1.9'!$B$61</c:f>
                  <c:strCache>
                    <c:ptCount val="1"/>
                    <c:pt idx="0">
                      <c:v>Belgium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{66EC72CC-AAFC-456D-B805-979DD046E304}</c15:txfldGUID>
                      <c15:f>'Chart 1.9'!$B$61</c15:f>
                      <c15:dlblFieldTableCache>
                        <c:ptCount val="1"/>
                        <c:pt idx="0">
                          <c:v>Belgium</c:v>
                        </c:pt>
                      </c15:dlblFieldTableCache>
                    </c15:dlblFTEntry>
                  </c15:dlblFieldTable>
                  <c15:showDataLabelsRange val="0"/>
                </c:ext>
                <c:ext xmlns:c16="http://schemas.microsoft.com/office/drawing/2014/chart" uri="{C3380CC4-5D6E-409C-BE32-E72D297353CC}">
                  <c16:uniqueId val="{00000001-FAC1-4111-ADE1-DB6BD2FD412E}"/>
                </c:ext>
              </c:extLst>
            </c:dLbl>
            <c:dLbl>
              <c:idx val="2"/>
              <c:tx>
                <c:strRef>
                  <c:f>'Chart 1.9'!$B$62</c:f>
                  <c:strCache>
                    <c:ptCount val="1"/>
                    <c:pt idx="0">
                      <c:v>Bulgaria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{68C64DC9-BF35-4CF9-A9AF-2948CEFC20FB}</c15:txfldGUID>
                      <c15:f>'Chart 1.9'!$B$62</c15:f>
                      <c15:dlblFieldTableCache>
                        <c:ptCount val="1"/>
                        <c:pt idx="0">
                          <c:v>Bulgaria</c:v>
                        </c:pt>
                      </c15:dlblFieldTableCache>
                    </c15:dlblFTEntry>
                  </c15:dlblFieldTable>
                  <c15:showDataLabelsRange val="0"/>
                </c:ext>
                <c:ext xmlns:c16="http://schemas.microsoft.com/office/drawing/2014/chart" uri="{C3380CC4-5D6E-409C-BE32-E72D297353CC}">
                  <c16:uniqueId val="{00000002-FAC1-4111-ADE1-DB6BD2FD412E}"/>
                </c:ext>
              </c:extLst>
            </c:dLbl>
            <c:dLbl>
              <c:idx val="3"/>
              <c:tx>
                <c:strRef>
                  <c:f>'Chart 1.9'!$B$63</c:f>
                  <c:strCache>
                    <c:ptCount val="1"/>
                    <c:pt idx="0">
                      <c:v>Croatia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{6294D2B1-B9C2-4737-9760-4E55600150D8}</c15:txfldGUID>
                      <c15:f>'Chart 1.9'!$B$63</c15:f>
                      <c15:dlblFieldTableCache>
                        <c:ptCount val="1"/>
                        <c:pt idx="0">
                          <c:v>Croatia</c:v>
                        </c:pt>
                      </c15:dlblFieldTableCache>
                    </c15:dlblFTEntry>
                  </c15:dlblFieldTable>
                  <c15:showDataLabelsRange val="0"/>
                </c:ext>
                <c:ext xmlns:c16="http://schemas.microsoft.com/office/drawing/2014/chart" uri="{C3380CC4-5D6E-409C-BE32-E72D297353CC}">
                  <c16:uniqueId val="{00000003-FAC1-4111-ADE1-DB6BD2FD412E}"/>
                </c:ext>
              </c:extLst>
            </c:dLbl>
            <c:dLbl>
              <c:idx val="4"/>
              <c:tx>
                <c:strRef>
                  <c:f>'Chart 1.9'!$B$64</c:f>
                  <c:strCache>
                    <c:ptCount val="1"/>
                    <c:pt idx="0">
                      <c:v>Czech Republic</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{48520A63-CB17-423E-8C30-47D69EC45BB0}</c15:txfldGUID>
                      <c15:f>'Chart 1.9'!$B$64</c15:f>
                      <c15:dlblFieldTableCache>
                        <c:ptCount val="1"/>
                        <c:pt idx="0">
                          <c:v>Czech Republic</c:v>
                        </c:pt>
                      </c15:dlblFieldTableCache>
                    </c15:dlblFTEntry>
                  </c15:dlblFieldTable>
                  <c15:showDataLabelsRange val="0"/>
                </c:ext>
                <c:ext xmlns:c16="http://schemas.microsoft.com/office/drawing/2014/chart" uri="{C3380CC4-5D6E-409C-BE32-E72D297353CC}">
                  <c16:uniqueId val="{00000004-FAC1-4111-ADE1-DB6BD2FD412E}"/>
                </c:ext>
              </c:extLst>
            </c:dLbl>
            <c:dLbl>
              <c:idx val="5"/>
              <c:tx>
                <c:strRef>
                  <c:f>'Chart 1.9'!$B$65</c:f>
                  <c:strCache>
                    <c:ptCount val="1"/>
                    <c:pt idx="0">
                      <c:v>Denmark</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{89EA0304-C783-43F7-93B5-6F01FD5D7E9E}</c15:txfldGUID>
                      <c15:f>'Chart 1.9'!$B$65</c15:f>
                      <c15:dlblFieldTableCache>
                        <c:ptCount val="1"/>
                        <c:pt idx="0">
                          <c:v>Denmark</c:v>
                        </c:pt>
                      </c15:dlblFieldTableCache>
                    </c15:dlblFTEntry>
                  </c15:dlblFieldTable>
                  <c15:showDataLabelsRange val="0"/>
                </c:ext>
                <c:ext xmlns:c16="http://schemas.microsoft.com/office/drawing/2014/chart" uri="{C3380CC4-5D6E-409C-BE32-E72D297353CC}">
                  <c16:uniqueId val="{00000005-FAC1-4111-ADE1-DB6BD2FD412E}"/>
                </c:ext>
              </c:extLst>
            </c:dLbl>
            <c:dLbl>
              <c:idx val="6"/>
              <c:tx>
                <c:strRef>
                  <c:f>'Chart 1.9'!$B$66</c:f>
                  <c:strCache>
                    <c:ptCount val="1"/>
                    <c:pt idx="0">
                      <c:v>Estonia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{BEB76B4F-9469-42AF-A87D-30FC2B128203}</c15:txfldGUID>
                      <c15:f>'Chart 1.9'!$B$66</c15:f>
                      <c15:dlblFieldTableCache>
                        <c:ptCount val="1"/>
                        <c:pt idx="0">
                          <c:v>Estonia</c:v>
                        </c:pt>
                      </c15:dlblFieldTableCache>
                    </c15:dlblFTEntry>
                  </c15:dlblFieldTable>
                  <c15:showDataLabelsRange val="0"/>
                </c:ext>
                <c:ext xmlns:c16="http://schemas.microsoft.com/office/drawing/2014/chart" uri="{C3380CC4-5D6E-409C-BE32-E72D297353CC}">
                  <c16:uniqueId val="{00000006-FAC1-4111-ADE1-DB6BD2FD412E}"/>
                </c:ext>
              </c:extLst>
            </c:dLbl>
            <c:dLbl>
              <c:idx val="7"/>
              <c:tx>
                <c:strRef>
                  <c:f>'Chart 1.9'!$B$67</c:f>
                  <c:strCache>
                    <c:ptCount val="1"/>
                    <c:pt idx="0">
                      <c:v>Finland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{7433DC13-11A7-4353-A1A2-2164461F683F}</c15:txfldGUID>
                      <c15:f>'Chart 1.9'!$B$67</c15:f>
                      <c15:dlblFieldTableCache>
                        <c:ptCount val="1"/>
                        <c:pt idx="0">
                          <c:v>Finland</c:v>
                        </c:pt>
                      </c15:dlblFieldTableCache>
                    </c15:dlblFTEntry>
                  </c15:dlblFieldTable>
                  <c15:showDataLabelsRange val="0"/>
                </c:ext>
                <c:ext xmlns:c16="http://schemas.microsoft.com/office/drawing/2014/chart" uri="{C3380CC4-5D6E-409C-BE32-E72D297353CC}">
                  <c16:uniqueId val="{00000007-FAC1-4111-ADE1-DB6BD2FD412E}"/>
                </c:ext>
              </c:extLst>
            </c:dLbl>
            <c:dLbl>
              <c:idx val="8"/>
              <c:layout>
                <c:manualLayout>
                  <c:x val="-8.8774928774928791E-2"/>
                  <c:y val="9.2693076577854557E-4"/>
                </c:manualLayout>
              </c:layout>
              <c:tx>
                <c:strRef>
                  <c:f>'Chart 1.9'!$B$68</c:f>
                  <c:strCache>
                    <c:ptCount val="1"/>
                    <c:pt idx="0">
                      <c:v>France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{27947395-B258-4703-BF65-44216DABD325}</c15:txfldGUID>
                      <c15:f>'Chart 1.9'!$B$68</c15:f>
                      <c15:dlblFieldTableCache>
                        <c:ptCount val="1"/>
                        <c:pt idx="0">
                          <c:v>France</c:v>
                        </c:pt>
                      </c15:dlblFieldTableCache>
                    </c15:dlblFTEntry>
                  </c15:dlblFieldTable>
                  <c15:showDataLabelsRange val="0"/>
                </c:ext>
                <c:ext xmlns:c16="http://schemas.microsoft.com/office/drawing/2014/chart" uri="{C3380CC4-5D6E-409C-BE32-E72D297353CC}">
                  <c16:uniqueId val="{00000008-FAC1-4111-ADE1-DB6BD2FD412E}"/>
                </c:ext>
              </c:extLst>
            </c:dLbl>
            <c:dLbl>
              <c:idx val="9"/>
              <c:tx>
                <c:strRef>
                  <c:f>'Chart 1.9'!$B$69</c:f>
                  <c:strCache>
                    <c:ptCount val="1"/>
                    <c:pt idx="0">
                      <c:v>Germany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{06C539B1-164A-4140-A02C-490C8EC704FF}</c15:txfldGUID>
                      <c15:f>'Chart 1.9'!$B$69</c15:f>
                      <c15:dlblFieldTableCache>
                        <c:ptCount val="1"/>
                        <c:pt idx="0">
                          <c:v>Germany</c:v>
                        </c:pt>
                      </c15:dlblFieldTableCache>
                    </c15:dlblFTEntry>
                  </c15:dlblFieldTable>
                  <c15:showDataLabelsRange val="0"/>
                </c:ext>
                <c:ext xmlns:c16="http://schemas.microsoft.com/office/drawing/2014/chart" uri="{C3380CC4-5D6E-409C-BE32-E72D297353CC}">
                  <c16:uniqueId val="{00000009-FAC1-4111-ADE1-DB6BD2FD412E}"/>
                </c:ext>
              </c:extLst>
            </c:dLbl>
            <c:dLbl>
              <c:idx val="10"/>
              <c:layout>
                <c:manualLayout>
                  <c:x val="3.1452991452991454E-3"/>
                  <c:y val="-8.2843530569041562E-3"/>
                </c:manualLayout>
              </c:layout>
              <c:tx>
                <c:strRef>
                  <c:f>'Chart 1.9'!$B$70</c:f>
                  <c:strCache>
                    <c:ptCount val="1"/>
                    <c:pt idx="0">
                      <c:v>Greece</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{D8E3638B-43FB-4BC5-B1C6-71BA378F0127}</c15:txfldGUID>
                      <c15:f>'Chart 1.9'!$B$70</c15:f>
                      <c15:dlblFieldTableCache>
                        <c:ptCount val="1"/>
                        <c:pt idx="0">
                          <c:v>Greece</c:v>
                        </c:pt>
                      </c15:dlblFieldTableCache>
                    </c15:dlblFTEntry>
                  </c15:dlblFieldTable>
                  <c15:showDataLabelsRange val="0"/>
                </c:ext>
                <c:ext xmlns:c16="http://schemas.microsoft.com/office/drawing/2014/chart" uri="{C3380CC4-5D6E-409C-BE32-E72D297353CC}">
                  <c16:uniqueId val="{0000000A-FAC1-4111-ADE1-DB6BD2FD412E}"/>
                </c:ext>
              </c:extLst>
            </c:dLbl>
            <c:dLbl>
              <c:idx val="11"/>
              <c:tx>
                <c:strRef>
                  <c:f>'Chart 1.9'!$B$71</c:f>
                  <c:strCache>
                    <c:ptCount val="1"/>
                    <c:pt idx="0">
                      <c:v>Hungary</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{2F025A14-DC85-4C1C-9F4F-83EDB9B10BFA}</c15:txfldGUID>
                      <c15:f>'Chart 1.9'!$B$71</c15:f>
                      <c15:dlblFieldTableCache>
                        <c:ptCount val="1"/>
                        <c:pt idx="0">
                          <c:v>Hungary</c:v>
                        </c:pt>
                      </c15:dlblFieldTableCache>
                    </c15:dlblFTEntry>
                  </c15:dlblFieldTable>
                  <c15:showDataLabelsRange val="0"/>
                </c:ext>
                <c:ext xmlns:c16="http://schemas.microsoft.com/office/drawing/2014/chart" uri="{C3380CC4-5D6E-409C-BE32-E72D297353CC}">
                  <c16:uniqueId val="{0000000B-FAC1-4111-ADE1-DB6BD2FD412E}"/>
                </c:ext>
              </c:extLst>
            </c:dLbl>
            <c:dLbl>
              <c:idx val="12"/>
              <c:tx>
                <c:strRef>
                  <c:f>'Chart 1.9'!$B$72</c:f>
                  <c:strCache>
                    <c:ptCount val="1"/>
                    <c:pt idx="0">
                      <c:v>Ireland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{4381B4FE-590F-4CE9-BC2B-9FF1D73854AA}</c15:txfldGUID>
                      <c15:f>'Chart 1.9'!$B$72</c15:f>
                      <c15:dlblFieldTableCache>
                        <c:ptCount val="1"/>
                        <c:pt idx="0">
                          <c:v>Ireland</c:v>
                        </c:pt>
                      </c15:dlblFieldTableCache>
                    </c15:dlblFTEntry>
                  </c15:dlblFieldTable>
                  <c15:showDataLabelsRange val="0"/>
                </c:ext>
                <c:ext xmlns:c16="http://schemas.microsoft.com/office/drawing/2014/chart" uri="{C3380CC4-5D6E-409C-BE32-E72D297353CC}">
                  <c16:uniqueId val="{0000000C-FAC1-4111-ADE1-DB6BD2FD412E}"/>
                </c:ext>
              </c:extLst>
            </c:dLbl>
            <c:dLbl>
              <c:idx val="13"/>
              <c:layout>
                <c:manualLayout>
                  <c:x val="-4.1879893218475898E-3"/>
                  <c:y val="9.2693076577863003E-4"/>
                </c:manualLayout>
              </c:layout>
              <c:tx>
                <c:strRef>
                  <c:f>'Chart 1.9'!$B$73</c:f>
                  <c:strCache>
                    <c:ptCount val="1"/>
                    <c:pt idx="0">
                      <c:v>Italy</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{A3AAE657-5B9A-41D4-8E70-DC8727A8436F}</c15:txfldGUID>
                      <c15:f>'Chart 1.9'!$B$73</c15:f>
                      <c15:dlblFieldTableCache>
                        <c:ptCount val="1"/>
                        <c:pt idx="0">
                          <c:v>Italy</c:v>
                        </c:pt>
                      </c15:dlblFieldTableCache>
                    </c15:dlblFTEntry>
                  </c15:dlblFieldTable>
                  <c15:showDataLabelsRange val="0"/>
                </c:ext>
                <c:ext xmlns:c16="http://schemas.microsoft.com/office/drawing/2014/chart" uri="{C3380CC4-5D6E-409C-BE32-E72D297353CC}">
                  <c16:uniqueId val="{0000000D-FAC1-4111-ADE1-DB6BD2FD412E}"/>
                </c:ext>
              </c:extLst>
            </c:dLbl>
            <c:dLbl>
              <c:idx val="14"/>
              <c:tx>
                <c:strRef>
                  <c:f>'Chart 1.9'!$B$74</c:f>
                  <c:strCache>
                    <c:ptCount val="1"/>
                    <c:pt idx="0">
                      <c:v>Latvia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{0CA309B2-B0B6-4917-A303-7208095EC5F3}</c15:txfldGUID>
                      <c15:f>'Chart 1.9'!$B$74</c15:f>
                      <c15:dlblFieldTableCache>
                        <c:ptCount val="1"/>
                        <c:pt idx="0">
                          <c:v>Latvia</c:v>
                        </c:pt>
                      </c15:dlblFieldTableCache>
                    </c15:dlblFTEntry>
                  </c15:dlblFieldTable>
                  <c15:showDataLabelsRange val="0"/>
                </c:ext>
                <c:ext xmlns:c16="http://schemas.microsoft.com/office/drawing/2014/chart" uri="{C3380CC4-5D6E-409C-BE32-E72D297353CC}">
                  <c16:uniqueId val="{0000000E-FAC1-4111-ADE1-DB6BD2FD412E}"/>
                </c:ext>
              </c:extLst>
            </c:dLbl>
            <c:dLbl>
              <c:idx val="15"/>
              <c:tx>
                <c:strRef>
                  <c:f>'Chart 1.9'!$B$75</c:f>
                  <c:strCache>
                    <c:ptCount val="1"/>
                    <c:pt idx="0">
                      <c:v>Lithuania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{1168B46E-5BB6-4EA2-A3BC-D586F49E5579}</c15:txfldGUID>
                      <c15:f>'Chart 1.9'!$B$75</c15:f>
                      <c15:dlblFieldTableCache>
                        <c:ptCount val="1"/>
                        <c:pt idx="0">
                          <c:v>Lithuania</c:v>
                        </c:pt>
                      </c15:dlblFieldTableCache>
                    </c15:dlblFTEntry>
                  </c15:dlblFieldTable>
                  <c15:showDataLabelsRange val="0"/>
                </c:ext>
                <c:ext xmlns:c16="http://schemas.microsoft.com/office/drawing/2014/chart" uri="{C3380CC4-5D6E-409C-BE32-E72D297353CC}">
                  <c16:uniqueId val="{0000000F-FAC1-4111-ADE1-DB6BD2FD412E}"/>
                </c:ext>
              </c:extLst>
            </c:dLbl>
            <c:dLbl>
              <c:idx val="16"/>
              <c:layout>
                <c:manualLayout>
                  <c:x val="-2.2951746416313347E-2"/>
                  <c:y val="-2.4404099746599076E-2"/>
                </c:manualLayout>
              </c:layout>
              <c:tx>
                <c:strRef>
                  <c:f>'Chart 1.9'!$B$76</c:f>
                  <c:strCache>
                    <c:ptCount val="1"/>
                    <c:pt idx="0">
                      <c:v>Netherlands</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{D7900008-33E1-4374-B1D4-2D2EC94FFF89}</c15:txfldGUID>
                      <c15:f>'Chart 1.9'!$B$76</c15:f>
                      <c15:dlblFieldTableCache>
                        <c:ptCount val="1"/>
                        <c:pt idx="0">
                          <c:v>Netherlands</c:v>
                        </c:pt>
                      </c15:dlblFieldTableCache>
                    </c15:dlblFTEntry>
                  </c15:dlblFieldTable>
                  <c15:showDataLabelsRange val="0"/>
                </c:ext>
                <c:ext xmlns:c16="http://schemas.microsoft.com/office/drawing/2014/chart" uri="{C3380CC4-5D6E-409C-BE32-E72D297353CC}">
                  <c16:uniqueId val="{00000010-FAC1-4111-ADE1-DB6BD2FD412E}"/>
                </c:ext>
              </c:extLst>
            </c:dLbl>
            <c:dLbl>
              <c:idx val="17"/>
              <c:tx>
                <c:strRef>
                  <c:f>'Chart 1.9'!$B$77</c:f>
                  <c:strCache>
                    <c:ptCount val="1"/>
                    <c:pt idx="0">
                      <c:v>Poland</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{C3A89F8F-80CB-4F3C-8A55-6D6A00D41524}</c15:txfldGUID>
                      <c15:f>'Chart 1.9'!$B$77</c15:f>
                      <c15:dlblFieldTableCache>
                        <c:ptCount val="1"/>
                        <c:pt idx="0">
                          <c:v>Poland</c:v>
                        </c:pt>
                      </c15:dlblFieldTableCache>
                    </c15:dlblFTEntry>
                  </c15:dlblFieldTable>
                  <c15:showDataLabelsRange val="0"/>
                </c:ext>
                <c:ext xmlns:c16="http://schemas.microsoft.com/office/drawing/2014/chart" uri="{C3380CC4-5D6E-409C-BE32-E72D297353CC}">
                  <c16:uniqueId val="{00000011-FAC1-4111-ADE1-DB6BD2FD412E}"/>
                </c:ext>
              </c:extLst>
            </c:dLbl>
            <c:dLbl>
              <c:idx val="18"/>
              <c:tx>
                <c:rich>
                  <a:bodyPr/>
                  <a:lstStyle/>
                  <a:p>
                    <a:pPr>
                      <a:defRPr sz="800" b="0" i="0" strike="noStrike">
                        <a:latin typeface="Arial"/>
                      </a:defRPr>
                    </a:pPr>
                    <a:r>
                      <a:rPr lang="en-US" sz="800" b="1" i="0" strike="noStrike">
                        <a:solidFill>
                          <a:srgbClr val="C00000"/>
                        </a:solidFill>
                        <a:latin typeface="Arial"/>
                      </a:rPr>
                      <a:t>Portugal</a:t>
                    </a:r>
                  </a:p>
                </c:rich>
              </c:tx>
              <c:sp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C1-4111-ADE1-DB6BD2FD412E}"/>
                </c:ext>
              </c:extLst>
            </c:dLbl>
            <c:dLbl>
              <c:idx val="19"/>
              <c:layout>
                <c:manualLayout>
                  <c:x val="-3.4363909639501026E-3"/>
                  <c:y val="-1.3758901898920665E-3"/>
                </c:manualLayout>
              </c:layout>
              <c:tx>
                <c:strRef>
                  <c:f>'Chart 1.9'!$B$79</c:f>
                  <c:strCache>
                    <c:ptCount val="1"/>
                    <c:pt idx="0">
                      <c:v>Romania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{1EEF97B6-A582-4E41-A137-FA1F930F6F72}</c15:txfldGUID>
                      <c15:f>'Chart 1.9'!$B$79</c15:f>
                      <c15:dlblFieldTableCache>
                        <c:ptCount val="1"/>
                        <c:pt idx="0">
                          <c:v>Romania</c:v>
                        </c:pt>
                      </c15:dlblFieldTableCache>
                    </c15:dlblFTEntry>
                  </c15:dlblFieldTable>
                  <c15:showDataLabelsRange val="0"/>
                </c:ext>
                <c:ext xmlns:c16="http://schemas.microsoft.com/office/drawing/2014/chart" uri="{C3380CC4-5D6E-409C-BE32-E72D297353CC}">
                  <c16:uniqueId val="{00000013-FAC1-4111-ADE1-DB6BD2FD412E}"/>
                </c:ext>
              </c:extLst>
            </c:dLbl>
            <c:dLbl>
              <c:idx val="20"/>
              <c:tx>
                <c:strRef>
                  <c:f>'Chart 1.9'!$B$80</c:f>
                  <c:strCache>
                    <c:ptCount val="1"/>
                    <c:pt idx="0">
                      <c:v>Slovakia</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{AAD46B5F-BAF7-4F87-8D6B-B6692F630BD9}</c15:txfldGUID>
                      <c15:f>'Chart 1.9'!$B$80</c15:f>
                      <c15:dlblFieldTableCache>
                        <c:ptCount val="1"/>
                        <c:pt idx="0">
                          <c:v>Slovakia</c:v>
                        </c:pt>
                      </c15:dlblFieldTableCache>
                    </c15:dlblFTEntry>
                  </c15:dlblFieldTable>
                  <c15:showDataLabelsRange val="0"/>
                </c:ext>
                <c:ext xmlns:c16="http://schemas.microsoft.com/office/drawing/2014/chart" uri="{C3380CC4-5D6E-409C-BE32-E72D297353CC}">
                  <c16:uniqueId val="{00000014-FAC1-4111-ADE1-DB6BD2FD412E}"/>
                </c:ext>
              </c:extLst>
            </c:dLbl>
            <c:dLbl>
              <c:idx val="21"/>
              <c:layout>
                <c:manualLayout>
                  <c:x val="-2.4712295578437311E-2"/>
                  <c:y val="1.9349498411144202E-2"/>
                </c:manualLayout>
              </c:layout>
              <c:tx>
                <c:strRef>
                  <c:f>'Chart 1.9'!$B$81</c:f>
                  <c:strCache>
                    <c:ptCount val="1"/>
                    <c:pt idx="0">
                      <c:v>Slovenia</c:v>
                    </c:pt>
                  </c:strCache>
                </c:strRef>
              </c:tx>
              <c:spPr/>
              <c:txPr>
                <a:bodyPr/>
                <a:lstStyle/>
                <a:p>
                  <a:pPr>
                    <a:defRPr sz="800" b="0" i="0" strike="noStrike">
                      <a:latin typeface="Arial"/>
                    </a:defRPr>
                  </a:pPr>
                  <a:endParaRPr lang="pt-PT"/>
                </a:p>
              </c:txPr>
              <c:dLblPos val="r"/>
              <c:showLegendKey val="0"/>
              <c:showVal val="1"/>
              <c:showCatName val="0"/>
              <c:showSerName val="0"/>
              <c:showPercent val="0"/>
              <c:showBubbleSize val="0"/>
              <c:extLst>
                <c:ext xmlns:c15="http://schemas.microsoft.com/office/drawing/2012/chart" uri="{CE6537A1-D6FC-4f65-9D91-7224C49458BB}">
                  <c15:dlblFieldTable>
                    <c15:dlblFTEntry>
                      <c15:txfldGUID>{682CFACB-7886-45DA-B594-B9A0C23E7787}</c15:txfldGUID>
                      <c15:f>'Chart 1.9'!$B$81</c15:f>
                      <c15:dlblFieldTableCache>
                        <c:ptCount val="1"/>
                        <c:pt idx="0">
                          <c:v>Slovenia</c:v>
                        </c:pt>
                      </c15:dlblFieldTableCache>
                    </c15:dlblFTEntry>
                  </c15:dlblFieldTable>
                  <c15:showDataLabelsRange val="0"/>
                </c:ext>
                <c:ext xmlns:c16="http://schemas.microsoft.com/office/drawing/2014/chart" uri="{C3380CC4-5D6E-409C-BE32-E72D297353CC}">
                  <c16:uniqueId val="{00000015-FAC1-4111-ADE1-DB6BD2FD412E}"/>
                </c:ext>
              </c:extLst>
            </c:dLbl>
            <c:dLbl>
              <c:idx val="22"/>
              <c:tx>
                <c:strRef>
                  <c:f>'Chart 1.9'!$B$82</c:f>
                  <c:strCache>
                    <c:ptCount val="1"/>
                    <c:pt idx="0">
                      <c:v>Spain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{24F3676D-E1CC-49DB-A2AC-129633643ACE}</c15:txfldGUID>
                      <c15:f>'Chart 1.9'!$B$82</c15:f>
                      <c15:dlblFieldTableCache>
                        <c:ptCount val="1"/>
                        <c:pt idx="0">
                          <c:v>Spain</c:v>
                        </c:pt>
                      </c15:dlblFieldTableCache>
                    </c15:dlblFTEntry>
                  </c15:dlblFieldTable>
                  <c15:showDataLabelsRange val="0"/>
                </c:ext>
                <c:ext xmlns:c16="http://schemas.microsoft.com/office/drawing/2014/chart" uri="{C3380CC4-5D6E-409C-BE32-E72D297353CC}">
                  <c16:uniqueId val="{00000016-FAC1-4111-ADE1-DB6BD2FD412E}"/>
                </c:ext>
              </c:extLst>
            </c:dLbl>
            <c:dLbl>
              <c:idx val="23"/>
              <c:tx>
                <c:strRef>
                  <c:f>'Chart 1.9'!$B$83</c:f>
                  <c:strCache>
                    <c:ptCount val="1"/>
                    <c:pt idx="0">
                      <c:v>Sweden</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{55232608-98EF-47FD-853B-703A6F41397F}</c15:txfldGUID>
                      <c15:f>'Chart 1.9'!$B$83</c15:f>
                      <c15:dlblFieldTableCache>
                        <c:ptCount val="1"/>
                        <c:pt idx="0">
                          <c:v>Sweden</c:v>
                        </c:pt>
                      </c15:dlblFieldTableCache>
                    </c15:dlblFTEntry>
                  </c15:dlblFieldTable>
                  <c15:showDataLabelsRange val="0"/>
                </c:ext>
                <c:ext xmlns:c16="http://schemas.microsoft.com/office/drawing/2014/chart" uri="{C3380CC4-5D6E-409C-BE32-E72D297353CC}">
                  <c16:uniqueId val="{00000017-FAC1-4111-ADE1-DB6BD2FD412E}"/>
                </c:ext>
              </c:extLst>
            </c:dLbl>
            <c:dLbl>
              <c:idx val="24"/>
              <c:tx>
                <c:strRef>
                  <c:f>'Chart 1.9'!$B$84</c:f>
                  <c:strCache>
                    <c:ptCount val="1"/>
                    <c:pt idx="0">
                      <c:v>United Kingdom</c:v>
                    </c:pt>
                  </c:strCache>
                </c:strRef>
              </c:tx>
              <c:spPr/>
              <c:txPr>
                <a:bodyPr/>
                <a:lstStyle/>
                <a:p>
                  <a:pPr>
                    <a:defRPr sz="800" b="0" i="0" strike="noStrike">
                      <a:latin typeface="Arial"/>
                    </a:defRPr>
                  </a:pPr>
                  <a:endParaRPr lang="pt-PT"/>
                </a:p>
              </c:txPr>
              <c:dLblPos val="t"/>
              <c:showLegendKey val="0"/>
              <c:showVal val="1"/>
              <c:showCatName val="0"/>
              <c:showSerName val="0"/>
              <c:showPercent val="0"/>
              <c:showBubbleSize val="0"/>
              <c:extLst>
                <c:ext xmlns:c15="http://schemas.microsoft.com/office/drawing/2012/chart" uri="{CE6537A1-D6FC-4f65-9D91-7224C49458BB}">
                  <c15:dlblFieldTable>
                    <c15:dlblFTEntry>
                      <c15:txfldGUID>{310E4D6F-8EEA-4E27-A693-11E980C67CDE}</c15:txfldGUID>
                      <c15:f>'Chart 1.9'!$B$84</c15:f>
                      <c15:dlblFieldTableCache>
                        <c:ptCount val="1"/>
                        <c:pt idx="0">
                          <c:v>United Kingdom</c:v>
                        </c:pt>
                      </c15:dlblFieldTableCache>
                    </c15:dlblFTEntry>
                  </c15:dlblFieldTable>
                  <c15:showDataLabelsRange val="0"/>
                </c:ext>
                <c:ext xmlns:c16="http://schemas.microsoft.com/office/drawing/2014/chart" uri="{C3380CC4-5D6E-409C-BE32-E72D297353CC}">
                  <c16:uniqueId val="{00000018-FAC1-4111-ADE1-DB6BD2FD412E}"/>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'Chart 1.9'!$C$60:$C$84</c:f>
              <c:numCache>
                <c:formatCode>0.0</c:formatCode>
                <c:ptCount val="25"/>
                <c:pt idx="0">
                  <c:v>6.7390977163785353</c:v>
                </c:pt>
                <c:pt idx="1">
                  <c:v>4.6993625738902391</c:v>
                </c:pt>
                <c:pt idx="2">
                  <c:v>16.453497146138758</c:v>
                </c:pt>
                <c:pt idx="3">
                  <c:v>20.399999999999999</c:v>
                </c:pt>
                <c:pt idx="4">
                  <c:v>8.8453528183985366</c:v>
                </c:pt>
                <c:pt idx="5">
                  <c:v>4.4217925268663469</c:v>
                </c:pt>
                <c:pt idx="6">
                  <c:v>15.088247528871104</c:v>
                </c:pt>
                <c:pt idx="7">
                  <c:v>5.3616663126467596</c:v>
                </c:pt>
                <c:pt idx="8">
                  <c:v>3.3325001985780185</c:v>
                </c:pt>
                <c:pt idx="9">
                  <c:v>5.0136125270321825</c:v>
                </c:pt>
                <c:pt idx="10">
                  <c:v>7.9568550867638734</c:v>
                </c:pt>
                <c:pt idx="11">
                  <c:v>6.0470381449135129</c:v>
                </c:pt>
                <c:pt idx="12">
                  <c:v>18.812596446811483</c:v>
                </c:pt>
                <c:pt idx="13">
                  <c:v>4.8512312809434013</c:v>
                </c:pt>
                <c:pt idx="14">
                  <c:v>17.136639731073743</c:v>
                </c:pt>
                <c:pt idx="15">
                  <c:v>18.903524695100238</c:v>
                </c:pt>
                <c:pt idx="16">
                  <c:v>5.7987481070083069</c:v>
                </c:pt>
                <c:pt idx="17">
                  <c:v>11.524429556419989</c:v>
                </c:pt>
                <c:pt idx="18">
                  <c:v>22.283718830203821</c:v>
                </c:pt>
                <c:pt idx="19">
                  <c:v>17.467384581384636</c:v>
                </c:pt>
                <c:pt idx="20">
                  <c:v>6.2956829549940307</c:v>
                </c:pt>
                <c:pt idx="21">
                  <c:v>6.7950777886227316</c:v>
                </c:pt>
                <c:pt idx="22">
                  <c:v>2.7123979105800071</c:v>
                </c:pt>
                <c:pt idx="23">
                  <c:v>3.4094843603295333</c:v>
                </c:pt>
                <c:pt idx="24">
                  <c:v>7.5985450850418159</c:v>
                </c:pt>
              </c:numCache>
            </c:numRef>
          </c:xVal>
          <c:yVal>
            <c:numRef>
              <c:f>'Chart 1.9'!$D$60:$D$84</c:f>
              <c:numCache>
                <c:formatCode>0.0</c:formatCode>
                <c:ptCount val="25"/>
                <c:pt idx="0">
                  <c:v>17.465726250516997</c:v>
                </c:pt>
                <c:pt idx="1">
                  <c:v>12.283533194231943</c:v>
                </c:pt>
                <c:pt idx="2">
                  <c:v>1.428196392423998</c:v>
                </c:pt>
                <c:pt idx="3">
                  <c:v>13.6</c:v>
                </c:pt>
                <c:pt idx="4">
                  <c:v>3.8422256801691632</c:v>
                </c:pt>
                <c:pt idx="5">
                  <c:v>10.09899135327225</c:v>
                </c:pt>
                <c:pt idx="6">
                  <c:v>15.41630922214485</c:v>
                </c:pt>
                <c:pt idx="7">
                  <c:v>5.7396832572690215</c:v>
                </c:pt>
                <c:pt idx="8">
                  <c:v>12.088479376886635</c:v>
                </c:pt>
                <c:pt idx="9">
                  <c:v>14.87905129532327</c:v>
                </c:pt>
                <c:pt idx="10">
                  <c:v>11.342377373850677</c:v>
                </c:pt>
                <c:pt idx="11">
                  <c:v>4.5624652524910392</c:v>
                </c:pt>
                <c:pt idx="12">
                  <c:v>15.91693656665881</c:v>
                </c:pt>
                <c:pt idx="13">
                  <c:v>9.6807677420957017</c:v>
                </c:pt>
                <c:pt idx="14">
                  <c:v>13.353240264034108</c:v>
                </c:pt>
                <c:pt idx="15">
                  <c:v>4.7260896225513784</c:v>
                </c:pt>
                <c:pt idx="16">
                  <c:v>11.6956827411211</c:v>
                </c:pt>
                <c:pt idx="17">
                  <c:v>1.6041808365599379</c:v>
                </c:pt>
                <c:pt idx="18">
                  <c:v>8.0895935893659043</c:v>
                </c:pt>
                <c:pt idx="19">
                  <c:v>1.1631348031532869</c:v>
                </c:pt>
                <c:pt idx="20">
                  <c:v>3.2654178994069212</c:v>
                </c:pt>
                <c:pt idx="21">
                  <c:v>11.412964093317328</c:v>
                </c:pt>
                <c:pt idx="22">
                  <c:v>12.690237191825911</c:v>
                </c:pt>
                <c:pt idx="23">
                  <c:v>16.767558750380648</c:v>
                </c:pt>
                <c:pt idx="24">
                  <c:v>13.20097824627398</c:v>
                </c:pt>
              </c:numCache>
            </c:numRef>
          </c:yVal>
          <c:smooth val="0"/>
          <c:extLst>
            <c:ext xmlns:c16="http://schemas.microsoft.com/office/drawing/2014/chart" uri="{C3380CC4-5D6E-409C-BE32-E72D297353CC}">
              <c16:uniqueId val="{00000018-F0EF-4CE4-BFD8-CB166BDB439E}"/>
            </c:ext>
          </c:extLst>
        </c:ser>
        <c:dLbls>
          <c:showLegendKey val="0"/>
          <c:showVal val="0"/>
          <c:showCatName val="0"/>
          <c:showSerName val="0"/>
          <c:showPercent val="0"/>
          <c:showBubbleSize val="0"/>
        </c:dLbls>
        <c:axId val="580828480"/>
        <c:axId val="582705152"/>
      </c:scatterChart>
      <c:valAx>
        <c:axId val="580828480"/>
        <c:scaling>
          <c:orientation val="minMax"/>
        </c:scaling>
        <c:delete val="0"/>
        <c:axPos val="b"/>
        <c:title>
          <c:tx>
            <c:rich>
              <a:bodyPr/>
              <a:lstStyle/>
              <a:p>
                <a:pPr>
                  <a:defRPr b="0"/>
                </a:pPr>
                <a:r>
                  <a:rPr lang="pt-PT" b="0"/>
                  <a:t>Emigration rate in percentage</a:t>
                </a:r>
              </a:p>
            </c:rich>
          </c:tx>
          <c:overlay val="0"/>
        </c:title>
        <c:numFmt formatCode="0.0" sourceLinked="1"/>
        <c:majorTickMark val="out"/>
        <c:minorTickMark val="in"/>
        <c:tickLblPos val="nextTo"/>
        <c:crossAx val="582705152"/>
        <c:crosses val="autoZero"/>
        <c:crossBetween val="midCat"/>
      </c:valAx>
      <c:valAx>
        <c:axId val="582705152"/>
        <c:scaling>
          <c:orientation val="minMax"/>
          <c:max val="20"/>
          <c:min val="0"/>
        </c:scaling>
        <c:delete val="0"/>
        <c:axPos val="l"/>
        <c:majorGridlines>
          <c:spPr>
            <a:ln>
              <a:noFill/>
            </a:ln>
          </c:spPr>
        </c:majorGridlines>
        <c:title>
          <c:tx>
            <c:rich>
              <a:bodyPr rot="-5400000" vert="horz"/>
              <a:lstStyle/>
              <a:p>
                <a:pPr>
                  <a:defRPr b="0"/>
                </a:pPr>
                <a:r>
                  <a:rPr lang="pt-PT" b="0"/>
                  <a:t>Immigration rate in percentage</a:t>
                </a:r>
              </a:p>
            </c:rich>
          </c:tx>
          <c:overlay val="0"/>
        </c:title>
        <c:numFmt formatCode="0.0" sourceLinked="1"/>
        <c:majorTickMark val="out"/>
        <c:minorTickMark val="in"/>
        <c:tickLblPos val="nextTo"/>
        <c:crossAx val="580828480"/>
        <c:crosses val="autoZero"/>
        <c:crossBetween val="midCat"/>
        <c:majorUnit val="5"/>
        <c:minorUnit val="1"/>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spPr>
            <a:ln w="19050">
              <a:solidFill>
                <a:schemeClr val="accent1">
                  <a:lumMod val="75000"/>
                </a:schemeClr>
              </a:solidFill>
            </a:ln>
          </c:spPr>
          <c:marker>
            <c:symbol val="none"/>
          </c:marker>
          <c:cat>
            <c:numRef>
              <c:f>'Table 1.4'!$B$6:$B$21</c:f>
              <c:numCache>
                <c:formatCode>0</c:formatCode>
                <c:ptCount val="16"/>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numCache>
            </c:numRef>
          </c:cat>
          <c:val>
            <c:numRef>
              <c:f>'Table 1.4'!$F$6:$F$21</c:f>
              <c:numCache>
                <c:formatCode>#,##0</c:formatCode>
                <c:ptCount val="16"/>
                <c:pt idx="0">
                  <c:v>45000</c:v>
                </c:pt>
                <c:pt idx="1">
                  <c:v>50000</c:v>
                </c:pt>
                <c:pt idx="2">
                  <c:v>60000</c:v>
                </c:pt>
                <c:pt idx="3">
                  <c:v>70000</c:v>
                </c:pt>
                <c:pt idx="4">
                  <c:v>65000</c:v>
                </c:pt>
                <c:pt idx="5">
                  <c:v>75000</c:v>
                </c:pt>
                <c:pt idx="6">
                  <c:v>90000</c:v>
                </c:pt>
                <c:pt idx="7">
                  <c:v>85000</c:v>
                </c:pt>
                <c:pt idx="8">
                  <c:v>75000</c:v>
                </c:pt>
                <c:pt idx="9">
                  <c:v>70000</c:v>
                </c:pt>
                <c:pt idx="10">
                  <c:v>85000</c:v>
                </c:pt>
                <c:pt idx="11">
                  <c:v>105000</c:v>
                </c:pt>
                <c:pt idx="12">
                  <c:v>120000</c:v>
                </c:pt>
                <c:pt idx="13">
                  <c:v>115000</c:v>
                </c:pt>
                <c:pt idx="14">
                  <c:v>110000</c:v>
                </c:pt>
                <c:pt idx="15">
                  <c:v>100000</c:v>
                </c:pt>
              </c:numCache>
            </c:numRef>
          </c:val>
          <c:smooth val="0"/>
          <c:extLst>
            <c:ext xmlns:c16="http://schemas.microsoft.com/office/drawing/2014/chart" uri="{C3380CC4-5D6E-409C-BE32-E72D297353CC}">
              <c16:uniqueId val="{00000000-2BB7-4E12-8091-3EC26B0777BA}"/>
            </c:ext>
          </c:extLst>
        </c:ser>
        <c:dLbls>
          <c:showLegendKey val="0"/>
          <c:showVal val="0"/>
          <c:showCatName val="0"/>
          <c:showSerName val="0"/>
          <c:showPercent val="0"/>
          <c:showBubbleSize val="0"/>
        </c:dLbls>
        <c:smooth val="0"/>
        <c:axId val="581742592"/>
        <c:axId val="580632576"/>
      </c:lineChart>
      <c:catAx>
        <c:axId val="581742592"/>
        <c:scaling>
          <c:orientation val="minMax"/>
        </c:scaling>
        <c:delete val="0"/>
        <c:axPos val="b"/>
        <c:numFmt formatCode="0" sourceLinked="1"/>
        <c:majorTickMark val="none"/>
        <c:minorTickMark val="none"/>
        <c:tickLblPos val="nextTo"/>
        <c:crossAx val="580632576"/>
        <c:crosses val="autoZero"/>
        <c:auto val="1"/>
        <c:lblAlgn val="ctr"/>
        <c:lblOffset val="100"/>
        <c:noMultiLvlLbl val="0"/>
      </c:catAx>
      <c:valAx>
        <c:axId val="580632576"/>
        <c:scaling>
          <c:orientation val="minMax"/>
          <c:max val="120000"/>
          <c:min val="0"/>
        </c:scaling>
        <c:delete val="0"/>
        <c:axPos val="l"/>
        <c:majorGridlines>
          <c:spPr>
            <a:ln w="15875">
              <a:solidFill>
                <a:schemeClr val="bg1"/>
              </a:solidFill>
            </a:ln>
          </c:spPr>
        </c:majorGridlines>
        <c:numFmt formatCode="#,##0" sourceLinked="1"/>
        <c:majorTickMark val="out"/>
        <c:minorTickMark val="none"/>
        <c:tickLblPos val="nextTo"/>
        <c:spPr>
          <a:ln>
            <a:noFill/>
          </a:ln>
        </c:spPr>
        <c:crossAx val="581742592"/>
        <c:crosses val="autoZero"/>
        <c:crossBetween val="between"/>
        <c:majorUnit val="20000"/>
      </c:valAx>
      <c:spPr>
        <a:noFill/>
        <a:ln w="25400">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1"/>
          <c:order val="0"/>
          <c:tx>
            <c:strRef>
              <c:f>'Table 1.5'!$C$3</c:f>
              <c:strCache>
                <c:ptCount val="1"/>
                <c:pt idx="0">
                  <c:v>Permanent outflows</c:v>
                </c:pt>
              </c:strCache>
            </c:strRef>
          </c:tx>
          <c:spPr>
            <a:ln w="19050">
              <a:solidFill>
                <a:srgbClr val="C00000"/>
              </a:solidFill>
            </a:ln>
          </c:spPr>
          <c:marker>
            <c:symbol val="none"/>
          </c:marker>
          <c:cat>
            <c:numRef>
              <c:f>'Table 1.5'!$B$4:$B$16</c:f>
              <c:numCache>
                <c:formatCode>0</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'Table 1.5'!$C$4:$C$16</c:f>
              <c:numCache>
                <c:formatCode>#,##0</c:formatCode>
                <c:ptCount val="13"/>
                <c:pt idx="0">
                  <c:v>6757</c:v>
                </c:pt>
                <c:pt idx="1">
                  <c:v>6360</c:v>
                </c:pt>
                <c:pt idx="2">
                  <c:v>5600</c:v>
                </c:pt>
                <c:pt idx="3">
                  <c:v>7890</c:v>
                </c:pt>
                <c:pt idx="4">
                  <c:v>20357</c:v>
                </c:pt>
                <c:pt idx="5">
                  <c:v>16899</c:v>
                </c:pt>
                <c:pt idx="6">
                  <c:v>23760</c:v>
                </c:pt>
                <c:pt idx="7">
                  <c:v>43998</c:v>
                </c:pt>
                <c:pt idx="8">
                  <c:v>51958</c:v>
                </c:pt>
                <c:pt idx="9">
                  <c:v>53786</c:v>
                </c:pt>
                <c:pt idx="10">
                  <c:v>49572</c:v>
                </c:pt>
                <c:pt idx="11">
                  <c:v>40377</c:v>
                </c:pt>
                <c:pt idx="12">
                  <c:v>38273</c:v>
                </c:pt>
              </c:numCache>
            </c:numRef>
          </c:val>
          <c:smooth val="0"/>
          <c:extLst>
            <c:ext xmlns:c16="http://schemas.microsoft.com/office/drawing/2014/chart" uri="{C3380CC4-5D6E-409C-BE32-E72D297353CC}">
              <c16:uniqueId val="{00000000-7A1E-4C41-80C8-93272A716D0A}"/>
            </c:ext>
          </c:extLst>
        </c:ser>
        <c:ser>
          <c:idx val="0"/>
          <c:order val="1"/>
          <c:tx>
            <c:strRef>
              <c:f>'Table 1.5'!$D$3</c:f>
              <c:strCache>
                <c:ptCount val="1"/>
                <c:pt idx="0">
                  <c:v>Permanent inflows</c:v>
                </c:pt>
              </c:strCache>
            </c:strRef>
          </c:tx>
          <c:spPr>
            <a:ln w="19050">
              <a:solidFill>
                <a:schemeClr val="accent1"/>
              </a:solidFill>
            </a:ln>
          </c:spPr>
          <c:marker>
            <c:symbol val="none"/>
          </c:marker>
          <c:cat>
            <c:numRef>
              <c:f>'Table 1.5'!$B$4:$B$16</c:f>
              <c:numCache>
                <c:formatCode>0</c:formatCod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numCache>
            </c:numRef>
          </c:cat>
          <c:val>
            <c:numRef>
              <c:f>'Table 1.5'!$D$4:$D$16</c:f>
              <c:numCache>
                <c:formatCode>#,##0</c:formatCode>
                <c:ptCount val="13"/>
                <c:pt idx="0">
                  <c:v>21093</c:v>
                </c:pt>
                <c:pt idx="1">
                  <c:v>21741</c:v>
                </c:pt>
                <c:pt idx="2">
                  <c:v>22741</c:v>
                </c:pt>
                <c:pt idx="3">
                  <c:v>29661</c:v>
                </c:pt>
                <c:pt idx="4">
                  <c:v>29718</c:v>
                </c:pt>
                <c:pt idx="5">
                  <c:v>32307</c:v>
                </c:pt>
                <c:pt idx="6">
                  <c:v>27575</c:v>
                </c:pt>
                <c:pt idx="7">
                  <c:v>19667</c:v>
                </c:pt>
                <c:pt idx="8">
                  <c:v>14606</c:v>
                </c:pt>
                <c:pt idx="9">
                  <c:v>17554</c:v>
                </c:pt>
                <c:pt idx="10">
                  <c:v>19516</c:v>
                </c:pt>
                <c:pt idx="11">
                  <c:v>29896</c:v>
                </c:pt>
                <c:pt idx="12">
                  <c:v>29925</c:v>
                </c:pt>
              </c:numCache>
            </c:numRef>
          </c:val>
          <c:smooth val="0"/>
          <c:extLst>
            <c:ext xmlns:c16="http://schemas.microsoft.com/office/drawing/2014/chart" uri="{C3380CC4-5D6E-409C-BE32-E72D297353CC}">
              <c16:uniqueId val="{00000001-7A1E-4C41-80C8-93272A716D0A}"/>
            </c:ext>
          </c:extLst>
        </c:ser>
        <c:dLbls>
          <c:showLegendKey val="0"/>
          <c:showVal val="0"/>
          <c:showCatName val="0"/>
          <c:showSerName val="0"/>
          <c:showPercent val="0"/>
          <c:showBubbleSize val="0"/>
        </c:dLbls>
        <c:smooth val="0"/>
        <c:axId val="581744640"/>
        <c:axId val="580844864"/>
      </c:lineChart>
      <c:catAx>
        <c:axId val="581744640"/>
        <c:scaling>
          <c:orientation val="minMax"/>
        </c:scaling>
        <c:delete val="0"/>
        <c:axPos val="b"/>
        <c:numFmt formatCode="0" sourceLinked="1"/>
        <c:majorTickMark val="none"/>
        <c:minorTickMark val="none"/>
        <c:tickLblPos val="nextTo"/>
        <c:crossAx val="580844864"/>
        <c:crosses val="autoZero"/>
        <c:auto val="1"/>
        <c:lblAlgn val="ctr"/>
        <c:lblOffset val="100"/>
        <c:noMultiLvlLbl val="0"/>
      </c:catAx>
      <c:valAx>
        <c:axId val="580844864"/>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81744640"/>
        <c:crosses val="autoZero"/>
        <c:crossBetween val="between"/>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areaChart>
        <c:grouping val="stacked"/>
        <c:varyColors val="0"/>
        <c:ser>
          <c:idx val="3"/>
          <c:order val="0"/>
          <c:tx>
            <c:strRef>
              <c:f>'Chart 1.4'!$C$50</c:f>
              <c:strCache>
                <c:ptCount val="1"/>
                <c:pt idx="0">
                  <c:v>Europe</c:v>
                </c:pt>
              </c:strCache>
            </c:strRef>
          </c:tx>
          <c:spPr>
            <a:solidFill>
              <a:schemeClr val="accent1">
                <a:lumMod val="75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1.4'!$C$51:$C$56</c:f>
              <c:numCache>
                <c:formatCode>#,##0</c:formatCode>
                <c:ptCount val="6"/>
                <c:pt idx="0">
                  <c:v>1092141</c:v>
                </c:pt>
                <c:pt idx="1">
                  <c:v>1187356</c:v>
                </c:pt>
                <c:pt idx="2">
                  <c:v>1301084</c:v>
                </c:pt>
                <c:pt idx="3">
                  <c:v>1114618</c:v>
                </c:pt>
                <c:pt idx="4">
                  <c:v>1308130</c:v>
                </c:pt>
                <c:pt idx="5">
                  <c:v>1433482</c:v>
                </c:pt>
              </c:numCache>
            </c:numRef>
          </c:val>
          <c:extLst>
            <c:ext xmlns:c16="http://schemas.microsoft.com/office/drawing/2014/chart" uri="{C3380CC4-5D6E-409C-BE32-E72D297353CC}">
              <c16:uniqueId val="{00000000-EBDE-4441-BCFE-922A14C29A27}"/>
            </c:ext>
          </c:extLst>
        </c:ser>
        <c:ser>
          <c:idx val="0"/>
          <c:order val="1"/>
          <c:tx>
            <c:strRef>
              <c:f>'Chart 1.4'!$D$50</c:f>
              <c:strCache>
                <c:ptCount val="1"/>
                <c:pt idx="0">
                  <c:v>America</c:v>
                </c:pt>
              </c:strCache>
            </c:strRef>
          </c:tx>
          <c:spPr>
            <a:solidFill>
              <a:schemeClr val="accent1">
                <a:lumMod val="60000"/>
                <a:lumOff val="4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1.4'!$D$51:$D$56</c:f>
              <c:numCache>
                <c:formatCode>#,##0</c:formatCode>
                <c:ptCount val="6"/>
                <c:pt idx="0">
                  <c:v>910907</c:v>
                </c:pt>
                <c:pt idx="1">
                  <c:v>853198</c:v>
                </c:pt>
                <c:pt idx="2">
                  <c:v>815315</c:v>
                </c:pt>
                <c:pt idx="3">
                  <c:v>758905</c:v>
                </c:pt>
                <c:pt idx="4">
                  <c:v>712886</c:v>
                </c:pt>
                <c:pt idx="5">
                  <c:v>775050</c:v>
                </c:pt>
              </c:numCache>
            </c:numRef>
          </c:val>
          <c:extLst>
            <c:ext xmlns:c16="http://schemas.microsoft.com/office/drawing/2014/chart" uri="{C3380CC4-5D6E-409C-BE32-E72D297353CC}">
              <c16:uniqueId val="{00000001-EBDE-4441-BCFE-922A14C29A27}"/>
            </c:ext>
          </c:extLst>
        </c:ser>
        <c:ser>
          <c:idx val="1"/>
          <c:order val="2"/>
          <c:tx>
            <c:strRef>
              <c:f>'Chart 1.4'!$E$50</c:f>
              <c:strCache>
                <c:ptCount val="1"/>
                <c:pt idx="0">
                  <c:v>Others</c:v>
                </c:pt>
              </c:strCache>
            </c:strRef>
          </c:tx>
          <c:spPr>
            <a:solidFill>
              <a:schemeClr val="accent1">
                <a:lumMod val="40000"/>
                <a:lumOff val="60000"/>
              </a:schemeClr>
            </a:solidFill>
          </c:spPr>
          <c:cat>
            <c:numRef>
              <c:f>'Chart 1.4'!$B$51:$B$56</c:f>
              <c:numCache>
                <c:formatCode>General</c:formatCode>
                <c:ptCount val="6"/>
                <c:pt idx="0">
                  <c:v>1990</c:v>
                </c:pt>
                <c:pt idx="1">
                  <c:v>1995</c:v>
                </c:pt>
                <c:pt idx="2">
                  <c:v>2000</c:v>
                </c:pt>
                <c:pt idx="3">
                  <c:v>2005</c:v>
                </c:pt>
                <c:pt idx="4">
                  <c:v>2010</c:v>
                </c:pt>
                <c:pt idx="5">
                  <c:v>2015</c:v>
                </c:pt>
              </c:numCache>
            </c:numRef>
          </c:cat>
          <c:val>
            <c:numRef>
              <c:f>'Chart 1.4'!$E$51:$E$56</c:f>
              <c:numCache>
                <c:formatCode>#,##0</c:formatCode>
                <c:ptCount val="6"/>
                <c:pt idx="0">
                  <c:v>57742</c:v>
                </c:pt>
                <c:pt idx="1">
                  <c:v>56635</c:v>
                </c:pt>
                <c:pt idx="2">
                  <c:v>58045</c:v>
                </c:pt>
                <c:pt idx="3">
                  <c:v>62543</c:v>
                </c:pt>
                <c:pt idx="4">
                  <c:v>77881</c:v>
                </c:pt>
                <c:pt idx="5">
                  <c:v>97789</c:v>
                </c:pt>
              </c:numCache>
            </c:numRef>
          </c:val>
          <c:extLst>
            <c:ext xmlns:c16="http://schemas.microsoft.com/office/drawing/2014/chart" uri="{C3380CC4-5D6E-409C-BE32-E72D297353CC}">
              <c16:uniqueId val="{00000002-EBDE-4441-BCFE-922A14C29A27}"/>
            </c:ext>
          </c:extLst>
        </c:ser>
        <c:dLbls>
          <c:showLegendKey val="0"/>
          <c:showVal val="0"/>
          <c:showCatName val="0"/>
          <c:showSerName val="0"/>
          <c:showPercent val="0"/>
          <c:showBubbleSize val="0"/>
        </c:dLbls>
        <c:axId val="566061056"/>
        <c:axId val="580636032"/>
      </c:areaChart>
      <c:catAx>
        <c:axId val="566061056"/>
        <c:scaling>
          <c:orientation val="minMax"/>
        </c:scaling>
        <c:delete val="0"/>
        <c:axPos val="b"/>
        <c:numFmt formatCode="General" sourceLinked="1"/>
        <c:majorTickMark val="none"/>
        <c:minorTickMark val="none"/>
        <c:tickLblPos val="nextTo"/>
        <c:crossAx val="580636032"/>
        <c:crosses val="autoZero"/>
        <c:auto val="1"/>
        <c:lblAlgn val="ctr"/>
        <c:lblOffset val="100"/>
        <c:noMultiLvlLbl val="0"/>
      </c:catAx>
      <c:valAx>
        <c:axId val="580636032"/>
        <c:scaling>
          <c:orientation val="minMax"/>
        </c:scaling>
        <c:delete val="0"/>
        <c:axPos val="l"/>
        <c:majorGridlines>
          <c:spPr>
            <a:ln w="15875">
              <a:solidFill>
                <a:schemeClr val="bg1"/>
              </a:solidFill>
            </a:ln>
          </c:spPr>
        </c:majorGridlines>
        <c:numFmt formatCode="#,##0" sourceLinked="1"/>
        <c:majorTickMark val="out"/>
        <c:minorTickMark val="none"/>
        <c:tickLblPos val="nextTo"/>
        <c:spPr>
          <a:ln>
            <a:noFill/>
          </a:ln>
        </c:spPr>
        <c:crossAx val="566061056"/>
        <c:crosses val="autoZero"/>
        <c:crossBetween val="midCat"/>
      </c:valAx>
      <c:spPr>
        <a:noFill/>
        <a:ln>
          <a:noFill/>
        </a:ln>
      </c:spPr>
    </c:plotArea>
    <c:legend>
      <c:legendPos val="b"/>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5"/>
            <c:invertIfNegative val="0"/>
            <c:bubble3D val="0"/>
            <c:spPr>
              <a:solidFill>
                <a:schemeClr val="accent2">
                  <a:lumMod val="60000"/>
                  <a:lumOff val="40000"/>
                </a:schemeClr>
              </a:solidFill>
            </c:spPr>
            <c:extLst>
              <c:ext xmlns:c16="http://schemas.microsoft.com/office/drawing/2014/chart" uri="{C3380CC4-5D6E-409C-BE32-E72D297353CC}">
                <c16:uniqueId val="{00000001-4F90-44B7-B41A-DF3B29652A72}"/>
              </c:ext>
            </c:extLst>
          </c:dPt>
          <c:cat>
            <c:strRef>
              <c:f>'Chart 1.5'!$B$50:$B$54</c:f>
              <c:strCache>
                <c:ptCount val="5"/>
                <c:pt idx="0">
                  <c:v>Switzerland</c:v>
                </c:pt>
                <c:pt idx="1">
                  <c:v>United Kingdom</c:v>
                </c:pt>
                <c:pt idx="2">
                  <c:v>Spain</c:v>
                </c:pt>
                <c:pt idx="3">
                  <c:v>France</c:v>
                </c:pt>
                <c:pt idx="4">
                  <c:v>Luxembourg</c:v>
                </c:pt>
              </c:strCache>
            </c:strRef>
          </c:cat>
          <c:val>
            <c:numRef>
              <c:f>'Chart 1.5'!$C$50:$C$54</c:f>
              <c:numCache>
                <c:formatCode>#,##0</c:formatCode>
                <c:ptCount val="5"/>
                <c:pt idx="0">
                  <c:v>68483</c:v>
                </c:pt>
                <c:pt idx="1">
                  <c:v>55509</c:v>
                </c:pt>
                <c:pt idx="2">
                  <c:v>42616</c:v>
                </c:pt>
                <c:pt idx="3">
                  <c:v>36173</c:v>
                </c:pt>
                <c:pt idx="4">
                  <c:v>19207</c:v>
                </c:pt>
              </c:numCache>
            </c:numRef>
          </c:val>
          <c:extLst>
            <c:ext xmlns:c16="http://schemas.microsoft.com/office/drawing/2014/chart" uri="{C3380CC4-5D6E-409C-BE32-E72D297353CC}">
              <c16:uniqueId val="{00000002-4F90-44B7-B41A-DF3B29652A72}"/>
            </c:ext>
          </c:extLst>
        </c:ser>
        <c:dLbls>
          <c:showLegendKey val="0"/>
          <c:showVal val="0"/>
          <c:showCatName val="0"/>
          <c:showSerName val="0"/>
          <c:showPercent val="0"/>
          <c:showBubbleSize val="0"/>
        </c:dLbls>
        <c:gapWidth val="50"/>
        <c:axId val="580520960"/>
        <c:axId val="580638336"/>
      </c:barChart>
      <c:catAx>
        <c:axId val="580520960"/>
        <c:scaling>
          <c:orientation val="maxMin"/>
        </c:scaling>
        <c:delete val="0"/>
        <c:axPos val="l"/>
        <c:numFmt formatCode="General" sourceLinked="0"/>
        <c:majorTickMark val="none"/>
        <c:minorTickMark val="none"/>
        <c:tickLblPos val="nextTo"/>
        <c:crossAx val="580638336"/>
        <c:crosses val="autoZero"/>
        <c:auto val="1"/>
        <c:lblAlgn val="ctr"/>
        <c:lblOffset val="100"/>
        <c:noMultiLvlLbl val="0"/>
      </c:catAx>
      <c:valAx>
        <c:axId val="580638336"/>
        <c:scaling>
          <c:orientation val="minMax"/>
        </c:scaling>
        <c:delete val="0"/>
        <c:axPos val="b"/>
        <c:majorGridlines>
          <c:spPr>
            <a:ln w="15875">
              <a:solidFill>
                <a:schemeClr val="bg1"/>
              </a:solidFill>
            </a:ln>
          </c:spPr>
        </c:majorGridlines>
        <c:numFmt formatCode="\+\ #,##0" sourceLinked="0"/>
        <c:majorTickMark val="none"/>
        <c:minorTickMark val="none"/>
        <c:tickLblPos val="nextTo"/>
        <c:crossAx val="580520960"/>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Age group</a:t>
            </a:r>
          </a:p>
        </c:rich>
      </c:tx>
      <c:layout>
        <c:manualLayout>
          <c:xMode val="edge"/>
          <c:yMode val="edge"/>
          <c:x val="1.2262108262108265E-2"/>
          <c:y val="2.5000000000000001E-2"/>
        </c:manualLayout>
      </c:layout>
      <c:overlay val="0"/>
    </c:title>
    <c:autoTitleDeleted val="0"/>
    <c:plotArea>
      <c:layout/>
      <c:barChart>
        <c:barDir val="col"/>
        <c:grouping val="percentStacked"/>
        <c:varyColors val="0"/>
        <c:ser>
          <c:idx val="0"/>
          <c:order val="0"/>
          <c:tx>
            <c:strRef>
              <c:f>'Chart 1.6'!$B$62</c:f>
              <c:strCache>
                <c:ptCount val="1"/>
                <c:pt idx="0">
                  <c:v>15-24</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1.6'!$C$62:$D$62</c:f>
              <c:numCache>
                <c:formatCode>#,##0</c:formatCode>
                <c:ptCount val="2"/>
                <c:pt idx="0">
                  <c:v>82.238</c:v>
                </c:pt>
                <c:pt idx="1">
                  <c:v>77</c:v>
                </c:pt>
              </c:numCache>
            </c:numRef>
          </c:val>
          <c:extLst>
            <c:ext xmlns:c16="http://schemas.microsoft.com/office/drawing/2014/chart" uri="{C3380CC4-5D6E-409C-BE32-E72D297353CC}">
              <c16:uniqueId val="{00000000-99F1-487E-BA84-0A48D37A7512}"/>
            </c:ext>
          </c:extLst>
        </c:ser>
        <c:ser>
          <c:idx val="1"/>
          <c:order val="1"/>
          <c:tx>
            <c:strRef>
              <c:f>'Chart 1.6'!$B$63</c:f>
              <c:strCache>
                <c:ptCount val="1"/>
                <c:pt idx="0">
                  <c:v>25-64</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1.6'!$C$63:$D$63</c:f>
              <c:numCache>
                <c:formatCode>#,##0</c:formatCode>
                <c:ptCount val="2"/>
                <c:pt idx="0">
                  <c:v>1058.4749999999999</c:v>
                </c:pt>
                <c:pt idx="1">
                  <c:v>1154</c:v>
                </c:pt>
              </c:numCache>
            </c:numRef>
          </c:val>
          <c:extLst>
            <c:ext xmlns:c16="http://schemas.microsoft.com/office/drawing/2014/chart" uri="{C3380CC4-5D6E-409C-BE32-E72D297353CC}">
              <c16:uniqueId val="{00000001-99F1-487E-BA84-0A48D37A7512}"/>
            </c:ext>
          </c:extLst>
        </c:ser>
        <c:ser>
          <c:idx val="2"/>
          <c:order val="2"/>
          <c:tx>
            <c:strRef>
              <c:f>'Chart 1.6'!$B$64</c:f>
              <c:strCache>
                <c:ptCount val="1"/>
                <c:pt idx="0">
                  <c:v>65+           </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1.6'!$C$64:$D$64</c:f>
              <c:numCache>
                <c:formatCode>#,##0</c:formatCode>
                <c:ptCount val="2"/>
                <c:pt idx="0">
                  <c:v>119.536</c:v>
                </c:pt>
                <c:pt idx="1">
                  <c:v>205</c:v>
                </c:pt>
              </c:numCache>
            </c:numRef>
          </c:val>
          <c:extLst>
            <c:ext xmlns:c16="http://schemas.microsoft.com/office/drawing/2014/chart" uri="{C3380CC4-5D6E-409C-BE32-E72D297353CC}">
              <c16:uniqueId val="{00000002-99F1-487E-BA84-0A48D37A7512}"/>
            </c:ext>
          </c:extLst>
        </c:ser>
        <c:dLbls>
          <c:showLegendKey val="0"/>
          <c:showVal val="0"/>
          <c:showCatName val="0"/>
          <c:showSerName val="0"/>
          <c:showPercent val="0"/>
          <c:showBubbleSize val="0"/>
        </c:dLbls>
        <c:gapWidth val="100"/>
        <c:overlap val="100"/>
        <c:serLines>
          <c:spPr>
            <a:ln w="15875">
              <a:prstDash val="sysDot"/>
            </a:ln>
          </c:spPr>
        </c:serLines>
        <c:axId val="582098944"/>
        <c:axId val="580640064"/>
      </c:barChart>
      <c:catAx>
        <c:axId val="582098944"/>
        <c:scaling>
          <c:orientation val="minMax"/>
        </c:scaling>
        <c:delete val="0"/>
        <c:axPos val="b"/>
        <c:numFmt formatCode="General" sourceLinked="1"/>
        <c:majorTickMark val="none"/>
        <c:minorTickMark val="none"/>
        <c:tickLblPos val="nextTo"/>
        <c:crossAx val="580640064"/>
        <c:crosses val="autoZero"/>
        <c:auto val="1"/>
        <c:lblAlgn val="ctr"/>
        <c:lblOffset val="100"/>
        <c:noMultiLvlLbl val="0"/>
      </c:catAx>
      <c:valAx>
        <c:axId val="580640064"/>
        <c:scaling>
          <c:orientation val="minMax"/>
        </c:scaling>
        <c:delete val="0"/>
        <c:axPos val="l"/>
        <c:majorGridlines>
          <c:spPr>
            <a:ln w="15875">
              <a:solidFill>
                <a:schemeClr val="bg1"/>
              </a:solidFill>
            </a:ln>
          </c:spPr>
        </c:majorGridlines>
        <c:numFmt formatCode="0%" sourceLinked="1"/>
        <c:majorTickMark val="out"/>
        <c:minorTickMark val="none"/>
        <c:tickLblPos val="nextTo"/>
        <c:crossAx val="582098944"/>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800"/>
            </a:pPr>
            <a:r>
              <a:rPr lang="pt-PT" sz="800"/>
              <a:t>Educational attainment</a:t>
            </a:r>
          </a:p>
        </c:rich>
      </c:tx>
      <c:layout>
        <c:manualLayout>
          <c:xMode val="edge"/>
          <c:yMode val="edge"/>
          <c:x val="1.3675799086758011E-2"/>
          <c:y val="2.7531956735496559E-2"/>
        </c:manualLayout>
      </c:layout>
      <c:overlay val="0"/>
    </c:title>
    <c:autoTitleDeleted val="0"/>
    <c:plotArea>
      <c:layout/>
      <c:barChart>
        <c:barDir val="col"/>
        <c:grouping val="percentStacked"/>
        <c:varyColors val="0"/>
        <c:ser>
          <c:idx val="0"/>
          <c:order val="0"/>
          <c:tx>
            <c:strRef>
              <c:f>'Chart 1.6'!$B$66</c:f>
              <c:strCache>
                <c:ptCount val="1"/>
                <c:pt idx="0">
                  <c:v>Low</c:v>
                </c:pt>
              </c:strCache>
            </c:strRef>
          </c:tx>
          <c:spPr>
            <a:solidFill>
              <a:schemeClr val="tx2">
                <a:lumMod val="40000"/>
                <a:lumOff val="60000"/>
              </a:schemeClr>
            </a:solidFill>
          </c:spPr>
          <c:invertIfNegative val="0"/>
          <c:cat>
            <c:numRef>
              <c:f>'Chart 1.6'!$C$60:$D$60</c:f>
              <c:numCache>
                <c:formatCode>General</c:formatCode>
                <c:ptCount val="2"/>
                <c:pt idx="0">
                  <c:v>2001</c:v>
                </c:pt>
                <c:pt idx="1">
                  <c:v>2011</c:v>
                </c:pt>
              </c:numCache>
            </c:numRef>
          </c:cat>
          <c:val>
            <c:numRef>
              <c:f>'Chart 1.6'!$C$66:$D$66</c:f>
              <c:numCache>
                <c:formatCode>#,##0</c:formatCode>
                <c:ptCount val="2"/>
                <c:pt idx="0">
                  <c:v>847.125</c:v>
                </c:pt>
                <c:pt idx="1">
                  <c:v>875.79899999999998</c:v>
                </c:pt>
              </c:numCache>
            </c:numRef>
          </c:val>
          <c:extLst>
            <c:ext xmlns:c16="http://schemas.microsoft.com/office/drawing/2014/chart" uri="{C3380CC4-5D6E-409C-BE32-E72D297353CC}">
              <c16:uniqueId val="{00000000-0D43-4285-9A5E-3E2EE2B35725}"/>
            </c:ext>
          </c:extLst>
        </c:ser>
        <c:ser>
          <c:idx val="1"/>
          <c:order val="1"/>
          <c:tx>
            <c:strRef>
              <c:f>'Chart 1.6'!$B$67</c:f>
              <c:strCache>
                <c:ptCount val="1"/>
                <c:pt idx="0">
                  <c:v>Medium    </c:v>
                </c:pt>
              </c:strCache>
            </c:strRef>
          </c:tx>
          <c:spPr>
            <a:solidFill>
              <a:schemeClr val="tx2">
                <a:lumMod val="60000"/>
                <a:lumOff val="40000"/>
              </a:schemeClr>
            </a:solidFill>
          </c:spPr>
          <c:invertIfNegative val="0"/>
          <c:cat>
            <c:numRef>
              <c:f>'Chart 1.6'!$C$60:$D$60</c:f>
              <c:numCache>
                <c:formatCode>General</c:formatCode>
                <c:ptCount val="2"/>
                <c:pt idx="0">
                  <c:v>2001</c:v>
                </c:pt>
                <c:pt idx="1">
                  <c:v>2011</c:v>
                </c:pt>
              </c:numCache>
            </c:numRef>
          </c:cat>
          <c:val>
            <c:numRef>
              <c:f>'Chart 1.6'!$C$67:$D$67</c:f>
              <c:numCache>
                <c:formatCode>#,##0</c:formatCode>
                <c:ptCount val="2"/>
                <c:pt idx="0">
                  <c:v>295.08600000000001</c:v>
                </c:pt>
                <c:pt idx="1">
                  <c:v>384.411</c:v>
                </c:pt>
              </c:numCache>
            </c:numRef>
          </c:val>
          <c:extLst>
            <c:ext xmlns:c16="http://schemas.microsoft.com/office/drawing/2014/chart" uri="{C3380CC4-5D6E-409C-BE32-E72D297353CC}">
              <c16:uniqueId val="{00000001-0D43-4285-9A5E-3E2EE2B35725}"/>
            </c:ext>
          </c:extLst>
        </c:ser>
        <c:ser>
          <c:idx val="2"/>
          <c:order val="2"/>
          <c:tx>
            <c:strRef>
              <c:f>'Chart 1.6'!$B$68</c:f>
              <c:strCache>
                <c:ptCount val="1"/>
                <c:pt idx="0">
                  <c:v>High</c:v>
                </c:pt>
              </c:strCache>
            </c:strRef>
          </c:tx>
          <c:spPr>
            <a:solidFill>
              <a:schemeClr val="tx2">
                <a:lumMod val="75000"/>
              </a:schemeClr>
            </a:solidFill>
          </c:spPr>
          <c:invertIfNegative val="0"/>
          <c:cat>
            <c:numRef>
              <c:f>'Chart 1.6'!$C$60:$D$60</c:f>
              <c:numCache>
                <c:formatCode>General</c:formatCode>
                <c:ptCount val="2"/>
                <c:pt idx="0">
                  <c:v>2001</c:v>
                </c:pt>
                <c:pt idx="1">
                  <c:v>2011</c:v>
                </c:pt>
              </c:numCache>
            </c:numRef>
          </c:cat>
          <c:val>
            <c:numRef>
              <c:f>'Chart 1.6'!$C$68:$D$68</c:f>
              <c:numCache>
                <c:formatCode>#,##0</c:formatCode>
                <c:ptCount val="2"/>
                <c:pt idx="0">
                  <c:v>77.876000000000005</c:v>
                </c:pt>
                <c:pt idx="1">
                  <c:v>151.22399999999999</c:v>
                </c:pt>
              </c:numCache>
            </c:numRef>
          </c:val>
          <c:extLst>
            <c:ext xmlns:c16="http://schemas.microsoft.com/office/drawing/2014/chart" uri="{C3380CC4-5D6E-409C-BE32-E72D297353CC}">
              <c16:uniqueId val="{00000002-0D43-4285-9A5E-3E2EE2B35725}"/>
            </c:ext>
          </c:extLst>
        </c:ser>
        <c:dLbls>
          <c:showLegendKey val="0"/>
          <c:showVal val="0"/>
          <c:showCatName val="0"/>
          <c:showSerName val="0"/>
          <c:showPercent val="0"/>
          <c:showBubbleSize val="0"/>
        </c:dLbls>
        <c:gapWidth val="100"/>
        <c:overlap val="100"/>
        <c:serLines>
          <c:spPr>
            <a:ln w="15875">
              <a:prstDash val="sysDot"/>
            </a:ln>
          </c:spPr>
        </c:serLines>
        <c:axId val="582099968"/>
        <c:axId val="580822720"/>
      </c:barChart>
      <c:catAx>
        <c:axId val="582099968"/>
        <c:scaling>
          <c:orientation val="minMax"/>
        </c:scaling>
        <c:delete val="0"/>
        <c:axPos val="b"/>
        <c:numFmt formatCode="General" sourceLinked="1"/>
        <c:majorTickMark val="none"/>
        <c:minorTickMark val="none"/>
        <c:tickLblPos val="nextTo"/>
        <c:crossAx val="580822720"/>
        <c:crosses val="autoZero"/>
        <c:auto val="1"/>
        <c:lblAlgn val="ctr"/>
        <c:lblOffset val="100"/>
        <c:noMultiLvlLbl val="0"/>
      </c:catAx>
      <c:valAx>
        <c:axId val="580822720"/>
        <c:scaling>
          <c:orientation val="minMax"/>
        </c:scaling>
        <c:delete val="0"/>
        <c:axPos val="l"/>
        <c:majorGridlines>
          <c:spPr>
            <a:ln w="15875">
              <a:solidFill>
                <a:schemeClr val="bg1"/>
              </a:solidFill>
            </a:ln>
          </c:spPr>
        </c:majorGridlines>
        <c:numFmt formatCode="0%" sourceLinked="1"/>
        <c:majorTickMark val="out"/>
        <c:minorTickMark val="none"/>
        <c:tickLblPos val="nextTo"/>
        <c:crossAx val="582099968"/>
        <c:crosses val="autoZero"/>
        <c:crossBetween val="between"/>
        <c:majorUnit val="0.2"/>
      </c:valAx>
      <c:spPr>
        <a:noFill/>
        <a:ln>
          <a:noFill/>
        </a:ln>
      </c:spPr>
    </c:plotArea>
    <c:legend>
      <c:legendPos val="r"/>
      <c:overlay val="0"/>
    </c:legend>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12"/>
            <c:invertIfNegative val="0"/>
            <c:bubble3D val="0"/>
            <c:spPr>
              <a:solidFill>
                <a:schemeClr val="tx2"/>
              </a:solidFill>
            </c:spPr>
            <c:extLst>
              <c:ext xmlns:c16="http://schemas.microsoft.com/office/drawing/2014/chart" uri="{C3380CC4-5D6E-409C-BE32-E72D297353CC}">
                <c16:uniqueId val="{00000001-EF46-4964-A5EE-EEC8DC5FD172}"/>
              </c:ext>
            </c:extLst>
          </c:dPt>
          <c:dPt>
            <c:idx val="13"/>
            <c:invertIfNegative val="0"/>
            <c:bubble3D val="0"/>
            <c:spPr>
              <a:solidFill>
                <a:schemeClr val="tx2"/>
              </a:solidFill>
            </c:spPr>
            <c:extLst>
              <c:ext xmlns:c16="http://schemas.microsoft.com/office/drawing/2014/chart" uri="{C3380CC4-5D6E-409C-BE32-E72D297353CC}">
                <c16:uniqueId val="{00000003-EF46-4964-A5EE-EEC8DC5FD172}"/>
              </c:ext>
            </c:extLst>
          </c:dPt>
          <c:dPt>
            <c:idx val="14"/>
            <c:invertIfNegative val="0"/>
            <c:bubble3D val="0"/>
            <c:spPr>
              <a:solidFill>
                <a:schemeClr val="tx2"/>
              </a:solidFill>
            </c:spPr>
            <c:extLst>
              <c:ext xmlns:c16="http://schemas.microsoft.com/office/drawing/2014/chart" uri="{C3380CC4-5D6E-409C-BE32-E72D297353CC}">
                <c16:uniqueId val="{00000005-EF46-4964-A5EE-EEC8DC5FD172}"/>
              </c:ext>
            </c:extLst>
          </c:dPt>
          <c:dPt>
            <c:idx val="15"/>
            <c:invertIfNegative val="0"/>
            <c:bubble3D val="0"/>
            <c:spPr>
              <a:solidFill>
                <a:schemeClr val="tx2"/>
              </a:solidFill>
            </c:spPr>
            <c:extLst>
              <c:ext xmlns:c16="http://schemas.microsoft.com/office/drawing/2014/chart" uri="{C3380CC4-5D6E-409C-BE32-E72D297353CC}">
                <c16:uniqueId val="{00000007-EF46-4964-A5EE-EEC8DC5FD172}"/>
              </c:ext>
            </c:extLst>
          </c:dPt>
          <c:dPt>
            <c:idx val="16"/>
            <c:invertIfNegative val="0"/>
            <c:bubble3D val="0"/>
            <c:spPr>
              <a:solidFill>
                <a:schemeClr val="tx2"/>
              </a:solidFill>
            </c:spPr>
            <c:extLst>
              <c:ext xmlns:c16="http://schemas.microsoft.com/office/drawing/2014/chart" uri="{C3380CC4-5D6E-409C-BE32-E72D297353CC}">
                <c16:uniqueId val="{00000009-EF46-4964-A5EE-EEC8DC5FD172}"/>
              </c:ext>
            </c:extLst>
          </c:dPt>
          <c:dPt>
            <c:idx val="17"/>
            <c:invertIfNegative val="0"/>
            <c:bubble3D val="0"/>
            <c:spPr>
              <a:solidFill>
                <a:schemeClr val="tx2"/>
              </a:solidFill>
            </c:spPr>
            <c:extLst>
              <c:ext xmlns:c16="http://schemas.microsoft.com/office/drawing/2014/chart" uri="{C3380CC4-5D6E-409C-BE32-E72D297353CC}">
                <c16:uniqueId val="{0000000B-EF46-4964-A5EE-EEC8DC5FD172}"/>
              </c:ext>
            </c:extLst>
          </c:dPt>
          <c:dPt>
            <c:idx val="18"/>
            <c:invertIfNegative val="0"/>
            <c:bubble3D val="0"/>
            <c:spPr>
              <a:solidFill>
                <a:schemeClr val="tx2"/>
              </a:solidFill>
            </c:spPr>
            <c:extLst>
              <c:ext xmlns:c16="http://schemas.microsoft.com/office/drawing/2014/chart" uri="{C3380CC4-5D6E-409C-BE32-E72D297353CC}">
                <c16:uniqueId val="{0000000D-EF46-4964-A5EE-EEC8DC5FD172}"/>
              </c:ext>
            </c:extLst>
          </c:dPt>
          <c:dPt>
            <c:idx val="19"/>
            <c:invertIfNegative val="0"/>
            <c:bubble3D val="0"/>
            <c:spPr>
              <a:solidFill>
                <a:schemeClr val="tx2"/>
              </a:solidFill>
            </c:spPr>
            <c:extLst>
              <c:ext xmlns:c16="http://schemas.microsoft.com/office/drawing/2014/chart" uri="{C3380CC4-5D6E-409C-BE32-E72D297353CC}">
                <c16:uniqueId val="{0000000F-EF46-4964-A5EE-EEC8DC5FD172}"/>
              </c:ext>
            </c:extLst>
          </c:dPt>
          <c:dPt>
            <c:idx val="20"/>
            <c:invertIfNegative val="0"/>
            <c:bubble3D val="0"/>
            <c:spPr>
              <a:solidFill>
                <a:srgbClr val="C00000"/>
              </a:solidFill>
            </c:spPr>
            <c:extLst>
              <c:ext xmlns:c16="http://schemas.microsoft.com/office/drawing/2014/chart" uri="{C3380CC4-5D6E-409C-BE32-E72D297353CC}">
                <c16:uniqueId val="{00000011-EF46-4964-A5EE-EEC8DC5FD172}"/>
              </c:ext>
            </c:extLst>
          </c:dPt>
          <c:dPt>
            <c:idx val="21"/>
            <c:invertIfNegative val="0"/>
            <c:bubble3D val="0"/>
            <c:spPr>
              <a:solidFill>
                <a:srgbClr val="C00000"/>
              </a:solidFill>
            </c:spPr>
            <c:extLst>
              <c:ext xmlns:c16="http://schemas.microsoft.com/office/drawing/2014/chart" uri="{C3380CC4-5D6E-409C-BE32-E72D297353CC}">
                <c16:uniqueId val="{00000001-3882-44E8-BEB6-1AFEAC52B587}"/>
              </c:ext>
            </c:extLst>
          </c:dPt>
          <c:dPt>
            <c:idx val="22"/>
            <c:invertIfNegative val="0"/>
            <c:bubble3D val="0"/>
            <c:spPr>
              <a:solidFill>
                <a:srgbClr val="C00000"/>
              </a:solidFill>
            </c:spPr>
            <c:extLst>
              <c:ext xmlns:c16="http://schemas.microsoft.com/office/drawing/2014/chart" uri="{C3380CC4-5D6E-409C-BE32-E72D297353CC}">
                <c16:uniqueId val="{00000003-3882-44E8-BEB6-1AFEAC52B587}"/>
              </c:ext>
            </c:extLst>
          </c:dPt>
          <c:dPt>
            <c:idx val="23"/>
            <c:invertIfNegative val="0"/>
            <c:bubble3D val="0"/>
            <c:spPr>
              <a:solidFill>
                <a:srgbClr val="C00000"/>
              </a:solidFill>
            </c:spPr>
            <c:extLst>
              <c:ext xmlns:c16="http://schemas.microsoft.com/office/drawing/2014/chart" uri="{C3380CC4-5D6E-409C-BE32-E72D297353CC}">
                <c16:uniqueId val="{00000005-3882-44E8-BEB6-1AFEAC52B587}"/>
              </c:ext>
            </c:extLst>
          </c:dPt>
          <c:dPt>
            <c:idx val="24"/>
            <c:invertIfNegative val="0"/>
            <c:bubble3D val="0"/>
            <c:spPr>
              <a:solidFill>
                <a:srgbClr val="C00000"/>
              </a:solidFill>
            </c:spPr>
            <c:extLst>
              <c:ext xmlns:c16="http://schemas.microsoft.com/office/drawing/2014/chart" uri="{C3380CC4-5D6E-409C-BE32-E72D297353CC}">
                <c16:uniqueId val="{00000007-3882-44E8-BEB6-1AFEAC52B587}"/>
              </c:ext>
            </c:extLst>
          </c:dPt>
          <c:dPt>
            <c:idx val="25"/>
            <c:invertIfNegative val="0"/>
            <c:bubble3D val="0"/>
            <c:spPr>
              <a:solidFill>
                <a:srgbClr val="C00000"/>
              </a:solidFill>
            </c:spPr>
            <c:extLst>
              <c:ext xmlns:c16="http://schemas.microsoft.com/office/drawing/2014/chart" uri="{C3380CC4-5D6E-409C-BE32-E72D297353CC}">
                <c16:uniqueId val="{00000009-3882-44E8-BEB6-1AFEAC52B587}"/>
              </c:ext>
            </c:extLst>
          </c:dPt>
          <c:dPt>
            <c:idx val="26"/>
            <c:invertIfNegative val="0"/>
            <c:bubble3D val="0"/>
            <c:spPr>
              <a:solidFill>
                <a:srgbClr val="C00000"/>
              </a:solidFill>
            </c:spPr>
            <c:extLst>
              <c:ext xmlns:c16="http://schemas.microsoft.com/office/drawing/2014/chart" uri="{C3380CC4-5D6E-409C-BE32-E72D297353CC}">
                <c16:uniqueId val="{0000000B-3882-44E8-BEB6-1AFEAC52B587}"/>
              </c:ext>
            </c:extLst>
          </c:dPt>
          <c:dPt>
            <c:idx val="27"/>
            <c:invertIfNegative val="0"/>
            <c:bubble3D val="0"/>
            <c:spPr>
              <a:solidFill>
                <a:srgbClr val="FFC000"/>
              </a:solidFill>
            </c:spPr>
            <c:extLst>
              <c:ext xmlns:c16="http://schemas.microsoft.com/office/drawing/2014/chart" uri="{C3380CC4-5D6E-409C-BE32-E72D297353CC}">
                <c16:uniqueId val="{0000000D-3882-44E8-BEB6-1AFEAC52B587}"/>
              </c:ext>
            </c:extLst>
          </c:dPt>
          <c:dPt>
            <c:idx val="28"/>
            <c:invertIfNegative val="0"/>
            <c:bubble3D val="0"/>
            <c:spPr>
              <a:solidFill>
                <a:srgbClr val="C00000"/>
              </a:solidFill>
            </c:spPr>
            <c:extLst>
              <c:ext xmlns:c16="http://schemas.microsoft.com/office/drawing/2014/chart" uri="{C3380CC4-5D6E-409C-BE32-E72D297353CC}">
                <c16:uniqueId val="{0000000F-3882-44E8-BEB6-1AFEAC52B587}"/>
              </c:ext>
            </c:extLst>
          </c:dPt>
          <c:dPt>
            <c:idx val="29"/>
            <c:invertIfNegative val="0"/>
            <c:bubble3D val="0"/>
            <c:spPr>
              <a:solidFill>
                <a:srgbClr val="C00000"/>
              </a:solidFill>
            </c:spPr>
            <c:extLst>
              <c:ext xmlns:c16="http://schemas.microsoft.com/office/drawing/2014/chart" uri="{C3380CC4-5D6E-409C-BE32-E72D297353CC}">
                <c16:uniqueId val="{00000011-3882-44E8-BEB6-1AFEAC52B587}"/>
              </c:ext>
            </c:extLst>
          </c:dPt>
          <c:dPt>
            <c:idx val="30"/>
            <c:invertIfNegative val="0"/>
            <c:bubble3D val="0"/>
            <c:spPr>
              <a:solidFill>
                <a:srgbClr val="C00000"/>
              </a:solidFill>
            </c:spPr>
            <c:extLst>
              <c:ext xmlns:c16="http://schemas.microsoft.com/office/drawing/2014/chart" uri="{C3380CC4-5D6E-409C-BE32-E72D297353CC}">
                <c16:uniqueId val="{00000013-3882-44E8-BEB6-1AFEAC52B587}"/>
              </c:ext>
            </c:extLst>
          </c:dPt>
          <c:dPt>
            <c:idx val="31"/>
            <c:invertIfNegative val="0"/>
            <c:bubble3D val="0"/>
            <c:spPr>
              <a:solidFill>
                <a:srgbClr val="C00000"/>
              </a:solidFill>
            </c:spPr>
            <c:extLst>
              <c:ext xmlns:c16="http://schemas.microsoft.com/office/drawing/2014/chart" uri="{C3380CC4-5D6E-409C-BE32-E72D297353CC}">
                <c16:uniqueId val="{00000015-3882-44E8-BEB6-1AFEAC52B587}"/>
              </c:ext>
            </c:extLst>
          </c:dPt>
          <c:cat>
            <c:strRef>
              <c:f>'Chart 1.7'!$B$50:$B$81</c:f>
              <c:strCache>
                <c:ptCount val="32"/>
                <c:pt idx="0">
                  <c:v>Luxembourg</c:v>
                </c:pt>
                <c:pt idx="1">
                  <c:v>Malta</c:v>
                </c:pt>
                <c:pt idx="2">
                  <c:v>Germany</c:v>
                </c:pt>
                <c:pt idx="3">
                  <c:v>Austria</c:v>
                </c:pt>
                <c:pt idx="4">
                  <c:v>Cyprus</c:v>
                </c:pt>
                <c:pt idx="5">
                  <c:v>Switzerland</c:v>
                </c:pt>
                <c:pt idx="6">
                  <c:v>Sweden</c:v>
                </c:pt>
                <c:pt idx="7">
                  <c:v>Belgium</c:v>
                </c:pt>
                <c:pt idx="8">
                  <c:v>Norway</c:v>
                </c:pt>
                <c:pt idx="9">
                  <c:v>Denmark</c:v>
                </c:pt>
                <c:pt idx="10">
                  <c:v>Liechtenstein</c:v>
                </c:pt>
                <c:pt idx="11">
                  <c:v>United Kingdom</c:v>
                </c:pt>
                <c:pt idx="12">
                  <c:v>Ireland</c:v>
                </c:pt>
                <c:pt idx="13">
                  <c:v>Spain</c:v>
                </c:pt>
                <c:pt idx="14">
                  <c:v>Netherlands</c:v>
                </c:pt>
                <c:pt idx="15">
                  <c:v>Iceland</c:v>
                </c:pt>
                <c:pt idx="16">
                  <c:v>Italy</c:v>
                </c:pt>
                <c:pt idx="17">
                  <c:v>Finland</c:v>
                </c:pt>
                <c:pt idx="18">
                  <c:v>Slovenia</c:v>
                </c:pt>
                <c:pt idx="19">
                  <c:v>Czech Republic</c:v>
                </c:pt>
                <c:pt idx="20">
                  <c:v>Slovakia</c:v>
                </c:pt>
                <c:pt idx="21">
                  <c:v>France</c:v>
                </c:pt>
                <c:pt idx="22">
                  <c:v>Hungary</c:v>
                </c:pt>
                <c:pt idx="23">
                  <c:v>Poland</c:v>
                </c:pt>
                <c:pt idx="24">
                  <c:v>Estonia</c:v>
                </c:pt>
                <c:pt idx="25">
                  <c:v>Bulgaria</c:v>
                </c:pt>
                <c:pt idx="26">
                  <c:v>Greece</c:v>
                </c:pt>
                <c:pt idx="27">
                  <c:v>Portugal</c:v>
                </c:pt>
                <c:pt idx="28">
                  <c:v>Croatia</c:v>
                </c:pt>
                <c:pt idx="29">
                  <c:v>Latvia</c:v>
                </c:pt>
                <c:pt idx="30">
                  <c:v>Romania</c:v>
                </c:pt>
                <c:pt idx="31">
                  <c:v>Lithuania</c:v>
                </c:pt>
              </c:strCache>
            </c:strRef>
          </c:cat>
          <c:val>
            <c:numRef>
              <c:f>'Chart 1.7'!$C$50:$C$81</c:f>
              <c:numCache>
                <c:formatCode>0.00</c:formatCode>
                <c:ptCount val="32"/>
                <c:pt idx="0">
                  <c:v>3.63</c:v>
                </c:pt>
                <c:pt idx="1">
                  <c:v>2.34</c:v>
                </c:pt>
                <c:pt idx="2">
                  <c:v>1.66</c:v>
                </c:pt>
                <c:pt idx="3">
                  <c:v>1.65</c:v>
                </c:pt>
                <c:pt idx="4">
                  <c:v>1.3</c:v>
                </c:pt>
                <c:pt idx="5">
                  <c:v>1.18</c:v>
                </c:pt>
                <c:pt idx="6">
                  <c:v>0.92</c:v>
                </c:pt>
                <c:pt idx="7">
                  <c:v>0.88</c:v>
                </c:pt>
                <c:pt idx="8">
                  <c:v>0.88</c:v>
                </c:pt>
                <c:pt idx="9">
                  <c:v>0.79</c:v>
                </c:pt>
                <c:pt idx="10">
                  <c:v>0.68</c:v>
                </c:pt>
                <c:pt idx="11">
                  <c:v>0.65</c:v>
                </c:pt>
                <c:pt idx="12">
                  <c:v>0.55000000000000004</c:v>
                </c:pt>
                <c:pt idx="13">
                  <c:v>0.42</c:v>
                </c:pt>
                <c:pt idx="14">
                  <c:v>0.41</c:v>
                </c:pt>
                <c:pt idx="15">
                  <c:v>0.28000000000000003</c:v>
                </c:pt>
                <c:pt idx="16">
                  <c:v>0.24</c:v>
                </c:pt>
                <c:pt idx="17">
                  <c:v>0.22</c:v>
                </c:pt>
                <c:pt idx="18">
                  <c:v>0.19</c:v>
                </c:pt>
                <c:pt idx="19">
                  <c:v>0.17</c:v>
                </c:pt>
                <c:pt idx="20">
                  <c:v>0</c:v>
                </c:pt>
                <c:pt idx="21">
                  <c:v>-0.03</c:v>
                </c:pt>
                <c:pt idx="22">
                  <c:v>-7.0000000000000007E-2</c:v>
                </c:pt>
                <c:pt idx="23">
                  <c:v>-0.09</c:v>
                </c:pt>
                <c:pt idx="24">
                  <c:v>-0.12</c:v>
                </c:pt>
                <c:pt idx="25">
                  <c:v>-0.14000000000000001</c:v>
                </c:pt>
                <c:pt idx="26">
                  <c:v>-0.2</c:v>
                </c:pt>
                <c:pt idx="27">
                  <c:v>-0.24</c:v>
                </c:pt>
                <c:pt idx="28">
                  <c:v>-0.55000000000000004</c:v>
                </c:pt>
                <c:pt idx="29">
                  <c:v>-0.61</c:v>
                </c:pt>
                <c:pt idx="30">
                  <c:v>-0.85</c:v>
                </c:pt>
                <c:pt idx="31">
                  <c:v>-1.1399999999999999</c:v>
                </c:pt>
              </c:numCache>
            </c:numRef>
          </c:val>
          <c:extLst>
            <c:ext xmlns:c16="http://schemas.microsoft.com/office/drawing/2014/chart" uri="{C3380CC4-5D6E-409C-BE32-E72D297353CC}">
              <c16:uniqueId val="{00000016-3882-44E8-BEB6-1AFEAC52B587}"/>
            </c:ext>
          </c:extLst>
        </c:ser>
        <c:dLbls>
          <c:showLegendKey val="0"/>
          <c:showVal val="0"/>
          <c:showCatName val="0"/>
          <c:showSerName val="0"/>
          <c:showPercent val="0"/>
          <c:showBubbleSize val="0"/>
        </c:dLbls>
        <c:gapWidth val="50"/>
        <c:axId val="582102016"/>
        <c:axId val="580825024"/>
      </c:barChart>
      <c:catAx>
        <c:axId val="582102016"/>
        <c:scaling>
          <c:orientation val="maxMin"/>
        </c:scaling>
        <c:delete val="0"/>
        <c:axPos val="l"/>
        <c:numFmt formatCode="General" sourceLinked="0"/>
        <c:majorTickMark val="none"/>
        <c:minorTickMark val="none"/>
        <c:tickLblPos val="low"/>
        <c:crossAx val="580825024"/>
        <c:crosses val="autoZero"/>
        <c:auto val="1"/>
        <c:lblAlgn val="ctr"/>
        <c:lblOffset val="100"/>
        <c:noMultiLvlLbl val="0"/>
      </c:catAx>
      <c:valAx>
        <c:axId val="580825024"/>
        <c:scaling>
          <c:orientation val="minMax"/>
        </c:scaling>
        <c:delete val="0"/>
        <c:axPos val="b"/>
        <c:majorGridlines>
          <c:spPr>
            <a:ln w="15875">
              <a:solidFill>
                <a:schemeClr val="bg1"/>
              </a:solidFill>
            </a:ln>
          </c:spPr>
        </c:majorGridlines>
        <c:title>
          <c:tx>
            <c:rich>
              <a:bodyPr/>
              <a:lstStyle/>
              <a:p>
                <a:pPr>
                  <a:defRPr b="0"/>
                </a:pPr>
                <a:r>
                  <a:rPr lang="pt-PT" b="0"/>
                  <a:t>Percentage</a:t>
                </a:r>
              </a:p>
            </c:rich>
          </c:tx>
          <c:layout>
            <c:manualLayout>
              <c:xMode val="edge"/>
              <c:yMode val="edge"/>
              <c:x val="0.16819202727864146"/>
              <c:y val="0.9534944401379879"/>
            </c:manualLayout>
          </c:layout>
          <c:overlay val="0"/>
        </c:title>
        <c:numFmt formatCode="0.00" sourceLinked="1"/>
        <c:majorTickMark val="out"/>
        <c:minorTickMark val="none"/>
        <c:tickLblPos val="nextTo"/>
        <c:spPr>
          <a:ln>
            <a:noFill/>
          </a:ln>
        </c:spPr>
        <c:crossAx val="582102016"/>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bar"/>
        <c:grouping val="clustered"/>
        <c:varyColors val="0"/>
        <c:ser>
          <c:idx val="0"/>
          <c:order val="0"/>
          <c:spPr>
            <a:solidFill>
              <a:schemeClr val="accent1">
                <a:lumMod val="75000"/>
              </a:schemeClr>
            </a:solidFill>
          </c:spPr>
          <c:invertIfNegative val="0"/>
          <c:dPt>
            <c:idx val="21"/>
            <c:invertIfNegative val="0"/>
            <c:bubble3D val="0"/>
            <c:extLst>
              <c:ext xmlns:c16="http://schemas.microsoft.com/office/drawing/2014/chart" uri="{C3380CC4-5D6E-409C-BE32-E72D297353CC}">
                <c16:uniqueId val="{00000001-9D43-4ECB-B880-EB8E05C37228}"/>
              </c:ext>
            </c:extLst>
          </c:dPt>
          <c:dPt>
            <c:idx val="26"/>
            <c:invertIfNegative val="0"/>
            <c:bubble3D val="0"/>
            <c:spPr>
              <a:solidFill>
                <a:srgbClr val="C00000"/>
              </a:solidFill>
            </c:spPr>
            <c:extLst>
              <c:ext xmlns:c16="http://schemas.microsoft.com/office/drawing/2014/chart" uri="{C3380CC4-5D6E-409C-BE32-E72D297353CC}">
                <c16:uniqueId val="{00000002-B0C5-4F45-A780-AD78C383F3FF}"/>
              </c:ext>
            </c:extLst>
          </c:dPt>
          <c:cat>
            <c:strRef>
              <c:f>'Table 1.10'!$C$4:$C$33</c:f>
              <c:strCache>
                <c:ptCount val="30"/>
                <c:pt idx="0">
                  <c:v>India</c:v>
                </c:pt>
                <c:pt idx="1">
                  <c:v>Mexico</c:v>
                </c:pt>
                <c:pt idx="2">
                  <c:v>Russian Federation</c:v>
                </c:pt>
                <c:pt idx="3">
                  <c:v>China</c:v>
                </c:pt>
                <c:pt idx="4">
                  <c:v>Bangladesh</c:v>
                </c:pt>
                <c:pt idx="5">
                  <c:v>Paquistan</c:v>
                </c:pt>
                <c:pt idx="6">
                  <c:v>Ukraine</c:v>
                </c:pt>
                <c:pt idx="7">
                  <c:v>Philippines</c:v>
                </c:pt>
                <c:pt idx="8">
                  <c:v>Syria</c:v>
                </c:pt>
                <c:pt idx="9">
                  <c:v>United Kingdom</c:v>
                </c:pt>
                <c:pt idx="10">
                  <c:v>Afghanistan</c:v>
                </c:pt>
                <c:pt idx="11">
                  <c:v>Poland</c:v>
                </c:pt>
                <c:pt idx="12">
                  <c:v>Kazakhstan</c:v>
                </c:pt>
                <c:pt idx="13">
                  <c:v>Germany</c:v>
                </c:pt>
                <c:pt idx="14">
                  <c:v>Indonesia</c:v>
                </c:pt>
                <c:pt idx="15">
                  <c:v>Palestine</c:v>
                </c:pt>
                <c:pt idx="16">
                  <c:v>Romania</c:v>
                </c:pt>
                <c:pt idx="17">
                  <c:v>Egypt </c:v>
                </c:pt>
                <c:pt idx="18">
                  <c:v>Turkey </c:v>
                </c:pt>
                <c:pt idx="19">
                  <c:v>USA</c:v>
                </c:pt>
                <c:pt idx="20">
                  <c:v>Italy</c:v>
                </c:pt>
                <c:pt idx="21">
                  <c:v>Myanmar</c:v>
                </c:pt>
                <c:pt idx="22">
                  <c:v>Morroco</c:v>
                </c:pt>
                <c:pt idx="23">
                  <c:v>Colombia</c:v>
                </c:pt>
                <c:pt idx="24">
                  <c:v>Vietnam</c:v>
                </c:pt>
                <c:pt idx="25">
                  <c:v>South Korea</c:v>
                </c:pt>
                <c:pt idx="26">
                  <c:v>Portugal</c:v>
                </c:pt>
                <c:pt idx="27">
                  <c:v>France</c:v>
                </c:pt>
                <c:pt idx="28">
                  <c:v>Somalia</c:v>
                </c:pt>
                <c:pt idx="29">
                  <c:v>Uzbekistan</c:v>
                </c:pt>
              </c:strCache>
            </c:strRef>
          </c:cat>
          <c:val>
            <c:numRef>
              <c:f>'Table 1.10'!$D$4:$D$33</c:f>
              <c:numCache>
                <c:formatCode>#\ ##0.0</c:formatCode>
                <c:ptCount val="30"/>
                <c:pt idx="0">
                  <c:v>15.575723999999999</c:v>
                </c:pt>
                <c:pt idx="1">
                  <c:v>12.339062</c:v>
                </c:pt>
                <c:pt idx="2">
                  <c:v>10.576765999999999</c:v>
                </c:pt>
                <c:pt idx="3">
                  <c:v>9.5460650000000005</c:v>
                </c:pt>
                <c:pt idx="4">
                  <c:v>7.2054099999999996</c:v>
                </c:pt>
                <c:pt idx="5">
                  <c:v>5.9351929999999999</c:v>
                </c:pt>
                <c:pt idx="6">
                  <c:v>5.8257450000000004</c:v>
                </c:pt>
                <c:pt idx="7">
                  <c:v>5.3163200000000002</c:v>
                </c:pt>
                <c:pt idx="8">
                  <c:v>5.0115090000000002</c:v>
                </c:pt>
                <c:pt idx="9">
                  <c:v>4.9174600000000002</c:v>
                </c:pt>
                <c:pt idx="10">
                  <c:v>4.8431170000000003</c:v>
                </c:pt>
                <c:pt idx="11">
                  <c:v>4.449789</c:v>
                </c:pt>
                <c:pt idx="12">
                  <c:v>4.0757380000000003</c:v>
                </c:pt>
                <c:pt idx="13">
                  <c:v>4.0454109999999996</c:v>
                </c:pt>
                <c:pt idx="14">
                  <c:v>3.8767390000000002</c:v>
                </c:pt>
                <c:pt idx="15">
                  <c:v>3.5511849999999998</c:v>
                </c:pt>
                <c:pt idx="16">
                  <c:v>3.408118</c:v>
                </c:pt>
                <c:pt idx="17">
                  <c:v>3.2689699999999999</c:v>
                </c:pt>
                <c:pt idx="18">
                  <c:v>3.114471</c:v>
                </c:pt>
                <c:pt idx="19">
                  <c:v>3.023657</c:v>
                </c:pt>
                <c:pt idx="20">
                  <c:v>2.9009239999999998</c:v>
                </c:pt>
                <c:pt idx="21">
                  <c:v>2.8817970000000002</c:v>
                </c:pt>
                <c:pt idx="22">
                  <c:v>2.834641</c:v>
                </c:pt>
                <c:pt idx="23">
                  <c:v>2.638852</c:v>
                </c:pt>
                <c:pt idx="24">
                  <c:v>2.558678</c:v>
                </c:pt>
                <c:pt idx="25">
                  <c:v>2.3458399999999999</c:v>
                </c:pt>
                <c:pt idx="26">
                  <c:v>2.3063210000000001</c:v>
                </c:pt>
                <c:pt idx="27">
                  <c:v>2.145975</c:v>
                </c:pt>
                <c:pt idx="28">
                  <c:v>1.998764</c:v>
                </c:pt>
                <c:pt idx="29">
                  <c:v>1.9910399999999999</c:v>
                </c:pt>
              </c:numCache>
            </c:numRef>
          </c:val>
          <c:extLst>
            <c:ext xmlns:c16="http://schemas.microsoft.com/office/drawing/2014/chart" uri="{C3380CC4-5D6E-409C-BE32-E72D297353CC}">
              <c16:uniqueId val="{00000002-9D43-4ECB-B880-EB8E05C37228}"/>
            </c:ext>
          </c:extLst>
        </c:ser>
        <c:dLbls>
          <c:showLegendKey val="0"/>
          <c:showVal val="0"/>
          <c:showCatName val="0"/>
          <c:showSerName val="0"/>
          <c:showPercent val="0"/>
          <c:showBubbleSize val="0"/>
        </c:dLbls>
        <c:gapWidth val="50"/>
        <c:axId val="582101504"/>
        <c:axId val="580826752"/>
      </c:barChart>
      <c:catAx>
        <c:axId val="582101504"/>
        <c:scaling>
          <c:orientation val="maxMin"/>
        </c:scaling>
        <c:delete val="0"/>
        <c:axPos val="l"/>
        <c:numFmt formatCode="General" sourceLinked="0"/>
        <c:majorTickMark val="none"/>
        <c:minorTickMark val="none"/>
        <c:tickLblPos val="nextTo"/>
        <c:crossAx val="580826752"/>
        <c:crosses val="autoZero"/>
        <c:auto val="1"/>
        <c:lblAlgn val="ctr"/>
        <c:lblOffset val="100"/>
        <c:noMultiLvlLbl val="0"/>
      </c:catAx>
      <c:valAx>
        <c:axId val="580826752"/>
        <c:scaling>
          <c:orientation val="minMax"/>
          <c:max val="12"/>
        </c:scaling>
        <c:delete val="0"/>
        <c:axPos val="b"/>
        <c:majorGridlines>
          <c:spPr>
            <a:ln w="15875">
              <a:solidFill>
                <a:schemeClr val="bg1"/>
              </a:solidFill>
            </a:ln>
          </c:spPr>
        </c:majorGridlines>
        <c:title>
          <c:tx>
            <c:rich>
              <a:bodyPr/>
              <a:lstStyle/>
              <a:p>
                <a:pPr>
                  <a:defRPr b="0"/>
                </a:pPr>
                <a:r>
                  <a:rPr lang="pt-PT" b="0"/>
                  <a:t>Emigrants, millions</a:t>
                </a:r>
              </a:p>
            </c:rich>
          </c:tx>
          <c:layout>
            <c:manualLayout>
              <c:xMode val="edge"/>
              <c:yMode val="edge"/>
              <c:x val="0.16819202727864146"/>
              <c:y val="0.9534944401379879"/>
            </c:manualLayout>
          </c:layout>
          <c:overlay val="0"/>
        </c:title>
        <c:numFmt formatCode="#\ ##0.0" sourceLinked="1"/>
        <c:majorTickMark val="out"/>
        <c:minorTickMark val="none"/>
        <c:tickLblPos val="nextTo"/>
        <c:spPr>
          <a:ln>
            <a:noFill/>
          </a:ln>
        </c:spPr>
        <c:crossAx val="582101504"/>
        <c:crosses val="max"/>
        <c:crossBetween val="between"/>
      </c:valAx>
      <c:spPr>
        <a:noFill/>
        <a:ln>
          <a:noFill/>
        </a:ln>
      </c:spPr>
    </c:plotArea>
    <c:plotVisOnly val="1"/>
    <c:dispBlanksAs val="gap"/>
    <c:showDLblsOverMax val="0"/>
  </c:chart>
  <c:spPr>
    <a:solidFill>
      <a:schemeClr val="accent1">
        <a:lumMod val="20000"/>
        <a:lumOff val="80000"/>
      </a:schemeClr>
    </a:solidFill>
    <a:ln>
      <a:noFill/>
    </a:ln>
  </c:spPr>
  <c:txPr>
    <a:bodyPr/>
    <a:lstStyle/>
    <a:p>
      <a:pPr>
        <a:defRPr sz="800" baseline="0">
          <a:latin typeface="Arial" pitchFamily="34" charset="0"/>
        </a:defRPr>
      </a:pPr>
      <a:endParaRPr lang="pt-PT"/>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chart" Target="../charts/chart9.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2" Type="http://schemas.openxmlformats.org/officeDocument/2006/relationships/chart" Target="../charts/chart7.xml"/><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editAs="oneCell">
    <xdr:from>
      <xdr:col>15</xdr:col>
      <xdr:colOff>438150</xdr:colOff>
      <xdr:row>4</xdr:row>
      <xdr:rowOff>180975</xdr:rowOff>
    </xdr:from>
    <xdr:to>
      <xdr:col>16</xdr:col>
      <xdr:colOff>9525</xdr:colOff>
      <xdr:row>4</xdr:row>
      <xdr:rowOff>333375</xdr:rowOff>
    </xdr:to>
    <xdr:pic>
      <xdr:nvPicPr>
        <xdr:cNvPr id="2" name="Picture 1" descr="http://www.pordata.pt/Site/img/empty_16x16.png">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7049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5</xdr:row>
      <xdr:rowOff>0</xdr:rowOff>
    </xdr:from>
    <xdr:to>
      <xdr:col>13</xdr:col>
      <xdr:colOff>152400</xdr:colOff>
      <xdr:row>5</xdr:row>
      <xdr:rowOff>152400</xdr:rowOff>
    </xdr:to>
    <xdr:pic>
      <xdr:nvPicPr>
        <xdr:cNvPr id="3" name="Picture 2" descr="http://www.pordata.pt/Site/img/empty_16x16.png">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1905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6</xdr:row>
      <xdr:rowOff>0</xdr:rowOff>
    </xdr:from>
    <xdr:to>
      <xdr:col>13</xdr:col>
      <xdr:colOff>152400</xdr:colOff>
      <xdr:row>6</xdr:row>
      <xdr:rowOff>152400</xdr:rowOff>
    </xdr:to>
    <xdr:pic>
      <xdr:nvPicPr>
        <xdr:cNvPr id="4" name="Picture 3" descr="http://www.pordata.pt/Site/img/empty_16x16.png">
          <a:extLst>
            <a:ext uri="{FF2B5EF4-FFF2-40B4-BE49-F238E27FC236}">
              <a16:creationId xmlns:a16="http://schemas.microsoft.com/office/drawing/2014/main" id="{00000000-0008-0000-04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7</xdr:row>
      <xdr:rowOff>0</xdr:rowOff>
    </xdr:from>
    <xdr:to>
      <xdr:col>13</xdr:col>
      <xdr:colOff>152400</xdr:colOff>
      <xdr:row>7</xdr:row>
      <xdr:rowOff>152400</xdr:rowOff>
    </xdr:to>
    <xdr:pic>
      <xdr:nvPicPr>
        <xdr:cNvPr id="5" name="Picture 4" descr="http://www.pordata.pt/Site/img/empty_16x16.png">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8</xdr:row>
      <xdr:rowOff>0</xdr:rowOff>
    </xdr:from>
    <xdr:to>
      <xdr:col>13</xdr:col>
      <xdr:colOff>152400</xdr:colOff>
      <xdr:row>8</xdr:row>
      <xdr:rowOff>152400</xdr:rowOff>
    </xdr:to>
    <xdr:pic>
      <xdr:nvPicPr>
        <xdr:cNvPr id="6" name="Picture 5" descr="http://www.pordata.pt/Site/img/empty_16x16.png">
          <a:extLst>
            <a:ext uri="{FF2B5EF4-FFF2-40B4-BE49-F238E27FC236}">
              <a16:creationId xmlns:a16="http://schemas.microsoft.com/office/drawing/2014/main" id="{00000000-0008-0000-04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9</xdr:row>
      <xdr:rowOff>0</xdr:rowOff>
    </xdr:from>
    <xdr:to>
      <xdr:col>13</xdr:col>
      <xdr:colOff>152400</xdr:colOff>
      <xdr:row>9</xdr:row>
      <xdr:rowOff>152400</xdr:rowOff>
    </xdr:to>
    <xdr:pic>
      <xdr:nvPicPr>
        <xdr:cNvPr id="7" name="Picture 6" descr="http://www.pordata.pt/Site/img/empty_16x16.png">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10</xdr:row>
      <xdr:rowOff>0</xdr:rowOff>
    </xdr:from>
    <xdr:to>
      <xdr:col>13</xdr:col>
      <xdr:colOff>152400</xdr:colOff>
      <xdr:row>10</xdr:row>
      <xdr:rowOff>152400</xdr:rowOff>
    </xdr:to>
    <xdr:pic>
      <xdr:nvPicPr>
        <xdr:cNvPr id="8" name="Picture 7" descr="http://www.pordata.pt/Site/img/empty_16x16.png">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11</xdr:row>
      <xdr:rowOff>0</xdr:rowOff>
    </xdr:from>
    <xdr:to>
      <xdr:col>13</xdr:col>
      <xdr:colOff>152400</xdr:colOff>
      <xdr:row>11</xdr:row>
      <xdr:rowOff>152400</xdr:rowOff>
    </xdr:to>
    <xdr:pic>
      <xdr:nvPicPr>
        <xdr:cNvPr id="9" name="Picture 8" descr="http://www.pordata.pt/Site/img/empty_16x16.pn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12</xdr:row>
      <xdr:rowOff>0</xdr:rowOff>
    </xdr:from>
    <xdr:to>
      <xdr:col>13</xdr:col>
      <xdr:colOff>152400</xdr:colOff>
      <xdr:row>12</xdr:row>
      <xdr:rowOff>152400</xdr:rowOff>
    </xdr:to>
    <xdr:pic>
      <xdr:nvPicPr>
        <xdr:cNvPr id="10" name="Picture 9" descr="http://www.pordata.pt/Site/img/empty_16x16.png">
          <a:extLst>
            <a:ext uri="{FF2B5EF4-FFF2-40B4-BE49-F238E27FC236}">
              <a16:creationId xmlns:a16="http://schemas.microsoft.com/office/drawing/2014/main" id="{00000000-0008-0000-04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13</xdr:row>
      <xdr:rowOff>0</xdr:rowOff>
    </xdr:from>
    <xdr:to>
      <xdr:col>13</xdr:col>
      <xdr:colOff>152400</xdr:colOff>
      <xdr:row>13</xdr:row>
      <xdr:rowOff>152400</xdr:rowOff>
    </xdr:to>
    <xdr:pic>
      <xdr:nvPicPr>
        <xdr:cNvPr id="11" name="Picture 10" descr="http://www.pordata.pt/Site/img/empty_16x16.png">
          <a:extLst>
            <a:ext uri="{FF2B5EF4-FFF2-40B4-BE49-F238E27FC236}">
              <a16:creationId xmlns:a16="http://schemas.microsoft.com/office/drawing/2014/main" id="{00000000-0008-0000-04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14</xdr:row>
      <xdr:rowOff>0</xdr:rowOff>
    </xdr:from>
    <xdr:to>
      <xdr:col>13</xdr:col>
      <xdr:colOff>152400</xdr:colOff>
      <xdr:row>14</xdr:row>
      <xdr:rowOff>152400</xdr:rowOff>
    </xdr:to>
    <xdr:pic>
      <xdr:nvPicPr>
        <xdr:cNvPr id="12" name="Picture 11" descr="http://www.pordata.pt/Site/img/empty_16x16.png">
          <a:extLst>
            <a:ext uri="{FF2B5EF4-FFF2-40B4-BE49-F238E27FC236}">
              <a16:creationId xmlns:a16="http://schemas.microsoft.com/office/drawing/2014/main" id="{00000000-0008-0000-04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15</xdr:row>
      <xdr:rowOff>0</xdr:rowOff>
    </xdr:from>
    <xdr:to>
      <xdr:col>13</xdr:col>
      <xdr:colOff>152400</xdr:colOff>
      <xdr:row>15</xdr:row>
      <xdr:rowOff>152400</xdr:rowOff>
    </xdr:to>
    <xdr:pic>
      <xdr:nvPicPr>
        <xdr:cNvPr id="13" name="Picture 12" descr="http://www.pordata.pt/Site/img/empty_16x16.png">
          <a:extLst>
            <a:ext uri="{FF2B5EF4-FFF2-40B4-BE49-F238E27FC236}">
              <a16:creationId xmlns:a16="http://schemas.microsoft.com/office/drawing/2014/main" id="{00000000-0008-0000-04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0</xdr:colOff>
      <xdr:row>16</xdr:row>
      <xdr:rowOff>0</xdr:rowOff>
    </xdr:from>
    <xdr:to>
      <xdr:col>13</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4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581023</xdr:colOff>
      <xdr:row>1</xdr:row>
      <xdr:rowOff>380999</xdr:rowOff>
    </xdr:from>
    <xdr:to>
      <xdr:col>6</xdr:col>
      <xdr:colOff>7873</xdr:colOff>
      <xdr:row>31</xdr:row>
      <xdr:rowOff>55499</xdr:rowOff>
    </xdr:to>
    <xdr:grpSp>
      <xdr:nvGrpSpPr>
        <xdr:cNvPr id="2" name="Group 1">
          <a:extLst>
            <a:ext uri="{FF2B5EF4-FFF2-40B4-BE49-F238E27FC236}">
              <a16:creationId xmlns:a16="http://schemas.microsoft.com/office/drawing/2014/main" id="{00000000-0008-0000-1400-000002000000}"/>
            </a:ext>
          </a:extLst>
        </xdr:cNvPr>
        <xdr:cNvGrpSpPr/>
      </xdr:nvGrpSpPr>
      <xdr:grpSpPr>
        <a:xfrm>
          <a:off x="581023" y="761999"/>
          <a:ext cx="5580000" cy="5580000"/>
          <a:chOff x="581023" y="761999"/>
          <a:chExt cx="5580000" cy="5580000"/>
        </a:xfrm>
      </xdr:grpSpPr>
      <xdr:graphicFrame macro="">
        <xdr:nvGraphicFramePr>
          <xdr:cNvPr id="4" name="Chart 3">
            <a:extLst>
              <a:ext uri="{FF2B5EF4-FFF2-40B4-BE49-F238E27FC236}">
                <a16:creationId xmlns:a16="http://schemas.microsoft.com/office/drawing/2014/main" id="{00000000-0008-0000-1400-000004000000}"/>
              </a:ext>
            </a:extLst>
          </xdr:cNvPr>
          <xdr:cNvGraphicFramePr>
            <a:graphicFrameLocks/>
          </xdr:cNvGraphicFramePr>
        </xdr:nvGraphicFramePr>
        <xdr:xfrm>
          <a:off x="581023" y="761999"/>
          <a:ext cx="5580000" cy="5580000"/>
        </xdr:xfrm>
        <a:graphic>
          <a:graphicData uri="http://schemas.openxmlformats.org/drawingml/2006/chart">
            <c:chart xmlns:c="http://schemas.openxmlformats.org/drawingml/2006/chart" xmlns:r="http://schemas.openxmlformats.org/officeDocument/2006/relationships" r:id="rId1"/>
          </a:graphicData>
        </a:graphic>
      </xdr:graphicFrame>
      <xdr:cxnSp macro="">
        <xdr:nvCxnSpPr>
          <xdr:cNvPr id="15" name="Straight Connector 14">
            <a:extLst>
              <a:ext uri="{FF2B5EF4-FFF2-40B4-BE49-F238E27FC236}">
                <a16:creationId xmlns:a16="http://schemas.microsoft.com/office/drawing/2014/main" id="{00000000-0008-0000-1400-00000F000000}"/>
              </a:ext>
            </a:extLst>
          </xdr:cNvPr>
          <xdr:cNvCxnSpPr/>
        </xdr:nvCxnSpPr>
        <xdr:spPr>
          <a:xfrm>
            <a:off x="1209675" y="3400425"/>
            <a:ext cx="4762500" cy="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cxnSp macro="">
        <xdr:nvCxnSpPr>
          <xdr:cNvPr id="20" name="Straight Connector 19">
            <a:extLst>
              <a:ext uri="{FF2B5EF4-FFF2-40B4-BE49-F238E27FC236}">
                <a16:creationId xmlns:a16="http://schemas.microsoft.com/office/drawing/2014/main" id="{00000000-0008-0000-1400-000014000000}"/>
              </a:ext>
            </a:extLst>
          </xdr:cNvPr>
          <xdr:cNvCxnSpPr/>
        </xdr:nvCxnSpPr>
        <xdr:spPr>
          <a:xfrm>
            <a:off x="3057525" y="990600"/>
            <a:ext cx="0" cy="4819650"/>
          </a:xfrm>
          <a:prstGeom prst="line">
            <a:avLst/>
          </a:prstGeom>
          <a:ln w="12700">
            <a:solidFill>
              <a:schemeClr val="bg1"/>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14</xdr:col>
      <xdr:colOff>438150</xdr:colOff>
      <xdr:row>2</xdr:row>
      <xdr:rowOff>180975</xdr:rowOff>
    </xdr:from>
    <xdr:to>
      <xdr:col>15</xdr:col>
      <xdr:colOff>9525</xdr:colOff>
      <xdr:row>2</xdr:row>
      <xdr:rowOff>333375</xdr:rowOff>
    </xdr:to>
    <xdr:pic>
      <xdr:nvPicPr>
        <xdr:cNvPr id="2" name="Picture 1" descr="http://www.pordata.pt/Site/img/empty_16x16.png">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287125" y="1895475"/>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3</xdr:row>
      <xdr:rowOff>0</xdr:rowOff>
    </xdr:from>
    <xdr:to>
      <xdr:col>12</xdr:col>
      <xdr:colOff>152400</xdr:colOff>
      <xdr:row>3</xdr:row>
      <xdr:rowOff>152400</xdr:rowOff>
    </xdr:to>
    <xdr:pic>
      <xdr:nvPicPr>
        <xdr:cNvPr id="3" name="Picture 2" descr="http://www.pordata.pt/Site/img/empty_16x16.png">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095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4</xdr:row>
      <xdr:rowOff>0</xdr:rowOff>
    </xdr:from>
    <xdr:to>
      <xdr:col>12</xdr:col>
      <xdr:colOff>152400</xdr:colOff>
      <xdr:row>4</xdr:row>
      <xdr:rowOff>152400</xdr:rowOff>
    </xdr:to>
    <xdr:pic>
      <xdr:nvPicPr>
        <xdr:cNvPr id="4" name="Picture 3" descr="http://www.pordata.pt/Site/img/empty_16x16.png">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286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5</xdr:row>
      <xdr:rowOff>0</xdr:rowOff>
    </xdr:from>
    <xdr:to>
      <xdr:col>12</xdr:col>
      <xdr:colOff>152400</xdr:colOff>
      <xdr:row>5</xdr:row>
      <xdr:rowOff>152400</xdr:rowOff>
    </xdr:to>
    <xdr:pic>
      <xdr:nvPicPr>
        <xdr:cNvPr id="5" name="Picture 4" descr="http://www.pordata.pt/Site/img/empty_16x16.png">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476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6</xdr:row>
      <xdr:rowOff>0</xdr:rowOff>
    </xdr:from>
    <xdr:to>
      <xdr:col>12</xdr:col>
      <xdr:colOff>152400</xdr:colOff>
      <xdr:row>6</xdr:row>
      <xdr:rowOff>152400</xdr:rowOff>
    </xdr:to>
    <xdr:pic>
      <xdr:nvPicPr>
        <xdr:cNvPr id="6" name="Picture 5" descr="http://www.pordata.pt/Site/img/empty_16x16.pn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667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xdr:row>
      <xdr:rowOff>0</xdr:rowOff>
    </xdr:from>
    <xdr:to>
      <xdr:col>12</xdr:col>
      <xdr:colOff>152400</xdr:colOff>
      <xdr:row>7</xdr:row>
      <xdr:rowOff>152400</xdr:rowOff>
    </xdr:to>
    <xdr:pic>
      <xdr:nvPicPr>
        <xdr:cNvPr id="7" name="Picture 6" descr="http://www.pordata.pt/Site/img/empty_16x16.png">
          <a:extLst>
            <a:ext uri="{FF2B5EF4-FFF2-40B4-BE49-F238E27FC236}">
              <a16:creationId xmlns:a16="http://schemas.microsoft.com/office/drawing/2014/main" id="{00000000-0008-0000-05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2857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8</xdr:row>
      <xdr:rowOff>0</xdr:rowOff>
    </xdr:from>
    <xdr:to>
      <xdr:col>12</xdr:col>
      <xdr:colOff>152400</xdr:colOff>
      <xdr:row>8</xdr:row>
      <xdr:rowOff>152400</xdr:rowOff>
    </xdr:to>
    <xdr:pic>
      <xdr:nvPicPr>
        <xdr:cNvPr id="8" name="Picture 7" descr="http://www.pordata.pt/Site/img/empty_16x16.png">
          <a:extLst>
            <a:ext uri="{FF2B5EF4-FFF2-40B4-BE49-F238E27FC236}">
              <a16:creationId xmlns:a16="http://schemas.microsoft.com/office/drawing/2014/main" id="{00000000-0008-0000-05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048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9</xdr:row>
      <xdr:rowOff>0</xdr:rowOff>
    </xdr:from>
    <xdr:to>
      <xdr:col>12</xdr:col>
      <xdr:colOff>152400</xdr:colOff>
      <xdr:row>9</xdr:row>
      <xdr:rowOff>152400</xdr:rowOff>
    </xdr:to>
    <xdr:pic>
      <xdr:nvPicPr>
        <xdr:cNvPr id="9" name="Picture 8" descr="http://www.pordata.pt/Site/img/empty_16x16.png">
          <a:extLst>
            <a:ext uri="{FF2B5EF4-FFF2-40B4-BE49-F238E27FC236}">
              <a16:creationId xmlns:a16="http://schemas.microsoft.com/office/drawing/2014/main" id="{00000000-0008-0000-05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238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10</xdr:row>
      <xdr:rowOff>0</xdr:rowOff>
    </xdr:from>
    <xdr:to>
      <xdr:col>12</xdr:col>
      <xdr:colOff>152400</xdr:colOff>
      <xdr:row>10</xdr:row>
      <xdr:rowOff>152400</xdr:rowOff>
    </xdr:to>
    <xdr:pic>
      <xdr:nvPicPr>
        <xdr:cNvPr id="10" name="Picture 9" descr="http://www.pordata.pt/Site/img/empty_16x16.png">
          <a:extLst>
            <a:ext uri="{FF2B5EF4-FFF2-40B4-BE49-F238E27FC236}">
              <a16:creationId xmlns:a16="http://schemas.microsoft.com/office/drawing/2014/main" id="{00000000-0008-0000-05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429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11</xdr:row>
      <xdr:rowOff>0</xdr:rowOff>
    </xdr:from>
    <xdr:to>
      <xdr:col>12</xdr:col>
      <xdr:colOff>152400</xdr:colOff>
      <xdr:row>11</xdr:row>
      <xdr:rowOff>152400</xdr:rowOff>
    </xdr:to>
    <xdr:pic>
      <xdr:nvPicPr>
        <xdr:cNvPr id="11" name="Picture 10" descr="http://www.pordata.pt/Site/img/empty_16x16.png">
          <a:extLst>
            <a:ext uri="{FF2B5EF4-FFF2-40B4-BE49-F238E27FC236}">
              <a16:creationId xmlns:a16="http://schemas.microsoft.com/office/drawing/2014/main" id="{00000000-0008-0000-05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619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15</xdr:row>
      <xdr:rowOff>0</xdr:rowOff>
    </xdr:from>
    <xdr:to>
      <xdr:col>12</xdr:col>
      <xdr:colOff>152400</xdr:colOff>
      <xdr:row>15</xdr:row>
      <xdr:rowOff>152400</xdr:rowOff>
    </xdr:to>
    <xdr:pic>
      <xdr:nvPicPr>
        <xdr:cNvPr id="12" name="Picture 11" descr="http://www.pordata.pt/Site/img/empty_16x16.png">
          <a:extLst>
            <a:ext uri="{FF2B5EF4-FFF2-40B4-BE49-F238E27FC236}">
              <a16:creationId xmlns:a16="http://schemas.microsoft.com/office/drawing/2014/main" id="{00000000-0008-0000-05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3810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3" name="Picture 12" descr="http://www.pordata.pt/Site/img/empty_16x16.png">
          <a:extLst>
            <a:ext uri="{FF2B5EF4-FFF2-40B4-BE49-F238E27FC236}">
              <a16:creationId xmlns:a16="http://schemas.microsoft.com/office/drawing/2014/main" id="{00000000-0008-0000-05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0005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16</xdr:row>
      <xdr:rowOff>0</xdr:rowOff>
    </xdr:from>
    <xdr:to>
      <xdr:col>12</xdr:col>
      <xdr:colOff>152400</xdr:colOff>
      <xdr:row>16</xdr:row>
      <xdr:rowOff>152400</xdr:rowOff>
    </xdr:to>
    <xdr:pic>
      <xdr:nvPicPr>
        <xdr:cNvPr id="14" name="Picture 13" descr="http://www.pordata.pt/Site/img/empty_16x16.png">
          <a:extLst>
            <a:ext uri="{FF2B5EF4-FFF2-40B4-BE49-F238E27FC236}">
              <a16:creationId xmlns:a16="http://schemas.microsoft.com/office/drawing/2014/main" id="{00000000-0008-0000-05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686925" y="4191000"/>
          <a:ext cx="152400" cy="15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571499</xdr:rowOff>
    </xdr:from>
    <xdr:to>
      <xdr:col>6</xdr:col>
      <xdr:colOff>9525</xdr:colOff>
      <xdr:row>30</xdr:row>
      <xdr:rowOff>180974</xdr:rowOff>
    </xdr:to>
    <xdr:graphicFrame macro="">
      <xdr:nvGraphicFramePr>
        <xdr:cNvPr id="7" name="Chart 6">
          <a:extLst>
            <a:ext uri="{FF2B5EF4-FFF2-40B4-BE49-F238E27FC236}">
              <a16:creationId xmlns:a16="http://schemas.microsoft.com/office/drawing/2014/main" id="{00000000-0008-0000-0C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E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0F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4761</xdr:colOff>
      <xdr:row>2</xdr:row>
      <xdr:rowOff>0</xdr:rowOff>
    </xdr:from>
    <xdr:to>
      <xdr:col>5</xdr:col>
      <xdr:colOff>1114424</xdr:colOff>
      <xdr:row>18</xdr:row>
      <xdr:rowOff>0</xdr:rowOff>
    </xdr:to>
    <xdr:graphicFrame macro="">
      <xdr:nvGraphicFramePr>
        <xdr:cNvPr id="6" name="Chart 5">
          <a:extLst>
            <a:ext uri="{FF2B5EF4-FFF2-40B4-BE49-F238E27FC236}">
              <a16:creationId xmlns:a16="http://schemas.microsoft.com/office/drawing/2014/main" id="{00000000-0008-0000-10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581024</xdr:colOff>
      <xdr:row>2</xdr:row>
      <xdr:rowOff>0</xdr:rowOff>
    </xdr:from>
    <xdr:to>
      <xdr:col>5</xdr:col>
      <xdr:colOff>1114424</xdr:colOff>
      <xdr:row>18</xdr:row>
      <xdr:rowOff>0</xdr:rowOff>
    </xdr:to>
    <xdr:graphicFrame macro="">
      <xdr:nvGraphicFramePr>
        <xdr:cNvPr id="2" name="Chart 1">
          <a:extLst>
            <a:ext uri="{FF2B5EF4-FFF2-40B4-BE49-F238E27FC236}">
              <a16:creationId xmlns:a16="http://schemas.microsoft.com/office/drawing/2014/main" id="{00000000-0008-0000-1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581024</xdr:colOff>
      <xdr:row>18</xdr:row>
      <xdr:rowOff>9525</xdr:rowOff>
    </xdr:from>
    <xdr:to>
      <xdr:col>5</xdr:col>
      <xdr:colOff>1104899</xdr:colOff>
      <xdr:row>35</xdr:row>
      <xdr:rowOff>0</xdr:rowOff>
    </xdr:to>
    <xdr:graphicFrame macro="">
      <xdr:nvGraphicFramePr>
        <xdr:cNvPr id="3" name="Chart 2">
          <a:extLst>
            <a:ext uri="{FF2B5EF4-FFF2-40B4-BE49-F238E27FC236}">
              <a16:creationId xmlns:a16="http://schemas.microsoft.com/office/drawing/2014/main" id="{00000000-0008-0000-1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581024</xdr:colOff>
      <xdr:row>1</xdr:row>
      <xdr:rowOff>380999</xdr:rowOff>
    </xdr:from>
    <xdr:to>
      <xdr:col>5</xdr:col>
      <xdr:colOff>1114424</xdr:colOff>
      <xdr:row>30</xdr:row>
      <xdr:rowOff>180974</xdr:rowOff>
    </xdr:to>
    <xdr:graphicFrame macro="">
      <xdr:nvGraphicFramePr>
        <xdr:cNvPr id="2" name="Chart 1">
          <a:extLst>
            <a:ext uri="{FF2B5EF4-FFF2-40B4-BE49-F238E27FC236}">
              <a16:creationId xmlns:a16="http://schemas.microsoft.com/office/drawing/2014/main" id="{00000000-0008-0000-1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observatorioemigracao.pt/np4/4824.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4824.html" TargetMode="External"/><Relationship Id="rId5" Type="http://schemas.openxmlformats.org/officeDocument/2006/relationships/printerSettings" Target="../printerSettings/printerSettings1.bin"/><Relationship Id="rId4" Type="http://schemas.openxmlformats.org/officeDocument/2006/relationships/hyperlink" Target="http://www.observatorioemigracao.pt/np4/5999.html"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www.observatorioemigracao.pt/np4/4924.html" TargetMode="External"/><Relationship Id="rId2" Type="http://schemas.openxmlformats.org/officeDocument/2006/relationships/hyperlink" Target="'http:/www.observatorioemigracao.pt/np4EN/5999.html" TargetMode="External"/><Relationship Id="rId1" Type="http://schemas.openxmlformats.org/officeDocument/2006/relationships/hyperlink" Target="http://www.observatorioemigracao.pt/np4/4924.html" TargetMode="External"/><Relationship Id="rId5" Type="http://schemas.openxmlformats.org/officeDocument/2006/relationships/printerSettings" Target="../printerSettings/printerSettings10.bin"/><Relationship Id="rId4" Type="http://schemas.openxmlformats.org/officeDocument/2006/relationships/hyperlink" Target="'http:/www.observatorioemigracao.pt/np4/5999.html"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8.xml"/></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20.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0.xml"/></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1.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 Id="rId4"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www.observatorioemigracao.pt\np4\5999.html" TargetMode="External"/><Relationship Id="rId1" Type="http://schemas.openxmlformats.org/officeDocument/2006/relationships/hyperlink" Target="'http:\www.observatorioemigracao.pt\np4EN\5999.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4"/>
  <sheetViews>
    <sheetView showGridLines="0" tabSelected="1" workbookViewId="0"/>
  </sheetViews>
  <sheetFormatPr defaultColWidth="8.7109375" defaultRowHeight="12" customHeight="1" x14ac:dyDescent="0.25"/>
  <cols>
    <col min="1" max="1" width="8.7109375" style="269"/>
    <col min="2" max="4" width="36.7109375" style="275" customWidth="1"/>
    <col min="5" max="7" width="36.7109375" style="269" customWidth="1"/>
    <col min="8" max="8" width="8.7109375" style="78" customWidth="1"/>
    <col min="9" max="16384" width="8.7109375" style="269"/>
  </cols>
  <sheetData>
    <row r="1" spans="1:13" s="264" customFormat="1" ht="30" customHeight="1" x14ac:dyDescent="0.25">
      <c r="A1" s="70" t="s">
        <v>0</v>
      </c>
      <c r="B1" s="385" t="s">
        <v>1</v>
      </c>
      <c r="C1" s="386"/>
      <c r="D1" s="386"/>
      <c r="E1" s="263"/>
      <c r="F1" s="263"/>
      <c r="G1" s="263"/>
      <c r="H1" s="78"/>
      <c r="I1" s="263"/>
      <c r="J1" s="263"/>
      <c r="K1" s="263"/>
      <c r="L1" s="263"/>
      <c r="M1" s="263"/>
    </row>
    <row r="2" spans="1:13" s="265" customFormat="1" ht="30" customHeight="1" x14ac:dyDescent="0.2">
      <c r="A2" s="86"/>
      <c r="B2" s="387" t="s">
        <v>175</v>
      </c>
      <c r="C2" s="388"/>
      <c r="D2" s="388"/>
      <c r="E2" s="389"/>
      <c r="F2" s="389"/>
      <c r="G2" s="389"/>
      <c r="H2" s="390"/>
    </row>
    <row r="3" spans="1:13" s="266" customFormat="1" ht="30" customHeight="1" x14ac:dyDescent="0.25">
      <c r="B3" s="391" t="s">
        <v>6</v>
      </c>
      <c r="C3" s="392"/>
      <c r="D3" s="392"/>
      <c r="E3" s="392"/>
      <c r="F3" s="392"/>
      <c r="G3" s="392"/>
      <c r="H3" s="76"/>
    </row>
    <row r="4" spans="1:13" s="266" customFormat="1" ht="15" customHeight="1" x14ac:dyDescent="0.25">
      <c r="A4" s="139"/>
      <c r="B4" s="380" t="str">
        <f>'Table 1.1'!B2</f>
        <v>Table 1.1 Main social indicators: international comparison</v>
      </c>
      <c r="C4" s="379"/>
      <c r="D4" s="379"/>
      <c r="E4" s="376" t="str">
        <f>'Chart 1.1'!B2</f>
        <v>Chart 1.1 Permanent outflows of Portuguese emigrants: the historical background</v>
      </c>
      <c r="F4" s="377"/>
      <c r="G4" s="377"/>
      <c r="H4" s="77"/>
    </row>
    <row r="5" spans="1:13" s="266" customFormat="1" ht="15" customHeight="1" x14ac:dyDescent="0.25">
      <c r="A5" s="139"/>
      <c r="B5" s="380" t="str">
        <f>'Table 1.2'!B2</f>
        <v>Table 1.2 Main migration indicators:  international comparison</v>
      </c>
      <c r="C5" s="379"/>
      <c r="D5" s="379"/>
      <c r="E5" s="376" t="str">
        <f>'Chart 1.2'!B2</f>
        <v>Chart 1.2 OEm Estimates of the outflows of Portuguese emigrants, 2001-2016</v>
      </c>
      <c r="F5" s="377"/>
      <c r="G5" s="377"/>
      <c r="H5" s="77"/>
    </row>
    <row r="6" spans="1:13" s="266" customFormat="1" ht="15" customHeight="1" x14ac:dyDescent="0.25">
      <c r="A6" s="139"/>
      <c r="B6" s="380" t="str">
        <f>'Table 1.3'!B2:H2</f>
        <v>Table 1.3 Permanent outflows of Portuguese emigrants: the historical background</v>
      </c>
      <c r="C6" s="379"/>
      <c r="D6" s="379"/>
      <c r="E6" s="376" t="str">
        <f>'Chart 1.3'!B2</f>
        <v>Chart 1.3 Eurostat estimates of Portuguese permanent outflows and inflows, 2004-2016</v>
      </c>
      <c r="F6" s="377"/>
      <c r="G6" s="377"/>
      <c r="H6" s="77"/>
    </row>
    <row r="7" spans="1:13" s="266" customFormat="1" ht="15" customHeight="1" x14ac:dyDescent="0.25">
      <c r="A7" s="139"/>
      <c r="B7" s="380" t="str">
        <f>'Table 1.4'!B2:F2</f>
        <v>Table 1.4 Estimates of the outflows of Portuguese emigrants, 2001-2016</v>
      </c>
      <c r="C7" s="379"/>
      <c r="D7" s="379"/>
      <c r="E7" s="376" t="str">
        <f>'Chart 1.4'!B2</f>
        <v>Chart 1.4 UN estimates of the stock of Portuguese-born emigrants, 1990-2015</v>
      </c>
      <c r="F7" s="377"/>
      <c r="G7" s="377"/>
      <c r="H7" s="76"/>
    </row>
    <row r="8" spans="1:13" s="268" customFormat="1" ht="15" customHeight="1" x14ac:dyDescent="0.2">
      <c r="A8" s="139"/>
      <c r="B8" s="380" t="str">
        <f>'Table 1.5'!B2:F2</f>
        <v>Table 1.5 Eurostat estimates of Portuguese net migration, 2004-2016</v>
      </c>
      <c r="C8" s="379"/>
      <c r="D8" s="379"/>
      <c r="E8" s="376" t="str">
        <f>'Chart 1.5'!B2</f>
        <v>Chart 1.5 Major changes in the stock of Portuguese-born emigrants in EU and EFTA countries, 2000/2001 to 2010/11</v>
      </c>
      <c r="F8" s="377"/>
      <c r="G8" s="377"/>
      <c r="H8" s="267"/>
    </row>
    <row r="9" spans="1:13" s="266" customFormat="1" ht="15" customHeight="1" x14ac:dyDescent="0.25">
      <c r="A9" s="139"/>
      <c r="B9" s="378" t="str">
        <f>'Table 1.6'!B2</f>
        <v>Table 1.6 UN estimates of the stock of Portuguese-born emigrants, 1990-2015</v>
      </c>
      <c r="C9" s="379"/>
      <c r="D9" s="379"/>
      <c r="E9" s="376" t="str">
        <f>'Chart 1.6'!B2</f>
        <v>Chart 1.6 Stock of Portuguese-born emigrants aged 15 and over in OECD countries by age group and educational attainment, 2000/2001 and 2010/11</v>
      </c>
      <c r="F9" s="377"/>
      <c r="G9" s="377"/>
      <c r="H9" s="76"/>
    </row>
    <row r="10" spans="1:13" s="268" customFormat="1" ht="15" customHeight="1" x14ac:dyDescent="0.2">
      <c r="A10" s="139"/>
      <c r="B10" s="378" t="str">
        <f>'Table 1.7'!B2</f>
        <v>Table 1.7 Stock of Portuguese-born emigrants in EU and EFTA countries, 2000/2001 and 2010/11</v>
      </c>
      <c r="C10" s="379"/>
      <c r="D10" s="379"/>
      <c r="E10" s="376" t="str">
        <f>'Chart 1.7'!B2</f>
        <v>Chart 1.7 Net migration rates in EU and EFTA countries, except return flows, 2015</v>
      </c>
      <c r="F10" s="377"/>
      <c r="G10" s="377"/>
      <c r="H10" s="76"/>
    </row>
    <row r="11" spans="1:13" s="268" customFormat="1" ht="15" customHeight="1" x14ac:dyDescent="0.2">
      <c r="A11" s="139"/>
      <c r="B11" s="378" t="str">
        <f>'Table 1.8'!B2</f>
        <v>Table 1.8 Stock of Portuguese-born emigrants aged 15 and over in OECD countries by age group and educational attainment, 2000/2001 and 2010/11</v>
      </c>
      <c r="C11" s="379"/>
      <c r="D11" s="379"/>
      <c r="E11" s="376" t="str">
        <f>'Chart 1.8'!B2</f>
        <v>Chart 1.8 Emigrants by country of origin, 2015</v>
      </c>
      <c r="F11" s="377"/>
      <c r="G11" s="377"/>
      <c r="H11" s="76"/>
    </row>
    <row r="12" spans="1:13" ht="15" customHeight="1" x14ac:dyDescent="0.25">
      <c r="A12" s="140"/>
      <c r="B12" s="378" t="str">
        <f>'Table 1.9'!B2</f>
        <v>Table 1.9 Net migration in EU and EFTA countries, 2015</v>
      </c>
      <c r="C12" s="379"/>
      <c r="D12" s="379"/>
      <c r="E12" s="376" t="str">
        <f>'Chart 1.9'!B2</f>
        <v>Chart 1.9 Emigration and immigration rates in EU countries, 2015</v>
      </c>
      <c r="F12" s="377"/>
      <c r="G12" s="377"/>
    </row>
    <row r="13" spans="1:13" ht="15" customHeight="1" x14ac:dyDescent="0.25">
      <c r="A13" s="140"/>
      <c r="B13" s="378" t="str">
        <f>'Table 1.10'!B2</f>
        <v>Table 1.10 Emigrants by country of origin, 2015</v>
      </c>
      <c r="C13" s="379"/>
      <c r="D13" s="379"/>
      <c r="E13" s="317"/>
      <c r="F13" s="318"/>
      <c r="G13" s="318"/>
    </row>
    <row r="14" spans="1:13" ht="15" customHeight="1" x14ac:dyDescent="0.25">
      <c r="A14" s="140"/>
      <c r="B14" s="378" t="str">
        <f>'Table 1.11'!B2</f>
        <v>Table 1.11 Emigration and immigration rates in EU countries, 2015</v>
      </c>
      <c r="C14" s="379"/>
      <c r="D14" s="379"/>
      <c r="E14" s="317"/>
      <c r="F14" s="318"/>
      <c r="G14" s="318"/>
    </row>
    <row r="15" spans="1:13" ht="30" customHeight="1" x14ac:dyDescent="0.25">
      <c r="B15" s="261"/>
      <c r="C15" s="262"/>
      <c r="D15" s="262"/>
      <c r="E15" s="270"/>
      <c r="F15" s="272"/>
      <c r="G15" s="272"/>
    </row>
    <row r="16" spans="1:13" ht="15" customHeight="1" x14ac:dyDescent="0.25">
      <c r="A16" s="273" t="s">
        <v>7</v>
      </c>
      <c r="B16" s="374" t="s">
        <v>177</v>
      </c>
      <c r="C16" s="375"/>
      <c r="D16" s="375"/>
      <c r="E16" s="375"/>
      <c r="F16" s="375"/>
      <c r="G16" s="375"/>
    </row>
    <row r="17" spans="1:7" ht="15" customHeight="1" x14ac:dyDescent="0.25">
      <c r="A17" s="273" t="s">
        <v>2</v>
      </c>
      <c r="B17" s="372" t="s">
        <v>178</v>
      </c>
      <c r="C17" s="373"/>
      <c r="D17" s="373"/>
      <c r="E17" s="378"/>
      <c r="F17" s="379"/>
      <c r="G17" s="379"/>
    </row>
    <row r="18" spans="1:7" ht="15" customHeight="1" x14ac:dyDescent="0.25">
      <c r="A18" s="273"/>
      <c r="B18" s="372" t="s">
        <v>174</v>
      </c>
      <c r="C18" s="373"/>
      <c r="D18" s="373"/>
      <c r="E18" s="370"/>
      <c r="F18" s="371"/>
      <c r="G18" s="371"/>
    </row>
    <row r="19" spans="1:7" ht="30" customHeight="1" x14ac:dyDescent="0.25">
      <c r="B19" s="274"/>
      <c r="C19" s="274"/>
      <c r="D19" s="274"/>
      <c r="E19" s="271"/>
      <c r="F19" s="271"/>
      <c r="G19" s="271"/>
    </row>
    <row r="20" spans="1:7" ht="90" customHeight="1" x14ac:dyDescent="0.25">
      <c r="B20" s="383" t="s">
        <v>145</v>
      </c>
      <c r="C20" s="384"/>
      <c r="D20" s="319"/>
    </row>
    <row r="21" spans="1:7" ht="15" customHeight="1" x14ac:dyDescent="0.25"/>
    <row r="22" spans="1:7" ht="15" customHeight="1" x14ac:dyDescent="0.25">
      <c r="B22" s="381"/>
      <c r="C22" s="382"/>
      <c r="D22" s="382"/>
    </row>
    <row r="23" spans="1:7" ht="15" customHeight="1" x14ac:dyDescent="0.25">
      <c r="B23"/>
      <c r="C23"/>
    </row>
    <row r="24" spans="1:7" ht="15" customHeight="1" x14ac:dyDescent="0.25">
      <c r="B24"/>
      <c r="C24"/>
    </row>
  </sheetData>
  <mergeCells count="29">
    <mergeCell ref="B22:D22"/>
    <mergeCell ref="B20:C20"/>
    <mergeCell ref="E6:G6"/>
    <mergeCell ref="E10:G10"/>
    <mergeCell ref="B1:D1"/>
    <mergeCell ref="B4:D4"/>
    <mergeCell ref="B5:D5"/>
    <mergeCell ref="B6:D6"/>
    <mergeCell ref="B2:H2"/>
    <mergeCell ref="B3:G3"/>
    <mergeCell ref="E4:G4"/>
    <mergeCell ref="E5:G5"/>
    <mergeCell ref="E7:G7"/>
    <mergeCell ref="B7:D7"/>
    <mergeCell ref="B17:D17"/>
    <mergeCell ref="E17:G17"/>
    <mergeCell ref="B8:D8"/>
    <mergeCell ref="B12:D12"/>
    <mergeCell ref="E8:G8"/>
    <mergeCell ref="B9:D9"/>
    <mergeCell ref="E9:G9"/>
    <mergeCell ref="B10:D10"/>
    <mergeCell ref="E11:G11"/>
    <mergeCell ref="B11:D11"/>
    <mergeCell ref="B18:D18"/>
    <mergeCell ref="B16:G16"/>
    <mergeCell ref="E12:G12"/>
    <mergeCell ref="B14:D14"/>
    <mergeCell ref="B13:D13"/>
  </mergeCells>
  <hyperlinks>
    <hyperlink ref="B5:D5" location="'Table 1.2'!B2" display="'Table 1.2'!B2" xr:uid="{00000000-0004-0000-0000-000000000000}"/>
    <hyperlink ref="B6:D6" location="'Table 1.3'!B2" display="'Table 1.3'!B2" xr:uid="{00000000-0004-0000-0000-000001000000}"/>
    <hyperlink ref="B7:D7" location="'Table 1.4'!B2" display="'Table 1.4'!B2" xr:uid="{00000000-0004-0000-0000-000002000000}"/>
    <hyperlink ref="E4:G4" location="'Chart 1.1'!B2" display="'Chart 1.1'!B2" xr:uid="{00000000-0004-0000-0000-000003000000}"/>
    <hyperlink ref="B9:D9" location="'Table 1.6'!B2" display="'Table 1.6'!B2" xr:uid="{00000000-0004-0000-0000-000004000000}"/>
    <hyperlink ref="B10:D10" location="'Table 1.7'!B2" display="'Table 1.7'!B2" xr:uid="{00000000-0004-0000-0000-000005000000}"/>
    <hyperlink ref="B11:D11" location="'Table 1.8'!B2" display="'Table 1.8'!B2" xr:uid="{00000000-0004-0000-0000-000006000000}"/>
    <hyperlink ref="B13:D13" location="'Table 1.10'!B2" display="'Table 1.10'!B2" xr:uid="{00000000-0004-0000-0000-000007000000}"/>
    <hyperlink ref="B14:D14" location="'Table 1.11'!B2" display="'Table 1.11'!B2" xr:uid="{00000000-0004-0000-0000-000008000000}"/>
    <hyperlink ref="E5:G5" location="'Chart 1.2'!B2" display="'Chart 1.2'!B2" xr:uid="{00000000-0004-0000-0000-000009000000}"/>
    <hyperlink ref="E7:G7" location="'Chart 1.4'!B2" display="'Chart 1.4'!B2" xr:uid="{00000000-0004-0000-0000-00000A000000}"/>
    <hyperlink ref="E8:G8" location="'Chart 1.5'!B2" display="'Chart 1.5'!B2" xr:uid="{00000000-0004-0000-0000-00000B000000}"/>
    <hyperlink ref="E9:G9" location="'Chart 1.6'!B2" display="'Chart 1.6'!B2" xr:uid="{00000000-0004-0000-0000-00000C000000}"/>
    <hyperlink ref="E11:G11" location="'Chart 1.8'!B2" display="'Chart 1.8'!B2" xr:uid="{00000000-0004-0000-0000-00000D000000}"/>
    <hyperlink ref="E12:G12" location="'Chart 1.9'!B2" display="'Chart 1.9'!B2" xr:uid="{00000000-0004-0000-0000-00000E000000}"/>
    <hyperlink ref="B8:D8" location="'Table 1.5'!B2" display="'Table 1.5'!B2" xr:uid="{00000000-0004-0000-0000-00000F000000}"/>
    <hyperlink ref="B12:D12" location="'Table 1.9'!B2" display="'Table 1.9'!B2" xr:uid="{00000000-0004-0000-0000-000010000000}"/>
    <hyperlink ref="E6:G6" location="'Chart 1.3'!B2" display="'Chart 1.3'!B2" xr:uid="{00000000-0004-0000-0000-000011000000}"/>
    <hyperlink ref="E10:G10" location="'Chart 1.7'!B2" display="'Chart 1.7'!B2" xr:uid="{00000000-0004-0000-0000-000012000000}"/>
    <hyperlink ref="B4:D4" location="'Table 1.1'!B2" display="'Table 1.1'!B2" xr:uid="{00000000-0004-0000-0000-000013000000}"/>
    <hyperlink ref="B17" r:id="rId1" display="http://www.observatorioemigracao.pt/np4/4824.html" xr:uid="{00000000-0004-0000-0000-000014000000}"/>
    <hyperlink ref="B17:D17" r:id="rId2" display="http://www.observatorioemigracao.pt/np4EN/5999.html" xr:uid="{00000000-0004-0000-0000-000015000000}"/>
    <hyperlink ref="B18" r:id="rId3" display="http://www.observatorioemigracao.pt/np4/4824.html" xr:uid="{00000000-0004-0000-0000-000016000000}"/>
    <hyperlink ref="B18:D18" r:id="rId4" display="http://www.observatorioemigracao.pt/np4/5999.html" xr:uid="{00000000-0004-0000-0000-000017000000}"/>
  </hyperlinks>
  <pageMargins left="0.23622047244094491" right="0.23622047244094491" top="0.74803149606299213" bottom="0.74803149606299213" header="0.31496062992125984" footer="0.31496062992125984"/>
  <pageSetup paperSize="9" orientation="portrait" horizontalDpi="4294967293" r:id="rId5"/>
  <headerFooter>
    <oddFooter>&amp;C&amp;"Arial,Negrito"&amp;8&amp;P/&amp;N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J56"/>
  <sheetViews>
    <sheetView showGridLines="0" zoomScaleNormal="100" workbookViewId="0">
      <selection activeCell="G1" sqref="G1"/>
    </sheetView>
  </sheetViews>
  <sheetFormatPr defaultColWidth="9.140625" defaultRowHeight="15" x14ac:dyDescent="0.25"/>
  <cols>
    <col min="1" max="1" width="8.7109375" style="37" customWidth="1"/>
    <col min="2" max="5" width="16.7109375" style="37" customWidth="1"/>
    <col min="6" max="6" width="16.7109375" style="54" customWidth="1"/>
    <col min="7" max="7" width="16.7109375" style="37" customWidth="1"/>
    <col min="8" max="8" width="9.140625" style="37"/>
    <col min="9" max="14" width="12.7109375" customWidth="1"/>
    <col min="15" max="20" width="9" customWidth="1"/>
    <col min="21" max="16384" width="9.140625" style="37"/>
  </cols>
  <sheetData>
    <row r="1" spans="1:140" s="38" customFormat="1" ht="30" customHeight="1" x14ac:dyDescent="0.25">
      <c r="A1" s="50" t="s">
        <v>0</v>
      </c>
      <c r="B1" s="172" t="s">
        <v>1</v>
      </c>
      <c r="C1" s="172"/>
      <c r="D1" s="172"/>
      <c r="E1" s="172"/>
      <c r="F1" s="81"/>
      <c r="G1" s="75" t="s">
        <v>5</v>
      </c>
      <c r="I1"/>
      <c r="J1"/>
      <c r="K1"/>
      <c r="L1"/>
      <c r="M1"/>
      <c r="N1"/>
      <c r="O1"/>
      <c r="P1"/>
      <c r="Q1"/>
      <c r="R1"/>
      <c r="S1"/>
      <c r="T1"/>
    </row>
    <row r="2" spans="1:140" s="38" customFormat="1" ht="30" customHeight="1" thickBot="1" x14ac:dyDescent="0.3">
      <c r="B2" s="483" t="s">
        <v>144</v>
      </c>
      <c r="C2" s="483"/>
      <c r="D2" s="483"/>
      <c r="E2" s="483"/>
      <c r="F2" s="484"/>
      <c r="G2" s="485"/>
      <c r="I2"/>
      <c r="J2"/>
      <c r="K2"/>
      <c r="L2"/>
      <c r="M2"/>
      <c r="N2"/>
      <c r="O2"/>
      <c r="P2"/>
      <c r="Q2"/>
      <c r="R2"/>
      <c r="S2"/>
      <c r="T2"/>
    </row>
    <row r="3" spans="1:140" s="38" customFormat="1" ht="30" customHeight="1" x14ac:dyDescent="0.25">
      <c r="B3" s="495" t="s">
        <v>15</v>
      </c>
      <c r="C3" s="493" t="s">
        <v>107</v>
      </c>
      <c r="D3" s="490" t="s">
        <v>104</v>
      </c>
      <c r="E3" s="491"/>
      <c r="F3" s="490" t="s">
        <v>194</v>
      </c>
      <c r="G3" s="492"/>
      <c r="I3"/>
      <c r="J3"/>
      <c r="K3"/>
      <c r="L3"/>
      <c r="M3"/>
      <c r="N3"/>
      <c r="O3"/>
      <c r="P3"/>
      <c r="Q3"/>
      <c r="R3"/>
      <c r="S3"/>
      <c r="T3"/>
    </row>
    <row r="4" spans="1:140" s="38" customFormat="1" ht="30" customHeight="1" x14ac:dyDescent="0.25">
      <c r="B4" s="496"/>
      <c r="C4" s="494"/>
      <c r="D4" s="297" t="s">
        <v>63</v>
      </c>
      <c r="E4" s="298" t="s">
        <v>108</v>
      </c>
      <c r="F4" s="297" t="s">
        <v>63</v>
      </c>
      <c r="G4" s="299" t="s">
        <v>108</v>
      </c>
      <c r="I4"/>
      <c r="J4"/>
      <c r="K4"/>
      <c r="L4"/>
      <c r="M4"/>
      <c r="N4"/>
      <c r="O4"/>
      <c r="P4"/>
      <c r="Q4"/>
      <c r="R4"/>
      <c r="S4"/>
      <c r="T4"/>
    </row>
    <row r="5" spans="1:140" s="66" customFormat="1" ht="15" customHeight="1" x14ac:dyDescent="0.25">
      <c r="A5" s="37"/>
      <c r="B5" s="295" t="s">
        <v>44</v>
      </c>
      <c r="C5" s="320">
        <v>8576261</v>
      </c>
      <c r="D5" s="87">
        <v>109634</v>
      </c>
      <c r="E5" s="300">
        <v>1.28</v>
      </c>
      <c r="F5" s="246">
        <v>141730</v>
      </c>
      <c r="G5" s="301">
        <v>1.65</v>
      </c>
      <c r="H5"/>
      <c r="I5"/>
      <c r="J5"/>
      <c r="K5"/>
      <c r="L5"/>
      <c r="M5"/>
      <c r="N5"/>
      <c r="O5"/>
      <c r="P5"/>
      <c r="Q5"/>
      <c r="R5"/>
      <c r="S5"/>
      <c r="T5"/>
      <c r="U5" s="37"/>
      <c r="V5" s="37"/>
      <c r="W5" s="37"/>
      <c r="X5" s="37"/>
      <c r="Y5" s="37"/>
      <c r="Z5" s="37"/>
      <c r="AA5" s="37"/>
      <c r="AB5" s="37"/>
      <c r="AC5" s="37"/>
      <c r="AD5" s="37"/>
      <c r="AE5" s="37"/>
      <c r="AF5" s="37"/>
      <c r="AG5" s="37"/>
      <c r="AH5" s="37"/>
      <c r="AI5" s="37"/>
      <c r="AJ5" s="37"/>
      <c r="AK5" s="37"/>
      <c r="AL5" s="37"/>
      <c r="AM5" s="37"/>
      <c r="AN5" s="37"/>
      <c r="AO5" s="37"/>
      <c r="AP5" s="37"/>
      <c r="AQ5" s="37"/>
      <c r="AR5" s="37"/>
      <c r="AS5" s="37"/>
      <c r="AT5" s="37"/>
      <c r="AU5" s="37"/>
      <c r="AV5" s="37"/>
      <c r="AW5" s="37"/>
      <c r="AX5" s="37"/>
      <c r="AY5" s="37"/>
      <c r="AZ5" s="37"/>
      <c r="BA5" s="37"/>
      <c r="BB5" s="37"/>
      <c r="BC5" s="37"/>
      <c r="BD5" s="37"/>
      <c r="BE5" s="37"/>
      <c r="BF5" s="37"/>
      <c r="BG5" s="37"/>
      <c r="BH5" s="37"/>
      <c r="BI5" s="37"/>
      <c r="BJ5" s="37"/>
      <c r="BK5" s="37"/>
      <c r="BL5" s="37"/>
      <c r="BM5" s="37"/>
      <c r="BN5" s="37"/>
      <c r="BO5" s="37"/>
      <c r="BP5" s="37"/>
      <c r="BQ5" s="37"/>
      <c r="BR5" s="37"/>
      <c r="BS5" s="37"/>
      <c r="BT5" s="37"/>
      <c r="BU5" s="37"/>
      <c r="BV5" s="37"/>
      <c r="BW5" s="37"/>
      <c r="BX5" s="37"/>
      <c r="BY5" s="37"/>
      <c r="BZ5" s="37"/>
      <c r="CA5" s="37"/>
      <c r="CB5" s="37"/>
      <c r="CC5" s="37"/>
      <c r="CD5" s="37"/>
      <c r="CE5" s="37"/>
      <c r="CF5" s="37"/>
      <c r="CG5" s="37"/>
      <c r="CH5" s="37"/>
      <c r="CI5" s="37"/>
      <c r="CJ5" s="37"/>
      <c r="CK5" s="37"/>
      <c r="CL5" s="37"/>
      <c r="CM5" s="37"/>
      <c r="CN5" s="37"/>
      <c r="CO5" s="37"/>
      <c r="CP5" s="37"/>
      <c r="CQ5" s="37"/>
      <c r="CR5" s="37"/>
      <c r="CS5" s="37"/>
      <c r="CT5" s="37"/>
      <c r="CU5" s="37"/>
      <c r="CV5" s="37"/>
      <c r="CW5" s="37"/>
      <c r="CX5" s="37"/>
      <c r="CY5" s="37"/>
      <c r="CZ5" s="37"/>
      <c r="DA5" s="37"/>
      <c r="DB5" s="37"/>
      <c r="DC5" s="37"/>
      <c r="DD5" s="37"/>
      <c r="DE5" s="37"/>
      <c r="DF5" s="37"/>
      <c r="DG5" s="37"/>
      <c r="DH5" s="37"/>
      <c r="DI5" s="37"/>
      <c r="DJ5" s="37"/>
      <c r="DK5" s="37"/>
      <c r="DL5" s="37"/>
      <c r="DM5" s="37"/>
      <c r="DN5" s="37"/>
      <c r="DO5" s="37"/>
      <c r="DP5" s="37"/>
      <c r="DQ5" s="37"/>
      <c r="DR5" s="37"/>
      <c r="DS5" s="37"/>
      <c r="DT5" s="37"/>
      <c r="DU5" s="37"/>
      <c r="DV5" s="37"/>
      <c r="DW5" s="37"/>
      <c r="DX5" s="37"/>
      <c r="DY5" s="37"/>
      <c r="DZ5" s="37"/>
      <c r="EA5" s="37"/>
      <c r="EB5" s="37"/>
      <c r="EC5" s="37"/>
      <c r="ED5" s="37"/>
      <c r="EE5" s="37"/>
      <c r="EF5" s="37"/>
      <c r="EG5" s="37"/>
      <c r="EH5" s="37"/>
      <c r="EI5" s="37"/>
      <c r="EJ5" s="37"/>
    </row>
    <row r="6" spans="1:140" ht="15" customHeight="1" x14ac:dyDescent="0.25">
      <c r="B6" s="84" t="s">
        <v>26</v>
      </c>
      <c r="C6" s="321">
        <v>11237274</v>
      </c>
      <c r="D6" s="106">
        <v>56832</v>
      </c>
      <c r="E6" s="302">
        <v>0.51</v>
      </c>
      <c r="F6" s="245">
        <v>98813</v>
      </c>
      <c r="G6" s="303">
        <v>0.88</v>
      </c>
      <c r="H6"/>
    </row>
    <row r="7" spans="1:140" s="66" customFormat="1" ht="15" customHeight="1" x14ac:dyDescent="0.25">
      <c r="A7" s="37"/>
      <c r="B7" s="295" t="s">
        <v>27</v>
      </c>
      <c r="C7" s="320">
        <v>7202198</v>
      </c>
      <c r="D7" s="87">
        <v>-4247</v>
      </c>
      <c r="E7" s="300">
        <v>-0.06</v>
      </c>
      <c r="F7" s="246">
        <v>-9986</v>
      </c>
      <c r="G7" s="301">
        <v>-0.14000000000000001</v>
      </c>
      <c r="H7"/>
      <c r="I7"/>
      <c r="J7"/>
      <c r="K7"/>
      <c r="L7"/>
      <c r="M7"/>
      <c r="N7"/>
      <c r="O7"/>
      <c r="P7"/>
      <c r="Q7"/>
      <c r="R7"/>
      <c r="S7"/>
      <c r="T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c r="EJ7" s="37"/>
    </row>
    <row r="8" spans="1:140" ht="15" customHeight="1" x14ac:dyDescent="0.25">
      <c r="B8" s="84" t="s">
        <v>35</v>
      </c>
      <c r="C8" s="321">
        <v>4225316</v>
      </c>
      <c r="D8" s="106">
        <v>-17945</v>
      </c>
      <c r="E8" s="302">
        <v>-0.42</v>
      </c>
      <c r="F8" s="245">
        <v>-23045</v>
      </c>
      <c r="G8" s="303">
        <v>-0.55000000000000004</v>
      </c>
      <c r="H8"/>
    </row>
    <row r="9" spans="1:140" s="66" customFormat="1" ht="15" customHeight="1" x14ac:dyDescent="0.25">
      <c r="A9" s="37"/>
      <c r="B9" s="295" t="s">
        <v>37</v>
      </c>
      <c r="C9" s="320">
        <v>847008</v>
      </c>
      <c r="D9" s="87">
        <v>-2000</v>
      </c>
      <c r="E9" s="300">
        <v>-0.24</v>
      </c>
      <c r="F9" s="246">
        <v>11001</v>
      </c>
      <c r="G9" s="301">
        <v>1.3</v>
      </c>
      <c r="H9"/>
      <c r="I9"/>
      <c r="J9"/>
      <c r="K9"/>
      <c r="L9"/>
      <c r="M9"/>
      <c r="N9"/>
      <c r="O9"/>
      <c r="P9"/>
      <c r="Q9"/>
      <c r="R9"/>
      <c r="S9"/>
      <c r="T9"/>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c r="EI9" s="37"/>
      <c r="EJ9" s="37"/>
    </row>
    <row r="10" spans="1:140" ht="15" customHeight="1" x14ac:dyDescent="0.25">
      <c r="B10" s="84" t="s">
        <v>28</v>
      </c>
      <c r="C10" s="321">
        <v>10538275</v>
      </c>
      <c r="D10" s="106">
        <v>3918</v>
      </c>
      <c r="E10" s="302">
        <v>0.04</v>
      </c>
      <c r="F10" s="245">
        <v>18321</v>
      </c>
      <c r="G10" s="303">
        <v>0.17</v>
      </c>
      <c r="H10"/>
    </row>
    <row r="11" spans="1:140" s="66" customFormat="1" ht="15" customHeight="1" x14ac:dyDescent="0.25">
      <c r="A11" s="37"/>
      <c r="B11" s="295" t="s">
        <v>29</v>
      </c>
      <c r="C11" s="320">
        <v>5659715</v>
      </c>
      <c r="D11" s="87">
        <v>33867</v>
      </c>
      <c r="E11" s="300">
        <v>0.6</v>
      </c>
      <c r="F11" s="246">
        <v>44675</v>
      </c>
      <c r="G11" s="301">
        <v>0.79</v>
      </c>
      <c r="H11"/>
      <c r="I11"/>
      <c r="J11"/>
      <c r="K11"/>
      <c r="L11"/>
      <c r="M11"/>
      <c r="N11"/>
      <c r="O11"/>
      <c r="P11"/>
      <c r="Q11"/>
      <c r="R11"/>
      <c r="S11"/>
      <c r="T11"/>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c r="EI11" s="37"/>
      <c r="EJ11" s="37"/>
    </row>
    <row r="12" spans="1:140" ht="15" customHeight="1" x14ac:dyDescent="0.25">
      <c r="B12" s="84" t="s">
        <v>31</v>
      </c>
      <c r="C12" s="321">
        <v>1314870</v>
      </c>
      <c r="D12" s="106">
        <v>2410</v>
      </c>
      <c r="E12" s="302">
        <v>0.18</v>
      </c>
      <c r="F12" s="245">
        <v>-1587</v>
      </c>
      <c r="G12" s="303">
        <v>-0.12</v>
      </c>
      <c r="H12"/>
    </row>
    <row r="13" spans="1:140" s="66" customFormat="1" ht="15" customHeight="1" x14ac:dyDescent="0.25">
      <c r="A13" s="37"/>
      <c r="B13" s="295" t="s">
        <v>49</v>
      </c>
      <c r="C13" s="320">
        <v>5471753</v>
      </c>
      <c r="D13" s="87">
        <v>12441</v>
      </c>
      <c r="E13" s="300">
        <v>0.23</v>
      </c>
      <c r="F13" s="246">
        <v>11786</v>
      </c>
      <c r="G13" s="301">
        <v>0.22</v>
      </c>
      <c r="H13"/>
      <c r="I13"/>
      <c r="J13"/>
      <c r="K13"/>
      <c r="L13"/>
      <c r="M13"/>
      <c r="N13"/>
      <c r="O13"/>
      <c r="P13"/>
      <c r="Q13"/>
      <c r="R13"/>
      <c r="S13"/>
      <c r="T13"/>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c r="EI13" s="37"/>
      <c r="EJ13" s="37"/>
    </row>
    <row r="14" spans="1:140" ht="15" customHeight="1" x14ac:dyDescent="0.25">
      <c r="B14" s="84" t="s">
        <v>77</v>
      </c>
      <c r="C14" s="321">
        <v>66488186</v>
      </c>
      <c r="D14" s="106">
        <v>65900</v>
      </c>
      <c r="E14" s="302">
        <v>0.1</v>
      </c>
      <c r="F14" s="245">
        <v>-17585</v>
      </c>
      <c r="G14" s="303">
        <v>-0.03</v>
      </c>
      <c r="H14"/>
    </row>
    <row r="15" spans="1:140" s="66" customFormat="1" ht="15" customHeight="1" x14ac:dyDescent="0.25">
      <c r="A15" s="37"/>
      <c r="B15" s="295" t="s">
        <v>30</v>
      </c>
      <c r="C15" s="320">
        <v>81197537</v>
      </c>
      <c r="D15" s="87">
        <v>1196686</v>
      </c>
      <c r="E15" s="300">
        <v>1.47</v>
      </c>
      <c r="F15" s="246">
        <v>1349794</v>
      </c>
      <c r="G15" s="301">
        <v>1.66</v>
      </c>
      <c r="H15"/>
      <c r="I15"/>
      <c r="J15"/>
      <c r="K15"/>
      <c r="L15"/>
      <c r="M15"/>
      <c r="N15"/>
      <c r="O15"/>
      <c r="P15"/>
      <c r="Q15"/>
      <c r="R15"/>
      <c r="S15"/>
      <c r="T15"/>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c r="EI15" s="37"/>
      <c r="EJ15" s="37"/>
    </row>
    <row r="16" spans="1:140" ht="15" customHeight="1" x14ac:dyDescent="0.25">
      <c r="B16" s="84" t="s">
        <v>33</v>
      </c>
      <c r="C16" s="321">
        <v>10858018</v>
      </c>
      <c r="D16" s="106">
        <v>-44905</v>
      </c>
      <c r="E16" s="302">
        <v>-0.41</v>
      </c>
      <c r="F16" s="245">
        <v>-21991</v>
      </c>
      <c r="G16" s="303">
        <v>-0.2</v>
      </c>
      <c r="H16"/>
    </row>
    <row r="17" spans="1:140" s="66" customFormat="1" ht="15" customHeight="1" x14ac:dyDescent="0.25">
      <c r="A17" s="37"/>
      <c r="B17" s="295" t="s">
        <v>41</v>
      </c>
      <c r="C17" s="320">
        <v>9855571</v>
      </c>
      <c r="D17" s="87">
        <v>15119</v>
      </c>
      <c r="E17" s="300">
        <v>0.15</v>
      </c>
      <c r="F17" s="246">
        <v>-7065</v>
      </c>
      <c r="G17" s="301">
        <v>-7.0000000000000007E-2</v>
      </c>
      <c r="H17"/>
      <c r="I17"/>
      <c r="J17"/>
      <c r="K17"/>
      <c r="L17"/>
      <c r="M17"/>
      <c r="N17"/>
      <c r="O17"/>
      <c r="P17"/>
      <c r="Q17"/>
      <c r="R17"/>
      <c r="S17"/>
      <c r="T1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c r="EI17" s="37"/>
      <c r="EJ17" s="37"/>
    </row>
    <row r="18" spans="1:140" ht="15" customHeight="1" x14ac:dyDescent="0.25">
      <c r="B18" s="84" t="s">
        <v>52</v>
      </c>
      <c r="C18" s="321">
        <v>329100</v>
      </c>
      <c r="D18" s="106">
        <v>1589</v>
      </c>
      <c r="E18" s="302">
        <v>0.48</v>
      </c>
      <c r="F18" s="245">
        <v>932</v>
      </c>
      <c r="G18" s="303">
        <v>0.28000000000000003</v>
      </c>
      <c r="H18"/>
    </row>
    <row r="19" spans="1:140" s="66" customFormat="1" ht="15" customHeight="1" x14ac:dyDescent="0.25">
      <c r="A19" s="37"/>
      <c r="B19" s="295" t="s">
        <v>32</v>
      </c>
      <c r="C19" s="320">
        <v>4628949</v>
      </c>
      <c r="D19" s="87">
        <v>-240</v>
      </c>
      <c r="E19" s="300">
        <v>-0.01</v>
      </c>
      <c r="F19" s="246">
        <v>25597</v>
      </c>
      <c r="G19" s="301">
        <v>0.55000000000000004</v>
      </c>
      <c r="H19"/>
      <c r="I19"/>
      <c r="J19"/>
      <c r="K19"/>
      <c r="L19"/>
      <c r="M19"/>
      <c r="N19"/>
      <c r="O19"/>
      <c r="P19"/>
      <c r="Q19"/>
      <c r="R19"/>
      <c r="S19"/>
      <c r="T19"/>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c r="EI19" s="37"/>
      <c r="EJ19" s="37"/>
    </row>
    <row r="20" spans="1:140" ht="15" customHeight="1" x14ac:dyDescent="0.25">
      <c r="B20" s="84" t="s">
        <v>36</v>
      </c>
      <c r="C20" s="321">
        <v>60795612</v>
      </c>
      <c r="D20" s="106">
        <v>133123</v>
      </c>
      <c r="E20" s="302">
        <v>0.22</v>
      </c>
      <c r="F20" s="245">
        <v>147767</v>
      </c>
      <c r="G20" s="303">
        <v>0.24</v>
      </c>
      <c r="H20"/>
    </row>
    <row r="21" spans="1:140" s="66" customFormat="1" ht="15" customHeight="1" x14ac:dyDescent="0.25">
      <c r="A21" s="37"/>
      <c r="B21" s="295" t="s">
        <v>38</v>
      </c>
      <c r="C21" s="320">
        <v>1986096</v>
      </c>
      <c r="D21" s="87">
        <v>-10640</v>
      </c>
      <c r="E21" s="300">
        <v>-0.54</v>
      </c>
      <c r="F21" s="246">
        <v>-12074</v>
      </c>
      <c r="G21" s="301">
        <v>-0.61</v>
      </c>
      <c r="H21"/>
      <c r="I21"/>
      <c r="J21"/>
      <c r="K21"/>
      <c r="L21"/>
      <c r="M21"/>
      <c r="N21"/>
      <c r="O21"/>
      <c r="P21"/>
      <c r="Q21"/>
      <c r="R21"/>
      <c r="S21"/>
      <c r="T21"/>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c r="EI21" s="37"/>
      <c r="EJ21" s="37"/>
    </row>
    <row r="22" spans="1:140" ht="15" customHeight="1" x14ac:dyDescent="0.25">
      <c r="B22" s="84" t="s">
        <v>53</v>
      </c>
      <c r="C22" s="321">
        <v>37366</v>
      </c>
      <c r="D22" s="106">
        <v>189</v>
      </c>
      <c r="E22" s="302">
        <v>0.51</v>
      </c>
      <c r="F22" s="245">
        <v>255</v>
      </c>
      <c r="G22" s="303">
        <v>0.68</v>
      </c>
      <c r="H22"/>
    </row>
    <row r="23" spans="1:140" s="66" customFormat="1" ht="15" customHeight="1" x14ac:dyDescent="0.25">
      <c r="A23" s="37"/>
      <c r="B23" s="295" t="s">
        <v>39</v>
      </c>
      <c r="C23" s="320">
        <v>2921262</v>
      </c>
      <c r="D23" s="87">
        <v>-22403</v>
      </c>
      <c r="E23" s="300">
        <v>-0.77</v>
      </c>
      <c r="F23" s="246">
        <v>-33229</v>
      </c>
      <c r="G23" s="301">
        <v>-1.1399999999999999</v>
      </c>
      <c r="H23"/>
      <c r="I23"/>
      <c r="J23"/>
      <c r="K23"/>
      <c r="L23"/>
      <c r="M23"/>
      <c r="N23"/>
      <c r="O23"/>
      <c r="P23"/>
      <c r="Q23"/>
      <c r="R23"/>
      <c r="S23"/>
      <c r="T23"/>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c r="EI23" s="37"/>
      <c r="EJ23" s="37"/>
    </row>
    <row r="24" spans="1:140" ht="15" customHeight="1" x14ac:dyDescent="0.25">
      <c r="B24" s="84" t="s">
        <v>40</v>
      </c>
      <c r="C24" s="321">
        <v>562958</v>
      </c>
      <c r="D24" s="106">
        <v>11159</v>
      </c>
      <c r="E24" s="302">
        <v>1.98</v>
      </c>
      <c r="F24" s="245">
        <v>20409</v>
      </c>
      <c r="G24" s="303">
        <v>3.63</v>
      </c>
      <c r="H24"/>
    </row>
    <row r="25" spans="1:140" s="66" customFormat="1" ht="15" customHeight="1" x14ac:dyDescent="0.25">
      <c r="A25" s="37"/>
      <c r="B25" s="295" t="s">
        <v>42</v>
      </c>
      <c r="C25" s="320">
        <v>429344</v>
      </c>
      <c r="D25" s="87">
        <v>4176</v>
      </c>
      <c r="E25" s="300">
        <v>0.97</v>
      </c>
      <c r="F25" s="246">
        <v>10053</v>
      </c>
      <c r="G25" s="301">
        <v>2.34</v>
      </c>
      <c r="H25"/>
      <c r="I25"/>
      <c r="J25"/>
      <c r="K25"/>
      <c r="L25"/>
      <c r="M25"/>
      <c r="N25"/>
      <c r="O25"/>
      <c r="P25"/>
      <c r="Q25"/>
      <c r="R25"/>
      <c r="S25"/>
      <c r="T25"/>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c r="EI25" s="37"/>
      <c r="EJ25" s="37"/>
    </row>
    <row r="26" spans="1:140" s="66" customFormat="1" ht="15" customHeight="1" x14ac:dyDescent="0.25">
      <c r="A26" s="37"/>
      <c r="B26" s="84" t="s">
        <v>43</v>
      </c>
      <c r="C26" s="321">
        <v>16900726</v>
      </c>
      <c r="D26" s="106">
        <v>54542</v>
      </c>
      <c r="E26" s="302">
        <v>0.32</v>
      </c>
      <c r="F26" s="245">
        <v>69300</v>
      </c>
      <c r="G26" s="304">
        <v>0.41</v>
      </c>
      <c r="H26"/>
      <c r="I26"/>
      <c r="J26"/>
      <c r="K26"/>
      <c r="L26"/>
      <c r="M26"/>
      <c r="N26"/>
      <c r="O26"/>
      <c r="P26"/>
      <c r="Q26"/>
      <c r="R26"/>
      <c r="S26"/>
      <c r="T26"/>
      <c r="U26" s="37"/>
      <c r="V26" s="37"/>
      <c r="W26" s="37"/>
      <c r="X26" s="37"/>
      <c r="Y26" s="37"/>
      <c r="Z26" s="37"/>
      <c r="AA26" s="37"/>
      <c r="AB26" s="37"/>
      <c r="AC26" s="37"/>
      <c r="AD26" s="37"/>
      <c r="AE26" s="37"/>
      <c r="AF26" s="37"/>
      <c r="AG26" s="37"/>
      <c r="AH26" s="37"/>
      <c r="AI26" s="37"/>
      <c r="AJ26" s="37"/>
      <c r="AK26" s="37"/>
      <c r="AL26" s="37"/>
      <c r="AM26" s="37"/>
      <c r="AN26" s="37"/>
      <c r="AO26" s="37"/>
      <c r="AP26" s="37"/>
      <c r="AQ26" s="37"/>
      <c r="AR26" s="37"/>
      <c r="AS26" s="37"/>
      <c r="AT26" s="37"/>
      <c r="AU26" s="37"/>
      <c r="AV26" s="37"/>
      <c r="AW26" s="37"/>
      <c r="AX26" s="37"/>
      <c r="AY26" s="37"/>
      <c r="AZ26" s="37"/>
      <c r="BA26" s="37"/>
      <c r="BB26" s="37"/>
      <c r="BC26" s="37"/>
      <c r="BD26" s="37"/>
      <c r="BE26" s="37"/>
      <c r="BF26" s="37"/>
      <c r="BG26" s="37"/>
      <c r="BH26" s="37"/>
      <c r="BI26" s="37"/>
      <c r="BJ26" s="37"/>
      <c r="BK26" s="37"/>
      <c r="BL26" s="37"/>
      <c r="BM26" s="37"/>
      <c r="BN26" s="37"/>
      <c r="BO26" s="37"/>
      <c r="BP26" s="37"/>
      <c r="BQ26" s="37"/>
      <c r="BR26" s="37"/>
      <c r="BS26" s="37"/>
      <c r="BT26" s="37"/>
      <c r="BU26" s="37"/>
      <c r="BV26" s="37"/>
      <c r="BW26" s="37"/>
      <c r="BX26" s="37"/>
      <c r="BY26" s="37"/>
      <c r="BZ26" s="37"/>
      <c r="CA26" s="37"/>
      <c r="CB26" s="37"/>
      <c r="CC26" s="37"/>
      <c r="CD26" s="37"/>
      <c r="CE26" s="37"/>
      <c r="CF26" s="37"/>
      <c r="CG26" s="37"/>
      <c r="CH26" s="37"/>
      <c r="CI26" s="37"/>
      <c r="CJ26" s="37"/>
      <c r="CK26" s="37"/>
      <c r="CL26" s="37"/>
      <c r="CM26" s="37"/>
      <c r="CN26" s="37"/>
      <c r="CO26" s="37"/>
      <c r="CP26" s="37"/>
      <c r="CQ26" s="37"/>
      <c r="CR26" s="37"/>
      <c r="CS26" s="37"/>
      <c r="CT26" s="37"/>
      <c r="CU26" s="37"/>
      <c r="CV26" s="37"/>
      <c r="CW26" s="37"/>
      <c r="CX26" s="37"/>
      <c r="CY26" s="37"/>
      <c r="CZ26" s="37"/>
      <c r="DA26" s="37"/>
      <c r="DB26" s="37"/>
      <c r="DC26" s="37"/>
      <c r="DD26" s="37"/>
      <c r="DE26" s="37"/>
      <c r="DF26" s="37"/>
      <c r="DG26" s="37"/>
      <c r="DH26" s="37"/>
      <c r="DI26" s="37"/>
      <c r="DJ26" s="37"/>
      <c r="DK26" s="37"/>
      <c r="DL26" s="37"/>
      <c r="DM26" s="37"/>
      <c r="DN26" s="37"/>
      <c r="DO26" s="37"/>
      <c r="DP26" s="37"/>
      <c r="DQ26" s="37"/>
      <c r="DR26" s="37"/>
      <c r="DS26" s="37"/>
      <c r="DT26" s="37"/>
      <c r="DU26" s="37"/>
      <c r="DV26" s="37"/>
      <c r="DW26" s="37"/>
      <c r="DX26" s="37"/>
      <c r="DY26" s="37"/>
      <c r="DZ26" s="37"/>
      <c r="EA26" s="37"/>
      <c r="EB26" s="37"/>
      <c r="EC26" s="37"/>
      <c r="ED26" s="37"/>
      <c r="EE26" s="37"/>
      <c r="EF26" s="37"/>
      <c r="EG26" s="37"/>
      <c r="EH26" s="37"/>
      <c r="EI26" s="37"/>
      <c r="EJ26" s="37"/>
    </row>
    <row r="27" spans="1:140" s="66" customFormat="1" ht="15" customHeight="1" x14ac:dyDescent="0.25">
      <c r="A27" s="37"/>
      <c r="B27" s="295" t="s">
        <v>54</v>
      </c>
      <c r="C27" s="320">
        <v>5166493</v>
      </c>
      <c r="D27" s="87">
        <v>31643</v>
      </c>
      <c r="E27" s="300">
        <v>0.61</v>
      </c>
      <c r="F27" s="246">
        <v>45622</v>
      </c>
      <c r="G27" s="301">
        <v>0.88</v>
      </c>
      <c r="H27"/>
      <c r="I27"/>
      <c r="J27"/>
      <c r="K27"/>
      <c r="L27"/>
      <c r="M27"/>
      <c r="N27"/>
      <c r="O27"/>
      <c r="P27"/>
      <c r="Q27"/>
      <c r="R27"/>
      <c r="S27"/>
      <c r="T2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c r="EI27" s="37"/>
      <c r="EJ27" s="37"/>
    </row>
    <row r="28" spans="1:140" s="66" customFormat="1" ht="15" customHeight="1" x14ac:dyDescent="0.25">
      <c r="A28" s="37"/>
      <c r="B28" s="84" t="s">
        <v>45</v>
      </c>
      <c r="C28" s="321">
        <v>38005614</v>
      </c>
      <c r="D28" s="106">
        <v>-40690</v>
      </c>
      <c r="E28" s="302">
        <v>-0.11</v>
      </c>
      <c r="F28" s="245">
        <v>-36012</v>
      </c>
      <c r="G28" s="304">
        <v>-0.09</v>
      </c>
      <c r="H28"/>
      <c r="I28"/>
      <c r="J28"/>
      <c r="K28"/>
      <c r="L28"/>
      <c r="M28"/>
      <c r="N28"/>
      <c r="O28"/>
      <c r="P28"/>
      <c r="Q28"/>
      <c r="R28"/>
      <c r="S28"/>
      <c r="T28"/>
      <c r="U28" s="37"/>
      <c r="V28" s="37"/>
      <c r="W28" s="37"/>
      <c r="X28" s="37"/>
      <c r="Y28" s="37"/>
      <c r="Z28" s="37"/>
      <c r="AA28" s="37"/>
      <c r="AB28" s="37"/>
      <c r="AC28" s="37"/>
      <c r="AD28" s="37"/>
      <c r="AE28" s="37"/>
      <c r="AF28" s="37"/>
      <c r="AG28" s="37"/>
      <c r="AH28" s="37"/>
      <c r="AI28" s="37"/>
      <c r="AJ28" s="37"/>
      <c r="AK28" s="37"/>
      <c r="AL28" s="37"/>
      <c r="AM28" s="37"/>
      <c r="AN28" s="37"/>
      <c r="AO28" s="37"/>
      <c r="AP28" s="37"/>
      <c r="AQ28" s="37"/>
      <c r="AR28" s="37"/>
      <c r="AS28" s="37"/>
      <c r="AT28" s="37"/>
      <c r="AU28" s="37"/>
      <c r="AV28" s="37"/>
      <c r="AW28" s="37"/>
      <c r="AX28" s="37"/>
      <c r="AY28" s="37"/>
      <c r="AZ28" s="37"/>
      <c r="BA28" s="37"/>
      <c r="BB28" s="37"/>
      <c r="BC28" s="37"/>
      <c r="BD28" s="37"/>
      <c r="BE28" s="37"/>
      <c r="BF28" s="37"/>
      <c r="BG28" s="37"/>
      <c r="BH28" s="37"/>
      <c r="BI28" s="37"/>
      <c r="BJ28" s="37"/>
      <c r="BK28" s="37"/>
      <c r="BL28" s="37"/>
      <c r="BM28" s="37"/>
      <c r="BN28" s="37"/>
      <c r="BO28" s="37"/>
      <c r="BP28" s="37"/>
      <c r="BQ28" s="37"/>
      <c r="BR28" s="37"/>
      <c r="BS28" s="37"/>
      <c r="BT28" s="37"/>
      <c r="BU28" s="37"/>
      <c r="BV28" s="37"/>
      <c r="BW28" s="37"/>
      <c r="BX28" s="37"/>
      <c r="BY28" s="37"/>
      <c r="BZ28" s="37"/>
      <c r="CA28" s="37"/>
      <c r="CB28" s="37"/>
      <c r="CC28" s="37"/>
      <c r="CD28" s="37"/>
      <c r="CE28" s="37"/>
      <c r="CF28" s="37"/>
      <c r="CG28" s="37"/>
      <c r="CH28" s="37"/>
      <c r="CI28" s="37"/>
      <c r="CJ28" s="37"/>
      <c r="CK28" s="37"/>
      <c r="CL28" s="37"/>
      <c r="CM28" s="37"/>
      <c r="CN28" s="37"/>
      <c r="CO28" s="37"/>
      <c r="CP28" s="37"/>
      <c r="CQ28" s="37"/>
      <c r="CR28" s="37"/>
      <c r="CS28" s="37"/>
      <c r="CT28" s="37"/>
      <c r="CU28" s="37"/>
      <c r="CV28" s="37"/>
      <c r="CW28" s="37"/>
      <c r="CX28" s="37"/>
      <c r="CY28" s="37"/>
      <c r="CZ28" s="37"/>
      <c r="DA28" s="37"/>
      <c r="DB28" s="37"/>
      <c r="DC28" s="37"/>
      <c r="DD28" s="37"/>
      <c r="DE28" s="37"/>
      <c r="DF28" s="37"/>
      <c r="DG28" s="37"/>
      <c r="DH28" s="37"/>
      <c r="DI28" s="37"/>
      <c r="DJ28" s="37"/>
      <c r="DK28" s="37"/>
      <c r="DL28" s="37"/>
      <c r="DM28" s="37"/>
      <c r="DN28" s="37"/>
      <c r="DO28" s="37"/>
      <c r="DP28" s="37"/>
      <c r="DQ28" s="37"/>
      <c r="DR28" s="37"/>
      <c r="DS28" s="37"/>
      <c r="DT28" s="37"/>
      <c r="DU28" s="37"/>
      <c r="DV28" s="37"/>
      <c r="DW28" s="37"/>
      <c r="DX28" s="37"/>
      <c r="DY28" s="37"/>
      <c r="DZ28" s="37"/>
      <c r="EA28" s="37"/>
      <c r="EB28" s="37"/>
      <c r="EC28" s="37"/>
      <c r="ED28" s="37"/>
      <c r="EE28" s="37"/>
      <c r="EF28" s="37"/>
      <c r="EG28" s="37"/>
      <c r="EH28" s="37"/>
      <c r="EI28" s="37"/>
      <c r="EJ28" s="37"/>
    </row>
    <row r="29" spans="1:140" s="66" customFormat="1" ht="15" customHeight="1" x14ac:dyDescent="0.25">
      <c r="A29" s="37"/>
      <c r="B29" s="82" t="s">
        <v>4</v>
      </c>
      <c r="C29" s="322">
        <v>10374822</v>
      </c>
      <c r="D29" s="309">
        <v>-10481</v>
      </c>
      <c r="E29" s="305">
        <v>-0.1</v>
      </c>
      <c r="F29" s="310">
        <v>-24900</v>
      </c>
      <c r="G29" s="306">
        <v>-0.24</v>
      </c>
      <c r="H29"/>
      <c r="I29"/>
      <c r="J29"/>
      <c r="K29"/>
      <c r="L29"/>
      <c r="M29"/>
      <c r="N29"/>
      <c r="O29"/>
      <c r="P29"/>
      <c r="Q29"/>
      <c r="R29"/>
      <c r="S29"/>
      <c r="T29"/>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c r="EI29" s="37"/>
      <c r="EJ29" s="37"/>
    </row>
    <row r="30" spans="1:140" s="66" customFormat="1" ht="15" customHeight="1" x14ac:dyDescent="0.25">
      <c r="A30" s="37"/>
      <c r="B30" s="84" t="s">
        <v>46</v>
      </c>
      <c r="C30" s="321">
        <v>19870647</v>
      </c>
      <c r="D30" s="106">
        <v>-61923</v>
      </c>
      <c r="E30" s="302">
        <v>-0.31</v>
      </c>
      <c r="F30" s="245">
        <v>-168819</v>
      </c>
      <c r="G30" s="304">
        <v>-0.85</v>
      </c>
      <c r="H30"/>
      <c r="I30"/>
      <c r="J30"/>
      <c r="K30"/>
      <c r="L30"/>
      <c r="M30"/>
      <c r="N30"/>
      <c r="O30"/>
      <c r="P30"/>
      <c r="Q30"/>
      <c r="R30"/>
      <c r="S30"/>
      <c r="T30"/>
      <c r="U30" s="37"/>
      <c r="V30" s="37"/>
      <c r="W30" s="37"/>
      <c r="X30" s="37"/>
      <c r="Y30" s="37"/>
      <c r="Z30" s="37"/>
      <c r="AA30" s="37"/>
      <c r="AB30" s="37"/>
      <c r="AC30" s="37"/>
      <c r="AD30" s="37"/>
      <c r="AE30" s="37"/>
      <c r="AF30" s="37"/>
      <c r="AG30" s="37"/>
      <c r="AH30" s="37"/>
      <c r="AI30" s="37"/>
      <c r="AJ30" s="37"/>
      <c r="AK30" s="37"/>
      <c r="AL30" s="37"/>
      <c r="AM30" s="37"/>
      <c r="AN30" s="37"/>
      <c r="AO30" s="37"/>
      <c r="AP30" s="37"/>
      <c r="AQ30" s="37"/>
      <c r="AR30" s="37"/>
      <c r="AS30" s="37"/>
      <c r="AT30" s="37"/>
      <c r="AU30" s="37"/>
      <c r="AV30" s="37"/>
      <c r="AW30" s="37"/>
      <c r="AX30" s="37"/>
      <c r="AY30" s="37"/>
      <c r="AZ30" s="37"/>
      <c r="BA30" s="37"/>
      <c r="BB30" s="37"/>
      <c r="BC30" s="37"/>
      <c r="BD30" s="37"/>
      <c r="BE30" s="37"/>
      <c r="BF30" s="37"/>
      <c r="BG30" s="37"/>
      <c r="BH30" s="37"/>
      <c r="BI30" s="37"/>
      <c r="BJ30" s="37"/>
      <c r="BK30" s="37"/>
      <c r="BL30" s="37"/>
      <c r="BM30" s="37"/>
      <c r="BN30" s="37"/>
      <c r="BO30" s="37"/>
      <c r="BP30" s="37"/>
      <c r="BQ30" s="37"/>
      <c r="BR30" s="37"/>
      <c r="BS30" s="37"/>
      <c r="BT30" s="37"/>
      <c r="BU30" s="37"/>
      <c r="BV30" s="37"/>
      <c r="BW30" s="37"/>
      <c r="BX30" s="37"/>
      <c r="BY30" s="37"/>
      <c r="BZ30" s="37"/>
      <c r="CA30" s="37"/>
      <c r="CB30" s="37"/>
      <c r="CC30" s="37"/>
      <c r="CD30" s="37"/>
      <c r="CE30" s="37"/>
      <c r="CF30" s="37"/>
      <c r="CG30" s="37"/>
      <c r="CH30" s="37"/>
      <c r="CI30" s="37"/>
      <c r="CJ30" s="37"/>
      <c r="CK30" s="37"/>
      <c r="CL30" s="37"/>
      <c r="CM30" s="37"/>
      <c r="CN30" s="37"/>
      <c r="CO30" s="37"/>
      <c r="CP30" s="37"/>
      <c r="CQ30" s="37"/>
      <c r="CR30" s="37"/>
      <c r="CS30" s="37"/>
      <c r="CT30" s="37"/>
      <c r="CU30" s="37"/>
      <c r="CV30" s="37"/>
      <c r="CW30" s="37"/>
      <c r="CX30" s="37"/>
      <c r="CY30" s="37"/>
      <c r="CZ30" s="37"/>
      <c r="DA30" s="37"/>
      <c r="DB30" s="37"/>
      <c r="DC30" s="37"/>
      <c r="DD30" s="37"/>
      <c r="DE30" s="37"/>
      <c r="DF30" s="37"/>
      <c r="DG30" s="37"/>
      <c r="DH30" s="37"/>
      <c r="DI30" s="37"/>
      <c r="DJ30" s="37"/>
      <c r="DK30" s="37"/>
      <c r="DL30" s="37"/>
      <c r="DM30" s="37"/>
      <c r="DN30" s="37"/>
      <c r="DO30" s="37"/>
      <c r="DP30" s="37"/>
      <c r="DQ30" s="37"/>
      <c r="DR30" s="37"/>
      <c r="DS30" s="37"/>
      <c r="DT30" s="37"/>
      <c r="DU30" s="37"/>
      <c r="DV30" s="37"/>
      <c r="DW30" s="37"/>
      <c r="DX30" s="37"/>
      <c r="DY30" s="37"/>
      <c r="DZ30" s="37"/>
      <c r="EA30" s="37"/>
      <c r="EB30" s="37"/>
      <c r="EC30" s="37"/>
      <c r="ED30" s="37"/>
      <c r="EE30" s="37"/>
      <c r="EF30" s="37"/>
      <c r="EG30" s="37"/>
      <c r="EH30" s="37"/>
      <c r="EI30" s="37"/>
      <c r="EJ30" s="37"/>
    </row>
    <row r="31" spans="1:140" ht="15" customHeight="1" x14ac:dyDescent="0.25">
      <c r="B31" s="295" t="s">
        <v>48</v>
      </c>
      <c r="C31" s="320">
        <v>5421349</v>
      </c>
      <c r="D31" s="87">
        <v>3127</v>
      </c>
      <c r="E31" s="300">
        <v>0.06</v>
      </c>
      <c r="F31" s="246">
        <v>-61</v>
      </c>
      <c r="G31" s="301">
        <v>0</v>
      </c>
      <c r="H31"/>
    </row>
    <row r="32" spans="1:140" s="66" customFormat="1" ht="15" customHeight="1" x14ac:dyDescent="0.25">
      <c r="A32" s="37"/>
      <c r="B32" s="84" t="s">
        <v>47</v>
      </c>
      <c r="C32" s="321">
        <v>2062874</v>
      </c>
      <c r="D32" s="106">
        <v>507</v>
      </c>
      <c r="E32" s="302">
        <v>0.02</v>
      </c>
      <c r="F32" s="245">
        <v>4011</v>
      </c>
      <c r="G32" s="304">
        <v>0.19</v>
      </c>
      <c r="H32"/>
      <c r="I32"/>
      <c r="J32"/>
      <c r="K32"/>
      <c r="L32"/>
      <c r="M32"/>
      <c r="N32"/>
      <c r="O32"/>
      <c r="P32"/>
      <c r="Q32"/>
      <c r="R32"/>
      <c r="S32"/>
      <c r="T32"/>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c r="EI32" s="37"/>
      <c r="EJ32" s="37"/>
    </row>
    <row r="33" spans="1:140" ht="15" customHeight="1" x14ac:dyDescent="0.25">
      <c r="B33" s="295" t="s">
        <v>34</v>
      </c>
      <c r="C33" s="320">
        <v>46449565</v>
      </c>
      <c r="D33" s="87">
        <v>-1761</v>
      </c>
      <c r="E33" s="300">
        <v>0</v>
      </c>
      <c r="F33" s="246">
        <v>195360</v>
      </c>
      <c r="G33" s="301">
        <v>0.42</v>
      </c>
      <c r="H33"/>
    </row>
    <row r="34" spans="1:140" s="66" customFormat="1" ht="15" customHeight="1" x14ac:dyDescent="0.25">
      <c r="A34" s="37"/>
      <c r="B34" s="84" t="s">
        <v>50</v>
      </c>
      <c r="C34" s="321">
        <v>9747355</v>
      </c>
      <c r="D34" s="106">
        <v>78410</v>
      </c>
      <c r="E34" s="302">
        <v>0.8</v>
      </c>
      <c r="F34" s="245">
        <v>89371</v>
      </c>
      <c r="G34" s="304">
        <v>0.92</v>
      </c>
      <c r="H34"/>
      <c r="I34"/>
      <c r="J34"/>
      <c r="K34"/>
      <c r="L34"/>
      <c r="M34"/>
      <c r="N34"/>
      <c r="O34"/>
      <c r="P34"/>
      <c r="Q34"/>
      <c r="R34"/>
      <c r="S34"/>
      <c r="T34"/>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37"/>
      <c r="AS34" s="37"/>
      <c r="AT34" s="37"/>
      <c r="AU34" s="37"/>
      <c r="AV34" s="37"/>
      <c r="AW34" s="37"/>
      <c r="AX34" s="37"/>
      <c r="AY34" s="37"/>
      <c r="AZ34" s="37"/>
      <c r="BA34" s="37"/>
      <c r="BB34" s="37"/>
      <c r="BC34" s="37"/>
      <c r="BD34" s="37"/>
      <c r="BE34" s="37"/>
      <c r="BF34" s="37"/>
      <c r="BG34" s="37"/>
      <c r="BH34" s="37"/>
      <c r="BI34" s="37"/>
      <c r="BJ34" s="37"/>
      <c r="BK34" s="37"/>
      <c r="BL34" s="37"/>
      <c r="BM34" s="37"/>
      <c r="BN34" s="37"/>
      <c r="BO34" s="37"/>
      <c r="BP34" s="37"/>
      <c r="BQ34" s="37"/>
      <c r="BR34" s="37"/>
      <c r="BS34" s="37"/>
      <c r="BT34" s="37"/>
      <c r="BU34" s="37"/>
      <c r="BV34" s="37"/>
      <c r="BW34" s="37"/>
      <c r="BX34" s="37"/>
      <c r="BY34" s="37"/>
      <c r="BZ34" s="37"/>
      <c r="CA34" s="37"/>
      <c r="CB34" s="37"/>
      <c r="CC34" s="37"/>
      <c r="CD34" s="37"/>
      <c r="CE34" s="37"/>
      <c r="CF34" s="37"/>
      <c r="CG34" s="37"/>
      <c r="CH34" s="37"/>
      <c r="CI34" s="37"/>
      <c r="CJ34" s="37"/>
      <c r="CK34" s="37"/>
      <c r="CL34" s="37"/>
      <c r="CM34" s="37"/>
      <c r="CN34" s="37"/>
      <c r="CO34" s="37"/>
      <c r="CP34" s="37"/>
      <c r="CQ34" s="37"/>
      <c r="CR34" s="37"/>
      <c r="CS34" s="37"/>
      <c r="CT34" s="37"/>
      <c r="CU34" s="37"/>
      <c r="CV34" s="37"/>
      <c r="CW34" s="37"/>
      <c r="CX34" s="37"/>
      <c r="CY34" s="37"/>
      <c r="CZ34" s="37"/>
      <c r="DA34" s="37"/>
      <c r="DB34" s="37"/>
      <c r="DC34" s="37"/>
      <c r="DD34" s="37"/>
      <c r="DE34" s="37"/>
      <c r="DF34" s="37"/>
      <c r="DG34" s="37"/>
      <c r="DH34" s="37"/>
      <c r="DI34" s="37"/>
      <c r="DJ34" s="37"/>
      <c r="DK34" s="37"/>
      <c r="DL34" s="37"/>
      <c r="DM34" s="37"/>
      <c r="DN34" s="37"/>
      <c r="DO34" s="37"/>
      <c r="DP34" s="37"/>
      <c r="DQ34" s="37"/>
      <c r="DR34" s="37"/>
      <c r="DS34" s="37"/>
      <c r="DT34" s="37"/>
      <c r="DU34" s="37"/>
      <c r="DV34" s="37"/>
      <c r="DW34" s="37"/>
      <c r="DX34" s="37"/>
      <c r="DY34" s="37"/>
      <c r="DZ34" s="37"/>
      <c r="EA34" s="37"/>
      <c r="EB34" s="37"/>
      <c r="EC34" s="37"/>
      <c r="ED34" s="37"/>
      <c r="EE34" s="37"/>
      <c r="EF34" s="37"/>
      <c r="EG34" s="37"/>
      <c r="EH34" s="37"/>
      <c r="EI34" s="37"/>
      <c r="EJ34" s="37"/>
    </row>
    <row r="35" spans="1:140" ht="15" customHeight="1" x14ac:dyDescent="0.25">
      <c r="B35" s="295" t="s">
        <v>55</v>
      </c>
      <c r="C35" s="320">
        <v>8237666</v>
      </c>
      <c r="D35" s="87">
        <v>36996</v>
      </c>
      <c r="E35" s="300">
        <v>0.45</v>
      </c>
      <c r="F35" s="246">
        <v>97572</v>
      </c>
      <c r="G35" s="301">
        <v>1.18</v>
      </c>
      <c r="H35"/>
    </row>
    <row r="36" spans="1:140" s="66" customFormat="1" ht="15" customHeight="1" thickBot="1" x14ac:dyDescent="0.3">
      <c r="A36" s="37"/>
      <c r="B36" s="296" t="s">
        <v>51</v>
      </c>
      <c r="C36" s="280">
        <v>64875165</v>
      </c>
      <c r="D36" s="288">
        <v>332269</v>
      </c>
      <c r="E36" s="307">
        <v>0.51</v>
      </c>
      <c r="F36" s="289">
        <v>424082</v>
      </c>
      <c r="G36" s="308">
        <v>0.65</v>
      </c>
      <c r="H36"/>
      <c r="I36"/>
      <c r="J36"/>
      <c r="K36"/>
      <c r="L36"/>
      <c r="M36"/>
      <c r="N36"/>
      <c r="O36"/>
      <c r="P36"/>
      <c r="Q36"/>
      <c r="R36"/>
      <c r="S36"/>
      <c r="T36"/>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37"/>
      <c r="AS36" s="37"/>
      <c r="AT36" s="37"/>
      <c r="AU36" s="37"/>
      <c r="AV36" s="37"/>
      <c r="AW36" s="37"/>
      <c r="AX36" s="37"/>
      <c r="AY36" s="37"/>
      <c r="AZ36" s="37"/>
      <c r="BA36" s="37"/>
      <c r="BB36" s="37"/>
      <c r="BC36" s="37"/>
      <c r="BD36" s="37"/>
      <c r="BE36" s="37"/>
      <c r="BF36" s="37"/>
      <c r="BG36" s="37"/>
      <c r="BH36" s="37"/>
      <c r="BI36" s="37"/>
      <c r="BJ36" s="37"/>
      <c r="BK36" s="37"/>
      <c r="BL36" s="37"/>
      <c r="BM36" s="37"/>
      <c r="BN36" s="37"/>
      <c r="BO36" s="37"/>
      <c r="BP36" s="37"/>
      <c r="BQ36" s="37"/>
      <c r="BR36" s="37"/>
      <c r="BS36" s="37"/>
      <c r="BT36" s="37"/>
      <c r="BU36" s="37"/>
      <c r="BV36" s="37"/>
      <c r="BW36" s="37"/>
      <c r="BX36" s="37"/>
      <c r="BY36" s="37"/>
      <c r="BZ36" s="37"/>
      <c r="CA36" s="37"/>
      <c r="CB36" s="37"/>
      <c r="CC36" s="37"/>
      <c r="CD36" s="37"/>
      <c r="CE36" s="37"/>
      <c r="CF36" s="37"/>
      <c r="CG36" s="37"/>
      <c r="CH36" s="37"/>
      <c r="CI36" s="37"/>
      <c r="CJ36" s="37"/>
      <c r="CK36" s="37"/>
      <c r="CL36" s="37"/>
      <c r="CM36" s="37"/>
      <c r="CN36" s="37"/>
      <c r="CO36" s="37"/>
      <c r="CP36" s="37"/>
      <c r="CQ36" s="37"/>
      <c r="CR36" s="37"/>
      <c r="CS36" s="37"/>
      <c r="CT36" s="37"/>
      <c r="CU36" s="37"/>
      <c r="CV36" s="37"/>
      <c r="CW36" s="37"/>
      <c r="CX36" s="37"/>
      <c r="CY36" s="37"/>
      <c r="CZ36" s="37"/>
      <c r="DA36" s="37"/>
      <c r="DB36" s="37"/>
      <c r="DC36" s="37"/>
      <c r="DD36" s="37"/>
      <c r="DE36" s="37"/>
      <c r="DF36" s="37"/>
      <c r="DG36" s="37"/>
      <c r="DH36" s="37"/>
      <c r="DI36" s="37"/>
      <c r="DJ36" s="37"/>
      <c r="DK36" s="37"/>
      <c r="DL36" s="37"/>
      <c r="DM36" s="37"/>
      <c r="DN36" s="37"/>
      <c r="DO36" s="37"/>
      <c r="DP36" s="37"/>
      <c r="DQ36" s="37"/>
      <c r="DR36" s="37"/>
      <c r="DS36" s="37"/>
      <c r="DT36" s="37"/>
      <c r="DU36" s="37"/>
      <c r="DV36" s="37"/>
      <c r="DW36" s="37"/>
      <c r="DX36" s="37"/>
      <c r="DY36" s="37"/>
      <c r="DZ36" s="37"/>
      <c r="EA36" s="37"/>
      <c r="EB36" s="37"/>
      <c r="EC36" s="37"/>
      <c r="ED36" s="37"/>
      <c r="EE36" s="37"/>
      <c r="EF36" s="37"/>
      <c r="EG36" s="37"/>
      <c r="EH36" s="37"/>
      <c r="EI36" s="37"/>
      <c r="EJ36" s="37"/>
    </row>
    <row r="37" spans="1:140" ht="15" customHeight="1" x14ac:dyDescent="0.25">
      <c r="F37" s="68"/>
      <c r="H37"/>
    </row>
    <row r="38" spans="1:140" ht="15" customHeight="1" x14ac:dyDescent="0.25">
      <c r="A38" s="59" t="s">
        <v>57</v>
      </c>
      <c r="B38" s="486" t="s">
        <v>109</v>
      </c>
      <c r="C38" s="487"/>
      <c r="D38" s="487"/>
      <c r="E38" s="487"/>
      <c r="F38" s="421"/>
      <c r="G38" s="421"/>
      <c r="H38"/>
    </row>
    <row r="39" spans="1:140" ht="15" customHeight="1" x14ac:dyDescent="0.25">
      <c r="A39" s="59" t="s">
        <v>11</v>
      </c>
      <c r="B39" s="486" t="s">
        <v>182</v>
      </c>
      <c r="C39" s="487"/>
      <c r="D39" s="487"/>
      <c r="E39" s="487"/>
      <c r="F39" s="421"/>
      <c r="G39" s="421"/>
      <c r="H39"/>
    </row>
    <row r="40" spans="1:140" ht="15" customHeight="1" x14ac:dyDescent="0.25">
      <c r="A40" s="92" t="s">
        <v>7</v>
      </c>
      <c r="B40" s="488" t="s">
        <v>177</v>
      </c>
      <c r="C40" s="488"/>
      <c r="D40" s="488"/>
      <c r="E40" s="488"/>
      <c r="F40" s="489"/>
      <c r="G40" s="489"/>
      <c r="H40"/>
    </row>
    <row r="41" spans="1:140" ht="15" customHeight="1" x14ac:dyDescent="0.25">
      <c r="A41" s="92" t="s">
        <v>2</v>
      </c>
      <c r="B41" s="480" t="s">
        <v>178</v>
      </c>
      <c r="C41" s="481"/>
      <c r="D41" s="481"/>
      <c r="E41" s="481"/>
      <c r="F41" s="482"/>
      <c r="G41" s="482"/>
      <c r="H41"/>
    </row>
    <row r="42" spans="1:140" x14ac:dyDescent="0.25">
      <c r="B42" s="480" t="s">
        <v>174</v>
      </c>
      <c r="C42" s="481"/>
      <c r="D42" s="481"/>
      <c r="E42" s="481"/>
      <c r="F42" s="482"/>
      <c r="G42" s="482"/>
      <c r="H42"/>
    </row>
    <row r="43" spans="1:140" x14ac:dyDescent="0.25">
      <c r="B43"/>
      <c r="C43"/>
      <c r="D43"/>
      <c r="E43"/>
      <c r="F43"/>
      <c r="G43"/>
      <c r="H43"/>
    </row>
    <row r="44" spans="1:140" x14ac:dyDescent="0.25">
      <c r="B44"/>
      <c r="C44"/>
      <c r="D44"/>
      <c r="E44"/>
      <c r="F44"/>
      <c r="G44"/>
      <c r="H44"/>
    </row>
    <row r="45" spans="1:140" x14ac:dyDescent="0.25">
      <c r="B45"/>
      <c r="C45"/>
      <c r="D45"/>
      <c r="E45"/>
      <c r="F45"/>
      <c r="G45"/>
      <c r="H45"/>
    </row>
    <row r="46" spans="1:140" x14ac:dyDescent="0.25">
      <c r="B46"/>
      <c r="C46"/>
      <c r="D46"/>
      <c r="E46"/>
      <c r="F46"/>
      <c r="G46"/>
      <c r="H46"/>
    </row>
    <row r="47" spans="1:140" x14ac:dyDescent="0.25">
      <c r="B47"/>
      <c r="C47"/>
      <c r="D47"/>
      <c r="E47"/>
      <c r="F47"/>
      <c r="G47"/>
      <c r="H47"/>
    </row>
    <row r="48" spans="1:140" x14ac:dyDescent="0.25">
      <c r="B48"/>
      <c r="C48"/>
      <c r="D48"/>
      <c r="E48"/>
      <c r="F48"/>
      <c r="G48"/>
      <c r="H48"/>
    </row>
    <row r="49" spans="2:8" x14ac:dyDescent="0.25">
      <c r="B49"/>
      <c r="C49"/>
      <c r="D49"/>
      <c r="E49"/>
      <c r="F49"/>
      <c r="G49"/>
      <c r="H49"/>
    </row>
    <row r="50" spans="2:8" x14ac:dyDescent="0.25">
      <c r="B50"/>
      <c r="C50"/>
      <c r="D50"/>
      <c r="E50"/>
      <c r="F50"/>
      <c r="G50"/>
      <c r="H50"/>
    </row>
    <row r="51" spans="2:8" x14ac:dyDescent="0.25">
      <c r="B51"/>
      <c r="C51"/>
      <c r="D51"/>
      <c r="E51"/>
      <c r="F51"/>
      <c r="G51"/>
    </row>
    <row r="52" spans="2:8" x14ac:dyDescent="0.25">
      <c r="B52"/>
      <c r="C52"/>
      <c r="D52"/>
      <c r="E52"/>
      <c r="F52"/>
      <c r="G52"/>
    </row>
    <row r="53" spans="2:8" x14ac:dyDescent="0.25">
      <c r="B53"/>
      <c r="C53"/>
      <c r="D53"/>
      <c r="E53"/>
      <c r="F53"/>
      <c r="G53"/>
    </row>
    <row r="54" spans="2:8" x14ac:dyDescent="0.25">
      <c r="B54"/>
      <c r="C54"/>
      <c r="D54"/>
      <c r="E54"/>
      <c r="F54"/>
      <c r="G54"/>
    </row>
    <row r="55" spans="2:8" x14ac:dyDescent="0.25">
      <c r="B55"/>
      <c r="C55"/>
      <c r="D55"/>
      <c r="E55"/>
      <c r="F55"/>
      <c r="G55"/>
    </row>
    <row r="56" spans="2:8" x14ac:dyDescent="0.25">
      <c r="B56"/>
      <c r="C56"/>
      <c r="D56"/>
      <c r="E56"/>
      <c r="F56"/>
    </row>
  </sheetData>
  <sortState xmlns:xlrd2="http://schemas.microsoft.com/office/spreadsheetml/2017/richdata2" ref="I5:N36">
    <sortCondition ref="I5"/>
  </sortState>
  <mergeCells count="10">
    <mergeCell ref="B42:G42"/>
    <mergeCell ref="B2:G2"/>
    <mergeCell ref="B39:G39"/>
    <mergeCell ref="B40:G40"/>
    <mergeCell ref="B41:G41"/>
    <mergeCell ref="D3:E3"/>
    <mergeCell ref="F3:G3"/>
    <mergeCell ref="C3:C4"/>
    <mergeCell ref="B3:B4"/>
    <mergeCell ref="B38:G38"/>
  </mergeCells>
  <hyperlinks>
    <hyperlink ref="G1" location="Contents!A1" display="[contents Ç]" xr:uid="{00000000-0004-0000-0900-000000000000}"/>
    <hyperlink ref="B41" r:id="rId1" display="http://www.observatorioemigracao.pt/np4/4924.html" xr:uid="{00000000-0004-0000-0900-000001000000}"/>
    <hyperlink ref="B41:G41" r:id="rId2" display="http://www.observatorioemigracao.pt/np4EN/5999.html" xr:uid="{00000000-0004-0000-0900-000002000000}"/>
    <hyperlink ref="B42" r:id="rId3" display="http://www.observatorioemigracao.pt/np4/4924.html" xr:uid="{00000000-0004-0000-0900-000003000000}"/>
    <hyperlink ref="B42:G42" r:id="rId4" display="'http://www.observatorioemigracao.pt/np4/5999.html" xr:uid="{00000000-0004-0000-0900-000004000000}"/>
  </hyperlinks>
  <pageMargins left="0.7" right="0.7" top="0.75" bottom="0.75" header="0.3" footer="0.3"/>
  <pageSetup paperSize="9" orientation="portrait"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8"/>
  <sheetViews>
    <sheetView showGridLines="0" zoomScaleNormal="100" workbookViewId="0">
      <selection activeCell="D1" sqref="D1"/>
    </sheetView>
  </sheetViews>
  <sheetFormatPr defaultColWidth="9.140625" defaultRowHeight="15" x14ac:dyDescent="0.25"/>
  <cols>
    <col min="1" max="2" width="8.7109375" style="37" customWidth="1"/>
    <col min="3" max="3" width="32.7109375" style="54" customWidth="1"/>
    <col min="4" max="4" width="16.7109375" style="37" customWidth="1"/>
    <col min="5" max="16384" width="9.140625" style="37"/>
  </cols>
  <sheetData>
    <row r="1" spans="1:6" s="38" customFormat="1" ht="30" customHeight="1" x14ac:dyDescent="0.25">
      <c r="A1" s="50" t="s">
        <v>0</v>
      </c>
      <c r="B1" s="171" t="s">
        <v>1</v>
      </c>
      <c r="C1" s="170"/>
      <c r="D1" s="75" t="s">
        <v>5</v>
      </c>
    </row>
    <row r="2" spans="1:6" s="38" customFormat="1" ht="30" customHeight="1" thickBot="1" x14ac:dyDescent="0.3">
      <c r="B2" s="483" t="s">
        <v>128</v>
      </c>
      <c r="C2" s="484"/>
      <c r="D2" s="484"/>
    </row>
    <row r="3" spans="1:6" s="38" customFormat="1" ht="30" customHeight="1" x14ac:dyDescent="0.25">
      <c r="B3" s="96" t="s">
        <v>19</v>
      </c>
      <c r="C3" s="100" t="s">
        <v>20</v>
      </c>
      <c r="D3" s="128" t="s">
        <v>88</v>
      </c>
    </row>
    <row r="4" spans="1:6" ht="15" customHeight="1" x14ac:dyDescent="0.25">
      <c r="B4" s="158">
        <v>1</v>
      </c>
      <c r="C4" s="328" t="s">
        <v>74</v>
      </c>
      <c r="D4" s="155">
        <v>15.575723999999999</v>
      </c>
    </row>
    <row r="5" spans="1:6" ht="15" customHeight="1" x14ac:dyDescent="0.25">
      <c r="B5" s="159">
        <v>2</v>
      </c>
      <c r="C5" s="327" t="s">
        <v>76</v>
      </c>
      <c r="D5" s="156">
        <v>12.339062</v>
      </c>
    </row>
    <row r="6" spans="1:6" ht="15" customHeight="1" x14ac:dyDescent="0.25">
      <c r="B6" s="160">
        <v>3</v>
      </c>
      <c r="C6" s="329" t="s">
        <v>80</v>
      </c>
      <c r="D6" s="155">
        <v>10.576765999999999</v>
      </c>
    </row>
    <row r="7" spans="1:6" ht="15" customHeight="1" x14ac:dyDescent="0.25">
      <c r="B7" s="159">
        <v>4</v>
      </c>
      <c r="C7" s="164" t="s">
        <v>72</v>
      </c>
      <c r="D7" s="156">
        <v>9.5460650000000005</v>
      </c>
    </row>
    <row r="8" spans="1:6" ht="15" customHeight="1" x14ac:dyDescent="0.25">
      <c r="B8" s="161">
        <v>5</v>
      </c>
      <c r="C8" s="165" t="s">
        <v>73</v>
      </c>
      <c r="D8" s="155">
        <v>7.2054099999999996</v>
      </c>
    </row>
    <row r="9" spans="1:6" ht="15" customHeight="1" x14ac:dyDescent="0.25">
      <c r="B9" s="159">
        <v>6</v>
      </c>
      <c r="C9" s="327" t="s">
        <v>129</v>
      </c>
      <c r="D9" s="156">
        <v>5.9351929999999999</v>
      </c>
    </row>
    <row r="10" spans="1:6" ht="15" customHeight="1" x14ac:dyDescent="0.25">
      <c r="B10" s="158">
        <v>7</v>
      </c>
      <c r="C10" s="329" t="s">
        <v>78</v>
      </c>
      <c r="D10" s="155">
        <v>5.8257450000000004</v>
      </c>
    </row>
    <row r="11" spans="1:6" ht="15" customHeight="1" x14ac:dyDescent="0.25">
      <c r="B11" s="162">
        <v>8</v>
      </c>
      <c r="C11" s="327" t="s">
        <v>75</v>
      </c>
      <c r="D11" s="156">
        <v>5.3163200000000002</v>
      </c>
    </row>
    <row r="12" spans="1:6" ht="15" customHeight="1" x14ac:dyDescent="0.25">
      <c r="B12" s="158">
        <v>9</v>
      </c>
      <c r="C12" s="329" t="s">
        <v>130</v>
      </c>
      <c r="D12" s="155">
        <v>5.0115090000000002</v>
      </c>
    </row>
    <row r="13" spans="1:6" ht="15" customHeight="1" x14ac:dyDescent="0.25">
      <c r="B13" s="159">
        <v>10</v>
      </c>
      <c r="C13" s="327" t="s">
        <v>51</v>
      </c>
      <c r="D13" s="156">
        <v>4.9174600000000002</v>
      </c>
      <c r="F13" s="62"/>
    </row>
    <row r="14" spans="1:6" ht="15" customHeight="1" x14ac:dyDescent="0.25">
      <c r="B14" s="158">
        <v>11</v>
      </c>
      <c r="C14" s="329" t="s">
        <v>82</v>
      </c>
      <c r="D14" s="155">
        <v>4.8431170000000003</v>
      </c>
    </row>
    <row r="15" spans="1:6" ht="15" customHeight="1" x14ac:dyDescent="0.25">
      <c r="B15" s="159">
        <v>12</v>
      </c>
      <c r="C15" s="327" t="s">
        <v>45</v>
      </c>
      <c r="D15" s="156">
        <v>4.449789</v>
      </c>
      <c r="F15" s="62"/>
    </row>
    <row r="16" spans="1:6" ht="15" customHeight="1" x14ac:dyDescent="0.25">
      <c r="B16" s="158">
        <v>13</v>
      </c>
      <c r="C16" s="329" t="s">
        <v>83</v>
      </c>
      <c r="D16" s="155">
        <v>4.0757380000000003</v>
      </c>
    </row>
    <row r="17" spans="2:6" ht="15" customHeight="1" x14ac:dyDescent="0.25">
      <c r="B17" s="159">
        <v>14</v>
      </c>
      <c r="C17" s="327" t="s">
        <v>30</v>
      </c>
      <c r="D17" s="156">
        <v>4.0454109999999996</v>
      </c>
    </row>
    <row r="18" spans="2:6" ht="15" customHeight="1" x14ac:dyDescent="0.25">
      <c r="B18" s="158">
        <v>15</v>
      </c>
      <c r="C18" s="329" t="s">
        <v>79</v>
      </c>
      <c r="D18" s="155">
        <v>3.8767390000000002</v>
      </c>
    </row>
    <row r="19" spans="2:6" ht="15" customHeight="1" x14ac:dyDescent="0.25">
      <c r="B19" s="159">
        <v>16</v>
      </c>
      <c r="C19" s="327" t="s">
        <v>131</v>
      </c>
      <c r="D19" s="156">
        <v>3.5511849999999998</v>
      </c>
    </row>
    <row r="20" spans="2:6" ht="15" customHeight="1" x14ac:dyDescent="0.25">
      <c r="B20" s="158">
        <v>17</v>
      </c>
      <c r="C20" s="329" t="s">
        <v>46</v>
      </c>
      <c r="D20" s="155">
        <v>3.408118</v>
      </c>
      <c r="F20" s="62"/>
    </row>
    <row r="21" spans="2:6" ht="15" customHeight="1" x14ac:dyDescent="0.25">
      <c r="B21" s="159">
        <v>18</v>
      </c>
      <c r="C21" s="327" t="s">
        <v>132</v>
      </c>
      <c r="D21" s="156">
        <v>3.2689699999999999</v>
      </c>
    </row>
    <row r="22" spans="2:6" ht="15" customHeight="1" x14ac:dyDescent="0.25">
      <c r="B22" s="158">
        <v>19</v>
      </c>
      <c r="C22" s="329" t="s">
        <v>133</v>
      </c>
      <c r="D22" s="155">
        <v>3.114471</v>
      </c>
    </row>
    <row r="23" spans="2:6" ht="15" customHeight="1" x14ac:dyDescent="0.25">
      <c r="B23" s="159">
        <v>20</v>
      </c>
      <c r="C23" s="327" t="s">
        <v>134</v>
      </c>
      <c r="D23" s="156">
        <v>3.023657</v>
      </c>
    </row>
    <row r="24" spans="2:6" ht="15" customHeight="1" x14ac:dyDescent="0.25">
      <c r="B24" s="160">
        <v>21</v>
      </c>
      <c r="C24" s="329" t="s">
        <v>36</v>
      </c>
      <c r="D24" s="155">
        <v>2.9009239999999998</v>
      </c>
      <c r="F24" s="62"/>
    </row>
    <row r="25" spans="2:6" ht="15" customHeight="1" x14ac:dyDescent="0.25">
      <c r="B25" s="159">
        <v>22</v>
      </c>
      <c r="C25" s="327" t="s">
        <v>118</v>
      </c>
      <c r="D25" s="156">
        <v>2.8817970000000002</v>
      </c>
    </row>
    <row r="26" spans="2:6" ht="15" customHeight="1" x14ac:dyDescent="0.25">
      <c r="B26" s="161">
        <v>23</v>
      </c>
      <c r="C26" s="329" t="s">
        <v>135</v>
      </c>
      <c r="D26" s="155">
        <v>2.834641</v>
      </c>
      <c r="F26" s="62"/>
    </row>
    <row r="27" spans="2:6" ht="15" customHeight="1" x14ac:dyDescent="0.25">
      <c r="B27" s="159">
        <v>24</v>
      </c>
      <c r="C27" s="327" t="s">
        <v>81</v>
      </c>
      <c r="D27" s="156">
        <v>2.638852</v>
      </c>
    </row>
    <row r="28" spans="2:6" ht="15" customHeight="1" x14ac:dyDescent="0.25">
      <c r="B28" s="158">
        <v>25</v>
      </c>
      <c r="C28" s="329" t="s">
        <v>84</v>
      </c>
      <c r="D28" s="155">
        <v>2.558678</v>
      </c>
      <c r="F28" s="62"/>
    </row>
    <row r="29" spans="2:6" ht="15" customHeight="1" x14ac:dyDescent="0.25">
      <c r="B29" s="159">
        <v>26</v>
      </c>
      <c r="C29" s="327" t="s">
        <v>136</v>
      </c>
      <c r="D29" s="156">
        <v>2.3458399999999999</v>
      </c>
      <c r="F29" s="62"/>
    </row>
    <row r="30" spans="2:6" ht="15" customHeight="1" x14ac:dyDescent="0.25">
      <c r="B30" s="331">
        <v>27</v>
      </c>
      <c r="C30" s="332" t="s">
        <v>4</v>
      </c>
      <c r="D30" s="333">
        <v>2.3063210000000001</v>
      </c>
    </row>
    <row r="31" spans="2:6" ht="15" customHeight="1" x14ac:dyDescent="0.25">
      <c r="B31" s="159">
        <v>28</v>
      </c>
      <c r="C31" s="327" t="s">
        <v>77</v>
      </c>
      <c r="D31" s="156">
        <v>2.145975</v>
      </c>
      <c r="F31" s="62"/>
    </row>
    <row r="32" spans="2:6" ht="15" customHeight="1" x14ac:dyDescent="0.25">
      <c r="B32" s="158">
        <v>29</v>
      </c>
      <c r="C32" s="329" t="s">
        <v>137</v>
      </c>
      <c r="D32" s="155">
        <v>1.998764</v>
      </c>
    </row>
    <row r="33" spans="1:10" ht="15" customHeight="1" thickBot="1" x14ac:dyDescent="0.3">
      <c r="B33" s="163">
        <v>30</v>
      </c>
      <c r="C33" s="330" t="s">
        <v>138</v>
      </c>
      <c r="D33" s="157">
        <v>1.9910399999999999</v>
      </c>
      <c r="F33" s="62"/>
    </row>
    <row r="34" spans="1:10" x14ac:dyDescent="0.25">
      <c r="C34" s="68"/>
    </row>
    <row r="35" spans="1:10" s="67" customFormat="1" ht="60" customHeight="1" x14ac:dyDescent="0.25">
      <c r="A35" s="59" t="s">
        <v>11</v>
      </c>
      <c r="B35" s="497" t="s">
        <v>186</v>
      </c>
      <c r="C35" s="396"/>
      <c r="D35" s="396"/>
      <c r="E35" s="63"/>
      <c r="F35" s="63"/>
      <c r="G35" s="63"/>
      <c r="H35" s="63"/>
      <c r="I35" s="64"/>
      <c r="J35" s="64"/>
    </row>
    <row r="36" spans="1:10" x14ac:dyDescent="0.25">
      <c r="A36" s="92" t="s">
        <v>7</v>
      </c>
      <c r="B36" s="488" t="s">
        <v>177</v>
      </c>
      <c r="C36" s="489"/>
      <c r="D36" s="489"/>
      <c r="E36" s="88"/>
      <c r="F36" s="88"/>
      <c r="G36" s="88"/>
      <c r="H36" s="88"/>
      <c r="I36" s="89"/>
      <c r="J36" s="89"/>
    </row>
    <row r="37" spans="1:10" x14ac:dyDescent="0.25">
      <c r="A37" s="92" t="s">
        <v>2</v>
      </c>
      <c r="B37" s="480" t="s">
        <v>178</v>
      </c>
      <c r="C37" s="482"/>
      <c r="D37" s="482"/>
      <c r="E37" s="90"/>
      <c r="F37" s="90"/>
      <c r="G37" s="90"/>
      <c r="H37" s="90"/>
      <c r="I37" s="91"/>
      <c r="J37" s="91"/>
    </row>
    <row r="38" spans="1:10" x14ac:dyDescent="0.25">
      <c r="B38" s="480" t="s">
        <v>174</v>
      </c>
      <c r="C38" s="482"/>
      <c r="D38" s="482"/>
    </row>
  </sheetData>
  <sortState xmlns:xlrd2="http://schemas.microsoft.com/office/spreadsheetml/2017/richdata2" ref="I4:I33">
    <sortCondition ref="I4"/>
  </sortState>
  <mergeCells count="5">
    <mergeCell ref="B2:D2"/>
    <mergeCell ref="B35:D35"/>
    <mergeCell ref="B36:D36"/>
    <mergeCell ref="B37:D37"/>
    <mergeCell ref="B38:D38"/>
  </mergeCells>
  <hyperlinks>
    <hyperlink ref="D1" location="Contents!A1" display="[contents Ç]" xr:uid="{00000000-0004-0000-0A00-000000000000}"/>
    <hyperlink ref="B37:D37" r:id="rId1" display="http://www.observatorioemigracao.pt/np4EN/5999.html" xr:uid="{00000000-0004-0000-0A00-000001000000}"/>
    <hyperlink ref="B38:D38" r:id="rId2" display="'http://www.observatorioemigracao.pt/np4/5999.html" xr:uid="{00000000-0004-0000-0A00-000002000000}"/>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H51"/>
  <sheetViews>
    <sheetView showGridLines="0" workbookViewId="0">
      <selection activeCell="D1" sqref="D1"/>
    </sheetView>
  </sheetViews>
  <sheetFormatPr defaultColWidth="9.140625" defaultRowHeight="15" x14ac:dyDescent="0.25"/>
  <cols>
    <col min="1" max="1" width="8.7109375" style="37" customWidth="1"/>
    <col min="2" max="2" width="24.7109375" style="37" customWidth="1"/>
    <col min="3" max="3" width="24.7109375" style="54" customWidth="1"/>
    <col min="4" max="4" width="24.7109375" style="37" customWidth="1"/>
    <col min="5" max="16384" width="9.140625" style="37"/>
  </cols>
  <sheetData>
    <row r="1" spans="1:138" s="38" customFormat="1" ht="30" customHeight="1" x14ac:dyDescent="0.25">
      <c r="A1" s="50" t="s">
        <v>0</v>
      </c>
      <c r="B1" s="172" t="s">
        <v>1</v>
      </c>
      <c r="C1" s="81"/>
      <c r="D1" s="75" t="s">
        <v>5</v>
      </c>
    </row>
    <row r="2" spans="1:138" s="38" customFormat="1" ht="30" customHeight="1" thickBot="1" x14ac:dyDescent="0.3">
      <c r="B2" s="483" t="s">
        <v>167</v>
      </c>
      <c r="C2" s="484"/>
      <c r="D2" s="498"/>
    </row>
    <row r="3" spans="1:138" s="38" customFormat="1" ht="30" customHeight="1" x14ac:dyDescent="0.25">
      <c r="B3" s="101" t="s">
        <v>15</v>
      </c>
      <c r="C3" s="96" t="s">
        <v>21</v>
      </c>
      <c r="D3" s="83" t="s">
        <v>22</v>
      </c>
    </row>
    <row r="4" spans="1:138" s="66" customFormat="1" ht="15" customHeight="1" x14ac:dyDescent="0.25">
      <c r="A4" s="37"/>
      <c r="B4" s="347" t="s">
        <v>44</v>
      </c>
      <c r="C4" s="348">
        <v>6.7390977163785353</v>
      </c>
      <c r="D4" s="349">
        <v>17.465726250516997</v>
      </c>
      <c r="E4" s="37"/>
      <c r="F4" s="37"/>
      <c r="G4"/>
      <c r="H4"/>
      <c r="I4"/>
      <c r="J4" s="37"/>
      <c r="K4" s="37"/>
      <c r="L4" s="37"/>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37"/>
      <c r="AN4" s="37"/>
      <c r="AO4" s="37"/>
      <c r="AP4" s="37"/>
      <c r="AQ4" s="37"/>
      <c r="AR4" s="37"/>
      <c r="AS4" s="37"/>
      <c r="AT4" s="37"/>
      <c r="AU4" s="37"/>
      <c r="AV4" s="37"/>
      <c r="AW4" s="37"/>
      <c r="AX4" s="37"/>
      <c r="AY4" s="37"/>
      <c r="AZ4" s="37"/>
      <c r="BA4" s="37"/>
      <c r="BB4" s="37"/>
      <c r="BC4" s="37"/>
      <c r="BD4" s="37"/>
      <c r="BE4" s="37"/>
      <c r="BF4" s="37"/>
      <c r="BG4" s="37"/>
      <c r="BH4" s="37"/>
      <c r="BI4" s="37"/>
      <c r="BJ4" s="37"/>
      <c r="BK4" s="37"/>
      <c r="BL4" s="37"/>
      <c r="BM4" s="37"/>
      <c r="BN4" s="37"/>
      <c r="BO4" s="37"/>
      <c r="BP4" s="37"/>
      <c r="BQ4" s="37"/>
      <c r="BR4" s="37"/>
      <c r="BS4" s="37"/>
      <c r="BT4" s="37"/>
      <c r="BU4" s="37"/>
      <c r="BV4" s="37"/>
      <c r="BW4" s="37"/>
      <c r="BX4" s="37"/>
      <c r="BY4" s="37"/>
      <c r="BZ4" s="37"/>
      <c r="CA4" s="37"/>
      <c r="CB4" s="37"/>
      <c r="CC4" s="37"/>
      <c r="CD4" s="37"/>
      <c r="CE4" s="37"/>
      <c r="CF4" s="37"/>
      <c r="CG4" s="37"/>
      <c r="CH4" s="37"/>
      <c r="CI4" s="37"/>
      <c r="CJ4" s="37"/>
      <c r="CK4" s="37"/>
      <c r="CL4" s="37"/>
      <c r="CM4" s="37"/>
      <c r="CN4" s="37"/>
      <c r="CO4" s="37"/>
      <c r="CP4" s="37"/>
      <c r="CQ4" s="37"/>
      <c r="CR4" s="37"/>
      <c r="CS4" s="37"/>
      <c r="CT4" s="37"/>
      <c r="CU4" s="37"/>
      <c r="CV4" s="37"/>
      <c r="CW4" s="37"/>
      <c r="CX4" s="37"/>
      <c r="CY4" s="37"/>
      <c r="CZ4" s="37"/>
      <c r="DA4" s="37"/>
      <c r="DB4" s="37"/>
      <c r="DC4" s="37"/>
      <c r="DD4" s="37"/>
      <c r="DE4" s="37"/>
      <c r="DF4" s="37"/>
      <c r="DG4" s="37"/>
      <c r="DH4" s="37"/>
      <c r="DI4" s="37"/>
      <c r="DJ4" s="37"/>
      <c r="DK4" s="37"/>
      <c r="DL4" s="37"/>
      <c r="DM4" s="37"/>
      <c r="DN4" s="37"/>
      <c r="DO4" s="37"/>
      <c r="DP4" s="37"/>
      <c r="DQ4" s="37"/>
      <c r="DR4" s="37"/>
      <c r="DS4" s="37"/>
      <c r="DT4" s="37"/>
      <c r="DU4" s="37"/>
      <c r="DV4" s="37"/>
      <c r="DW4" s="37"/>
      <c r="DX4" s="37"/>
      <c r="DY4" s="37"/>
      <c r="DZ4" s="37"/>
      <c r="EA4" s="37"/>
      <c r="EB4" s="37"/>
      <c r="EC4" s="37"/>
      <c r="ED4" s="37"/>
      <c r="EE4" s="37"/>
      <c r="EF4" s="37"/>
      <c r="EG4" s="37"/>
      <c r="EH4" s="37"/>
    </row>
    <row r="5" spans="1:138" ht="15" customHeight="1" x14ac:dyDescent="0.25">
      <c r="B5" s="350" t="s">
        <v>26</v>
      </c>
      <c r="C5" s="351">
        <v>4.6993625738902391</v>
      </c>
      <c r="D5" s="236">
        <v>12.283533194231943</v>
      </c>
      <c r="G5"/>
      <c r="H5"/>
      <c r="I5"/>
    </row>
    <row r="6" spans="1:138" s="66" customFormat="1" ht="15" customHeight="1" x14ac:dyDescent="0.25">
      <c r="A6" s="37"/>
      <c r="B6" s="347" t="s">
        <v>27</v>
      </c>
      <c r="C6" s="348">
        <v>16.453497146138758</v>
      </c>
      <c r="D6" s="349">
        <v>1.428196392423998</v>
      </c>
      <c r="E6" s="37"/>
      <c r="F6" s="37"/>
      <c r="G6"/>
      <c r="H6"/>
      <c r="I6"/>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row>
    <row r="7" spans="1:138" ht="15" customHeight="1" x14ac:dyDescent="0.25">
      <c r="B7" s="350" t="s">
        <v>37</v>
      </c>
      <c r="C7" s="351">
        <v>15.205097399811208</v>
      </c>
      <c r="D7" s="236">
        <v>16.834034154295033</v>
      </c>
      <c r="G7"/>
      <c r="H7"/>
      <c r="I7"/>
    </row>
    <row r="8" spans="1:138" ht="15" customHeight="1" x14ac:dyDescent="0.25">
      <c r="B8" s="347" t="s">
        <v>35</v>
      </c>
      <c r="C8" s="348">
        <v>20.399999999999999</v>
      </c>
      <c r="D8" s="349">
        <v>13.6</v>
      </c>
      <c r="G8"/>
      <c r="H8"/>
      <c r="I8"/>
    </row>
    <row r="9" spans="1:138" s="66" customFormat="1" ht="15" customHeight="1" x14ac:dyDescent="0.25">
      <c r="A9" s="37"/>
      <c r="B9" s="350" t="s">
        <v>28</v>
      </c>
      <c r="C9" s="351">
        <v>8.8453528183985366</v>
      </c>
      <c r="D9" s="236">
        <v>3.8422256801691632</v>
      </c>
      <c r="E9" s="37"/>
      <c r="F9" s="37"/>
      <c r="G9"/>
      <c r="H9"/>
      <c r="I9"/>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c r="DP9" s="37"/>
      <c r="DQ9" s="37"/>
      <c r="DR9" s="37"/>
      <c r="DS9" s="37"/>
      <c r="DT9" s="37"/>
      <c r="DU9" s="37"/>
      <c r="DV9" s="37"/>
      <c r="DW9" s="37"/>
      <c r="DX9" s="37"/>
      <c r="DY9" s="37"/>
      <c r="DZ9" s="37"/>
      <c r="EA9" s="37"/>
      <c r="EB9" s="37"/>
      <c r="EC9" s="37"/>
      <c r="ED9" s="37"/>
      <c r="EE9" s="37"/>
      <c r="EF9" s="37"/>
      <c r="EG9" s="37"/>
      <c r="EH9" s="37"/>
    </row>
    <row r="10" spans="1:138" ht="15" customHeight="1" x14ac:dyDescent="0.25">
      <c r="B10" s="347" t="s">
        <v>29</v>
      </c>
      <c r="C10" s="348">
        <v>4.4217925268663469</v>
      </c>
      <c r="D10" s="349">
        <v>10.09899135327225</v>
      </c>
      <c r="G10"/>
      <c r="H10"/>
      <c r="I10"/>
    </row>
    <row r="11" spans="1:138" s="66" customFormat="1" ht="15" customHeight="1" x14ac:dyDescent="0.25">
      <c r="A11" s="37"/>
      <c r="B11" s="350" t="s">
        <v>31</v>
      </c>
      <c r="C11" s="351">
        <v>15.088247528871104</v>
      </c>
      <c r="D11" s="236">
        <v>15.41630922214485</v>
      </c>
      <c r="E11" s="37"/>
      <c r="F11" s="37"/>
      <c r="G11"/>
      <c r="H11"/>
      <c r="I11"/>
      <c r="J11" s="37"/>
      <c r="K11" s="37"/>
      <c r="L11" s="37"/>
      <c r="M11" s="37"/>
      <c r="N11" s="37"/>
      <c r="O11" s="37"/>
      <c r="P11" s="37"/>
      <c r="Q11" s="37"/>
      <c r="R11" s="37"/>
      <c r="S11" s="37"/>
      <c r="T11" s="37"/>
      <c r="U11" s="37"/>
      <c r="V11" s="37"/>
      <c r="W11" s="37"/>
      <c r="X11" s="37"/>
      <c r="Y11" s="37"/>
      <c r="Z11" s="37"/>
      <c r="AA11" s="37"/>
      <c r="AB11" s="37"/>
      <c r="AC11" s="37"/>
      <c r="AD11" s="37"/>
      <c r="AE11" s="37"/>
      <c r="AF11" s="37"/>
      <c r="AG11" s="37"/>
      <c r="AH11" s="37"/>
      <c r="AI11" s="37"/>
      <c r="AJ11" s="37"/>
      <c r="AK11" s="37"/>
      <c r="AL11" s="37"/>
      <c r="AM11" s="37"/>
      <c r="AN11" s="37"/>
      <c r="AO11" s="37"/>
      <c r="AP11" s="37"/>
      <c r="AQ11" s="37"/>
      <c r="AR11" s="37"/>
      <c r="AS11" s="37"/>
      <c r="AT11" s="37"/>
      <c r="AU11" s="37"/>
      <c r="AV11" s="37"/>
      <c r="AW11" s="37"/>
      <c r="AX11" s="37"/>
      <c r="AY11" s="37"/>
      <c r="AZ11" s="37"/>
      <c r="BA11" s="37"/>
      <c r="BB11" s="37"/>
      <c r="BC11" s="37"/>
      <c r="BD11" s="37"/>
      <c r="BE11" s="37"/>
      <c r="BF11" s="37"/>
      <c r="BG11" s="37"/>
      <c r="BH11" s="37"/>
      <c r="BI11" s="37"/>
      <c r="BJ11" s="37"/>
      <c r="BK11" s="37"/>
      <c r="BL11" s="37"/>
      <c r="BM11" s="37"/>
      <c r="BN11" s="37"/>
      <c r="BO11" s="37"/>
      <c r="BP11" s="37"/>
      <c r="BQ11" s="37"/>
      <c r="BR11" s="37"/>
      <c r="BS11" s="37"/>
      <c r="BT11" s="37"/>
      <c r="BU11" s="37"/>
      <c r="BV11" s="37"/>
      <c r="BW11" s="37"/>
      <c r="BX11" s="37"/>
      <c r="BY11" s="37"/>
      <c r="BZ11" s="37"/>
      <c r="CA11" s="37"/>
      <c r="CB11" s="37"/>
      <c r="CC11" s="37"/>
      <c r="CD11" s="37"/>
      <c r="CE11" s="37"/>
      <c r="CF11" s="37"/>
      <c r="CG11" s="37"/>
      <c r="CH11" s="37"/>
      <c r="CI11" s="37"/>
      <c r="CJ11" s="37"/>
      <c r="CK11" s="37"/>
      <c r="CL11" s="37"/>
      <c r="CM11" s="37"/>
      <c r="CN11" s="37"/>
      <c r="CO11" s="37"/>
      <c r="CP11" s="37"/>
      <c r="CQ11" s="37"/>
      <c r="CR11" s="37"/>
      <c r="CS11" s="37"/>
      <c r="CT11" s="37"/>
      <c r="CU11" s="37"/>
      <c r="CV11" s="37"/>
      <c r="CW11" s="37"/>
      <c r="CX11" s="37"/>
      <c r="CY11" s="37"/>
      <c r="CZ11" s="37"/>
      <c r="DA11" s="37"/>
      <c r="DB11" s="37"/>
      <c r="DC11" s="37"/>
      <c r="DD11" s="37"/>
      <c r="DE11" s="37"/>
      <c r="DF11" s="37"/>
      <c r="DG11" s="37"/>
      <c r="DH11" s="37"/>
      <c r="DI11" s="37"/>
      <c r="DJ11" s="37"/>
      <c r="DK11" s="37"/>
      <c r="DL11" s="37"/>
      <c r="DM11" s="37"/>
      <c r="DN11" s="37"/>
      <c r="DO11" s="37"/>
      <c r="DP11" s="37"/>
      <c r="DQ11" s="37"/>
      <c r="DR11" s="37"/>
      <c r="DS11" s="37"/>
      <c r="DT11" s="37"/>
      <c r="DU11" s="37"/>
      <c r="DV11" s="37"/>
      <c r="DW11" s="37"/>
      <c r="DX11" s="37"/>
      <c r="DY11" s="37"/>
      <c r="DZ11" s="37"/>
      <c r="EA11" s="37"/>
      <c r="EB11" s="37"/>
      <c r="EC11" s="37"/>
      <c r="ED11" s="37"/>
      <c r="EE11" s="37"/>
      <c r="EF11" s="37"/>
      <c r="EG11" s="37"/>
      <c r="EH11" s="37"/>
    </row>
    <row r="12" spans="1:138" ht="15" customHeight="1" x14ac:dyDescent="0.25">
      <c r="B12" s="347" t="s">
        <v>49</v>
      </c>
      <c r="C12" s="348">
        <v>5.3616663126467596</v>
      </c>
      <c r="D12" s="349">
        <v>5.7396832572690215</v>
      </c>
      <c r="G12"/>
      <c r="H12"/>
      <c r="I12"/>
    </row>
    <row r="13" spans="1:138" s="66" customFormat="1" ht="15" customHeight="1" x14ac:dyDescent="0.25">
      <c r="A13" s="37"/>
      <c r="B13" s="350" t="s">
        <v>77</v>
      </c>
      <c r="C13" s="351">
        <v>3.3325001985780185</v>
      </c>
      <c r="D13" s="236">
        <v>12.088479376886635</v>
      </c>
      <c r="E13" s="37"/>
      <c r="F13" s="37"/>
      <c r="G13"/>
      <c r="H13"/>
      <c r="I13"/>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c r="DP13" s="37"/>
      <c r="DQ13" s="37"/>
      <c r="DR13" s="37"/>
      <c r="DS13" s="37"/>
      <c r="DT13" s="37"/>
      <c r="DU13" s="37"/>
      <c r="DV13" s="37"/>
      <c r="DW13" s="37"/>
      <c r="DX13" s="37"/>
      <c r="DY13" s="37"/>
      <c r="DZ13" s="37"/>
      <c r="EA13" s="37"/>
      <c r="EB13" s="37"/>
      <c r="EC13" s="37"/>
      <c r="ED13" s="37"/>
      <c r="EE13" s="37"/>
      <c r="EF13" s="37"/>
      <c r="EG13" s="37"/>
      <c r="EH13" s="37"/>
    </row>
    <row r="14" spans="1:138" ht="15" customHeight="1" x14ac:dyDescent="0.25">
      <c r="B14" s="347" t="s">
        <v>30</v>
      </c>
      <c r="C14" s="348">
        <v>5.0136125270321825</v>
      </c>
      <c r="D14" s="349">
        <v>14.87905129532327</v>
      </c>
      <c r="G14"/>
      <c r="H14"/>
      <c r="I14"/>
    </row>
    <row r="15" spans="1:138" s="66" customFormat="1" ht="15" customHeight="1" x14ac:dyDescent="0.25">
      <c r="A15" s="37"/>
      <c r="B15" s="350" t="s">
        <v>33</v>
      </c>
      <c r="C15" s="351">
        <v>7.9568550867638734</v>
      </c>
      <c r="D15" s="236">
        <v>11.342377373850677</v>
      </c>
      <c r="E15" s="37"/>
      <c r="F15" s="37"/>
      <c r="G15"/>
      <c r="H15"/>
      <c r="I15"/>
      <c r="J15" s="37"/>
      <c r="K15" s="37"/>
      <c r="L15" s="37"/>
      <c r="M15" s="37"/>
      <c r="N15" s="37"/>
      <c r="O15" s="37"/>
      <c r="P15" s="37"/>
      <c r="Q15" s="37"/>
      <c r="R15" s="37"/>
      <c r="S15" s="37"/>
      <c r="T15" s="37"/>
      <c r="U15" s="37"/>
      <c r="V15" s="37"/>
      <c r="W15" s="37"/>
      <c r="X15" s="37"/>
      <c r="Y15" s="37"/>
      <c r="Z15" s="37"/>
      <c r="AA15" s="37"/>
      <c r="AB15" s="37"/>
      <c r="AC15" s="37"/>
      <c r="AD15" s="37"/>
      <c r="AE15" s="37"/>
      <c r="AF15" s="37"/>
      <c r="AG15" s="37"/>
      <c r="AH15" s="37"/>
      <c r="AI15" s="37"/>
      <c r="AJ15" s="37"/>
      <c r="AK15" s="37"/>
      <c r="AL15" s="37"/>
      <c r="AM15" s="37"/>
      <c r="AN15" s="37"/>
      <c r="AO15" s="37"/>
      <c r="AP15" s="37"/>
      <c r="AQ15" s="37"/>
      <c r="AR15" s="37"/>
      <c r="AS15" s="37"/>
      <c r="AT15" s="37"/>
      <c r="AU15" s="37"/>
      <c r="AV15" s="37"/>
      <c r="AW15" s="37"/>
      <c r="AX15" s="37"/>
      <c r="AY15" s="37"/>
      <c r="AZ15" s="37"/>
      <c r="BA15" s="37"/>
      <c r="BB15" s="37"/>
      <c r="BC15" s="37"/>
      <c r="BD15" s="37"/>
      <c r="BE15" s="37"/>
      <c r="BF15" s="37"/>
      <c r="BG15" s="37"/>
      <c r="BH15" s="37"/>
      <c r="BI15" s="37"/>
      <c r="BJ15" s="37"/>
      <c r="BK15" s="37"/>
      <c r="BL15" s="37"/>
      <c r="BM15" s="37"/>
      <c r="BN15" s="37"/>
      <c r="BO15" s="37"/>
      <c r="BP15" s="37"/>
      <c r="BQ15" s="37"/>
      <c r="BR15" s="37"/>
      <c r="BS15" s="37"/>
      <c r="BT15" s="37"/>
      <c r="BU15" s="37"/>
      <c r="BV15" s="37"/>
      <c r="BW15" s="37"/>
      <c r="BX15" s="37"/>
      <c r="BY15" s="37"/>
      <c r="BZ15" s="37"/>
      <c r="CA15" s="37"/>
      <c r="CB15" s="37"/>
      <c r="CC15" s="37"/>
      <c r="CD15" s="37"/>
      <c r="CE15" s="37"/>
      <c r="CF15" s="37"/>
      <c r="CG15" s="37"/>
      <c r="CH15" s="37"/>
      <c r="CI15" s="37"/>
      <c r="CJ15" s="37"/>
      <c r="CK15" s="37"/>
      <c r="CL15" s="37"/>
      <c r="CM15" s="37"/>
      <c r="CN15" s="37"/>
      <c r="CO15" s="37"/>
      <c r="CP15" s="37"/>
      <c r="CQ15" s="37"/>
      <c r="CR15" s="37"/>
      <c r="CS15" s="37"/>
      <c r="CT15" s="37"/>
      <c r="CU15" s="37"/>
      <c r="CV15" s="37"/>
      <c r="CW15" s="37"/>
      <c r="CX15" s="37"/>
      <c r="CY15" s="37"/>
      <c r="CZ15" s="37"/>
      <c r="DA15" s="37"/>
      <c r="DB15" s="37"/>
      <c r="DC15" s="37"/>
      <c r="DD15" s="37"/>
      <c r="DE15" s="37"/>
      <c r="DF15" s="37"/>
      <c r="DG15" s="37"/>
      <c r="DH15" s="37"/>
      <c r="DI15" s="37"/>
      <c r="DJ15" s="37"/>
      <c r="DK15" s="37"/>
      <c r="DL15" s="37"/>
      <c r="DM15" s="37"/>
      <c r="DN15" s="37"/>
      <c r="DO15" s="37"/>
      <c r="DP15" s="37"/>
      <c r="DQ15" s="37"/>
      <c r="DR15" s="37"/>
      <c r="DS15" s="37"/>
      <c r="DT15" s="37"/>
      <c r="DU15" s="37"/>
      <c r="DV15" s="37"/>
      <c r="DW15" s="37"/>
      <c r="DX15" s="37"/>
      <c r="DY15" s="37"/>
      <c r="DZ15" s="37"/>
      <c r="EA15" s="37"/>
      <c r="EB15" s="37"/>
      <c r="EC15" s="37"/>
      <c r="ED15" s="37"/>
      <c r="EE15" s="37"/>
      <c r="EF15" s="37"/>
      <c r="EG15" s="37"/>
      <c r="EH15" s="37"/>
    </row>
    <row r="16" spans="1:138" ht="15" customHeight="1" x14ac:dyDescent="0.25">
      <c r="B16" s="347" t="s">
        <v>41</v>
      </c>
      <c r="C16" s="348">
        <v>6.0470381449135129</v>
      </c>
      <c r="D16" s="349">
        <v>4.5624652524910392</v>
      </c>
      <c r="G16"/>
      <c r="H16"/>
      <c r="I16"/>
    </row>
    <row r="17" spans="1:138" s="66" customFormat="1" ht="15" customHeight="1" x14ac:dyDescent="0.25">
      <c r="A17" s="37"/>
      <c r="B17" s="350" t="s">
        <v>32</v>
      </c>
      <c r="C17" s="351">
        <v>18.812596446811483</v>
      </c>
      <c r="D17" s="236">
        <v>15.91693656665881</v>
      </c>
      <c r="E17" s="37"/>
      <c r="F17" s="37"/>
      <c r="G17"/>
      <c r="H17"/>
      <c r="I17"/>
      <c r="J17" s="37"/>
      <c r="K17" s="37"/>
      <c r="L17" s="37"/>
      <c r="M17" s="37"/>
      <c r="N17" s="37"/>
      <c r="O17" s="37"/>
      <c r="P17" s="37"/>
      <c r="Q17" s="37"/>
      <c r="R17" s="37"/>
      <c r="S17" s="37"/>
      <c r="T17" s="37"/>
      <c r="U17" s="37"/>
      <c r="V17" s="37"/>
      <c r="W17" s="37"/>
      <c r="X17" s="37"/>
      <c r="Y17" s="37"/>
      <c r="Z17" s="37"/>
      <c r="AA17" s="37"/>
      <c r="AB17" s="37"/>
      <c r="AC17" s="37"/>
      <c r="AD17" s="37"/>
      <c r="AE17" s="37"/>
      <c r="AF17" s="37"/>
      <c r="AG17" s="37"/>
      <c r="AH17" s="37"/>
      <c r="AI17" s="37"/>
      <c r="AJ17" s="37"/>
      <c r="AK17" s="37"/>
      <c r="AL17" s="37"/>
      <c r="AM17" s="37"/>
      <c r="AN17" s="37"/>
      <c r="AO17" s="37"/>
      <c r="AP17" s="37"/>
      <c r="AQ17" s="37"/>
      <c r="AR17" s="37"/>
      <c r="AS17" s="37"/>
      <c r="AT17" s="37"/>
      <c r="AU17" s="37"/>
      <c r="AV17" s="37"/>
      <c r="AW17" s="37"/>
      <c r="AX17" s="37"/>
      <c r="AY17" s="37"/>
      <c r="AZ17" s="37"/>
      <c r="BA17" s="37"/>
      <c r="BB17" s="37"/>
      <c r="BC17" s="37"/>
      <c r="BD17" s="37"/>
      <c r="BE17" s="37"/>
      <c r="BF17" s="37"/>
      <c r="BG17" s="37"/>
      <c r="BH17" s="37"/>
      <c r="BI17" s="37"/>
      <c r="BJ17" s="37"/>
      <c r="BK17" s="37"/>
      <c r="BL17" s="37"/>
      <c r="BM17" s="37"/>
      <c r="BN17" s="37"/>
      <c r="BO17" s="37"/>
      <c r="BP17" s="37"/>
      <c r="BQ17" s="37"/>
      <c r="BR17" s="37"/>
      <c r="BS17" s="37"/>
      <c r="BT17" s="37"/>
      <c r="BU17" s="37"/>
      <c r="BV17" s="37"/>
      <c r="BW17" s="37"/>
      <c r="BX17" s="37"/>
      <c r="BY17" s="37"/>
      <c r="BZ17" s="37"/>
      <c r="CA17" s="37"/>
      <c r="CB17" s="37"/>
      <c r="CC17" s="37"/>
      <c r="CD17" s="37"/>
      <c r="CE17" s="37"/>
      <c r="CF17" s="37"/>
      <c r="CG17" s="37"/>
      <c r="CH17" s="37"/>
      <c r="CI17" s="37"/>
      <c r="CJ17" s="37"/>
      <c r="CK17" s="37"/>
      <c r="CL17" s="37"/>
      <c r="CM17" s="37"/>
      <c r="CN17" s="37"/>
      <c r="CO17" s="37"/>
      <c r="CP17" s="37"/>
      <c r="CQ17" s="37"/>
      <c r="CR17" s="37"/>
      <c r="CS17" s="37"/>
      <c r="CT17" s="37"/>
      <c r="CU17" s="37"/>
      <c r="CV17" s="37"/>
      <c r="CW17" s="37"/>
      <c r="CX17" s="37"/>
      <c r="CY17" s="37"/>
      <c r="CZ17" s="37"/>
      <c r="DA17" s="37"/>
      <c r="DB17" s="37"/>
      <c r="DC17" s="37"/>
      <c r="DD17" s="37"/>
      <c r="DE17" s="37"/>
      <c r="DF17" s="37"/>
      <c r="DG17" s="37"/>
      <c r="DH17" s="37"/>
      <c r="DI17" s="37"/>
      <c r="DJ17" s="37"/>
      <c r="DK17" s="37"/>
      <c r="DL17" s="37"/>
      <c r="DM17" s="37"/>
      <c r="DN17" s="37"/>
      <c r="DO17" s="37"/>
      <c r="DP17" s="37"/>
      <c r="DQ17" s="37"/>
      <c r="DR17" s="37"/>
      <c r="DS17" s="37"/>
      <c r="DT17" s="37"/>
      <c r="DU17" s="37"/>
      <c r="DV17" s="37"/>
      <c r="DW17" s="37"/>
      <c r="DX17" s="37"/>
      <c r="DY17" s="37"/>
      <c r="DZ17" s="37"/>
      <c r="EA17" s="37"/>
      <c r="EB17" s="37"/>
      <c r="EC17" s="37"/>
      <c r="ED17" s="37"/>
      <c r="EE17" s="37"/>
      <c r="EF17" s="37"/>
      <c r="EG17" s="37"/>
      <c r="EH17" s="37"/>
    </row>
    <row r="18" spans="1:138" ht="15" customHeight="1" x14ac:dyDescent="0.25">
      <c r="B18" s="347" t="s">
        <v>36</v>
      </c>
      <c r="C18" s="348">
        <v>4.8512312809434013</v>
      </c>
      <c r="D18" s="349">
        <v>9.6807677420957017</v>
      </c>
      <c r="G18"/>
      <c r="H18"/>
      <c r="I18"/>
    </row>
    <row r="19" spans="1:138" s="66" customFormat="1" ht="15" customHeight="1" x14ac:dyDescent="0.25">
      <c r="A19" s="37"/>
      <c r="B19" s="350" t="s">
        <v>38</v>
      </c>
      <c r="C19" s="351">
        <v>17.136639731073743</v>
      </c>
      <c r="D19" s="236">
        <v>13.353240264034108</v>
      </c>
      <c r="E19" s="37"/>
      <c r="F19" s="37"/>
      <c r="G19"/>
      <c r="H19"/>
      <c r="I19"/>
      <c r="J19" s="37"/>
      <c r="K19" s="37"/>
      <c r="L19" s="37"/>
      <c r="M19" s="37"/>
      <c r="N19" s="37"/>
      <c r="O19" s="37"/>
      <c r="P19" s="37"/>
      <c r="Q19" s="37"/>
      <c r="R19" s="37"/>
      <c r="S19" s="37"/>
      <c r="T19" s="37"/>
      <c r="U19" s="37"/>
      <c r="V19" s="37"/>
      <c r="W19" s="37"/>
      <c r="X19" s="37"/>
      <c r="Y19" s="37"/>
      <c r="Z19" s="37"/>
      <c r="AA19" s="37"/>
      <c r="AB19" s="37"/>
      <c r="AC19" s="37"/>
      <c r="AD19" s="37"/>
      <c r="AE19" s="37"/>
      <c r="AF19" s="37"/>
      <c r="AG19" s="37"/>
      <c r="AH19" s="37"/>
      <c r="AI19" s="37"/>
      <c r="AJ19" s="37"/>
      <c r="AK19" s="37"/>
      <c r="AL19" s="37"/>
      <c r="AM19" s="37"/>
      <c r="AN19" s="37"/>
      <c r="AO19" s="37"/>
      <c r="AP19" s="37"/>
      <c r="AQ19" s="37"/>
      <c r="AR19" s="37"/>
      <c r="AS19" s="37"/>
      <c r="AT19" s="37"/>
      <c r="AU19" s="37"/>
      <c r="AV19" s="37"/>
      <c r="AW19" s="37"/>
      <c r="AX19" s="37"/>
      <c r="AY19" s="37"/>
      <c r="AZ19" s="37"/>
      <c r="BA19" s="37"/>
      <c r="BB19" s="37"/>
      <c r="BC19" s="37"/>
      <c r="BD19" s="37"/>
      <c r="BE19" s="37"/>
      <c r="BF19" s="37"/>
      <c r="BG19" s="37"/>
      <c r="BH19" s="37"/>
      <c r="BI19" s="37"/>
      <c r="BJ19" s="37"/>
      <c r="BK19" s="37"/>
      <c r="BL19" s="37"/>
      <c r="BM19" s="37"/>
      <c r="BN19" s="37"/>
      <c r="BO19" s="37"/>
      <c r="BP19" s="37"/>
      <c r="BQ19" s="37"/>
      <c r="BR19" s="37"/>
      <c r="BS19" s="37"/>
      <c r="BT19" s="37"/>
      <c r="BU19" s="37"/>
      <c r="BV19" s="37"/>
      <c r="BW19" s="37"/>
      <c r="BX19" s="37"/>
      <c r="BY19" s="37"/>
      <c r="BZ19" s="37"/>
      <c r="CA19" s="37"/>
      <c r="CB19" s="37"/>
      <c r="CC19" s="37"/>
      <c r="CD19" s="37"/>
      <c r="CE19" s="37"/>
      <c r="CF19" s="37"/>
      <c r="CG19" s="37"/>
      <c r="CH19" s="37"/>
      <c r="CI19" s="37"/>
      <c r="CJ19" s="37"/>
      <c r="CK19" s="37"/>
      <c r="CL19" s="37"/>
      <c r="CM19" s="37"/>
      <c r="CN19" s="37"/>
      <c r="CO19" s="37"/>
      <c r="CP19" s="37"/>
      <c r="CQ19" s="37"/>
      <c r="CR19" s="37"/>
      <c r="CS19" s="37"/>
      <c r="CT19" s="37"/>
      <c r="CU19" s="37"/>
      <c r="CV19" s="37"/>
      <c r="CW19" s="37"/>
      <c r="CX19" s="37"/>
      <c r="CY19" s="37"/>
      <c r="CZ19" s="37"/>
      <c r="DA19" s="37"/>
      <c r="DB19" s="37"/>
      <c r="DC19" s="37"/>
      <c r="DD19" s="37"/>
      <c r="DE19" s="37"/>
      <c r="DF19" s="37"/>
      <c r="DG19" s="37"/>
      <c r="DH19" s="37"/>
      <c r="DI19" s="37"/>
      <c r="DJ19" s="37"/>
      <c r="DK19" s="37"/>
      <c r="DL19" s="37"/>
      <c r="DM19" s="37"/>
      <c r="DN19" s="37"/>
      <c r="DO19" s="37"/>
      <c r="DP19" s="37"/>
      <c r="DQ19" s="37"/>
      <c r="DR19" s="37"/>
      <c r="DS19" s="37"/>
      <c r="DT19" s="37"/>
      <c r="DU19" s="37"/>
      <c r="DV19" s="37"/>
      <c r="DW19" s="37"/>
      <c r="DX19" s="37"/>
      <c r="DY19" s="37"/>
      <c r="DZ19" s="37"/>
      <c r="EA19" s="37"/>
      <c r="EB19" s="37"/>
      <c r="EC19" s="37"/>
      <c r="ED19" s="37"/>
      <c r="EE19" s="37"/>
      <c r="EF19" s="37"/>
      <c r="EG19" s="37"/>
      <c r="EH19" s="37"/>
    </row>
    <row r="20" spans="1:138" ht="15" customHeight="1" x14ac:dyDescent="0.25">
      <c r="B20" s="347" t="s">
        <v>39</v>
      </c>
      <c r="C20" s="348">
        <v>18.903524695100238</v>
      </c>
      <c r="D20" s="349">
        <v>4.7260896225513784</v>
      </c>
      <c r="G20"/>
      <c r="H20"/>
      <c r="I20"/>
    </row>
    <row r="21" spans="1:138" s="66" customFormat="1" ht="15" customHeight="1" x14ac:dyDescent="0.25">
      <c r="A21" s="37"/>
      <c r="B21" s="350" t="s">
        <v>40</v>
      </c>
      <c r="C21" s="351">
        <v>10.76651795947876</v>
      </c>
      <c r="D21" s="236">
        <v>43.964133942268695</v>
      </c>
      <c r="E21" s="37"/>
      <c r="F21" s="37"/>
      <c r="G21"/>
      <c r="H21"/>
      <c r="I21"/>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c r="AK21" s="37"/>
      <c r="AL21" s="37"/>
      <c r="AM21" s="37"/>
      <c r="AN21" s="37"/>
      <c r="AO21" s="37"/>
      <c r="AP21" s="37"/>
      <c r="AQ21" s="37"/>
      <c r="AR21" s="37"/>
      <c r="AS21" s="37"/>
      <c r="AT21" s="37"/>
      <c r="AU21" s="37"/>
      <c r="AV21" s="37"/>
      <c r="AW21" s="37"/>
      <c r="AX21" s="37"/>
      <c r="AY21" s="37"/>
      <c r="AZ21" s="37"/>
      <c r="BA21" s="37"/>
      <c r="BB21" s="37"/>
      <c r="BC21" s="37"/>
      <c r="BD21" s="37"/>
      <c r="BE21" s="37"/>
      <c r="BF21" s="37"/>
      <c r="BG21" s="37"/>
      <c r="BH21" s="37"/>
      <c r="BI21" s="37"/>
      <c r="BJ21" s="37"/>
      <c r="BK21" s="37"/>
      <c r="BL21" s="37"/>
      <c r="BM21" s="37"/>
      <c r="BN21" s="37"/>
      <c r="BO21" s="37"/>
      <c r="BP21" s="37"/>
      <c r="BQ21" s="37"/>
      <c r="BR21" s="37"/>
      <c r="BS21" s="37"/>
      <c r="BT21" s="37"/>
      <c r="BU21" s="37"/>
      <c r="BV21" s="37"/>
      <c r="BW21" s="37"/>
      <c r="BX21" s="37"/>
      <c r="BY21" s="37"/>
      <c r="BZ21" s="37"/>
      <c r="CA21" s="37"/>
      <c r="CB21" s="37"/>
      <c r="CC21" s="37"/>
      <c r="CD21" s="37"/>
      <c r="CE21" s="37"/>
      <c r="CF21" s="37"/>
      <c r="CG21" s="37"/>
      <c r="CH21" s="37"/>
      <c r="CI21" s="37"/>
      <c r="CJ21" s="37"/>
      <c r="CK21" s="37"/>
      <c r="CL21" s="37"/>
      <c r="CM21" s="37"/>
      <c r="CN21" s="37"/>
      <c r="CO21" s="37"/>
      <c r="CP21" s="37"/>
      <c r="CQ21" s="37"/>
      <c r="CR21" s="37"/>
      <c r="CS21" s="37"/>
      <c r="CT21" s="37"/>
      <c r="CU21" s="37"/>
      <c r="CV21" s="37"/>
      <c r="CW21" s="37"/>
      <c r="CX21" s="37"/>
      <c r="CY21" s="37"/>
      <c r="CZ21" s="37"/>
      <c r="DA21" s="37"/>
      <c r="DB21" s="37"/>
      <c r="DC21" s="37"/>
      <c r="DD21" s="37"/>
      <c r="DE21" s="37"/>
      <c r="DF21" s="37"/>
      <c r="DG21" s="37"/>
      <c r="DH21" s="37"/>
      <c r="DI21" s="37"/>
      <c r="DJ21" s="37"/>
      <c r="DK21" s="37"/>
      <c r="DL21" s="37"/>
      <c r="DM21" s="37"/>
      <c r="DN21" s="37"/>
      <c r="DO21" s="37"/>
      <c r="DP21" s="37"/>
      <c r="DQ21" s="37"/>
      <c r="DR21" s="37"/>
      <c r="DS21" s="37"/>
      <c r="DT21" s="37"/>
      <c r="DU21" s="37"/>
      <c r="DV21" s="37"/>
      <c r="DW21" s="37"/>
      <c r="DX21" s="37"/>
      <c r="DY21" s="37"/>
      <c r="DZ21" s="37"/>
      <c r="EA21" s="37"/>
      <c r="EB21" s="37"/>
      <c r="EC21" s="37"/>
      <c r="ED21" s="37"/>
      <c r="EE21" s="37"/>
      <c r="EF21" s="37"/>
      <c r="EG21" s="37"/>
      <c r="EH21" s="37"/>
    </row>
    <row r="22" spans="1:138" ht="15" customHeight="1" x14ac:dyDescent="0.25">
      <c r="B22" s="347" t="s">
        <v>42</v>
      </c>
      <c r="C22" s="348">
        <v>24.695344782286764</v>
      </c>
      <c r="D22" s="349">
        <v>9.8984880693625037</v>
      </c>
      <c r="G22"/>
      <c r="H22"/>
      <c r="I22"/>
    </row>
    <row r="23" spans="1:138" s="66" customFormat="1" ht="15" customHeight="1" x14ac:dyDescent="0.25">
      <c r="A23" s="37"/>
      <c r="B23" s="350" t="s">
        <v>43</v>
      </c>
      <c r="C23" s="351">
        <v>5.7987481070083069</v>
      </c>
      <c r="D23" s="236">
        <v>11.6956827411211</v>
      </c>
      <c r="E23" s="37"/>
      <c r="F23" s="37"/>
      <c r="G23"/>
      <c r="H23"/>
      <c r="I23"/>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37"/>
      <c r="AP23" s="37"/>
      <c r="AQ23" s="37"/>
      <c r="AR23" s="37"/>
      <c r="AS23" s="37"/>
      <c r="AT23" s="37"/>
      <c r="AU23" s="37"/>
      <c r="AV23" s="37"/>
      <c r="AW23" s="37"/>
      <c r="AX23" s="37"/>
      <c r="AY23" s="37"/>
      <c r="AZ23" s="37"/>
      <c r="BA23" s="37"/>
      <c r="BB23" s="37"/>
      <c r="BC23" s="37"/>
      <c r="BD23" s="37"/>
      <c r="BE23" s="37"/>
      <c r="BF23" s="37"/>
      <c r="BG23" s="37"/>
      <c r="BH23" s="37"/>
      <c r="BI23" s="37"/>
      <c r="BJ23" s="37"/>
      <c r="BK23" s="37"/>
      <c r="BL23" s="37"/>
      <c r="BM23" s="37"/>
      <c r="BN23" s="37"/>
      <c r="BO23" s="37"/>
      <c r="BP23" s="37"/>
      <c r="BQ23" s="37"/>
      <c r="BR23" s="37"/>
      <c r="BS23" s="37"/>
      <c r="BT23" s="37"/>
      <c r="BU23" s="37"/>
      <c r="BV23" s="37"/>
      <c r="BW23" s="37"/>
      <c r="BX23" s="37"/>
      <c r="BY23" s="37"/>
      <c r="BZ23" s="37"/>
      <c r="CA23" s="37"/>
      <c r="CB23" s="37"/>
      <c r="CC23" s="37"/>
      <c r="CD23" s="37"/>
      <c r="CE23" s="37"/>
      <c r="CF23" s="37"/>
      <c r="CG23" s="37"/>
      <c r="CH23" s="37"/>
      <c r="CI23" s="37"/>
      <c r="CJ23" s="37"/>
      <c r="CK23" s="37"/>
      <c r="CL23" s="37"/>
      <c r="CM23" s="37"/>
      <c r="CN23" s="37"/>
      <c r="CO23" s="37"/>
      <c r="CP23" s="37"/>
      <c r="CQ23" s="37"/>
      <c r="CR23" s="37"/>
      <c r="CS23" s="37"/>
      <c r="CT23" s="37"/>
      <c r="CU23" s="37"/>
      <c r="CV23" s="37"/>
      <c r="CW23" s="37"/>
      <c r="CX23" s="37"/>
      <c r="CY23" s="37"/>
      <c r="CZ23" s="37"/>
      <c r="DA23" s="37"/>
      <c r="DB23" s="37"/>
      <c r="DC23" s="37"/>
      <c r="DD23" s="37"/>
      <c r="DE23" s="37"/>
      <c r="DF23" s="37"/>
      <c r="DG23" s="37"/>
      <c r="DH23" s="37"/>
      <c r="DI23" s="37"/>
      <c r="DJ23" s="37"/>
      <c r="DK23" s="37"/>
      <c r="DL23" s="37"/>
      <c r="DM23" s="37"/>
      <c r="DN23" s="37"/>
      <c r="DO23" s="37"/>
      <c r="DP23" s="37"/>
      <c r="DQ23" s="37"/>
      <c r="DR23" s="37"/>
      <c r="DS23" s="37"/>
      <c r="DT23" s="37"/>
      <c r="DU23" s="37"/>
      <c r="DV23" s="37"/>
      <c r="DW23" s="37"/>
      <c r="DX23" s="37"/>
      <c r="DY23" s="37"/>
      <c r="DZ23" s="37"/>
      <c r="EA23" s="37"/>
      <c r="EB23" s="37"/>
      <c r="EC23" s="37"/>
      <c r="ED23" s="37"/>
      <c r="EE23" s="37"/>
      <c r="EF23" s="37"/>
      <c r="EG23" s="37"/>
      <c r="EH23" s="37"/>
    </row>
    <row r="24" spans="1:138" ht="15" customHeight="1" x14ac:dyDescent="0.25">
      <c r="B24" s="347" t="s">
        <v>45</v>
      </c>
      <c r="C24" s="348">
        <v>11.524429556419989</v>
      </c>
      <c r="D24" s="349">
        <v>1.6041808365599379</v>
      </c>
      <c r="G24"/>
      <c r="H24"/>
      <c r="I24"/>
    </row>
    <row r="25" spans="1:138" s="66" customFormat="1" ht="15" customHeight="1" x14ac:dyDescent="0.25">
      <c r="A25" s="37"/>
      <c r="B25" s="82" t="s">
        <v>4</v>
      </c>
      <c r="C25" s="237">
        <v>22.283718830203821</v>
      </c>
      <c r="D25" s="238">
        <v>8.0895935893659043</v>
      </c>
      <c r="E25" s="37"/>
      <c r="F25" s="37"/>
      <c r="G25"/>
      <c r="H25"/>
      <c r="I25"/>
      <c r="J25" s="37"/>
      <c r="K25" s="37"/>
      <c r="L25" s="37"/>
      <c r="M25" s="37"/>
      <c r="N25" s="37"/>
      <c r="O25" s="37"/>
      <c r="P25" s="37"/>
      <c r="Q25" s="37"/>
      <c r="R25" s="37"/>
      <c r="S25" s="37"/>
      <c r="T25" s="37"/>
      <c r="U25" s="37"/>
      <c r="V25" s="37"/>
      <c r="W25" s="37"/>
      <c r="X25" s="37"/>
      <c r="Y25" s="37"/>
      <c r="Z25" s="37"/>
      <c r="AA25" s="37"/>
      <c r="AB25" s="37"/>
      <c r="AC25" s="37"/>
      <c r="AD25" s="37"/>
      <c r="AE25" s="37"/>
      <c r="AF25" s="37"/>
      <c r="AG25" s="37"/>
      <c r="AH25" s="37"/>
      <c r="AI25" s="37"/>
      <c r="AJ25" s="37"/>
      <c r="AK25" s="37"/>
      <c r="AL25" s="37"/>
      <c r="AM25" s="37"/>
      <c r="AN25" s="37"/>
      <c r="AO25" s="37"/>
      <c r="AP25" s="37"/>
      <c r="AQ25" s="37"/>
      <c r="AR25" s="37"/>
      <c r="AS25" s="37"/>
      <c r="AT25" s="37"/>
      <c r="AU25" s="37"/>
      <c r="AV25" s="37"/>
      <c r="AW25" s="37"/>
      <c r="AX25" s="37"/>
      <c r="AY25" s="37"/>
      <c r="AZ25" s="37"/>
      <c r="BA25" s="37"/>
      <c r="BB25" s="37"/>
      <c r="BC25" s="37"/>
      <c r="BD25" s="37"/>
      <c r="BE25" s="37"/>
      <c r="BF25" s="37"/>
      <c r="BG25" s="37"/>
      <c r="BH25" s="37"/>
      <c r="BI25" s="37"/>
      <c r="BJ25" s="37"/>
      <c r="BK25" s="37"/>
      <c r="BL25" s="37"/>
      <c r="BM25" s="37"/>
      <c r="BN25" s="37"/>
      <c r="BO25" s="37"/>
      <c r="BP25" s="37"/>
      <c r="BQ25" s="37"/>
      <c r="BR25" s="37"/>
      <c r="BS25" s="37"/>
      <c r="BT25" s="37"/>
      <c r="BU25" s="37"/>
      <c r="BV25" s="37"/>
      <c r="BW25" s="37"/>
      <c r="BX25" s="37"/>
      <c r="BY25" s="37"/>
      <c r="BZ25" s="37"/>
      <c r="CA25" s="37"/>
      <c r="CB25" s="37"/>
      <c r="CC25" s="37"/>
      <c r="CD25" s="37"/>
      <c r="CE25" s="37"/>
      <c r="CF25" s="37"/>
      <c r="CG25" s="37"/>
      <c r="CH25" s="37"/>
      <c r="CI25" s="37"/>
      <c r="CJ25" s="37"/>
      <c r="CK25" s="37"/>
      <c r="CL25" s="37"/>
      <c r="CM25" s="37"/>
      <c r="CN25" s="37"/>
      <c r="CO25" s="37"/>
      <c r="CP25" s="37"/>
      <c r="CQ25" s="37"/>
      <c r="CR25" s="37"/>
      <c r="CS25" s="37"/>
      <c r="CT25" s="37"/>
      <c r="CU25" s="37"/>
      <c r="CV25" s="37"/>
      <c r="CW25" s="37"/>
      <c r="CX25" s="37"/>
      <c r="CY25" s="37"/>
      <c r="CZ25" s="37"/>
      <c r="DA25" s="37"/>
      <c r="DB25" s="37"/>
      <c r="DC25" s="37"/>
      <c r="DD25" s="37"/>
      <c r="DE25" s="37"/>
      <c r="DF25" s="37"/>
      <c r="DG25" s="37"/>
      <c r="DH25" s="37"/>
      <c r="DI25" s="37"/>
      <c r="DJ25" s="37"/>
      <c r="DK25" s="37"/>
      <c r="DL25" s="37"/>
      <c r="DM25" s="37"/>
      <c r="DN25" s="37"/>
      <c r="DO25" s="37"/>
      <c r="DP25" s="37"/>
      <c r="DQ25" s="37"/>
      <c r="DR25" s="37"/>
      <c r="DS25" s="37"/>
      <c r="DT25" s="37"/>
      <c r="DU25" s="37"/>
      <c r="DV25" s="37"/>
      <c r="DW25" s="37"/>
      <c r="DX25" s="37"/>
      <c r="DY25" s="37"/>
      <c r="DZ25" s="37"/>
      <c r="EA25" s="37"/>
      <c r="EB25" s="37"/>
      <c r="EC25" s="37"/>
      <c r="ED25" s="37"/>
      <c r="EE25" s="37"/>
      <c r="EF25" s="37"/>
      <c r="EG25" s="37"/>
      <c r="EH25" s="37"/>
    </row>
    <row r="26" spans="1:138" ht="15" customHeight="1" x14ac:dyDescent="0.25">
      <c r="B26" s="347" t="s">
        <v>46</v>
      </c>
      <c r="C26" s="348">
        <v>17.467384581384636</v>
      </c>
      <c r="D26" s="349">
        <v>1.1631348031532869</v>
      </c>
      <c r="G26"/>
      <c r="H26"/>
      <c r="I26"/>
    </row>
    <row r="27" spans="1:138" s="66" customFormat="1" ht="15" customHeight="1" x14ac:dyDescent="0.25">
      <c r="A27" s="37"/>
      <c r="B27" s="350" t="s">
        <v>48</v>
      </c>
      <c r="C27" s="351">
        <v>6.2956829549940307</v>
      </c>
      <c r="D27" s="236">
        <v>3.2654178994069212</v>
      </c>
      <c r="E27" s="37"/>
      <c r="F27" s="37"/>
      <c r="G27"/>
      <c r="H27"/>
      <c r="I2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37"/>
      <c r="AS27" s="37"/>
      <c r="AT27" s="37"/>
      <c r="AU27" s="37"/>
      <c r="AV27" s="37"/>
      <c r="AW27" s="37"/>
      <c r="AX27" s="37"/>
      <c r="AY27" s="37"/>
      <c r="AZ27" s="37"/>
      <c r="BA27" s="37"/>
      <c r="BB27" s="37"/>
      <c r="BC27" s="37"/>
      <c r="BD27" s="37"/>
      <c r="BE27" s="37"/>
      <c r="BF27" s="37"/>
      <c r="BG27" s="37"/>
      <c r="BH27" s="37"/>
      <c r="BI27" s="37"/>
      <c r="BJ27" s="37"/>
      <c r="BK27" s="37"/>
      <c r="BL27" s="37"/>
      <c r="BM27" s="37"/>
      <c r="BN27" s="37"/>
      <c r="BO27" s="37"/>
      <c r="BP27" s="37"/>
      <c r="BQ27" s="37"/>
      <c r="BR27" s="37"/>
      <c r="BS27" s="37"/>
      <c r="BT27" s="37"/>
      <c r="BU27" s="37"/>
      <c r="BV27" s="37"/>
      <c r="BW27" s="37"/>
      <c r="BX27" s="37"/>
      <c r="BY27" s="37"/>
      <c r="BZ27" s="37"/>
      <c r="CA27" s="37"/>
      <c r="CB27" s="37"/>
      <c r="CC27" s="37"/>
      <c r="CD27" s="37"/>
      <c r="CE27" s="37"/>
      <c r="CF27" s="37"/>
      <c r="CG27" s="37"/>
      <c r="CH27" s="37"/>
      <c r="CI27" s="37"/>
      <c r="CJ27" s="37"/>
      <c r="CK27" s="37"/>
      <c r="CL27" s="37"/>
      <c r="CM27" s="37"/>
      <c r="CN27" s="37"/>
      <c r="CO27" s="37"/>
      <c r="CP27" s="37"/>
      <c r="CQ27" s="37"/>
      <c r="CR27" s="37"/>
      <c r="CS27" s="37"/>
      <c r="CT27" s="37"/>
      <c r="CU27" s="37"/>
      <c r="CV27" s="37"/>
      <c r="CW27" s="37"/>
      <c r="CX27" s="37"/>
      <c r="CY27" s="37"/>
      <c r="CZ27" s="37"/>
      <c r="DA27" s="37"/>
      <c r="DB27" s="37"/>
      <c r="DC27" s="37"/>
      <c r="DD27" s="37"/>
      <c r="DE27" s="37"/>
      <c r="DF27" s="37"/>
      <c r="DG27" s="37"/>
      <c r="DH27" s="37"/>
      <c r="DI27" s="37"/>
      <c r="DJ27" s="37"/>
      <c r="DK27" s="37"/>
      <c r="DL27" s="37"/>
      <c r="DM27" s="37"/>
      <c r="DN27" s="37"/>
      <c r="DO27" s="37"/>
      <c r="DP27" s="37"/>
      <c r="DQ27" s="37"/>
      <c r="DR27" s="37"/>
      <c r="DS27" s="37"/>
      <c r="DT27" s="37"/>
      <c r="DU27" s="37"/>
      <c r="DV27" s="37"/>
      <c r="DW27" s="37"/>
      <c r="DX27" s="37"/>
      <c r="DY27" s="37"/>
      <c r="DZ27" s="37"/>
      <c r="EA27" s="37"/>
      <c r="EB27" s="37"/>
      <c r="EC27" s="37"/>
      <c r="ED27" s="37"/>
      <c r="EE27" s="37"/>
      <c r="EF27" s="37"/>
      <c r="EG27" s="37"/>
      <c r="EH27" s="37"/>
    </row>
    <row r="28" spans="1:138" ht="15" customHeight="1" x14ac:dyDescent="0.25">
      <c r="B28" s="347" t="s">
        <v>47</v>
      </c>
      <c r="C28" s="348">
        <v>6.7950777886227316</v>
      </c>
      <c r="D28" s="239">
        <v>11.412964093317328</v>
      </c>
      <c r="G28"/>
      <c r="H28"/>
      <c r="I28"/>
    </row>
    <row r="29" spans="1:138" s="66" customFormat="1" ht="15" customHeight="1" x14ac:dyDescent="0.25">
      <c r="A29" s="37"/>
      <c r="B29" s="350" t="s">
        <v>34</v>
      </c>
      <c r="C29" s="351">
        <v>2.7123979105800071</v>
      </c>
      <c r="D29" s="236">
        <v>12.690237191825911</v>
      </c>
      <c r="E29" s="37"/>
      <c r="F29" s="37"/>
      <c r="G29"/>
      <c r="H29"/>
      <c r="I29"/>
      <c r="J29" s="37"/>
      <c r="K29" s="37"/>
      <c r="L29" s="37"/>
      <c r="M29" s="37"/>
      <c r="N29" s="37"/>
      <c r="O29" s="37"/>
      <c r="P29" s="37"/>
      <c r="Q29" s="37"/>
      <c r="R29" s="37"/>
      <c r="S29" s="37"/>
      <c r="T29" s="37"/>
      <c r="U29" s="37"/>
      <c r="V29" s="37"/>
      <c r="W29" s="37"/>
      <c r="X29" s="37"/>
      <c r="Y29" s="37"/>
      <c r="Z29" s="37"/>
      <c r="AA29" s="37"/>
      <c r="AB29" s="37"/>
      <c r="AC29" s="37"/>
      <c r="AD29" s="37"/>
      <c r="AE29" s="37"/>
      <c r="AF29" s="37"/>
      <c r="AG29" s="37"/>
      <c r="AH29" s="37"/>
      <c r="AI29" s="37"/>
      <c r="AJ29" s="37"/>
      <c r="AK29" s="37"/>
      <c r="AL29" s="37"/>
      <c r="AM29" s="37"/>
      <c r="AN29" s="37"/>
      <c r="AO29" s="37"/>
      <c r="AP29" s="37"/>
      <c r="AQ29" s="37"/>
      <c r="AR29" s="37"/>
      <c r="AS29" s="37"/>
      <c r="AT29" s="37"/>
      <c r="AU29" s="37"/>
      <c r="AV29" s="37"/>
      <c r="AW29" s="37"/>
      <c r="AX29" s="37"/>
      <c r="AY29" s="37"/>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7"/>
      <c r="CJ29" s="37"/>
      <c r="CK29" s="37"/>
      <c r="CL29" s="37"/>
      <c r="CM29" s="37"/>
      <c r="CN29" s="37"/>
      <c r="CO29" s="37"/>
      <c r="CP29" s="37"/>
      <c r="CQ29" s="37"/>
      <c r="CR29" s="37"/>
      <c r="CS29" s="37"/>
      <c r="CT29" s="37"/>
      <c r="CU29" s="37"/>
      <c r="CV29" s="37"/>
      <c r="CW29" s="37"/>
      <c r="CX29" s="37"/>
      <c r="CY29" s="37"/>
      <c r="CZ29" s="37"/>
      <c r="DA29" s="37"/>
      <c r="DB29" s="37"/>
      <c r="DC29" s="37"/>
      <c r="DD29" s="37"/>
      <c r="DE29" s="37"/>
      <c r="DF29" s="37"/>
      <c r="DG29" s="37"/>
      <c r="DH29" s="37"/>
      <c r="DI29" s="37"/>
      <c r="DJ29" s="37"/>
      <c r="DK29" s="37"/>
      <c r="DL29" s="37"/>
      <c r="DM29" s="37"/>
      <c r="DN29" s="37"/>
      <c r="DO29" s="37"/>
      <c r="DP29" s="37"/>
      <c r="DQ29" s="37"/>
      <c r="DR29" s="37"/>
      <c r="DS29" s="37"/>
      <c r="DT29" s="37"/>
      <c r="DU29" s="37"/>
      <c r="DV29" s="37"/>
      <c r="DW29" s="37"/>
      <c r="DX29" s="37"/>
      <c r="DY29" s="37"/>
      <c r="DZ29" s="37"/>
      <c r="EA29" s="37"/>
      <c r="EB29" s="37"/>
      <c r="EC29" s="37"/>
      <c r="ED29" s="37"/>
      <c r="EE29" s="37"/>
      <c r="EF29" s="37"/>
      <c r="EG29" s="37"/>
      <c r="EH29" s="37"/>
    </row>
    <row r="30" spans="1:138" ht="15" customHeight="1" x14ac:dyDescent="0.25">
      <c r="B30" s="84" t="s">
        <v>50</v>
      </c>
      <c r="C30" s="239">
        <v>3.4094843603295333</v>
      </c>
      <c r="D30" s="349">
        <v>16.767558750380648</v>
      </c>
      <c r="G30"/>
      <c r="H30"/>
      <c r="I30"/>
    </row>
    <row r="31" spans="1:138" s="66" customFormat="1" ht="15" customHeight="1" thickBot="1" x14ac:dyDescent="0.3">
      <c r="A31" s="37"/>
      <c r="B31" s="352" t="s">
        <v>51</v>
      </c>
      <c r="C31" s="353">
        <v>7.5985450850418159</v>
      </c>
      <c r="D31" s="240">
        <v>13.20097824627398</v>
      </c>
      <c r="E31" s="37"/>
      <c r="F31" s="37"/>
      <c r="G31"/>
      <c r="H31"/>
      <c r="I31"/>
      <c r="J31" s="37"/>
      <c r="K31" s="37"/>
      <c r="L31" s="37"/>
      <c r="M31" s="37"/>
      <c r="N31" s="37"/>
      <c r="O31" s="37"/>
      <c r="P31" s="37"/>
      <c r="Q31" s="37"/>
      <c r="R31" s="37"/>
      <c r="S31" s="37"/>
      <c r="T31" s="37"/>
      <c r="U31" s="37"/>
      <c r="V31" s="37"/>
      <c r="W31" s="37"/>
      <c r="X31" s="37"/>
      <c r="Y31" s="37"/>
      <c r="Z31" s="37"/>
      <c r="AA31" s="37"/>
      <c r="AB31" s="37"/>
      <c r="AC31" s="37"/>
      <c r="AD31" s="37"/>
      <c r="AE31" s="37"/>
      <c r="AF31" s="37"/>
      <c r="AG31" s="37"/>
      <c r="AH31" s="37"/>
      <c r="AI31" s="37"/>
      <c r="AJ31" s="37"/>
      <c r="AK31" s="37"/>
      <c r="AL31" s="37"/>
      <c r="AM31" s="37"/>
      <c r="AN31" s="37"/>
      <c r="AO31" s="37"/>
      <c r="AP31" s="37"/>
      <c r="AQ31" s="37"/>
      <c r="AR31" s="37"/>
      <c r="AS31" s="37"/>
      <c r="AT31" s="37"/>
      <c r="AU31" s="37"/>
      <c r="AV31" s="37"/>
      <c r="AW31" s="37"/>
      <c r="AX31" s="37"/>
      <c r="AY31" s="37"/>
      <c r="AZ31" s="37"/>
      <c r="BA31" s="37"/>
      <c r="BB31" s="37"/>
      <c r="BC31" s="37"/>
      <c r="BD31" s="37"/>
      <c r="BE31" s="37"/>
      <c r="BF31" s="37"/>
      <c r="BG31" s="37"/>
      <c r="BH31" s="37"/>
      <c r="BI31" s="37"/>
      <c r="BJ31" s="37"/>
      <c r="BK31" s="37"/>
      <c r="BL31" s="37"/>
      <c r="BM31" s="37"/>
      <c r="BN31" s="37"/>
      <c r="BO31" s="37"/>
      <c r="BP31" s="37"/>
      <c r="BQ31" s="37"/>
      <c r="BR31" s="37"/>
      <c r="BS31" s="37"/>
      <c r="BT31" s="37"/>
      <c r="BU31" s="37"/>
      <c r="BV31" s="37"/>
      <c r="BW31" s="37"/>
      <c r="BX31" s="37"/>
      <c r="BY31" s="37"/>
      <c r="BZ31" s="37"/>
      <c r="CA31" s="37"/>
      <c r="CB31" s="37"/>
      <c r="CC31" s="37"/>
      <c r="CD31" s="37"/>
      <c r="CE31" s="37"/>
      <c r="CF31" s="37"/>
      <c r="CG31" s="37"/>
      <c r="CH31" s="37"/>
      <c r="CI31" s="37"/>
      <c r="CJ31" s="37"/>
      <c r="CK31" s="37"/>
      <c r="CL31" s="37"/>
      <c r="CM31" s="37"/>
      <c r="CN31" s="37"/>
      <c r="CO31" s="37"/>
      <c r="CP31" s="37"/>
      <c r="CQ31" s="37"/>
      <c r="CR31" s="37"/>
      <c r="CS31" s="37"/>
      <c r="CT31" s="37"/>
      <c r="CU31" s="37"/>
      <c r="CV31" s="37"/>
      <c r="CW31" s="37"/>
      <c r="CX31" s="37"/>
      <c r="CY31" s="37"/>
      <c r="CZ31" s="37"/>
      <c r="DA31" s="37"/>
      <c r="DB31" s="37"/>
      <c r="DC31" s="37"/>
      <c r="DD31" s="37"/>
      <c r="DE31" s="37"/>
      <c r="DF31" s="37"/>
      <c r="DG31" s="37"/>
      <c r="DH31" s="37"/>
      <c r="DI31" s="37"/>
      <c r="DJ31" s="37"/>
      <c r="DK31" s="37"/>
      <c r="DL31" s="37"/>
      <c r="DM31" s="37"/>
      <c r="DN31" s="37"/>
      <c r="DO31" s="37"/>
      <c r="DP31" s="37"/>
      <c r="DQ31" s="37"/>
      <c r="DR31" s="37"/>
      <c r="DS31" s="37"/>
      <c r="DT31" s="37"/>
      <c r="DU31" s="37"/>
      <c r="DV31" s="37"/>
      <c r="DW31" s="37"/>
      <c r="DX31" s="37"/>
      <c r="DY31" s="37"/>
      <c r="DZ31" s="37"/>
      <c r="EA31" s="37"/>
      <c r="EB31" s="37"/>
      <c r="EC31" s="37"/>
      <c r="ED31" s="37"/>
      <c r="EE31" s="37"/>
      <c r="EF31" s="37"/>
      <c r="EG31" s="37"/>
      <c r="EH31" s="37"/>
    </row>
    <row r="32" spans="1:138" s="66" customFormat="1" ht="15" customHeight="1" x14ac:dyDescent="0.25">
      <c r="A32" s="37"/>
      <c r="B32"/>
      <c r="C32"/>
      <c r="D32"/>
      <c r="E32" s="37"/>
      <c r="F32" s="37"/>
      <c r="G32"/>
      <c r="H32"/>
      <c r="I32"/>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37"/>
      <c r="AO32" s="37"/>
      <c r="AP32" s="37"/>
      <c r="AQ32" s="37"/>
      <c r="AR32" s="37"/>
      <c r="AS32" s="37"/>
      <c r="AT32" s="37"/>
      <c r="AU32" s="37"/>
      <c r="AV32" s="37"/>
      <c r="AW32" s="37"/>
      <c r="AX32" s="37"/>
      <c r="AY32" s="37"/>
      <c r="AZ32" s="37"/>
      <c r="BA32" s="37"/>
      <c r="BB32" s="37"/>
      <c r="BC32" s="37"/>
      <c r="BD32" s="37"/>
      <c r="BE32" s="37"/>
      <c r="BF32" s="37"/>
      <c r="BG32" s="37"/>
      <c r="BH32" s="37"/>
      <c r="BI32" s="37"/>
      <c r="BJ32" s="37"/>
      <c r="BK32" s="37"/>
      <c r="BL32" s="37"/>
      <c r="BM32" s="37"/>
      <c r="BN32" s="37"/>
      <c r="BO32" s="37"/>
      <c r="BP32" s="37"/>
      <c r="BQ32" s="37"/>
      <c r="BR32" s="37"/>
      <c r="BS32" s="37"/>
      <c r="BT32" s="37"/>
      <c r="BU32" s="37"/>
      <c r="BV32" s="37"/>
      <c r="BW32" s="37"/>
      <c r="BX32" s="37"/>
      <c r="BY32" s="37"/>
      <c r="BZ32" s="37"/>
      <c r="CA32" s="37"/>
      <c r="CB32" s="37"/>
      <c r="CC32" s="37"/>
      <c r="CD32" s="37"/>
      <c r="CE32" s="37"/>
      <c r="CF32" s="37"/>
      <c r="CG32" s="37"/>
      <c r="CH32" s="37"/>
      <c r="CI32" s="37"/>
      <c r="CJ32" s="37"/>
      <c r="CK32" s="37"/>
      <c r="CL32" s="37"/>
      <c r="CM32" s="37"/>
      <c r="CN32" s="37"/>
      <c r="CO32" s="37"/>
      <c r="CP32" s="37"/>
      <c r="CQ32" s="37"/>
      <c r="CR32" s="37"/>
      <c r="CS32" s="37"/>
      <c r="CT32" s="37"/>
      <c r="CU32" s="37"/>
      <c r="CV32" s="37"/>
      <c r="CW32" s="37"/>
      <c r="CX32" s="37"/>
      <c r="CY32" s="37"/>
      <c r="CZ32" s="37"/>
      <c r="DA32" s="37"/>
      <c r="DB32" s="37"/>
      <c r="DC32" s="37"/>
      <c r="DD32" s="37"/>
      <c r="DE32" s="37"/>
      <c r="DF32" s="37"/>
      <c r="DG32" s="37"/>
      <c r="DH32" s="37"/>
      <c r="DI32" s="37"/>
      <c r="DJ32" s="37"/>
      <c r="DK32" s="37"/>
      <c r="DL32" s="37"/>
      <c r="DM32" s="37"/>
      <c r="DN32" s="37"/>
      <c r="DO32" s="37"/>
      <c r="DP32" s="37"/>
      <c r="DQ32" s="37"/>
      <c r="DR32" s="37"/>
      <c r="DS32" s="37"/>
      <c r="DT32" s="37"/>
      <c r="DU32" s="37"/>
      <c r="DV32" s="37"/>
      <c r="DW32" s="37"/>
      <c r="DX32" s="37"/>
      <c r="DY32" s="37"/>
      <c r="DZ32" s="37"/>
      <c r="EA32" s="37"/>
      <c r="EB32" s="37"/>
      <c r="EC32" s="37"/>
      <c r="ED32" s="37"/>
      <c r="EE32" s="37"/>
      <c r="EF32" s="37"/>
      <c r="EG32" s="37"/>
      <c r="EH32" s="37"/>
    </row>
    <row r="33" spans="1:10" ht="30" customHeight="1" x14ac:dyDescent="0.25">
      <c r="A33" s="115" t="s">
        <v>57</v>
      </c>
      <c r="B33" s="500" t="s">
        <v>195</v>
      </c>
      <c r="C33" s="446"/>
      <c r="D33" s="446"/>
    </row>
    <row r="34" spans="1:10" ht="45" customHeight="1" x14ac:dyDescent="0.25">
      <c r="A34" s="59" t="s">
        <v>11</v>
      </c>
      <c r="B34" s="499" t="s">
        <v>186</v>
      </c>
      <c r="C34" s="421"/>
      <c r="D34" s="421"/>
      <c r="E34" s="63"/>
      <c r="F34" s="63"/>
      <c r="G34" s="63"/>
      <c r="H34" s="63"/>
      <c r="I34" s="64"/>
      <c r="J34" s="64"/>
    </row>
    <row r="35" spans="1:10" ht="15" customHeight="1" x14ac:dyDescent="0.25">
      <c r="A35" s="92" t="s">
        <v>7</v>
      </c>
      <c r="B35" s="488" t="s">
        <v>177</v>
      </c>
      <c r="C35" s="489"/>
      <c r="D35" s="489"/>
      <c r="E35" s="88"/>
      <c r="F35" s="88"/>
      <c r="G35" s="88"/>
      <c r="H35" s="88"/>
      <c r="I35" s="89"/>
      <c r="J35" s="89"/>
    </row>
    <row r="36" spans="1:10" ht="15" customHeight="1" x14ac:dyDescent="0.25">
      <c r="A36" s="92" t="s">
        <v>2</v>
      </c>
      <c r="B36" s="480" t="s">
        <v>178</v>
      </c>
      <c r="C36" s="482"/>
      <c r="D36" s="482"/>
      <c r="E36" s="90"/>
      <c r="F36" s="90"/>
      <c r="G36" s="90"/>
      <c r="H36" s="90"/>
      <c r="I36" s="91"/>
      <c r="J36" s="91"/>
    </row>
    <row r="37" spans="1:10" x14ac:dyDescent="0.25">
      <c r="B37" s="480" t="s">
        <v>174</v>
      </c>
      <c r="C37" s="482"/>
      <c r="D37" s="482"/>
      <c r="E37"/>
    </row>
    <row r="38" spans="1:10" x14ac:dyDescent="0.25">
      <c r="B38"/>
      <c r="C38"/>
      <c r="D38"/>
      <c r="E38"/>
    </row>
    <row r="39" spans="1:10" x14ac:dyDescent="0.25">
      <c r="B39"/>
      <c r="C39"/>
      <c r="D39"/>
      <c r="E39"/>
    </row>
    <row r="40" spans="1:10" x14ac:dyDescent="0.25">
      <c r="B40"/>
      <c r="C40"/>
      <c r="D40"/>
      <c r="E40"/>
    </row>
    <row r="41" spans="1:10" x14ac:dyDescent="0.25">
      <c r="B41"/>
      <c r="C41"/>
      <c r="D41"/>
      <c r="E41"/>
    </row>
    <row r="42" spans="1:10" x14ac:dyDescent="0.25">
      <c r="B42"/>
      <c r="C42"/>
      <c r="D42"/>
      <c r="E42"/>
    </row>
    <row r="43" spans="1:10" x14ac:dyDescent="0.25">
      <c r="B43"/>
      <c r="C43"/>
      <c r="D43"/>
      <c r="E43"/>
    </row>
    <row r="44" spans="1:10" x14ac:dyDescent="0.25">
      <c r="B44"/>
      <c r="C44"/>
      <c r="D44"/>
      <c r="E44"/>
    </row>
    <row r="45" spans="1:10" x14ac:dyDescent="0.25">
      <c r="B45"/>
      <c r="C45"/>
      <c r="D45"/>
      <c r="E45"/>
    </row>
    <row r="46" spans="1:10" x14ac:dyDescent="0.25">
      <c r="B46"/>
      <c r="C46"/>
      <c r="D46"/>
      <c r="E46"/>
    </row>
    <row r="47" spans="1:10" x14ac:dyDescent="0.25">
      <c r="B47"/>
      <c r="C47"/>
      <c r="D47"/>
      <c r="E47"/>
    </row>
    <row r="48" spans="1:10" x14ac:dyDescent="0.25">
      <c r="B48"/>
      <c r="C48"/>
      <c r="D48"/>
      <c r="E48"/>
    </row>
    <row r="49" spans="2:5" x14ac:dyDescent="0.25">
      <c r="B49"/>
      <c r="C49"/>
      <c r="D49"/>
      <c r="E49"/>
    </row>
    <row r="50" spans="2:5" x14ac:dyDescent="0.25">
      <c r="B50"/>
      <c r="C50"/>
      <c r="D50"/>
      <c r="E50"/>
    </row>
    <row r="51" spans="2:5" x14ac:dyDescent="0.25">
      <c r="B51"/>
      <c r="C51"/>
    </row>
  </sheetData>
  <mergeCells count="6">
    <mergeCell ref="B2:D2"/>
    <mergeCell ref="B34:D34"/>
    <mergeCell ref="B35:D35"/>
    <mergeCell ref="B36:D36"/>
    <mergeCell ref="B37:D37"/>
    <mergeCell ref="B33:D33"/>
  </mergeCells>
  <hyperlinks>
    <hyperlink ref="D1" location="Contents!A1" display="[contents Ç]" xr:uid="{00000000-0004-0000-0B00-000000000000}"/>
    <hyperlink ref="B36:D36" r:id="rId1" display="http://www.observatorioemigracao.pt/np4EN/5999.html" xr:uid="{00000000-0004-0000-0B00-000001000000}"/>
    <hyperlink ref="B37:D37" r:id="rId2" display="'http://www.observatorioemigracao.pt/np4/5999.html" xr:uid="{00000000-0004-0000-0B00-000002000000}"/>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2"/>
    <col min="2" max="6" width="16.7109375" style="2" customWidth="1"/>
    <col min="7" max="16384" width="8.7109375" style="2"/>
  </cols>
  <sheetData>
    <row r="1" spans="1:16" s="1" customFormat="1" ht="30" customHeight="1" x14ac:dyDescent="0.25">
      <c r="A1" s="51" t="s">
        <v>0</v>
      </c>
      <c r="B1" s="168" t="s">
        <v>1</v>
      </c>
      <c r="C1" s="73"/>
      <c r="D1" s="73"/>
      <c r="E1" s="73"/>
      <c r="F1" s="75" t="s">
        <v>5</v>
      </c>
    </row>
    <row r="2" spans="1:16" s="17" customFormat="1" ht="30" customHeight="1" x14ac:dyDescent="0.25">
      <c r="A2" s="15"/>
      <c r="B2" s="501" t="s">
        <v>9</v>
      </c>
      <c r="C2" s="502"/>
      <c r="D2" s="502"/>
      <c r="E2" s="502"/>
      <c r="F2" s="502"/>
      <c r="G2" s="25"/>
      <c r="H2" s="25"/>
      <c r="I2" s="25"/>
      <c r="J2" s="18"/>
      <c r="K2" s="18"/>
      <c r="L2" s="16"/>
      <c r="M2" s="16"/>
      <c r="N2" s="16"/>
      <c r="O2" s="11"/>
      <c r="P2" s="11"/>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s="73" customFormat="1"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s="28" customFormat="1" ht="15" customHeight="1" x14ac:dyDescent="0.25"/>
    <row r="32" s="28" customFormat="1" ht="15" customHeight="1" x14ac:dyDescent="0.25"/>
    <row r="33" spans="1:8" s="1" customFormat="1" ht="45" customHeight="1" x14ac:dyDescent="0.25">
      <c r="A33" s="59" t="s">
        <v>11</v>
      </c>
      <c r="B33" s="503" t="s">
        <v>187</v>
      </c>
      <c r="C33" s="421"/>
      <c r="D33" s="421"/>
      <c r="E33" s="421"/>
      <c r="F33" s="421"/>
      <c r="G33" s="137"/>
      <c r="H33" s="137"/>
    </row>
    <row r="34" spans="1:8" s="1" customFormat="1" ht="15" customHeight="1" x14ac:dyDescent="0.25">
      <c r="A34" s="92" t="s">
        <v>7</v>
      </c>
      <c r="B34" s="422" t="s">
        <v>177</v>
      </c>
      <c r="C34" s="417"/>
      <c r="D34" s="417"/>
      <c r="E34" s="417"/>
      <c r="F34" s="417"/>
    </row>
    <row r="35" spans="1:8" s="1" customFormat="1" ht="15" customHeight="1" x14ac:dyDescent="0.25">
      <c r="A35" s="92" t="s">
        <v>2</v>
      </c>
      <c r="B35" s="410" t="s">
        <v>178</v>
      </c>
      <c r="C35" s="411"/>
      <c r="D35" s="411"/>
      <c r="E35" s="411"/>
      <c r="F35" s="411"/>
    </row>
    <row r="36" spans="1:8" s="28" customFormat="1" ht="15" customHeight="1" x14ac:dyDescent="0.25">
      <c r="B36" s="410" t="s">
        <v>174</v>
      </c>
      <c r="C36" s="411"/>
      <c r="D36" s="411"/>
      <c r="E36" s="411"/>
      <c r="F36" s="411"/>
    </row>
    <row r="37" spans="1:8" ht="15" customHeight="1" x14ac:dyDescent="0.25"/>
    <row r="38" spans="1:8" s="28" customFormat="1" ht="15" customHeight="1" x14ac:dyDescent="0.25"/>
    <row r="39" spans="1:8" s="28" customFormat="1" ht="15" customHeight="1" x14ac:dyDescent="0.25"/>
    <row r="40" spans="1:8" s="28" customFormat="1" ht="15" customHeight="1" x14ac:dyDescent="0.25"/>
    <row r="41" spans="1:8" s="28" customFormat="1" ht="15" customHeight="1" x14ac:dyDescent="0.25"/>
    <row r="42" spans="1:8" s="28" customFormat="1" ht="15" customHeight="1" x14ac:dyDescent="0.25"/>
    <row r="43" spans="1:8" s="28" customFormat="1" ht="15" customHeight="1" x14ac:dyDescent="0.25"/>
    <row r="44" spans="1:8" s="28" customFormat="1" ht="15" customHeight="1" x14ac:dyDescent="0.25"/>
    <row r="45" spans="1:8" s="28" customFormat="1" ht="15" customHeight="1" x14ac:dyDescent="0.25"/>
    <row r="46" spans="1:8" s="28" customFormat="1" ht="12" customHeight="1" x14ac:dyDescent="0.25"/>
    <row r="47" spans="1:8" s="28" customFormat="1" ht="12" customHeight="1" x14ac:dyDescent="0.25"/>
    <row r="48" spans="1:8" s="28" customFormat="1" ht="12" customHeight="1" x14ac:dyDescent="0.25"/>
    <row r="49" spans="1:16" s="28" customFormat="1" ht="12" customHeight="1" x14ac:dyDescent="0.25"/>
    <row r="50" spans="1:16" s="28" customFormat="1" ht="12" customHeight="1" x14ac:dyDescent="0.25"/>
    <row r="51" spans="1:16" s="28" customFormat="1" ht="12" customHeight="1" x14ac:dyDescent="0.25"/>
    <row r="52" spans="1:16" s="28" customFormat="1" ht="12" customHeight="1" x14ac:dyDescent="0.25"/>
    <row r="53" spans="1:16" s="28" customFormat="1" ht="12" customHeight="1" x14ac:dyDescent="0.25"/>
    <row r="61" spans="1:16" ht="12" customHeight="1" x14ac:dyDescent="0.25">
      <c r="A61" s="27"/>
      <c r="B61" s="27"/>
      <c r="C61" s="27"/>
      <c r="D61" s="27"/>
      <c r="E61" s="27"/>
      <c r="F61" s="27"/>
      <c r="G61" s="27"/>
      <c r="H61" s="27"/>
      <c r="I61" s="27"/>
    </row>
    <row r="62" spans="1:16" ht="12" customHeight="1" x14ac:dyDescent="0.25">
      <c r="A62" s="27"/>
      <c r="B62" s="27"/>
      <c r="C62" s="27"/>
      <c r="D62" s="27"/>
      <c r="E62" s="27"/>
      <c r="F62" s="27"/>
      <c r="G62" s="27"/>
      <c r="H62" s="27"/>
      <c r="I62" s="27"/>
    </row>
    <row r="63" spans="1:16" ht="12" customHeight="1" x14ac:dyDescent="0.25">
      <c r="A63" s="23"/>
      <c r="B63" s="30"/>
      <c r="C63" s="24"/>
      <c r="D63" s="24"/>
      <c r="E63" s="24"/>
      <c r="F63" s="24"/>
      <c r="G63" s="24"/>
      <c r="H63" s="24"/>
      <c r="I63" s="24"/>
      <c r="J63" s="9"/>
      <c r="K63" s="9"/>
      <c r="L63" s="7"/>
      <c r="M63" s="7"/>
      <c r="N63" s="7"/>
      <c r="O63" s="6"/>
      <c r="P63" s="6"/>
    </row>
    <row r="64" spans="1:16" ht="12" customHeight="1" x14ac:dyDescent="0.25">
      <c r="A64" s="23"/>
      <c r="B64" s="31"/>
      <c r="C64" s="24"/>
      <c r="D64" s="24"/>
      <c r="E64" s="24"/>
      <c r="F64" s="24"/>
      <c r="G64" s="24"/>
      <c r="H64" s="24"/>
      <c r="I64" s="24"/>
      <c r="J64" s="9"/>
      <c r="K64" s="9"/>
      <c r="L64" s="6"/>
      <c r="M64" s="6"/>
      <c r="N64" s="6"/>
      <c r="O64" s="6"/>
      <c r="P64" s="6"/>
    </row>
    <row r="65" spans="1:16" ht="12" customHeight="1" x14ac:dyDescent="0.25">
      <c r="A65" s="23"/>
      <c r="B65" s="32"/>
      <c r="C65" s="26"/>
      <c r="D65" s="26"/>
      <c r="E65" s="26"/>
      <c r="F65" s="26"/>
      <c r="G65" s="26"/>
      <c r="H65" s="26"/>
      <c r="I65" s="26"/>
      <c r="J65" s="9"/>
      <c r="K65" s="9"/>
      <c r="L65" s="6"/>
      <c r="M65" s="6"/>
      <c r="N65" s="6"/>
      <c r="O65" s="6"/>
      <c r="P65" s="6"/>
    </row>
    <row r="66" spans="1:16" ht="12" customHeight="1" x14ac:dyDescent="0.25">
      <c r="A66" s="23"/>
      <c r="B66" s="33"/>
      <c r="C66" s="23"/>
      <c r="D66" s="24"/>
      <c r="E66" s="24"/>
      <c r="F66" s="24"/>
      <c r="G66" s="24"/>
      <c r="H66" s="24"/>
      <c r="I66" s="24"/>
      <c r="J66" s="9"/>
      <c r="K66" s="9"/>
      <c r="L66" s="6"/>
      <c r="M66" s="6"/>
      <c r="N66" s="6"/>
      <c r="O66" s="6"/>
      <c r="P66" s="6"/>
    </row>
    <row r="67" spans="1:16" s="27" customFormat="1" ht="12" customHeight="1" x14ac:dyDescent="0.25">
      <c r="B67" s="31"/>
      <c r="C67" s="21"/>
      <c r="D67" s="20"/>
      <c r="E67" s="20"/>
      <c r="F67" s="20"/>
    </row>
    <row r="68" spans="1:16" s="27" customFormat="1" ht="12" customHeight="1" x14ac:dyDescent="0.25">
      <c r="B68" s="32"/>
      <c r="C68" s="19"/>
      <c r="D68" s="20"/>
      <c r="E68" s="20"/>
      <c r="F68" s="20"/>
    </row>
    <row r="69" spans="1:16" s="27" customFormat="1" ht="12" customHeight="1" x14ac:dyDescent="0.25">
      <c r="B69" s="33"/>
      <c r="C69" s="21"/>
      <c r="D69" s="20"/>
      <c r="E69" s="20"/>
      <c r="F69" s="20"/>
    </row>
    <row r="70" spans="1:16" s="27" customFormat="1" ht="12" customHeight="1" x14ac:dyDescent="0.25"/>
  </sheetData>
  <mergeCells count="5">
    <mergeCell ref="B2:F2"/>
    <mergeCell ref="B34:F34"/>
    <mergeCell ref="B35:F35"/>
    <mergeCell ref="B33:F33"/>
    <mergeCell ref="B36:F36"/>
  </mergeCells>
  <hyperlinks>
    <hyperlink ref="F1" location="Contents!A1" display="[contents Ç]" xr:uid="{00000000-0004-0000-0C00-000000000000}"/>
    <hyperlink ref="B35:F35" r:id="rId1" display="http://www.observatorioemigracao.pt/np4EN/5999.html" xr:uid="{00000000-0004-0000-0C00-000001000000}"/>
    <hyperlink ref="B36:F36" r:id="rId2" display="'http://www.observatorioemigracao.pt/np4/5999.html" xr:uid="{00000000-0004-0000-0C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16384" width="8.7109375" style="28"/>
  </cols>
  <sheetData>
    <row r="1" spans="1:16" s="1" customFormat="1" ht="30" customHeight="1" x14ac:dyDescent="0.25">
      <c r="A1" s="51" t="s">
        <v>0</v>
      </c>
      <c r="B1" s="168" t="s">
        <v>1</v>
      </c>
      <c r="C1" s="73"/>
      <c r="D1" s="73"/>
      <c r="E1" s="73"/>
      <c r="F1" s="75" t="s">
        <v>5</v>
      </c>
    </row>
    <row r="2" spans="1:16" s="17" customFormat="1" ht="30" customHeight="1" x14ac:dyDescent="0.25">
      <c r="A2" s="15"/>
      <c r="B2" s="501" t="s">
        <v>168</v>
      </c>
      <c r="C2" s="502"/>
      <c r="D2" s="502"/>
      <c r="E2" s="502"/>
      <c r="F2" s="502"/>
      <c r="G2" s="25"/>
      <c r="H2" s="25"/>
      <c r="I2" s="25"/>
      <c r="J2" s="22"/>
      <c r="K2" s="22"/>
      <c r="L2" s="16"/>
      <c r="M2" s="16"/>
      <c r="N2" s="16"/>
      <c r="O2" s="25"/>
      <c r="P2" s="25"/>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row r="16" spans="1:16" ht="15" customHeight="1" x14ac:dyDescent="0.25"/>
    <row r="17" spans="1:6" ht="15" customHeight="1" x14ac:dyDescent="0.25"/>
    <row r="18" spans="1:6" ht="15" customHeight="1" x14ac:dyDescent="0.25"/>
    <row r="19" spans="1:6" s="34" customFormat="1" ht="15" customHeight="1" x14ac:dyDescent="0.25"/>
    <row r="20" spans="1:6" s="1" customFormat="1" ht="15" customHeight="1" x14ac:dyDescent="0.25">
      <c r="A20" s="59" t="s">
        <v>11</v>
      </c>
      <c r="B20" s="504" t="s">
        <v>188</v>
      </c>
      <c r="C20" s="445"/>
      <c r="D20" s="445"/>
      <c r="E20" s="445"/>
      <c r="F20" s="445"/>
    </row>
    <row r="21" spans="1:6" s="1" customFormat="1" ht="15" customHeight="1" x14ac:dyDescent="0.25">
      <c r="A21" s="92" t="s">
        <v>7</v>
      </c>
      <c r="B21" s="422" t="s">
        <v>177</v>
      </c>
      <c r="C21" s="417"/>
      <c r="D21" s="417"/>
      <c r="E21" s="417"/>
      <c r="F21" s="417"/>
    </row>
    <row r="22" spans="1:6" s="1" customFormat="1" ht="15" customHeight="1" x14ac:dyDescent="0.25">
      <c r="A22" s="92" t="s">
        <v>2</v>
      </c>
      <c r="B22" s="410" t="s">
        <v>178</v>
      </c>
      <c r="C22" s="411"/>
      <c r="D22" s="411"/>
      <c r="E22" s="411"/>
      <c r="F22" s="411"/>
    </row>
    <row r="23" spans="1:6" ht="15" customHeight="1" x14ac:dyDescent="0.25">
      <c r="B23" s="410" t="s">
        <v>174</v>
      </c>
      <c r="C23" s="411"/>
      <c r="D23" s="411"/>
      <c r="E23" s="411"/>
      <c r="F23" s="411"/>
    </row>
    <row r="24" spans="1:6" ht="15" customHeight="1" x14ac:dyDescent="0.25"/>
    <row r="25" spans="1:6" ht="15" customHeight="1" x14ac:dyDescent="0.25"/>
    <row r="26" spans="1:6" ht="15" customHeight="1" x14ac:dyDescent="0.25"/>
    <row r="27" spans="1:6" ht="15" customHeight="1" x14ac:dyDescent="0.25"/>
    <row r="28" spans="1:6" ht="15" customHeight="1" x14ac:dyDescent="0.25"/>
    <row r="29" spans="1:6" ht="15" customHeight="1" x14ac:dyDescent="0.25"/>
    <row r="30" spans="1:6" ht="15" customHeight="1" x14ac:dyDescent="0.25"/>
    <row r="31" spans="1:6" ht="15" customHeight="1" x14ac:dyDescent="0.25"/>
    <row r="32" spans="1:6" ht="15" customHeight="1" x14ac:dyDescent="0.25"/>
    <row r="33" spans="1:9" ht="15" customHeight="1" x14ac:dyDescent="0.25"/>
    <row r="48" spans="1:9" ht="12" customHeight="1" x14ac:dyDescent="0.25">
      <c r="A48" s="27"/>
      <c r="B48" s="27"/>
      <c r="C48" s="27"/>
      <c r="D48" s="27"/>
      <c r="E48" s="27"/>
      <c r="F48" s="27"/>
      <c r="G48" s="27"/>
      <c r="H48" s="27"/>
      <c r="I48" s="27"/>
    </row>
    <row r="49" spans="1:14" ht="12" customHeight="1" x14ac:dyDescent="0.25">
      <c r="A49" s="27"/>
      <c r="B49" s="27"/>
      <c r="C49" s="27"/>
      <c r="D49" s="27"/>
      <c r="E49" s="27"/>
      <c r="F49" s="27"/>
      <c r="G49" s="27"/>
      <c r="H49" s="27"/>
      <c r="I49" s="27"/>
    </row>
    <row r="50" spans="1:14" ht="12" customHeight="1" x14ac:dyDescent="0.25">
      <c r="A50" s="23"/>
      <c r="B50" s="30"/>
      <c r="C50" s="24"/>
      <c r="D50" s="24"/>
      <c r="E50" s="24"/>
      <c r="F50" s="24"/>
      <c r="G50" s="24"/>
      <c r="H50" s="24"/>
      <c r="I50" s="24"/>
      <c r="L50" s="7"/>
      <c r="M50" s="7"/>
      <c r="N50" s="7"/>
    </row>
    <row r="51" spans="1:14" ht="12" customHeight="1" x14ac:dyDescent="0.25">
      <c r="A51" s="23"/>
      <c r="B51" s="31"/>
      <c r="C51" s="24"/>
      <c r="D51" s="24"/>
      <c r="E51" s="24"/>
      <c r="F51" s="24"/>
      <c r="G51" s="24"/>
      <c r="H51" s="24"/>
      <c r="I51" s="24"/>
    </row>
    <row r="52" spans="1:14" ht="12" customHeight="1" x14ac:dyDescent="0.25">
      <c r="A52" s="23"/>
      <c r="B52" s="32"/>
      <c r="C52" s="26"/>
      <c r="D52" s="26"/>
      <c r="E52" s="26"/>
      <c r="F52" s="26"/>
      <c r="G52" s="26"/>
      <c r="H52" s="26"/>
      <c r="I52" s="26"/>
    </row>
    <row r="53" spans="1:14" ht="12" customHeight="1" x14ac:dyDescent="0.25">
      <c r="A53" s="23"/>
      <c r="B53" s="33"/>
      <c r="C53" s="23"/>
      <c r="D53" s="24"/>
      <c r="E53" s="24"/>
      <c r="F53" s="24"/>
      <c r="G53" s="24"/>
      <c r="H53" s="24"/>
      <c r="I53" s="24"/>
    </row>
    <row r="54" spans="1:14" s="27" customFormat="1" ht="12" customHeight="1" x14ac:dyDescent="0.25">
      <c r="B54" s="31"/>
      <c r="C54" s="21"/>
      <c r="D54" s="20"/>
      <c r="E54" s="20"/>
      <c r="F54" s="20"/>
    </row>
    <row r="55" spans="1:14" s="27" customFormat="1" ht="12" customHeight="1" x14ac:dyDescent="0.25">
      <c r="B55" s="32"/>
      <c r="C55" s="19"/>
      <c r="D55" s="20"/>
      <c r="E55" s="20"/>
      <c r="F55" s="20"/>
    </row>
    <row r="56" spans="1:14" s="27" customFormat="1" ht="12" customHeight="1" x14ac:dyDescent="0.25">
      <c r="B56" s="33"/>
      <c r="C56" s="21"/>
      <c r="D56" s="20"/>
      <c r="E56" s="20"/>
      <c r="F56" s="20"/>
    </row>
    <row r="57" spans="1:14" s="27" customFormat="1" ht="12" customHeight="1" x14ac:dyDescent="0.25"/>
  </sheetData>
  <mergeCells count="5">
    <mergeCell ref="B2:F2"/>
    <mergeCell ref="B20:F20"/>
    <mergeCell ref="B21:F21"/>
    <mergeCell ref="B22:F22"/>
    <mergeCell ref="B23:F23"/>
  </mergeCells>
  <hyperlinks>
    <hyperlink ref="F1" location="Contents!A1" display="[contents Ç]" xr:uid="{00000000-0004-0000-0D00-000000000000}"/>
    <hyperlink ref="B22:F22" r:id="rId1" display="http://www.observatorioemigracao.pt/np4EN/5999.html" xr:uid="{00000000-0004-0000-0D00-000001000000}"/>
    <hyperlink ref="B23:F23" r:id="rId2" display="'http://www.observatorioemigracao.pt/np4/5999.html" xr:uid="{00000000-0004-0000-0D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57"/>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3"/>
      <c r="D1" s="73"/>
      <c r="E1" s="73"/>
      <c r="F1" s="75" t="s">
        <v>5</v>
      </c>
    </row>
    <row r="2" spans="1:16" s="17" customFormat="1" ht="30" customHeight="1" x14ac:dyDescent="0.25">
      <c r="A2" s="15"/>
      <c r="B2" s="501" t="s">
        <v>172</v>
      </c>
      <c r="C2" s="502"/>
      <c r="D2" s="502"/>
      <c r="E2" s="502"/>
      <c r="F2" s="502"/>
      <c r="G2" s="69"/>
      <c r="H2" s="69"/>
      <c r="I2" s="69"/>
      <c r="J2" s="79"/>
      <c r="K2" s="79"/>
      <c r="L2" s="16"/>
      <c r="M2" s="16"/>
      <c r="N2" s="16"/>
      <c r="O2" s="69"/>
      <c r="P2" s="69"/>
    </row>
    <row r="3" spans="1:16" s="10" customFormat="1" ht="15" customHeight="1" x14ac:dyDescent="0.25">
      <c r="B3" s="116"/>
      <c r="C3" s="117"/>
      <c r="D3" s="117"/>
      <c r="E3" s="117"/>
      <c r="F3" s="117"/>
      <c r="G3" s="69"/>
      <c r="H3" s="69"/>
      <c r="I3" s="69"/>
      <c r="J3" s="8"/>
      <c r="K3" s="8"/>
      <c r="L3" s="8"/>
      <c r="M3" s="8"/>
      <c r="N3" s="8"/>
      <c r="O3" s="69"/>
      <c r="P3" s="69"/>
    </row>
    <row r="4" spans="1:16" s="10" customFormat="1" ht="15" customHeight="1" x14ac:dyDescent="0.25">
      <c r="B4" s="116"/>
      <c r="C4" s="117"/>
      <c r="D4" s="117"/>
      <c r="E4" s="117"/>
      <c r="F4" s="117"/>
      <c r="G4" s="69"/>
      <c r="H4" s="69"/>
      <c r="I4" s="69"/>
      <c r="J4" s="8"/>
      <c r="K4" s="8"/>
      <c r="L4" s="8"/>
      <c r="M4" s="8"/>
      <c r="N4" s="8"/>
      <c r="O4" s="69"/>
      <c r="P4" s="69"/>
    </row>
    <row r="5" spans="1:16" s="10" customFormat="1" ht="15" customHeight="1" x14ac:dyDescent="0.25">
      <c r="B5" s="116"/>
      <c r="C5" s="117"/>
      <c r="D5" s="117"/>
      <c r="E5" s="117"/>
      <c r="F5" s="117"/>
      <c r="G5" s="69"/>
      <c r="H5" s="69"/>
      <c r="I5" s="69"/>
      <c r="J5" s="8"/>
      <c r="K5" s="8"/>
      <c r="L5" s="8"/>
      <c r="M5" s="8"/>
      <c r="N5" s="8"/>
      <c r="O5" s="69"/>
      <c r="P5" s="69"/>
    </row>
    <row r="6" spans="1:16" s="10" customFormat="1" ht="15" customHeight="1" x14ac:dyDescent="0.25">
      <c r="B6" s="116"/>
      <c r="C6" s="117"/>
      <c r="D6" s="117"/>
      <c r="E6" s="117"/>
      <c r="F6" s="117"/>
      <c r="G6" s="69"/>
      <c r="H6" s="69"/>
      <c r="I6" s="69"/>
      <c r="J6" s="8"/>
      <c r="K6" s="8"/>
      <c r="L6" s="8"/>
      <c r="M6" s="8"/>
      <c r="N6" s="8"/>
      <c r="O6" s="69"/>
      <c r="P6" s="69"/>
    </row>
    <row r="7" spans="1:16" s="10" customFormat="1" ht="15" customHeight="1" x14ac:dyDescent="0.25">
      <c r="B7" s="116"/>
      <c r="C7" s="117"/>
      <c r="D7" s="117"/>
      <c r="E7" s="117"/>
      <c r="F7" s="117"/>
      <c r="G7" s="69"/>
      <c r="H7" s="69"/>
      <c r="I7" s="69"/>
      <c r="J7" s="8"/>
      <c r="K7" s="8"/>
      <c r="L7" s="8"/>
      <c r="M7" s="8"/>
      <c r="N7" s="8"/>
      <c r="O7" s="69"/>
      <c r="P7" s="69"/>
    </row>
    <row r="8" spans="1:16" s="10" customFormat="1" ht="15" customHeight="1" x14ac:dyDescent="0.25">
      <c r="B8" s="116"/>
      <c r="C8" s="117"/>
      <c r="D8" s="117"/>
      <c r="E8" s="117"/>
      <c r="F8" s="117"/>
      <c r="G8" s="69"/>
      <c r="H8" s="69"/>
      <c r="I8" s="69"/>
      <c r="J8" s="8"/>
      <c r="K8" s="8"/>
      <c r="L8" s="8"/>
      <c r="M8" s="8"/>
      <c r="N8" s="8"/>
      <c r="O8" s="69"/>
      <c r="P8" s="69"/>
    </row>
    <row r="9" spans="1:16" s="10" customFormat="1" ht="15" customHeight="1" x14ac:dyDescent="0.25">
      <c r="B9" s="116"/>
      <c r="C9" s="117"/>
      <c r="D9" s="117"/>
      <c r="E9" s="117"/>
      <c r="F9" s="117"/>
      <c r="G9" s="69"/>
      <c r="H9" s="69"/>
      <c r="I9" s="69"/>
      <c r="J9" s="8"/>
      <c r="K9" s="8"/>
      <c r="L9" s="8"/>
      <c r="M9" s="8"/>
      <c r="N9" s="8"/>
      <c r="O9" s="69"/>
      <c r="P9" s="69"/>
    </row>
    <row r="10" spans="1:16" s="10" customFormat="1" ht="15" customHeight="1" x14ac:dyDescent="0.25">
      <c r="B10" s="116"/>
      <c r="C10" s="117"/>
      <c r="D10" s="117"/>
      <c r="E10" s="117"/>
      <c r="F10" s="117"/>
      <c r="G10" s="69"/>
      <c r="H10" s="69"/>
      <c r="I10" s="69"/>
      <c r="J10" s="8"/>
      <c r="K10" s="8"/>
      <c r="L10" s="8"/>
      <c r="M10" s="8"/>
      <c r="N10" s="8"/>
      <c r="O10" s="69"/>
      <c r="P10" s="69"/>
    </row>
    <row r="11" spans="1:16" s="10" customFormat="1" ht="15" customHeight="1" x14ac:dyDescent="0.25">
      <c r="B11" s="116"/>
      <c r="C11" s="117"/>
      <c r="D11" s="117"/>
      <c r="E11" s="117"/>
      <c r="F11" s="117"/>
      <c r="G11" s="69"/>
      <c r="H11" s="69"/>
      <c r="I11" s="69"/>
      <c r="J11" s="8"/>
      <c r="K11" s="8"/>
      <c r="L11" s="8"/>
      <c r="M11" s="8"/>
      <c r="N11" s="8"/>
      <c r="O11" s="69"/>
      <c r="P11" s="69"/>
    </row>
    <row r="12" spans="1:16" s="10" customFormat="1" ht="15" customHeight="1" x14ac:dyDescent="0.25">
      <c r="B12" s="116"/>
      <c r="C12" s="117"/>
      <c r="D12" s="117"/>
      <c r="E12" s="117"/>
      <c r="F12" s="117"/>
      <c r="G12" s="69"/>
      <c r="H12" s="69"/>
      <c r="I12" s="69"/>
      <c r="J12" s="8"/>
      <c r="K12" s="8"/>
      <c r="L12" s="8"/>
      <c r="M12" s="8"/>
      <c r="N12" s="8"/>
      <c r="O12" s="69"/>
      <c r="P12" s="69"/>
    </row>
    <row r="13" spans="1:16" s="10" customFormat="1" ht="15" customHeight="1" x14ac:dyDescent="0.25">
      <c r="B13" s="116"/>
      <c r="C13" s="117"/>
      <c r="D13" s="117"/>
      <c r="E13" s="117"/>
      <c r="F13" s="117"/>
      <c r="G13" s="69"/>
      <c r="H13" s="69"/>
      <c r="I13" s="69"/>
      <c r="J13" s="8"/>
      <c r="K13" s="8"/>
      <c r="L13" s="8"/>
      <c r="M13" s="8"/>
      <c r="N13" s="8"/>
      <c r="O13" s="69"/>
      <c r="P13" s="69"/>
    </row>
    <row r="14" spans="1:16" ht="15" customHeight="1" x14ac:dyDescent="0.25"/>
    <row r="15" spans="1:16" ht="15" customHeight="1" x14ac:dyDescent="0.25">
      <c r="I15"/>
      <c r="J15"/>
      <c r="K15"/>
    </row>
    <row r="16" spans="1:16" ht="15" customHeight="1" x14ac:dyDescent="0.25">
      <c r="I16"/>
      <c r="J16"/>
      <c r="K16"/>
    </row>
    <row r="17" spans="1:11" ht="15" customHeight="1" x14ac:dyDescent="0.25">
      <c r="I17"/>
      <c r="J17"/>
      <c r="K17"/>
    </row>
    <row r="18" spans="1:11" ht="15" customHeight="1" x14ac:dyDescent="0.25">
      <c r="I18"/>
      <c r="J18"/>
      <c r="K18"/>
    </row>
    <row r="19" spans="1:11" ht="15" customHeight="1" x14ac:dyDescent="0.25">
      <c r="I19"/>
      <c r="J19"/>
      <c r="K19"/>
    </row>
    <row r="20" spans="1:11" s="1" customFormat="1" ht="15" customHeight="1" x14ac:dyDescent="0.25">
      <c r="A20" s="59" t="s">
        <v>11</v>
      </c>
      <c r="B20" s="505" t="s">
        <v>189</v>
      </c>
      <c r="C20" s="445"/>
      <c r="D20" s="445"/>
      <c r="E20" s="445"/>
      <c r="F20" s="445"/>
    </row>
    <row r="21" spans="1:11" s="1" customFormat="1" ht="15" customHeight="1" x14ac:dyDescent="0.25">
      <c r="A21" s="92" t="s">
        <v>7</v>
      </c>
      <c r="B21" s="506" t="s">
        <v>177</v>
      </c>
      <c r="C21" s="417"/>
      <c r="D21" s="417"/>
      <c r="E21" s="417"/>
      <c r="F21" s="417"/>
    </row>
    <row r="22" spans="1:11" s="1" customFormat="1" ht="15" customHeight="1" x14ac:dyDescent="0.25">
      <c r="A22" s="92" t="s">
        <v>2</v>
      </c>
      <c r="B22" s="410" t="s">
        <v>178</v>
      </c>
      <c r="C22" s="411"/>
      <c r="D22" s="411"/>
      <c r="E22" s="411"/>
      <c r="F22" s="411"/>
    </row>
    <row r="23" spans="1:11" ht="15" customHeight="1" x14ac:dyDescent="0.25">
      <c r="B23" s="410" t="s">
        <v>174</v>
      </c>
      <c r="C23" s="411"/>
      <c r="D23" s="411"/>
      <c r="E23" s="411"/>
      <c r="F23" s="411"/>
    </row>
    <row r="24" spans="1:11" ht="15" customHeight="1" x14ac:dyDescent="0.25"/>
    <row r="25" spans="1:11" ht="15" customHeight="1" x14ac:dyDescent="0.25"/>
    <row r="26" spans="1:11" ht="15" customHeight="1" x14ac:dyDescent="0.25"/>
    <row r="27" spans="1:11" ht="15" customHeight="1" x14ac:dyDescent="0.25"/>
    <row r="28" spans="1:11" ht="15" customHeight="1" x14ac:dyDescent="0.25"/>
    <row r="29" spans="1:11" ht="15" customHeight="1" x14ac:dyDescent="0.25"/>
    <row r="30" spans="1:11" ht="15" customHeight="1" x14ac:dyDescent="0.25"/>
    <row r="31" spans="1:11" ht="15" customHeight="1" x14ac:dyDescent="0.25"/>
    <row r="32" spans="1:11" ht="15" customHeight="1" x14ac:dyDescent="0.25"/>
    <row r="33" spans="1:9" ht="15" customHeight="1" x14ac:dyDescent="0.25"/>
    <row r="48" spans="1:9" ht="12" customHeight="1" x14ac:dyDescent="0.25">
      <c r="A48" s="49"/>
      <c r="B48" s="49"/>
      <c r="C48" s="49"/>
      <c r="D48" s="49"/>
      <c r="E48" s="49"/>
      <c r="F48" s="49"/>
      <c r="G48" s="49"/>
      <c r="H48" s="49"/>
      <c r="I48" s="49"/>
    </row>
    <row r="49" spans="1:14" ht="12" customHeight="1" x14ac:dyDescent="0.25">
      <c r="A49" s="49"/>
      <c r="B49" s="49"/>
      <c r="C49" s="49"/>
      <c r="D49" s="49"/>
      <c r="E49" s="49"/>
      <c r="F49" s="49"/>
      <c r="G49" s="49"/>
      <c r="H49" s="49"/>
      <c r="I49" s="49"/>
    </row>
    <row r="50" spans="1:14" ht="12" customHeight="1" x14ac:dyDescent="0.25">
      <c r="A50" s="23"/>
      <c r="B50" s="30"/>
      <c r="C50" s="47"/>
      <c r="D50" s="47"/>
      <c r="E50" s="47"/>
      <c r="F50" s="47"/>
      <c r="G50" s="47"/>
      <c r="H50" s="47"/>
      <c r="I50" s="47"/>
      <c r="L50" s="7"/>
      <c r="M50" s="7"/>
      <c r="N50" s="7"/>
    </row>
    <row r="51" spans="1:14" ht="12" customHeight="1" x14ac:dyDescent="0.25">
      <c r="A51" s="23"/>
      <c r="B51" s="31"/>
      <c r="C51" s="47"/>
      <c r="D51" s="47"/>
      <c r="E51" s="47"/>
      <c r="F51" s="47"/>
      <c r="G51" s="47"/>
      <c r="H51" s="47"/>
      <c r="I51" s="47"/>
    </row>
    <row r="52" spans="1:14" ht="12" customHeight="1" x14ac:dyDescent="0.25">
      <c r="A52" s="23"/>
      <c r="B52" s="32"/>
      <c r="C52" s="48"/>
      <c r="D52" s="48"/>
      <c r="E52" s="48"/>
      <c r="F52" s="48"/>
      <c r="G52" s="48"/>
      <c r="H52" s="48"/>
      <c r="I52" s="48"/>
    </row>
    <row r="53" spans="1:14" ht="12" customHeight="1" x14ac:dyDescent="0.25">
      <c r="A53" s="23"/>
      <c r="B53" s="33"/>
      <c r="C53" s="23"/>
      <c r="D53" s="47"/>
      <c r="E53" s="47"/>
      <c r="F53" s="47"/>
      <c r="G53" s="47"/>
      <c r="H53" s="47"/>
      <c r="I53" s="47"/>
    </row>
    <row r="54" spans="1:14" s="49" customFormat="1" ht="12" customHeight="1" x14ac:dyDescent="0.25">
      <c r="B54" s="31"/>
      <c r="C54" s="43"/>
      <c r="D54" s="136"/>
      <c r="E54" s="136"/>
      <c r="F54" s="136"/>
    </row>
    <row r="55" spans="1:14" s="49" customFormat="1" ht="12" customHeight="1" x14ac:dyDescent="0.25">
      <c r="B55" s="32"/>
      <c r="C55" s="41"/>
      <c r="D55" s="136"/>
      <c r="E55" s="136"/>
      <c r="F55" s="136"/>
    </row>
    <row r="56" spans="1:14" s="49" customFormat="1" ht="12" customHeight="1" x14ac:dyDescent="0.25">
      <c r="B56" s="33"/>
      <c r="C56" s="43"/>
      <c r="D56" s="136"/>
      <c r="E56" s="136"/>
      <c r="F56" s="136"/>
    </row>
    <row r="57" spans="1:14" s="49" customFormat="1" ht="12" customHeight="1" x14ac:dyDescent="0.25"/>
  </sheetData>
  <mergeCells count="5">
    <mergeCell ref="B2:F2"/>
    <mergeCell ref="B20:F20"/>
    <mergeCell ref="B21:F21"/>
    <mergeCell ref="B22:F22"/>
    <mergeCell ref="B23:F23"/>
  </mergeCells>
  <hyperlinks>
    <hyperlink ref="F1" location="Contents!A1" display="[contents Ç]" xr:uid="{00000000-0004-0000-0E00-000000000000}"/>
    <hyperlink ref="B22:F22" r:id="rId1" display="http://www.observatorioemigracao.pt/np4EN/5999.html" xr:uid="{00000000-0004-0000-0E00-000001000000}"/>
    <hyperlink ref="B23:F23" r:id="rId2" display="'http://www.observatorioemigracao.pt/np4/5999.html" xr:uid="{00000000-0004-0000-0E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56"/>
  <sheetViews>
    <sheetView showGridLines="0" zoomScaleNormal="100" workbookViewId="0">
      <selection activeCell="F1" sqref="F1"/>
    </sheetView>
  </sheetViews>
  <sheetFormatPr defaultColWidth="8.7109375" defaultRowHeight="12" customHeight="1" x14ac:dyDescent="0.25"/>
  <cols>
    <col min="1" max="1" width="8.7109375" style="28"/>
    <col min="2" max="6" width="16.7109375" style="28" customWidth="1"/>
    <col min="7" max="8" width="9" style="28" bestFit="1" customWidth="1"/>
    <col min="9" max="9" width="13.42578125" style="28" customWidth="1"/>
    <col min="10" max="10" width="10.85546875" style="28" bestFit="1" customWidth="1"/>
    <col min="11" max="16384" width="8.7109375" style="28"/>
  </cols>
  <sheetData>
    <row r="1" spans="1:16" s="1" customFormat="1" ht="30" customHeight="1" x14ac:dyDescent="0.25">
      <c r="A1" s="51" t="s">
        <v>0</v>
      </c>
      <c r="B1" s="168" t="s">
        <v>1</v>
      </c>
      <c r="C1" s="73"/>
      <c r="D1" s="73"/>
      <c r="E1" s="73"/>
      <c r="F1" s="75" t="s">
        <v>5</v>
      </c>
    </row>
    <row r="2" spans="1:16" s="17" customFormat="1" ht="45" customHeight="1" x14ac:dyDescent="0.25">
      <c r="A2" s="15"/>
      <c r="B2" s="501" t="s">
        <v>113</v>
      </c>
      <c r="C2" s="502"/>
      <c r="D2" s="502"/>
      <c r="E2" s="502"/>
      <c r="F2" s="502"/>
      <c r="G2" s="25"/>
      <c r="H2" s="25"/>
      <c r="I2" s="25"/>
      <c r="J2" s="22"/>
      <c r="K2" s="22"/>
      <c r="L2" s="16"/>
      <c r="M2" s="16"/>
      <c r="N2" s="16"/>
      <c r="O2" s="25"/>
      <c r="P2" s="25"/>
    </row>
    <row r="3" spans="1:16" ht="15" customHeight="1" x14ac:dyDescent="0.25"/>
    <row r="4" spans="1:16" ht="15" customHeight="1" x14ac:dyDescent="0.25"/>
    <row r="5" spans="1:16" ht="15" customHeight="1" x14ac:dyDescent="0.25"/>
    <row r="6" spans="1:16" ht="15" customHeight="1" x14ac:dyDescent="0.25"/>
    <row r="7" spans="1:16" s="73" customFormat="1" ht="15" customHeight="1" x14ac:dyDescent="0.25"/>
    <row r="8" spans="1:16" s="73" customFormat="1" ht="15" customHeight="1" x14ac:dyDescent="0.25"/>
    <row r="9" spans="1:16" s="73" customFormat="1" ht="15" customHeight="1" x14ac:dyDescent="0.25"/>
    <row r="10" spans="1:16" ht="15" customHeight="1" x14ac:dyDescent="0.25"/>
    <row r="11" spans="1:16" ht="15" customHeight="1" x14ac:dyDescent="0.25"/>
    <row r="12" spans="1:16" ht="15" customHeight="1" x14ac:dyDescent="0.25"/>
    <row r="13" spans="1:16" ht="15" customHeight="1" x14ac:dyDescent="0.25"/>
    <row r="14" spans="1:16" ht="15" customHeight="1" x14ac:dyDescent="0.25"/>
    <row r="15" spans="1:16" ht="15" customHeight="1" x14ac:dyDescent="0.25"/>
    <row r="16" spans="1:16" ht="15" customHeight="1" x14ac:dyDescent="0.25"/>
    <row r="17" spans="1:7" ht="15" customHeight="1" x14ac:dyDescent="0.25"/>
    <row r="18" spans="1:7" ht="15" customHeight="1" x14ac:dyDescent="0.25"/>
    <row r="19" spans="1:7" ht="15" customHeight="1" x14ac:dyDescent="0.25"/>
    <row r="20" spans="1:7" s="1" customFormat="1" ht="45" customHeight="1" x14ac:dyDescent="0.25">
      <c r="A20" s="59" t="s">
        <v>11</v>
      </c>
      <c r="B20" s="507" t="s">
        <v>190</v>
      </c>
      <c r="C20" s="415"/>
      <c r="D20" s="415"/>
      <c r="E20" s="415"/>
      <c r="F20" s="415"/>
      <c r="G20"/>
    </row>
    <row r="21" spans="1:7" s="1" customFormat="1" ht="15" customHeight="1" x14ac:dyDescent="0.25">
      <c r="A21" s="92" t="s">
        <v>7</v>
      </c>
      <c r="B21" s="506" t="s">
        <v>177</v>
      </c>
      <c r="C21" s="417"/>
      <c r="D21" s="417"/>
      <c r="E21" s="417"/>
      <c r="F21" s="417"/>
    </row>
    <row r="22" spans="1:7" s="1" customFormat="1" ht="15" customHeight="1" x14ac:dyDescent="0.25">
      <c r="A22" s="92" t="s">
        <v>2</v>
      </c>
      <c r="B22" s="410" t="s">
        <v>178</v>
      </c>
      <c r="C22" s="411"/>
      <c r="D22" s="411"/>
      <c r="E22" s="411"/>
      <c r="F22" s="411"/>
    </row>
    <row r="23" spans="1:7" ht="15" customHeight="1" x14ac:dyDescent="0.25">
      <c r="B23" s="410" t="s">
        <v>174</v>
      </c>
      <c r="C23" s="411"/>
      <c r="D23" s="411"/>
      <c r="E23" s="411"/>
      <c r="F23" s="411"/>
    </row>
    <row r="24" spans="1:7" ht="15" customHeight="1" x14ac:dyDescent="0.25"/>
    <row r="25" spans="1:7" ht="15" customHeight="1" x14ac:dyDescent="0.25"/>
    <row r="26" spans="1:7" ht="15" customHeight="1" x14ac:dyDescent="0.25"/>
    <row r="27" spans="1:7" ht="15" customHeight="1"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spans="1:9" ht="15" customHeight="1" x14ac:dyDescent="0.25"/>
    <row r="48" spans="1:9" ht="12" customHeight="1" x14ac:dyDescent="0.25">
      <c r="A48" s="27"/>
      <c r="B48" s="27"/>
      <c r="C48" s="27"/>
      <c r="D48" s="27"/>
      <c r="E48" s="27"/>
      <c r="F48" s="27"/>
      <c r="G48" s="27"/>
      <c r="H48" s="27"/>
      <c r="I48" s="27"/>
    </row>
    <row r="49" spans="1:9" ht="12" customHeight="1" x14ac:dyDescent="0.25">
      <c r="A49" s="27"/>
      <c r="B49" s="27"/>
      <c r="C49" s="27"/>
      <c r="D49" s="27"/>
      <c r="E49" s="27"/>
      <c r="F49" s="27"/>
      <c r="G49" s="27"/>
      <c r="H49" s="27"/>
      <c r="I49" s="27"/>
    </row>
    <row r="50" spans="1:9" ht="12" customHeight="1" x14ac:dyDescent="0.25">
      <c r="A50" s="23"/>
      <c r="B50" s="314"/>
      <c r="C50" s="315" t="s">
        <v>24</v>
      </c>
      <c r="D50" s="315" t="s">
        <v>23</v>
      </c>
      <c r="E50" s="315" t="s">
        <v>85</v>
      </c>
      <c r="G50" s="7"/>
      <c r="H50" s="7"/>
      <c r="I50" s="7"/>
    </row>
    <row r="51" spans="1:9" ht="12" customHeight="1" x14ac:dyDescent="0.25">
      <c r="A51" s="23"/>
      <c r="B51" s="316">
        <v>1990</v>
      </c>
      <c r="C51" s="313">
        <v>1092141</v>
      </c>
      <c r="D51" s="313">
        <v>910907</v>
      </c>
      <c r="E51" s="313">
        <v>57742</v>
      </c>
    </row>
    <row r="52" spans="1:9" ht="12" customHeight="1" x14ac:dyDescent="0.25">
      <c r="A52" s="23"/>
      <c r="B52" s="316">
        <v>1995</v>
      </c>
      <c r="C52" s="313">
        <v>1187356</v>
      </c>
      <c r="D52" s="313">
        <v>853198</v>
      </c>
      <c r="E52" s="313">
        <v>56635</v>
      </c>
    </row>
    <row r="53" spans="1:9" s="27" customFormat="1" ht="12" customHeight="1" x14ac:dyDescent="0.25">
      <c r="B53" s="316">
        <v>2000</v>
      </c>
      <c r="C53" s="314">
        <v>1301084</v>
      </c>
      <c r="D53" s="313">
        <v>815315</v>
      </c>
      <c r="E53" s="313">
        <v>58045</v>
      </c>
    </row>
    <row r="54" spans="1:9" s="27" customFormat="1" ht="12" customHeight="1" x14ac:dyDescent="0.25">
      <c r="B54" s="316">
        <v>2005</v>
      </c>
      <c r="C54" s="314">
        <v>1114618</v>
      </c>
      <c r="D54" s="313">
        <v>758905</v>
      </c>
      <c r="E54" s="313">
        <v>62543</v>
      </c>
    </row>
    <row r="55" spans="1:9" s="27" customFormat="1" ht="12" customHeight="1" x14ac:dyDescent="0.25">
      <c r="B55" s="316">
        <v>2010</v>
      </c>
      <c r="C55" s="314">
        <v>1308130</v>
      </c>
      <c r="D55" s="313">
        <v>712886</v>
      </c>
      <c r="E55" s="313">
        <v>77881</v>
      </c>
    </row>
    <row r="56" spans="1:9" s="27" customFormat="1" ht="12" customHeight="1" x14ac:dyDescent="0.25">
      <c r="B56" s="316">
        <v>2015</v>
      </c>
      <c r="C56" s="313">
        <v>1433482</v>
      </c>
      <c r="D56" s="313">
        <v>775050</v>
      </c>
      <c r="E56" s="313">
        <v>97789</v>
      </c>
    </row>
  </sheetData>
  <mergeCells count="5">
    <mergeCell ref="B2:F2"/>
    <mergeCell ref="B20:F20"/>
    <mergeCell ref="B21:F21"/>
    <mergeCell ref="B22:F22"/>
    <mergeCell ref="B23:F23"/>
  </mergeCells>
  <hyperlinks>
    <hyperlink ref="F1" location="Contents!A1" display="[contents Ç]" xr:uid="{00000000-0004-0000-0F00-000000000000}"/>
    <hyperlink ref="B22:F22" r:id="rId1" display="http://www.observatorioemigracao.pt/np4EN/5999.html" xr:uid="{00000000-0004-0000-0F00-000001000000}"/>
    <hyperlink ref="B23:F23" r:id="rId2" display="'http://www.observatorioemigracao.pt/np4/5999.html" xr:uid="{00000000-0004-0000-0F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P55"/>
  <sheetViews>
    <sheetView showGridLines="0" zoomScaleNormal="100" workbookViewId="0">
      <selection activeCell="F1" sqref="F1"/>
    </sheetView>
  </sheetViews>
  <sheetFormatPr defaultColWidth="8.7109375" defaultRowHeight="12" customHeight="1" x14ac:dyDescent="0.25"/>
  <cols>
    <col min="1" max="1" width="8.7109375" style="73"/>
    <col min="2" max="6" width="16.7109375" style="73" customWidth="1"/>
    <col min="7" max="16384" width="8.7109375" style="73"/>
  </cols>
  <sheetData>
    <row r="1" spans="1:16" s="1" customFormat="1" ht="30" customHeight="1" x14ac:dyDescent="0.25">
      <c r="A1" s="51" t="s">
        <v>0</v>
      </c>
      <c r="B1" s="168" t="s">
        <v>1</v>
      </c>
      <c r="C1" s="74"/>
      <c r="D1" s="74"/>
      <c r="E1" s="74"/>
      <c r="F1" s="75" t="s">
        <v>5</v>
      </c>
    </row>
    <row r="2" spans="1:16" s="17" customFormat="1" ht="45" customHeight="1" x14ac:dyDescent="0.25">
      <c r="A2" s="85"/>
      <c r="B2" s="508" t="s">
        <v>176</v>
      </c>
      <c r="C2" s="509"/>
      <c r="D2" s="509"/>
      <c r="E2" s="509"/>
      <c r="F2" s="509"/>
      <c r="G2" s="69"/>
      <c r="H2" s="69"/>
      <c r="I2" s="69"/>
      <c r="J2" s="79"/>
      <c r="K2" s="79"/>
      <c r="L2" s="16"/>
      <c r="M2" s="16"/>
      <c r="N2" s="16"/>
      <c r="O2" s="69"/>
      <c r="P2" s="69"/>
    </row>
    <row r="3" spans="1:16" ht="15" customHeight="1" x14ac:dyDescent="0.25">
      <c r="A3" s="71"/>
      <c r="B3" s="71"/>
      <c r="C3" s="71"/>
      <c r="D3" s="71"/>
      <c r="E3" s="71"/>
      <c r="F3" s="71"/>
      <c r="J3"/>
      <c r="K3"/>
      <c r="L3"/>
      <c r="M3"/>
    </row>
    <row r="4" spans="1:16" ht="15" customHeight="1" x14ac:dyDescent="0.25">
      <c r="A4" s="71"/>
      <c r="B4" s="71"/>
      <c r="C4" s="71"/>
      <c r="D4" s="71"/>
      <c r="E4" s="71"/>
      <c r="F4" s="71"/>
      <c r="J4"/>
      <c r="K4"/>
      <c r="L4"/>
      <c r="M4"/>
    </row>
    <row r="5" spans="1:16" ht="15" customHeight="1" x14ac:dyDescent="0.25">
      <c r="A5" s="71"/>
      <c r="B5" s="71"/>
      <c r="C5" s="71"/>
      <c r="D5" s="71"/>
      <c r="E5" s="71"/>
      <c r="F5" s="71"/>
      <c r="J5"/>
      <c r="K5"/>
      <c r="L5"/>
      <c r="M5"/>
    </row>
    <row r="6" spans="1:16" ht="15" customHeight="1" x14ac:dyDescent="0.25">
      <c r="A6" s="71"/>
      <c r="B6" s="71"/>
      <c r="C6" s="71"/>
      <c r="D6" s="71"/>
      <c r="E6" s="71"/>
      <c r="F6" s="71"/>
      <c r="J6"/>
      <c r="K6"/>
      <c r="L6"/>
      <c r="M6"/>
    </row>
    <row r="7" spans="1:16" ht="15" customHeight="1" x14ac:dyDescent="0.25">
      <c r="A7" s="71"/>
      <c r="B7" s="71"/>
      <c r="C7" s="71"/>
      <c r="D7" s="71"/>
      <c r="E7" s="71"/>
      <c r="F7" s="71"/>
      <c r="J7"/>
      <c r="K7"/>
      <c r="L7"/>
      <c r="M7"/>
    </row>
    <row r="8" spans="1:16" ht="15" customHeight="1" x14ac:dyDescent="0.25">
      <c r="A8" s="71"/>
      <c r="B8" s="71"/>
      <c r="C8" s="71"/>
      <c r="D8" s="71"/>
      <c r="E8" s="71"/>
      <c r="F8" s="71"/>
      <c r="J8"/>
      <c r="K8"/>
      <c r="L8"/>
      <c r="M8"/>
    </row>
    <row r="9" spans="1:16" ht="15" customHeight="1" x14ac:dyDescent="0.25">
      <c r="A9" s="71"/>
      <c r="B9" s="71"/>
      <c r="C9" s="71"/>
      <c r="D9" s="71"/>
      <c r="E9" s="71"/>
      <c r="F9" s="71"/>
      <c r="J9"/>
      <c r="K9"/>
      <c r="L9"/>
      <c r="M9"/>
    </row>
    <row r="10" spans="1:16" ht="15" customHeight="1" x14ac:dyDescent="0.25">
      <c r="A10" s="71"/>
      <c r="B10" s="71"/>
      <c r="C10" s="71"/>
      <c r="D10" s="71"/>
      <c r="E10" s="71"/>
      <c r="F10" s="71"/>
      <c r="J10"/>
      <c r="K10"/>
      <c r="L10"/>
      <c r="M10"/>
    </row>
    <row r="11" spans="1:16" ht="15" customHeight="1" x14ac:dyDescent="0.25">
      <c r="A11" s="71"/>
      <c r="B11" s="71"/>
      <c r="C11" s="71"/>
      <c r="D11" s="71"/>
      <c r="E11" s="71"/>
      <c r="F11" s="71"/>
      <c r="J11"/>
      <c r="K11"/>
      <c r="L11"/>
      <c r="M11"/>
    </row>
    <row r="12" spans="1:16" ht="15" customHeight="1" x14ac:dyDescent="0.25">
      <c r="A12" s="71"/>
      <c r="B12" s="71"/>
      <c r="C12" s="71"/>
      <c r="D12" s="71"/>
      <c r="E12" s="71"/>
      <c r="F12" s="71"/>
    </row>
    <row r="13" spans="1:16" ht="15" customHeight="1" x14ac:dyDescent="0.25">
      <c r="A13" s="71"/>
      <c r="B13" s="71"/>
      <c r="C13" s="71"/>
      <c r="D13" s="71"/>
      <c r="E13" s="71"/>
      <c r="F13" s="71"/>
    </row>
    <row r="14" spans="1:16" ht="15" customHeight="1" x14ac:dyDescent="0.25">
      <c r="A14" s="71"/>
      <c r="B14" s="71"/>
      <c r="C14" s="71"/>
      <c r="D14" s="71"/>
      <c r="E14" s="71"/>
      <c r="F14" s="71"/>
    </row>
    <row r="15" spans="1:16" ht="15" customHeight="1" x14ac:dyDescent="0.25">
      <c r="A15" s="71"/>
      <c r="B15" s="71"/>
      <c r="C15" s="71"/>
      <c r="D15" s="71"/>
      <c r="E15" s="71"/>
      <c r="F15" s="71"/>
    </row>
    <row r="16" spans="1:16" ht="15" customHeight="1" x14ac:dyDescent="0.25">
      <c r="A16" s="71"/>
      <c r="B16" s="71"/>
      <c r="C16" s="71"/>
      <c r="D16" s="71"/>
      <c r="E16" s="71"/>
      <c r="F16" s="71"/>
    </row>
    <row r="17" spans="1:6" ht="15" customHeight="1" x14ac:dyDescent="0.25">
      <c r="A17" s="71"/>
      <c r="B17" s="71"/>
      <c r="C17" s="71"/>
      <c r="D17" s="71"/>
      <c r="E17" s="71"/>
      <c r="F17" s="71"/>
    </row>
    <row r="18" spans="1:6" ht="15" customHeight="1" x14ac:dyDescent="0.25">
      <c r="A18" s="71"/>
      <c r="B18" s="71"/>
      <c r="C18" s="71"/>
      <c r="D18" s="71"/>
      <c r="E18" s="71"/>
      <c r="F18" s="71"/>
    </row>
    <row r="19" spans="1:6" ht="15" customHeight="1" x14ac:dyDescent="0.25">
      <c r="A19" s="71"/>
      <c r="B19" s="71"/>
      <c r="C19" s="71"/>
      <c r="D19" s="71"/>
      <c r="E19" s="71"/>
      <c r="F19" s="71"/>
    </row>
    <row r="20" spans="1:6" ht="15" customHeight="1" x14ac:dyDescent="0.25">
      <c r="A20" s="182" t="s">
        <v>57</v>
      </c>
      <c r="B20" s="511" t="s">
        <v>87</v>
      </c>
      <c r="C20" s="512"/>
      <c r="D20" s="512"/>
      <c r="E20" s="512"/>
      <c r="F20" s="512"/>
    </row>
    <row r="21" spans="1:6" s="1" customFormat="1" ht="30" customHeight="1" x14ac:dyDescent="0.25">
      <c r="A21" s="59" t="s">
        <v>11</v>
      </c>
      <c r="B21" s="510" t="s">
        <v>191</v>
      </c>
      <c r="C21" s="415"/>
      <c r="D21" s="415"/>
      <c r="E21" s="415"/>
      <c r="F21" s="415"/>
    </row>
    <row r="22" spans="1:6" s="1" customFormat="1" ht="15" customHeight="1" x14ac:dyDescent="0.25">
      <c r="A22" s="92" t="s">
        <v>7</v>
      </c>
      <c r="B22" s="422" t="s">
        <v>177</v>
      </c>
      <c r="C22" s="417"/>
      <c r="D22" s="417"/>
      <c r="E22" s="417"/>
      <c r="F22" s="417"/>
    </row>
    <row r="23" spans="1:6" s="1" customFormat="1" ht="15" customHeight="1" x14ac:dyDescent="0.25">
      <c r="A23" s="92" t="s">
        <v>2</v>
      </c>
      <c r="B23" s="410" t="s">
        <v>178</v>
      </c>
      <c r="C23" s="411"/>
      <c r="D23" s="411"/>
      <c r="E23" s="411"/>
      <c r="F23" s="411"/>
    </row>
    <row r="24" spans="1:6" s="1" customFormat="1" ht="15" customHeight="1" x14ac:dyDescent="0.25">
      <c r="A24" s="92"/>
      <c r="B24" s="410" t="s">
        <v>174</v>
      </c>
      <c r="C24" s="411"/>
      <c r="D24" s="411"/>
      <c r="E24" s="411"/>
      <c r="F24" s="411"/>
    </row>
    <row r="25" spans="1:6" s="1" customFormat="1" ht="15" customHeight="1" x14ac:dyDescent="0.25">
      <c r="A25" s="92"/>
      <c r="B25" s="235"/>
      <c r="C25" s="234"/>
      <c r="D25" s="234"/>
      <c r="E25" s="234"/>
      <c r="F25" s="234"/>
    </row>
    <row r="26" spans="1:6" s="1" customFormat="1" ht="15" customHeight="1" x14ac:dyDescent="0.25">
      <c r="A26" s="92"/>
      <c r="B26" s="235"/>
      <c r="C26" s="234"/>
      <c r="D26" s="234"/>
      <c r="E26" s="234"/>
      <c r="F26" s="234"/>
    </row>
    <row r="27" spans="1:6" s="1" customFormat="1" ht="15" customHeight="1" x14ac:dyDescent="0.25">
      <c r="A27" s="92"/>
      <c r="B27" s="235"/>
      <c r="C27" s="234"/>
      <c r="D27" s="234"/>
      <c r="E27" s="234"/>
      <c r="F27" s="234"/>
    </row>
    <row r="28" spans="1:6" s="1" customFormat="1" ht="15" customHeight="1" x14ac:dyDescent="0.25">
      <c r="A28" s="92"/>
      <c r="B28" s="235"/>
      <c r="C28" s="234"/>
      <c r="D28" s="234"/>
      <c r="E28" s="234"/>
      <c r="F28" s="234"/>
    </row>
    <row r="29" spans="1:6" s="1" customFormat="1" ht="15" customHeight="1" x14ac:dyDescent="0.25">
      <c r="A29" s="92"/>
      <c r="B29" s="235"/>
      <c r="C29" s="234"/>
      <c r="D29" s="234"/>
      <c r="E29" s="234"/>
      <c r="F29" s="234"/>
    </row>
    <row r="30" spans="1:6" s="1" customFormat="1" ht="15" customHeight="1" x14ac:dyDescent="0.25">
      <c r="A30" s="92"/>
      <c r="B30" s="235"/>
      <c r="C30" s="234"/>
      <c r="D30" s="234"/>
      <c r="E30" s="234"/>
      <c r="F30" s="234"/>
    </row>
    <row r="31" spans="1:6" s="1" customFormat="1" ht="15" customHeight="1" x14ac:dyDescent="0.25">
      <c r="A31" s="92"/>
      <c r="B31" s="235"/>
      <c r="C31" s="234"/>
      <c r="D31" s="234"/>
      <c r="E31" s="234"/>
      <c r="F31" s="234"/>
    </row>
    <row r="32" spans="1:6" s="1" customFormat="1" ht="15" customHeight="1" x14ac:dyDescent="0.25">
      <c r="A32" s="92"/>
      <c r="B32" s="235"/>
      <c r="C32" s="234"/>
      <c r="D32" s="234"/>
      <c r="E32" s="234"/>
      <c r="F32" s="234"/>
    </row>
    <row r="33" spans="1:12" ht="15" customHeight="1" x14ac:dyDescent="0.25">
      <c r="A33" s="71"/>
      <c r="B33" s="71"/>
      <c r="C33" s="71"/>
      <c r="D33" s="71"/>
      <c r="E33" s="71"/>
      <c r="F33" s="71"/>
      <c r="L33"/>
    </row>
    <row r="34" spans="1:12" ht="15" customHeight="1" x14ac:dyDescent="0.25">
      <c r="L34"/>
    </row>
    <row r="35" spans="1:12" ht="15" customHeight="1" x14ac:dyDescent="0.25">
      <c r="L35"/>
    </row>
    <row r="36" spans="1:12" ht="15" customHeight="1" x14ac:dyDescent="0.25"/>
    <row r="37" spans="1:12" ht="15" customHeight="1" x14ac:dyDescent="0.25"/>
    <row r="38" spans="1:12" ht="15" customHeight="1" x14ac:dyDescent="0.25"/>
    <row r="39" spans="1:12" ht="15" customHeight="1" x14ac:dyDescent="0.25"/>
    <row r="40" spans="1:12" ht="15" customHeight="1" x14ac:dyDescent="0.25"/>
    <row r="41" spans="1:12" ht="15" customHeight="1" x14ac:dyDescent="0.25"/>
    <row r="42" spans="1:12" ht="15" customHeight="1" x14ac:dyDescent="0.25"/>
    <row r="43" spans="1:12" ht="15" customHeight="1" x14ac:dyDescent="0.25"/>
    <row r="44" spans="1:12" ht="15" customHeight="1" x14ac:dyDescent="0.25"/>
    <row r="45" spans="1:12" ht="15" customHeight="1" x14ac:dyDescent="0.25"/>
    <row r="46" spans="1:12" ht="15" customHeight="1" x14ac:dyDescent="0.25"/>
    <row r="50" spans="2:3" ht="12" customHeight="1" x14ac:dyDescent="0.2">
      <c r="B50" s="180" t="s">
        <v>55</v>
      </c>
      <c r="C50" s="181">
        <v>68483</v>
      </c>
    </row>
    <row r="51" spans="2:3" ht="12" customHeight="1" x14ac:dyDescent="0.2">
      <c r="B51" s="180" t="s">
        <v>51</v>
      </c>
      <c r="C51" s="181">
        <v>55509</v>
      </c>
    </row>
    <row r="52" spans="2:3" ht="12" customHeight="1" x14ac:dyDescent="0.2">
      <c r="B52" s="180" t="s">
        <v>34</v>
      </c>
      <c r="C52" s="181">
        <v>42616</v>
      </c>
    </row>
    <row r="53" spans="2:3" ht="12" customHeight="1" x14ac:dyDescent="0.2">
      <c r="B53" s="180" t="s">
        <v>77</v>
      </c>
      <c r="C53" s="181">
        <v>36173</v>
      </c>
    </row>
    <row r="54" spans="2:3" ht="12" customHeight="1" x14ac:dyDescent="0.2">
      <c r="B54" s="180" t="s">
        <v>40</v>
      </c>
      <c r="C54" s="181">
        <v>19207</v>
      </c>
    </row>
    <row r="55" spans="2:3" ht="12" customHeight="1" x14ac:dyDescent="0.2">
      <c r="B55" s="180"/>
      <c r="C55" s="181"/>
    </row>
  </sheetData>
  <sortState xmlns:xlrd2="http://schemas.microsoft.com/office/spreadsheetml/2017/richdata2" ref="B50:C55">
    <sortCondition descending="1" ref="C50:C55"/>
  </sortState>
  <mergeCells count="6">
    <mergeCell ref="B24:F24"/>
    <mergeCell ref="B2:F2"/>
    <mergeCell ref="B21:F21"/>
    <mergeCell ref="B22:F22"/>
    <mergeCell ref="B23:F23"/>
    <mergeCell ref="B20:F20"/>
  </mergeCells>
  <hyperlinks>
    <hyperlink ref="F1" location="Contents!A1" display="[contents Ç]" xr:uid="{00000000-0004-0000-1000-000000000000}"/>
    <hyperlink ref="B23:F23" r:id="rId1" display="http://www.observatorioemigracao.pt/np4EN/5999.html" xr:uid="{00000000-0004-0000-1000-000001000000}"/>
    <hyperlink ref="B24:F24" r:id="rId2" display="'http://www.observatorioemigracao.pt/np4/5999.html" xr:uid="{00000000-0004-0000-10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74"/>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0" s="1" customFormat="1" ht="30" customHeight="1" x14ac:dyDescent="0.25">
      <c r="A1" s="51" t="s">
        <v>0</v>
      </c>
      <c r="B1" s="168" t="s">
        <v>1</v>
      </c>
      <c r="C1" s="73"/>
      <c r="D1" s="73"/>
      <c r="E1" s="73"/>
      <c r="F1" s="75" t="s">
        <v>5</v>
      </c>
    </row>
    <row r="2" spans="1:10" s="17" customFormat="1" ht="45" customHeight="1" x14ac:dyDescent="0.25">
      <c r="A2" s="15"/>
      <c r="B2" s="501" t="s">
        <v>111</v>
      </c>
      <c r="C2" s="502"/>
      <c r="D2" s="502"/>
      <c r="E2" s="502"/>
      <c r="F2" s="502"/>
      <c r="G2" s="25"/>
      <c r="H2" s="25"/>
      <c r="I2" s="25"/>
      <c r="J2" s="25"/>
    </row>
    <row r="3" spans="1:10" ht="15" customHeight="1" x14ac:dyDescent="0.25">
      <c r="A3" s="62"/>
    </row>
    <row r="4" spans="1:10" s="73" customFormat="1" ht="15" customHeight="1" x14ac:dyDescent="0.25">
      <c r="A4" s="62"/>
    </row>
    <row r="5" spans="1:10" s="73" customFormat="1" ht="15" customHeight="1" x14ac:dyDescent="0.25">
      <c r="A5" s="62"/>
    </row>
    <row r="6" spans="1:10" s="73" customFormat="1" ht="15" customHeight="1" x14ac:dyDescent="0.25">
      <c r="A6" s="62"/>
    </row>
    <row r="7" spans="1:10" s="73" customFormat="1" ht="15" customHeight="1" x14ac:dyDescent="0.25">
      <c r="A7" s="62"/>
    </row>
    <row r="8" spans="1:10" s="73" customFormat="1" ht="15" customHeight="1" x14ac:dyDescent="0.25">
      <c r="A8" s="62"/>
    </row>
    <row r="9" spans="1:10" s="73" customFormat="1" ht="15" customHeight="1" x14ac:dyDescent="0.25">
      <c r="A9" s="62"/>
    </row>
    <row r="10" spans="1:10" s="73" customFormat="1" ht="15" customHeight="1" x14ac:dyDescent="0.25">
      <c r="A10" s="62"/>
    </row>
    <row r="11" spans="1:10" s="73" customFormat="1" ht="15" customHeight="1" x14ac:dyDescent="0.25">
      <c r="A11" s="62"/>
    </row>
    <row r="12" spans="1:10" s="73" customFormat="1" ht="15" customHeight="1" x14ac:dyDescent="0.25">
      <c r="A12" s="62"/>
    </row>
    <row r="13" spans="1:10" s="73" customFormat="1" ht="15" customHeight="1" x14ac:dyDescent="0.25">
      <c r="A13" s="62"/>
    </row>
    <row r="14" spans="1:10" ht="15" customHeight="1" x14ac:dyDescent="0.25">
      <c r="A14" s="62"/>
    </row>
    <row r="15" spans="1:10" s="73" customFormat="1" ht="15" customHeight="1" x14ac:dyDescent="0.25">
      <c r="A15" s="62"/>
    </row>
    <row r="16" spans="1:10" ht="15" customHeight="1" x14ac:dyDescent="0.25">
      <c r="A16" s="62"/>
    </row>
    <row r="17" spans="1:1" ht="15" customHeight="1" x14ac:dyDescent="0.25">
      <c r="A17" s="62"/>
    </row>
    <row r="18" spans="1:1" ht="15" customHeight="1" x14ac:dyDescent="0.25">
      <c r="A18" s="62"/>
    </row>
    <row r="19" spans="1:1" ht="15" customHeight="1" x14ac:dyDescent="0.25">
      <c r="A19" s="62"/>
    </row>
    <row r="20" spans="1:1" ht="15" customHeight="1" x14ac:dyDescent="0.25">
      <c r="A20" s="62"/>
    </row>
    <row r="21" spans="1:1" s="73" customFormat="1" ht="15" customHeight="1" x14ac:dyDescent="0.25">
      <c r="A21" s="62"/>
    </row>
    <row r="22" spans="1:1" s="73" customFormat="1" ht="15" customHeight="1" x14ac:dyDescent="0.25">
      <c r="A22" s="62"/>
    </row>
    <row r="23" spans="1:1" ht="15" customHeight="1" x14ac:dyDescent="0.25">
      <c r="A23" s="62"/>
    </row>
    <row r="24" spans="1:1" ht="15" customHeight="1" x14ac:dyDescent="0.25">
      <c r="A24" s="62"/>
    </row>
    <row r="25" spans="1:1" s="73" customFormat="1" ht="15" customHeight="1" x14ac:dyDescent="0.25">
      <c r="A25" s="62"/>
    </row>
    <row r="26" spans="1:1" ht="15" customHeight="1" x14ac:dyDescent="0.25">
      <c r="A26" s="62"/>
    </row>
    <row r="27" spans="1:1" ht="15" customHeight="1" x14ac:dyDescent="0.25">
      <c r="A27" s="62"/>
    </row>
    <row r="28" spans="1:1" ht="15" customHeight="1" x14ac:dyDescent="0.25">
      <c r="A28" s="62"/>
    </row>
    <row r="29" spans="1:1" ht="15" customHeight="1" x14ac:dyDescent="0.25">
      <c r="A29" s="62"/>
    </row>
    <row r="30" spans="1:1" ht="15" customHeight="1" x14ac:dyDescent="0.25">
      <c r="A30" s="62"/>
    </row>
    <row r="31" spans="1:1" ht="15" customHeight="1" x14ac:dyDescent="0.25">
      <c r="A31" s="62"/>
    </row>
    <row r="32" spans="1:1" ht="15" customHeight="1" x14ac:dyDescent="0.25">
      <c r="A32" s="62"/>
    </row>
    <row r="33" spans="1:6" ht="15" customHeight="1" x14ac:dyDescent="0.25">
      <c r="A33" s="62"/>
    </row>
    <row r="34" spans="1:6" ht="15" customHeight="1" x14ac:dyDescent="0.25">
      <c r="A34" s="62"/>
    </row>
    <row r="35" spans="1:6" ht="15" customHeight="1" x14ac:dyDescent="0.25">
      <c r="A35" s="71"/>
    </row>
    <row r="36" spans="1:6" ht="15" customHeight="1" x14ac:dyDescent="0.25"/>
    <row r="37" spans="1:6" s="1" customFormat="1" ht="15" customHeight="1" x14ac:dyDescent="0.25">
      <c r="A37" s="59" t="s">
        <v>11</v>
      </c>
      <c r="B37" s="513" t="s">
        <v>192</v>
      </c>
      <c r="C37" s="477"/>
      <c r="D37" s="477"/>
      <c r="E37" s="477"/>
      <c r="F37" s="477"/>
    </row>
    <row r="38" spans="1:6" s="1" customFormat="1" ht="15" customHeight="1" x14ac:dyDescent="0.25">
      <c r="A38" s="92" t="s">
        <v>7</v>
      </c>
      <c r="B38" s="514" t="s">
        <v>177</v>
      </c>
      <c r="C38" s="479"/>
      <c r="D38" s="479"/>
      <c r="E38" s="479"/>
      <c r="F38" s="479"/>
    </row>
    <row r="39" spans="1:6" ht="15" customHeight="1" x14ac:dyDescent="0.25">
      <c r="A39" s="92" t="s">
        <v>2</v>
      </c>
      <c r="B39" s="449" t="s">
        <v>178</v>
      </c>
      <c r="C39" s="411"/>
      <c r="D39" s="411"/>
      <c r="E39" s="411"/>
      <c r="F39" s="411"/>
    </row>
    <row r="40" spans="1:6" ht="15" customHeight="1" x14ac:dyDescent="0.25">
      <c r="B40" s="449" t="s">
        <v>174</v>
      </c>
      <c r="C40" s="411"/>
      <c r="D40" s="411"/>
      <c r="E40" s="411"/>
      <c r="F40" s="411"/>
    </row>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47" spans="1:6" ht="15" customHeight="1" x14ac:dyDescent="0.25"/>
    <row r="48" spans="1:6" ht="15" customHeight="1" x14ac:dyDescent="0.25"/>
    <row r="59" spans="1:8" ht="15" customHeight="1" x14ac:dyDescent="0.25"/>
    <row r="60" spans="1:8" ht="15" customHeight="1" x14ac:dyDescent="0.25">
      <c r="B60" s="252"/>
      <c r="C60" s="252">
        <v>2001</v>
      </c>
      <c r="D60" s="252">
        <v>2011</v>
      </c>
      <c r="F60"/>
      <c r="G60"/>
      <c r="H60"/>
    </row>
    <row r="61" spans="1:8" ht="15" customHeight="1" x14ac:dyDescent="0.25">
      <c r="B61" s="252" t="s">
        <v>18</v>
      </c>
      <c r="C61" s="252"/>
      <c r="D61" s="252"/>
      <c r="F61"/>
      <c r="G61"/>
      <c r="H61"/>
    </row>
    <row r="62" spans="1:8" ht="15" customHeight="1" x14ac:dyDescent="0.25">
      <c r="B62" s="252" t="s">
        <v>59</v>
      </c>
      <c r="C62" s="253">
        <v>82.238</v>
      </c>
      <c r="D62" s="253">
        <v>77</v>
      </c>
      <c r="F62"/>
      <c r="G62"/>
      <c r="H62"/>
    </row>
    <row r="63" spans="1:8" ht="15" customHeight="1" x14ac:dyDescent="0.25">
      <c r="B63" s="252" t="s">
        <v>60</v>
      </c>
      <c r="C63" s="253">
        <v>1058.4749999999999</v>
      </c>
      <c r="D63" s="253">
        <v>1154</v>
      </c>
      <c r="F63"/>
      <c r="G63"/>
      <c r="H63"/>
    </row>
    <row r="64" spans="1:8" ht="15" customHeight="1" x14ac:dyDescent="0.25">
      <c r="A64" s="49"/>
      <c r="B64" s="252" t="s">
        <v>90</v>
      </c>
      <c r="C64" s="253">
        <v>119.536</v>
      </c>
      <c r="D64" s="253">
        <v>205</v>
      </c>
      <c r="E64" s="49"/>
      <c r="F64"/>
      <c r="G64"/>
      <c r="H64"/>
    </row>
    <row r="65" spans="1:8" ht="15" customHeight="1" x14ac:dyDescent="0.25">
      <c r="A65" s="49"/>
      <c r="B65" s="252" t="s">
        <v>58</v>
      </c>
      <c r="C65" s="253"/>
      <c r="D65" s="253"/>
      <c r="E65" s="49"/>
      <c r="F65"/>
      <c r="G65"/>
      <c r="H65"/>
    </row>
    <row r="66" spans="1:8" ht="15" customHeight="1" x14ac:dyDescent="0.25">
      <c r="A66" s="23"/>
      <c r="B66" s="252" t="s">
        <v>91</v>
      </c>
      <c r="C66" s="253">
        <v>847.125</v>
      </c>
      <c r="D66" s="253">
        <v>875.79899999999998</v>
      </c>
      <c r="E66" s="47"/>
      <c r="F66"/>
      <c r="G66"/>
      <c r="H66"/>
    </row>
    <row r="67" spans="1:8" ht="15" customHeight="1" x14ac:dyDescent="0.25">
      <c r="A67" s="23"/>
      <c r="B67" s="252" t="s">
        <v>94</v>
      </c>
      <c r="C67" s="253">
        <v>295.08600000000001</v>
      </c>
      <c r="D67" s="253">
        <v>384.411</v>
      </c>
      <c r="E67" s="47"/>
      <c r="F67"/>
      <c r="G67"/>
      <c r="H67"/>
    </row>
    <row r="68" spans="1:8" ht="15" customHeight="1" x14ac:dyDescent="0.25">
      <c r="A68" s="23"/>
      <c r="B68" s="252" t="s">
        <v>93</v>
      </c>
      <c r="C68" s="253">
        <v>77.876000000000005</v>
      </c>
      <c r="D68" s="253">
        <v>151.22399999999999</v>
      </c>
      <c r="E68" s="48"/>
      <c r="F68"/>
      <c r="G68"/>
      <c r="H68"/>
    </row>
    <row r="69" spans="1:8" ht="15" customHeight="1" x14ac:dyDescent="0.25">
      <c r="A69" s="23"/>
      <c r="B69" s="252"/>
      <c r="C69" s="253"/>
      <c r="D69" s="253"/>
      <c r="E69" s="47"/>
      <c r="F69"/>
      <c r="G69"/>
      <c r="H69"/>
    </row>
    <row r="70" spans="1:8" s="49" customFormat="1" ht="15" customHeight="1" x14ac:dyDescent="0.25">
      <c r="B70" s="31"/>
      <c r="C70" s="43"/>
      <c r="D70" s="42"/>
      <c r="E70" s="42"/>
      <c r="F70"/>
      <c r="G70"/>
      <c r="H70"/>
    </row>
    <row r="71" spans="1:8" s="49" customFormat="1" ht="15" customHeight="1" x14ac:dyDescent="0.25">
      <c r="B71" s="32"/>
      <c r="C71" s="41"/>
      <c r="D71" s="42"/>
      <c r="E71" s="42"/>
      <c r="F71"/>
      <c r="G71"/>
      <c r="H71"/>
    </row>
    <row r="72" spans="1:8" s="49" customFormat="1" ht="15" customHeight="1" x14ac:dyDescent="0.25">
      <c r="B72" s="33"/>
      <c r="C72" s="43"/>
      <c r="D72" s="42"/>
      <c r="E72" s="42"/>
      <c r="F72"/>
      <c r="G72"/>
      <c r="H72"/>
    </row>
    <row r="73" spans="1:8" s="49" customFormat="1" ht="15" customHeight="1" x14ac:dyDescent="0.25">
      <c r="F73"/>
      <c r="G73"/>
      <c r="H73"/>
    </row>
    <row r="74" spans="1:8" ht="15" customHeight="1" x14ac:dyDescent="0.25">
      <c r="F74"/>
      <c r="G74"/>
      <c r="H74"/>
    </row>
  </sheetData>
  <mergeCells count="5">
    <mergeCell ref="B39:F39"/>
    <mergeCell ref="B2:F2"/>
    <mergeCell ref="B37:F37"/>
    <mergeCell ref="B38:F38"/>
    <mergeCell ref="B40:F40"/>
  </mergeCells>
  <hyperlinks>
    <hyperlink ref="F1" location="Contents!A1" display="[contents Ç]" xr:uid="{00000000-0004-0000-1100-000000000000}"/>
    <hyperlink ref="B39:F39" r:id="rId1" display="http://www.observatorioemigracao.pt/np4EN/5999.html" xr:uid="{00000000-0004-0000-1100-000001000000}"/>
    <hyperlink ref="B40:F40" r:id="rId2" display="'http://www.observatorioemigracao.pt/np4/5999.html" xr:uid="{00000000-0004-0000-1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81"/>
  <sheetViews>
    <sheetView showGridLines="0" zoomScaleNormal="100" workbookViewId="0">
      <selection activeCell="B2" sqref="B2:F2"/>
    </sheetView>
  </sheetViews>
  <sheetFormatPr defaultColWidth="8.7109375" defaultRowHeight="12" customHeight="1" x14ac:dyDescent="0.25"/>
  <cols>
    <col min="1" max="1" width="8.7109375" style="73"/>
    <col min="2" max="6" width="16.7109375" style="73" customWidth="1"/>
    <col min="7" max="16384" width="8.7109375" style="73"/>
  </cols>
  <sheetData>
    <row r="1" spans="1:12" s="1" customFormat="1" ht="30" customHeight="1" x14ac:dyDescent="0.25">
      <c r="A1" s="51" t="s">
        <v>0</v>
      </c>
      <c r="B1" s="168" t="s">
        <v>1</v>
      </c>
      <c r="C1" s="73"/>
      <c r="D1" s="73"/>
      <c r="E1" s="73"/>
      <c r="F1" s="75" t="s">
        <v>5</v>
      </c>
    </row>
    <row r="2" spans="1:12" s="17" customFormat="1" ht="30" customHeight="1" x14ac:dyDescent="0.25">
      <c r="A2" s="15"/>
      <c r="B2" s="501" t="s">
        <v>146</v>
      </c>
      <c r="C2" s="502"/>
      <c r="D2" s="502"/>
      <c r="E2" s="502"/>
      <c r="F2" s="502"/>
      <c r="G2" s="69"/>
      <c r="H2" s="69"/>
      <c r="I2" s="69"/>
      <c r="J2" s="79"/>
      <c r="K2" s="79"/>
      <c r="L2" s="16"/>
    </row>
    <row r="3" spans="1:12" ht="15" customHeight="1" x14ac:dyDescent="0.25"/>
    <row r="4" spans="1:12" ht="15" customHeight="1" x14ac:dyDescent="0.25"/>
    <row r="5" spans="1:12" ht="15" customHeight="1" x14ac:dyDescent="0.25"/>
    <row r="6" spans="1:12" ht="15" customHeight="1" x14ac:dyDescent="0.25"/>
    <row r="7" spans="1:12" ht="15" customHeight="1" x14ac:dyDescent="0.25"/>
    <row r="8" spans="1:12" ht="15" customHeight="1" x14ac:dyDescent="0.25"/>
    <row r="9" spans="1:12" ht="15" customHeight="1" x14ac:dyDescent="0.25"/>
    <row r="10" spans="1:12" ht="15" customHeight="1" x14ac:dyDescent="0.25"/>
    <row r="11" spans="1:12" ht="15" customHeight="1" x14ac:dyDescent="0.25"/>
    <row r="12" spans="1:12" ht="15" customHeight="1" x14ac:dyDescent="0.25"/>
    <row r="13" spans="1:12" ht="15" customHeight="1" x14ac:dyDescent="0.25"/>
    <row r="14" spans="1:12" ht="15" customHeight="1" x14ac:dyDescent="0.25"/>
    <row r="15" spans="1:12" ht="15" customHeight="1" x14ac:dyDescent="0.25"/>
    <row r="16" spans="1:12"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7" ht="15" customHeight="1" x14ac:dyDescent="0.25">
      <c r="A33" s="59" t="s">
        <v>57</v>
      </c>
      <c r="B33" s="486" t="s">
        <v>110</v>
      </c>
      <c r="C33" s="487"/>
      <c r="D33" s="487"/>
      <c r="E33" s="487"/>
      <c r="F33" s="421"/>
      <c r="G33" s="421"/>
    </row>
    <row r="34" spans="1:7" s="1" customFormat="1" ht="15" customHeight="1" x14ac:dyDescent="0.25">
      <c r="A34" s="59" t="s">
        <v>11</v>
      </c>
      <c r="B34" s="505" t="s">
        <v>189</v>
      </c>
      <c r="C34" s="415"/>
      <c r="D34" s="415"/>
      <c r="E34" s="415"/>
      <c r="F34" s="415"/>
    </row>
    <row r="35" spans="1:7" s="1" customFormat="1" ht="15" customHeight="1" x14ac:dyDescent="0.25">
      <c r="A35" s="92" t="s">
        <v>7</v>
      </c>
      <c r="B35" s="422" t="s">
        <v>177</v>
      </c>
      <c r="C35" s="417"/>
      <c r="D35" s="417"/>
      <c r="E35" s="417"/>
      <c r="F35" s="417"/>
    </row>
    <row r="36" spans="1:7" s="1" customFormat="1" ht="15" customHeight="1" x14ac:dyDescent="0.25">
      <c r="A36" s="92" t="s">
        <v>2</v>
      </c>
      <c r="B36" s="410" t="s">
        <v>178</v>
      </c>
      <c r="C36" s="411"/>
      <c r="D36" s="411"/>
      <c r="E36" s="411"/>
      <c r="F36" s="411"/>
    </row>
    <row r="37" spans="1:7" ht="15" customHeight="1" x14ac:dyDescent="0.25">
      <c r="B37" s="410" t="s">
        <v>174</v>
      </c>
      <c r="C37" s="411"/>
      <c r="D37" s="411"/>
      <c r="E37" s="411"/>
      <c r="F37" s="411"/>
    </row>
    <row r="38" spans="1:7" ht="15" customHeight="1" x14ac:dyDescent="0.25"/>
    <row r="39" spans="1:7" ht="15" customHeight="1" x14ac:dyDescent="0.25"/>
    <row r="40" spans="1:7" ht="15" customHeight="1" x14ac:dyDescent="0.25"/>
    <row r="41" spans="1:7" ht="15" customHeight="1" x14ac:dyDescent="0.25"/>
    <row r="42" spans="1:7" ht="15" customHeight="1" x14ac:dyDescent="0.25"/>
    <row r="43" spans="1:7" ht="15" customHeight="1" x14ac:dyDescent="0.25"/>
    <row r="44" spans="1:7" ht="15" customHeight="1" x14ac:dyDescent="0.25"/>
    <row r="45" spans="1:7" ht="15" customHeight="1" x14ac:dyDescent="0.25"/>
    <row r="46" spans="1:7" ht="15" customHeight="1" x14ac:dyDescent="0.25"/>
    <row r="50" spans="1:12" ht="12" customHeight="1" x14ac:dyDescent="0.25">
      <c r="B50" s="359" t="s">
        <v>40</v>
      </c>
      <c r="C50" s="311">
        <v>3.63</v>
      </c>
      <c r="E50" s="357"/>
      <c r="F50" s="357"/>
    </row>
    <row r="51" spans="1:12" ht="12" customHeight="1" x14ac:dyDescent="0.25">
      <c r="B51" s="359" t="s">
        <v>42</v>
      </c>
      <c r="C51" s="311">
        <v>2.34</v>
      </c>
      <c r="E51" s="354"/>
      <c r="F51" s="354"/>
    </row>
    <row r="52" spans="1:12" ht="12" customHeight="1" x14ac:dyDescent="0.25">
      <c r="B52" s="359" t="s">
        <v>30</v>
      </c>
      <c r="C52" s="311">
        <v>1.66</v>
      </c>
      <c r="E52" s="354"/>
      <c r="F52" s="354"/>
    </row>
    <row r="53" spans="1:12" ht="12" customHeight="1" x14ac:dyDescent="0.25">
      <c r="B53" s="359" t="s">
        <v>44</v>
      </c>
      <c r="C53" s="312">
        <v>1.65</v>
      </c>
      <c r="E53" s="354"/>
      <c r="F53" s="354"/>
    </row>
    <row r="54" spans="1:12" ht="12" customHeight="1" x14ac:dyDescent="0.25">
      <c r="B54" s="359" t="s">
        <v>37</v>
      </c>
      <c r="C54" s="311">
        <v>1.3</v>
      </c>
      <c r="E54" s="354"/>
      <c r="F54" s="354"/>
    </row>
    <row r="55" spans="1:12" ht="12" customHeight="1" x14ac:dyDescent="0.25">
      <c r="B55" s="359" t="s">
        <v>55</v>
      </c>
      <c r="C55" s="311">
        <v>1.18</v>
      </c>
      <c r="E55" s="354"/>
      <c r="F55" s="354"/>
    </row>
    <row r="56" spans="1:12" ht="12" customHeight="1" x14ac:dyDescent="0.25">
      <c r="B56" s="359" t="s">
        <v>50</v>
      </c>
      <c r="C56" s="311">
        <v>0.92</v>
      </c>
      <c r="E56" s="354"/>
      <c r="F56" s="354"/>
    </row>
    <row r="57" spans="1:12" ht="12" customHeight="1" x14ac:dyDescent="0.25">
      <c r="B57" s="359" t="s">
        <v>26</v>
      </c>
      <c r="C57" s="311">
        <v>0.88</v>
      </c>
      <c r="E57" s="357"/>
      <c r="F57" s="357"/>
    </row>
    <row r="58" spans="1:12" ht="12" customHeight="1" x14ac:dyDescent="0.25">
      <c r="B58" s="359" t="s">
        <v>54</v>
      </c>
      <c r="C58" s="311">
        <v>0.88</v>
      </c>
      <c r="E58" s="354"/>
      <c r="F58" s="354"/>
    </row>
    <row r="59" spans="1:12" ht="12" customHeight="1" x14ac:dyDescent="0.25">
      <c r="B59" s="359" t="s">
        <v>29</v>
      </c>
      <c r="C59" s="311">
        <v>0.79</v>
      </c>
      <c r="E59" s="356"/>
      <c r="F59" s="356"/>
    </row>
    <row r="60" spans="1:12" ht="12" customHeight="1" x14ac:dyDescent="0.25">
      <c r="B60" s="360" t="s">
        <v>53</v>
      </c>
      <c r="C60" s="311">
        <v>0.68</v>
      </c>
      <c r="E60" s="354"/>
      <c r="F60" s="354"/>
    </row>
    <row r="61" spans="1:12" ht="12" customHeight="1" x14ac:dyDescent="0.25">
      <c r="B61" s="359" t="s">
        <v>51</v>
      </c>
      <c r="C61" s="312">
        <v>0.65</v>
      </c>
      <c r="E61" s="354"/>
      <c r="F61" s="354"/>
    </row>
    <row r="62" spans="1:12" ht="12" customHeight="1" x14ac:dyDescent="0.25">
      <c r="A62" s="49"/>
      <c r="B62" s="359" t="s">
        <v>32</v>
      </c>
      <c r="C62" s="311">
        <v>0.55000000000000004</v>
      </c>
      <c r="D62" s="49"/>
      <c r="E62" s="354"/>
      <c r="F62" s="354"/>
      <c r="G62" s="49"/>
      <c r="H62" s="49"/>
      <c r="I62" s="49"/>
    </row>
    <row r="63" spans="1:12" ht="12" customHeight="1" x14ac:dyDescent="0.25">
      <c r="A63" s="49"/>
      <c r="B63" s="359" t="s">
        <v>34</v>
      </c>
      <c r="C63" s="311">
        <v>0.42</v>
      </c>
      <c r="D63" s="49"/>
      <c r="E63" s="355"/>
      <c r="F63" s="355"/>
      <c r="G63" s="49"/>
      <c r="H63" s="49"/>
      <c r="I63" s="49"/>
    </row>
    <row r="64" spans="1:12" ht="12" customHeight="1" x14ac:dyDescent="0.25">
      <c r="A64" s="23"/>
      <c r="B64" s="359" t="s">
        <v>43</v>
      </c>
      <c r="C64" s="311">
        <v>0.41</v>
      </c>
      <c r="D64" s="47"/>
      <c r="E64" s="354"/>
      <c r="F64" s="354"/>
      <c r="G64" s="47"/>
      <c r="H64" s="47"/>
      <c r="I64" s="47"/>
      <c r="L64" s="7"/>
    </row>
    <row r="65" spans="1:9" ht="12" customHeight="1" x14ac:dyDescent="0.25">
      <c r="A65" s="23"/>
      <c r="B65" s="359" t="s">
        <v>52</v>
      </c>
      <c r="C65" s="311">
        <v>0.28000000000000003</v>
      </c>
      <c r="D65" s="47"/>
      <c r="E65" s="354"/>
      <c r="F65" s="354"/>
      <c r="G65" s="47"/>
      <c r="H65" s="47"/>
      <c r="I65" s="47"/>
    </row>
    <row r="66" spans="1:9" ht="12" customHeight="1" x14ac:dyDescent="0.25">
      <c r="A66" s="23"/>
      <c r="B66" s="359" t="s">
        <v>36</v>
      </c>
      <c r="C66" s="311">
        <v>0.24</v>
      </c>
      <c r="D66" s="48"/>
      <c r="E66" s="356"/>
      <c r="F66" s="356"/>
      <c r="G66" s="48"/>
      <c r="H66" s="48"/>
      <c r="I66" s="48"/>
    </row>
    <row r="67" spans="1:9" ht="12" customHeight="1" x14ac:dyDescent="0.25">
      <c r="A67" s="23"/>
      <c r="B67" s="359" t="s">
        <v>49</v>
      </c>
      <c r="C67" s="311">
        <v>0.22</v>
      </c>
      <c r="D67" s="47"/>
      <c r="E67" s="354"/>
      <c r="F67" s="354"/>
      <c r="G67" s="47"/>
      <c r="H67" s="47"/>
      <c r="I67" s="47"/>
    </row>
    <row r="68" spans="1:9" s="49" customFormat="1" ht="12" customHeight="1" x14ac:dyDescent="0.25">
      <c r="B68" s="359" t="s">
        <v>47</v>
      </c>
      <c r="C68" s="311">
        <v>0.19</v>
      </c>
      <c r="D68" s="136"/>
      <c r="E68" s="354"/>
      <c r="F68" s="354"/>
    </row>
    <row r="69" spans="1:9" s="49" customFormat="1" ht="12" customHeight="1" x14ac:dyDescent="0.25">
      <c r="B69" s="359" t="s">
        <v>28</v>
      </c>
      <c r="C69" s="311">
        <v>0.17</v>
      </c>
      <c r="D69" s="136"/>
      <c r="E69" s="354"/>
      <c r="F69" s="354"/>
    </row>
    <row r="70" spans="1:9" s="49" customFormat="1" ht="12" customHeight="1" x14ac:dyDescent="0.25">
      <c r="B70" s="359" t="s">
        <v>48</v>
      </c>
      <c r="C70" s="311">
        <v>0</v>
      </c>
      <c r="D70" s="136"/>
      <c r="E70" s="355"/>
      <c r="F70" s="355"/>
    </row>
    <row r="71" spans="1:9" s="49" customFormat="1" ht="12" customHeight="1" x14ac:dyDescent="0.25">
      <c r="B71" s="359" t="s">
        <v>77</v>
      </c>
      <c r="C71" s="311">
        <v>-0.03</v>
      </c>
      <c r="E71" s="355"/>
      <c r="F71" s="355"/>
    </row>
    <row r="72" spans="1:9" ht="12" customHeight="1" x14ac:dyDescent="0.25">
      <c r="B72" s="359" t="s">
        <v>41</v>
      </c>
      <c r="C72" s="311">
        <v>-7.0000000000000007E-2</v>
      </c>
      <c r="E72" s="354"/>
      <c r="F72" s="354"/>
    </row>
    <row r="73" spans="1:9" ht="12" customHeight="1" x14ac:dyDescent="0.25">
      <c r="B73" s="359" t="s">
        <v>45</v>
      </c>
      <c r="C73" s="311">
        <v>-0.09</v>
      </c>
      <c r="E73" s="354"/>
      <c r="F73" s="354"/>
    </row>
    <row r="74" spans="1:9" ht="12" customHeight="1" x14ac:dyDescent="0.25">
      <c r="B74" s="359" t="s">
        <v>31</v>
      </c>
      <c r="C74" s="311">
        <v>-0.12</v>
      </c>
      <c r="E74" s="354"/>
      <c r="F74" s="354"/>
    </row>
    <row r="75" spans="1:9" ht="12" customHeight="1" x14ac:dyDescent="0.25">
      <c r="B75" s="359" t="s">
        <v>27</v>
      </c>
      <c r="C75" s="312">
        <v>-0.14000000000000001</v>
      </c>
      <c r="E75" s="354"/>
      <c r="F75" s="354"/>
    </row>
    <row r="76" spans="1:9" ht="12" customHeight="1" x14ac:dyDescent="0.25">
      <c r="B76" s="359" t="s">
        <v>33</v>
      </c>
      <c r="C76" s="311">
        <v>-0.2</v>
      </c>
      <c r="E76" s="356"/>
      <c r="F76" s="356"/>
    </row>
    <row r="77" spans="1:9" ht="12" customHeight="1" x14ac:dyDescent="0.25">
      <c r="B77" s="359" t="s">
        <v>4</v>
      </c>
      <c r="C77" s="311">
        <v>-0.24</v>
      </c>
      <c r="E77" s="354"/>
      <c r="F77" s="354"/>
    </row>
    <row r="78" spans="1:9" ht="12" customHeight="1" x14ac:dyDescent="0.25">
      <c r="B78" s="359" t="s">
        <v>35</v>
      </c>
      <c r="C78" s="311">
        <v>-0.55000000000000004</v>
      </c>
      <c r="E78" s="356"/>
      <c r="F78" s="356"/>
    </row>
    <row r="79" spans="1:9" ht="12" customHeight="1" x14ac:dyDescent="0.25">
      <c r="B79" s="359" t="s">
        <v>38</v>
      </c>
      <c r="C79" s="311">
        <v>-0.61</v>
      </c>
      <c r="E79" s="354"/>
      <c r="F79" s="354"/>
    </row>
    <row r="80" spans="1:9" ht="12" customHeight="1" x14ac:dyDescent="0.25">
      <c r="B80" s="359" t="s">
        <v>46</v>
      </c>
      <c r="C80" s="311">
        <v>-0.85</v>
      </c>
      <c r="E80" s="357"/>
      <c r="F80" s="357"/>
    </row>
    <row r="81" spans="2:6" ht="12" customHeight="1" x14ac:dyDescent="0.25">
      <c r="B81" s="359" t="s">
        <v>39</v>
      </c>
      <c r="C81" s="311">
        <v>-1.1399999999999999</v>
      </c>
      <c r="E81" s="354"/>
      <c r="F81" s="354"/>
    </row>
  </sheetData>
  <sortState xmlns:xlrd2="http://schemas.microsoft.com/office/spreadsheetml/2017/richdata2" ref="B50:C81">
    <sortCondition descending="1" ref="C50:C81"/>
  </sortState>
  <mergeCells count="6">
    <mergeCell ref="B37:F37"/>
    <mergeCell ref="B2:F2"/>
    <mergeCell ref="B34:F34"/>
    <mergeCell ref="B35:F35"/>
    <mergeCell ref="B36:F36"/>
    <mergeCell ref="B33:G33"/>
  </mergeCells>
  <hyperlinks>
    <hyperlink ref="F1" location="Contents!A1" display="[contents Ç]" xr:uid="{00000000-0004-0000-1200-000000000000}"/>
    <hyperlink ref="B36:F36" r:id="rId1" display="http://www.observatorioemigracao.pt/np4EN/5999.html" xr:uid="{00000000-0004-0000-1200-000001000000}"/>
    <hyperlink ref="B37:F37" r:id="rId2" display="'http://www.observatorioemigracao.pt/np4/5999.html" xr:uid="{00000000-0004-0000-12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3"/>
  <sheetViews>
    <sheetView showGridLines="0" zoomScaleNormal="100" workbookViewId="0">
      <selection activeCell="H7" sqref="H7"/>
    </sheetView>
  </sheetViews>
  <sheetFormatPr defaultColWidth="8.7109375" defaultRowHeight="12" customHeight="1" x14ac:dyDescent="0.25"/>
  <cols>
    <col min="1" max="1" width="8.7109375" style="1"/>
    <col min="2" max="2" width="48.7109375" style="1" customWidth="1"/>
    <col min="3" max="6" width="12.7109375" style="1" customWidth="1"/>
    <col min="7" max="9" width="12.7109375" style="12" customWidth="1"/>
    <col min="10" max="10" width="8.7109375" style="1"/>
    <col min="20" max="16384" width="8.7109375" style="1"/>
  </cols>
  <sheetData>
    <row r="1" spans="1:9" ht="30" customHeight="1" x14ac:dyDescent="0.25">
      <c r="A1" s="51" t="s">
        <v>0</v>
      </c>
      <c r="B1" s="168" t="s">
        <v>1</v>
      </c>
      <c r="C1" s="134"/>
      <c r="D1" s="134"/>
      <c r="E1" s="134"/>
      <c r="F1" s="134"/>
      <c r="G1" s="13"/>
      <c r="H1" s="13"/>
      <c r="I1" s="75" t="s">
        <v>5</v>
      </c>
    </row>
    <row r="2" spans="1:9" ht="30" customHeight="1" thickBot="1" x14ac:dyDescent="0.3">
      <c r="B2" s="398" t="s">
        <v>65</v>
      </c>
      <c r="C2" s="399"/>
      <c r="D2" s="399"/>
      <c r="E2" s="399"/>
      <c r="F2" s="399"/>
      <c r="G2" s="399"/>
      <c r="H2" s="399"/>
      <c r="I2" s="399"/>
    </row>
    <row r="3" spans="1:9" ht="45" customHeight="1" x14ac:dyDescent="0.25">
      <c r="B3" s="400" t="s">
        <v>10</v>
      </c>
      <c r="C3" s="402" t="s">
        <v>4</v>
      </c>
      <c r="D3" s="404" t="s">
        <v>66</v>
      </c>
      <c r="E3" s="405"/>
      <c r="F3" s="406"/>
      <c r="G3" s="407" t="s">
        <v>67</v>
      </c>
      <c r="H3" s="405"/>
      <c r="I3" s="405"/>
    </row>
    <row r="4" spans="1:9" ht="30" customHeight="1" x14ac:dyDescent="0.25">
      <c r="B4" s="401"/>
      <c r="C4" s="403"/>
      <c r="D4" s="129" t="s">
        <v>51</v>
      </c>
      <c r="E4" s="130" t="s">
        <v>55</v>
      </c>
      <c r="F4" s="135" t="s">
        <v>30</v>
      </c>
      <c r="G4" s="130" t="s">
        <v>68</v>
      </c>
      <c r="H4" s="130" t="s">
        <v>70</v>
      </c>
      <c r="I4" s="133" t="s">
        <v>46</v>
      </c>
    </row>
    <row r="5" spans="1:9" ht="15" customHeight="1" x14ac:dyDescent="0.25">
      <c r="B5" s="102" t="s">
        <v>148</v>
      </c>
      <c r="C5" s="196">
        <v>92.2</v>
      </c>
      <c r="D5" s="197">
        <v>243.6</v>
      </c>
      <c r="E5" s="198">
        <v>41.3</v>
      </c>
      <c r="F5" s="199">
        <v>357.4</v>
      </c>
      <c r="G5" s="206">
        <v>8515.7999999999993</v>
      </c>
      <c r="H5" s="198">
        <v>4</v>
      </c>
      <c r="I5" s="198">
        <v>238.4</v>
      </c>
    </row>
    <row r="6" spans="1:9" ht="15" customHeight="1" x14ac:dyDescent="0.25">
      <c r="B6" s="14" t="s">
        <v>149</v>
      </c>
      <c r="C6" s="200">
        <v>10.3</v>
      </c>
      <c r="D6" s="201">
        <v>65.599999999999994</v>
      </c>
      <c r="E6" s="179">
        <v>8.4</v>
      </c>
      <c r="F6" s="202">
        <v>82.7</v>
      </c>
      <c r="G6" s="207">
        <v>207.7</v>
      </c>
      <c r="H6" s="179">
        <v>0.53959999999999997</v>
      </c>
      <c r="I6" s="179">
        <v>19.7</v>
      </c>
    </row>
    <row r="7" spans="1:9" ht="15" customHeight="1" x14ac:dyDescent="0.25">
      <c r="B7" s="3" t="s">
        <v>150</v>
      </c>
      <c r="C7" s="203">
        <v>112.7</v>
      </c>
      <c r="D7" s="204">
        <v>271.3</v>
      </c>
      <c r="E7" s="178">
        <v>211.9</v>
      </c>
      <c r="F7" s="205">
        <v>236.9</v>
      </c>
      <c r="G7" s="208">
        <v>24.8</v>
      </c>
      <c r="H7" s="178">
        <v>133.9</v>
      </c>
      <c r="I7" s="178">
        <v>85.6</v>
      </c>
    </row>
    <row r="8" spans="1:9" ht="15" customHeight="1" x14ac:dyDescent="0.25">
      <c r="B8" s="14" t="s">
        <v>151</v>
      </c>
      <c r="C8" s="200">
        <v>64</v>
      </c>
      <c r="D8" s="201">
        <v>82.8</v>
      </c>
      <c r="E8" s="179">
        <v>74</v>
      </c>
      <c r="F8" s="202">
        <v>75.5</v>
      </c>
      <c r="G8" s="207">
        <v>85.9</v>
      </c>
      <c r="H8" s="179">
        <v>66.2</v>
      </c>
      <c r="I8" s="179">
        <v>54.7</v>
      </c>
    </row>
    <row r="9" spans="1:9" ht="15" customHeight="1" x14ac:dyDescent="0.25">
      <c r="B9" s="3" t="s">
        <v>152</v>
      </c>
      <c r="C9" s="203">
        <v>-0.3</v>
      </c>
      <c r="D9" s="204">
        <v>0.8</v>
      </c>
      <c r="E9" s="178">
        <v>1.1000000000000001</v>
      </c>
      <c r="F9" s="205">
        <v>1.2</v>
      </c>
      <c r="G9" s="208">
        <v>0.8</v>
      </c>
      <c r="H9" s="178">
        <v>1.2</v>
      </c>
      <c r="I9" s="178">
        <v>-0.6</v>
      </c>
    </row>
    <row r="10" spans="1:9" ht="15" customHeight="1" x14ac:dyDescent="0.25">
      <c r="B10" s="14" t="s">
        <v>153</v>
      </c>
      <c r="C10" s="200">
        <v>13.9</v>
      </c>
      <c r="D10" s="201">
        <v>17.600000000000001</v>
      </c>
      <c r="E10" s="179">
        <v>14.8</v>
      </c>
      <c r="F10" s="202">
        <v>13.1</v>
      </c>
      <c r="G10" s="207">
        <v>22.1</v>
      </c>
      <c r="H10" s="179">
        <v>30.7</v>
      </c>
      <c r="I10" s="179">
        <v>15.3</v>
      </c>
    </row>
    <row r="11" spans="1:9" ht="15" customHeight="1" x14ac:dyDescent="0.25">
      <c r="B11" s="3" t="s">
        <v>154</v>
      </c>
      <c r="C11" s="203">
        <v>21.1</v>
      </c>
      <c r="D11" s="204">
        <v>18.399999999999999</v>
      </c>
      <c r="E11" s="178">
        <v>18.2</v>
      </c>
      <c r="F11" s="205">
        <v>21.3</v>
      </c>
      <c r="G11" s="208">
        <v>8.1999999999999993</v>
      </c>
      <c r="H11" s="178">
        <v>4.4000000000000004</v>
      </c>
      <c r="I11" s="178">
        <v>17.399999999999999</v>
      </c>
    </row>
    <row r="12" spans="1:9" ht="15" customHeight="1" x14ac:dyDescent="0.25">
      <c r="B12" s="14" t="s">
        <v>140</v>
      </c>
      <c r="C12" s="200">
        <v>1.2</v>
      </c>
      <c r="D12" s="201">
        <v>1.8</v>
      </c>
      <c r="E12" s="179">
        <v>1.5</v>
      </c>
      <c r="F12" s="202">
        <v>1.5</v>
      </c>
      <c r="G12" s="207">
        <v>1.7</v>
      </c>
      <c r="H12" s="179">
        <v>2.4</v>
      </c>
      <c r="I12" s="179">
        <v>1.5</v>
      </c>
    </row>
    <row r="13" spans="1:9" ht="15" customHeight="1" x14ac:dyDescent="0.25">
      <c r="B13" s="3" t="s">
        <v>155</v>
      </c>
      <c r="C13" s="203">
        <v>5.2</v>
      </c>
      <c r="D13" s="204">
        <v>33.9</v>
      </c>
      <c r="E13" s="178">
        <v>4.9000000000000004</v>
      </c>
      <c r="F13" s="205">
        <v>43.3</v>
      </c>
      <c r="G13" s="208">
        <v>108.3</v>
      </c>
      <c r="H13" s="178">
        <v>0.3</v>
      </c>
      <c r="I13" s="178">
        <v>9.3000000000000007</v>
      </c>
    </row>
    <row r="14" spans="1:9" ht="15" customHeight="1" x14ac:dyDescent="0.25">
      <c r="B14" s="14" t="s">
        <v>119</v>
      </c>
      <c r="C14" s="200">
        <v>23.1</v>
      </c>
      <c r="D14" s="201">
        <v>40</v>
      </c>
      <c r="E14" s="179">
        <v>37.6</v>
      </c>
      <c r="F14" s="202">
        <v>27</v>
      </c>
      <c r="G14" s="207" t="s">
        <v>56</v>
      </c>
      <c r="H14" s="179" t="s">
        <v>56</v>
      </c>
      <c r="I14" s="179">
        <v>18.3</v>
      </c>
    </row>
    <row r="15" spans="1:9" ht="15" customHeight="1" x14ac:dyDescent="0.25">
      <c r="B15" s="3" t="s">
        <v>156</v>
      </c>
      <c r="C15" s="203">
        <v>11.2</v>
      </c>
      <c r="D15" s="204">
        <v>4.8</v>
      </c>
      <c r="E15" s="178">
        <v>4.5999999999999996</v>
      </c>
      <c r="F15" s="205">
        <v>4.3</v>
      </c>
      <c r="G15" s="208">
        <v>11.5</v>
      </c>
      <c r="H15" s="178">
        <v>10.5</v>
      </c>
      <c r="I15" s="178">
        <v>6.4</v>
      </c>
    </row>
    <row r="16" spans="1:9" ht="15" customHeight="1" x14ac:dyDescent="0.25">
      <c r="B16" s="14" t="s">
        <v>120</v>
      </c>
      <c r="C16" s="200">
        <v>59.6</v>
      </c>
      <c r="D16" s="201">
        <v>35.700000000000003</v>
      </c>
      <c r="E16" s="179">
        <v>37</v>
      </c>
      <c r="F16" s="202">
        <v>44</v>
      </c>
      <c r="G16" s="207" t="s">
        <v>56</v>
      </c>
      <c r="H16" s="179" t="s">
        <v>56</v>
      </c>
      <c r="I16" s="179">
        <v>41.1</v>
      </c>
    </row>
    <row r="17" spans="1:9" ht="15" customHeight="1" x14ac:dyDescent="0.25">
      <c r="B17" s="3" t="s">
        <v>157</v>
      </c>
      <c r="C17" s="203">
        <v>28.2</v>
      </c>
      <c r="D17" s="204">
        <v>13.3</v>
      </c>
      <c r="E17" s="178">
        <v>8.5</v>
      </c>
      <c r="F17" s="205">
        <v>6.5</v>
      </c>
      <c r="G17" s="208">
        <v>24.6</v>
      </c>
      <c r="H17" s="178">
        <v>17.5</v>
      </c>
      <c r="I17" s="178">
        <v>21.5</v>
      </c>
    </row>
    <row r="18" spans="1:9" ht="15" customHeight="1" x14ac:dyDescent="0.25">
      <c r="B18" s="14" t="s">
        <v>158</v>
      </c>
      <c r="C18" s="200">
        <v>204.6</v>
      </c>
      <c r="D18" s="201">
        <v>2618.9</v>
      </c>
      <c r="E18" s="179">
        <v>659.8</v>
      </c>
      <c r="F18" s="202">
        <v>3466.8</v>
      </c>
      <c r="G18" s="207">
        <v>1796.2</v>
      </c>
      <c r="H18" s="179">
        <v>1617.5</v>
      </c>
      <c r="I18" s="179">
        <v>186.7</v>
      </c>
    </row>
    <row r="19" spans="1:9" ht="15" customHeight="1" x14ac:dyDescent="0.25">
      <c r="B19" s="3" t="s">
        <v>159</v>
      </c>
      <c r="C19" s="203">
        <v>1.4</v>
      </c>
      <c r="D19" s="204">
        <v>1.8</v>
      </c>
      <c r="E19" s="178">
        <v>1.3</v>
      </c>
      <c r="F19" s="205">
        <v>1.9</v>
      </c>
      <c r="G19" s="208">
        <v>-3.6</v>
      </c>
      <c r="H19" s="178">
        <v>3.9</v>
      </c>
      <c r="I19" s="178">
        <v>4.8</v>
      </c>
    </row>
    <row r="20" spans="1:9" ht="15" customHeight="1" x14ac:dyDescent="0.25">
      <c r="B20" s="14" t="s">
        <v>160</v>
      </c>
      <c r="C20" s="200">
        <v>19.8</v>
      </c>
      <c r="D20" s="201">
        <v>39.9</v>
      </c>
      <c r="E20" s="179">
        <v>78.8</v>
      </c>
      <c r="F20" s="202">
        <v>41.9</v>
      </c>
      <c r="G20" s="207">
        <v>8.6</v>
      </c>
      <c r="H20" s="179">
        <v>3</v>
      </c>
      <c r="I20" s="179">
        <v>9.5</v>
      </c>
    </row>
    <row r="21" spans="1:9" ht="15" customHeight="1" x14ac:dyDescent="0.25">
      <c r="B21" s="3" t="s">
        <v>161</v>
      </c>
      <c r="C21" s="203">
        <v>2.9</v>
      </c>
      <c r="D21" s="204">
        <v>3.7</v>
      </c>
      <c r="E21" s="178">
        <v>3.6</v>
      </c>
      <c r="F21" s="205">
        <v>3.2</v>
      </c>
      <c r="G21" s="208">
        <v>13.5</v>
      </c>
      <c r="H21" s="178">
        <v>18.2</v>
      </c>
      <c r="I21" s="178">
        <v>7.7</v>
      </c>
    </row>
    <row r="22" spans="1:9" ht="15" customHeight="1" x14ac:dyDescent="0.25">
      <c r="B22" s="14" t="s">
        <v>141</v>
      </c>
      <c r="C22" s="200">
        <v>8.9</v>
      </c>
      <c r="D22" s="201">
        <v>13.3</v>
      </c>
      <c r="E22" s="179">
        <v>13.4</v>
      </c>
      <c r="F22" s="202">
        <v>13.2</v>
      </c>
      <c r="G22" s="207">
        <v>7.8</v>
      </c>
      <c r="H22" s="179">
        <v>4.8</v>
      </c>
      <c r="I22" s="179">
        <v>10.8</v>
      </c>
    </row>
    <row r="23" spans="1:9" ht="15" customHeight="1" x14ac:dyDescent="0.25">
      <c r="B23" s="3" t="s">
        <v>142</v>
      </c>
      <c r="C23" s="203">
        <v>0.8</v>
      </c>
      <c r="D23" s="204">
        <v>0.9</v>
      </c>
      <c r="E23" s="178">
        <v>0.9</v>
      </c>
      <c r="F23" s="205">
        <v>0.9</v>
      </c>
      <c r="G23" s="208">
        <v>0.8</v>
      </c>
      <c r="H23" s="178">
        <v>0.6</v>
      </c>
      <c r="I23" s="178">
        <v>0.8</v>
      </c>
    </row>
    <row r="24" spans="1:9" ht="15" customHeight="1" thickBot="1" x14ac:dyDescent="0.3">
      <c r="B24" s="93" t="s">
        <v>143</v>
      </c>
      <c r="C24" s="280">
        <v>41</v>
      </c>
      <c r="D24" s="281">
        <v>16</v>
      </c>
      <c r="E24" s="282">
        <v>2</v>
      </c>
      <c r="F24" s="283">
        <v>4</v>
      </c>
      <c r="G24" s="284">
        <v>79</v>
      </c>
      <c r="H24" s="282">
        <v>122</v>
      </c>
      <c r="I24" s="282">
        <v>50</v>
      </c>
    </row>
    <row r="25" spans="1:9" ht="15" customHeight="1" x14ac:dyDescent="0.25">
      <c r="B25" s="4"/>
      <c r="C25" s="4"/>
      <c r="D25" s="4"/>
      <c r="E25" s="4"/>
      <c r="F25" s="4"/>
      <c r="G25" s="5"/>
      <c r="H25" s="5"/>
      <c r="I25" s="5"/>
    </row>
    <row r="26" spans="1:9" ht="15" customHeight="1" x14ac:dyDescent="0.25">
      <c r="A26" s="59" t="s">
        <v>57</v>
      </c>
      <c r="B26" s="408" t="s">
        <v>96</v>
      </c>
      <c r="C26" s="409"/>
      <c r="D26" s="409"/>
      <c r="E26" s="409"/>
      <c r="F26" s="409"/>
      <c r="G26" s="409"/>
      <c r="H26" s="409"/>
      <c r="I26" s="409"/>
    </row>
    <row r="27" spans="1:9" ht="30" customHeight="1" x14ac:dyDescent="0.25">
      <c r="A27" s="59" t="s">
        <v>11</v>
      </c>
      <c r="B27" s="395" t="s">
        <v>179</v>
      </c>
      <c r="C27" s="396"/>
      <c r="D27" s="396"/>
      <c r="E27" s="396"/>
      <c r="F27" s="396"/>
      <c r="G27" s="396"/>
      <c r="H27" s="396"/>
      <c r="I27" s="396"/>
    </row>
    <row r="28" spans="1:9" ht="15" customHeight="1" x14ac:dyDescent="0.25">
      <c r="A28" s="92" t="s">
        <v>7</v>
      </c>
      <c r="B28" s="397" t="s">
        <v>177</v>
      </c>
      <c r="C28" s="382"/>
      <c r="D28" s="382"/>
      <c r="E28" s="382"/>
      <c r="F28" s="382"/>
      <c r="G28" s="382"/>
      <c r="H28" s="382"/>
      <c r="I28" s="382"/>
    </row>
    <row r="29" spans="1:9" ht="15" customHeight="1" x14ac:dyDescent="0.25">
      <c r="A29" s="92" t="s">
        <v>2</v>
      </c>
      <c r="B29" s="393" t="s">
        <v>178</v>
      </c>
      <c r="C29" s="394"/>
      <c r="D29" s="394"/>
      <c r="E29" s="394"/>
      <c r="F29" s="394"/>
      <c r="G29" s="394"/>
      <c r="H29" s="394"/>
      <c r="I29" s="394"/>
    </row>
    <row r="30" spans="1:9" ht="15" customHeight="1" x14ac:dyDescent="0.25">
      <c r="B30" s="393" t="s">
        <v>174</v>
      </c>
      <c r="C30" s="394"/>
      <c r="D30" s="394"/>
      <c r="E30" s="394"/>
      <c r="F30" s="394"/>
      <c r="G30" s="394"/>
      <c r="H30" s="394"/>
      <c r="I30" s="394"/>
    </row>
    <row r="31" spans="1:9" ht="15" customHeight="1" x14ac:dyDescent="0.25">
      <c r="B31"/>
      <c r="C31"/>
      <c r="D31"/>
      <c r="E31"/>
      <c r="F31"/>
      <c r="G31"/>
      <c r="H31"/>
      <c r="I31"/>
    </row>
    <row r="32" spans="1:9" ht="15" customHeight="1" x14ac:dyDescent="0.25">
      <c r="B32"/>
      <c r="C32"/>
      <c r="D32"/>
      <c r="E32"/>
      <c r="F32"/>
      <c r="G32"/>
      <c r="H32"/>
      <c r="I32"/>
    </row>
    <row r="33" spans="2:9" ht="15" customHeight="1" x14ac:dyDescent="0.25">
      <c r="B33"/>
      <c r="C33"/>
      <c r="D33"/>
      <c r="E33"/>
      <c r="F33"/>
      <c r="G33"/>
      <c r="H33"/>
      <c r="I33"/>
    </row>
    <row r="34" spans="2:9" ht="15" customHeight="1" x14ac:dyDescent="0.25"/>
    <row r="35" spans="2:9" ht="15" customHeight="1" x14ac:dyDescent="0.25"/>
    <row r="36" spans="2:9" ht="15" customHeight="1" x14ac:dyDescent="0.25"/>
    <row r="37" spans="2:9" ht="15" customHeight="1" x14ac:dyDescent="0.25"/>
    <row r="38" spans="2:9" ht="15" customHeight="1" x14ac:dyDescent="0.25"/>
    <row r="39" spans="2:9" ht="15" customHeight="1" x14ac:dyDescent="0.25"/>
    <row r="40" spans="2:9" ht="15" customHeight="1" x14ac:dyDescent="0.25"/>
    <row r="41" spans="2:9" ht="15" customHeight="1" x14ac:dyDescent="0.25"/>
    <row r="42" spans="2:9" ht="15" customHeight="1" x14ac:dyDescent="0.25"/>
    <row r="43" spans="2:9" ht="15" customHeight="1" x14ac:dyDescent="0.25"/>
  </sheetData>
  <mergeCells count="10">
    <mergeCell ref="B30:I30"/>
    <mergeCell ref="B27:I27"/>
    <mergeCell ref="B28:I28"/>
    <mergeCell ref="B29:I29"/>
    <mergeCell ref="B2:I2"/>
    <mergeCell ref="B3:B4"/>
    <mergeCell ref="C3:C4"/>
    <mergeCell ref="D3:F3"/>
    <mergeCell ref="G3:I3"/>
    <mergeCell ref="B26:I26"/>
  </mergeCells>
  <hyperlinks>
    <hyperlink ref="I1" location="Contents!A1" display="[contents Ç]" xr:uid="{00000000-0004-0000-0100-000000000000}"/>
    <hyperlink ref="B29:I29" r:id="rId1" display="http://www.observatorioemigracao.pt/np4EN/5999.html" xr:uid="{00000000-0004-0000-0100-000001000000}"/>
    <hyperlink ref="B30:I30" r:id="rId2" display="http://www.observatorioemigracao.pt/np4/5999.html" xr:uid="{00000000-0004-0000-01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P70"/>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501" t="s">
        <v>139</v>
      </c>
      <c r="C2" s="502"/>
      <c r="D2" s="502"/>
      <c r="E2" s="502"/>
      <c r="F2" s="502"/>
      <c r="G2" s="25"/>
      <c r="H2" s="25"/>
      <c r="I2" s="25"/>
      <c r="J2" s="45"/>
      <c r="K2" s="45"/>
      <c r="L2" s="16"/>
      <c r="M2" s="16"/>
      <c r="N2" s="16"/>
      <c r="O2" s="25"/>
      <c r="P2" s="25"/>
    </row>
    <row r="3" spans="1:16" ht="15" customHeight="1" x14ac:dyDescent="0.25"/>
    <row r="4" spans="1:16" s="73" customFormat="1"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ht="15" customHeight="1" x14ac:dyDescent="0.25"/>
    <row r="14" spans="1:16" ht="15" customHeight="1" x14ac:dyDescent="0.25"/>
    <row r="15" spans="1:16"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s="73" customFormat="1"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spans="1:6" s="1" customFormat="1" ht="45" customHeight="1" x14ac:dyDescent="0.25">
      <c r="A33" s="59" t="s">
        <v>11</v>
      </c>
      <c r="B33" s="515" t="s">
        <v>193</v>
      </c>
      <c r="C33" s="415"/>
      <c r="D33" s="415"/>
      <c r="E33" s="415"/>
      <c r="F33" s="415"/>
    </row>
    <row r="34" spans="1:6" s="1" customFormat="1" ht="15" customHeight="1" x14ac:dyDescent="0.25">
      <c r="A34" s="92" t="s">
        <v>7</v>
      </c>
      <c r="B34" s="422" t="s">
        <v>177</v>
      </c>
      <c r="C34" s="417"/>
      <c r="D34" s="417"/>
      <c r="E34" s="417"/>
      <c r="F34" s="417"/>
    </row>
    <row r="35" spans="1:6" s="1" customFormat="1" ht="15" customHeight="1" x14ac:dyDescent="0.25">
      <c r="A35" s="92" t="s">
        <v>2</v>
      </c>
      <c r="B35" s="410" t="s">
        <v>178</v>
      </c>
      <c r="C35" s="411"/>
      <c r="D35" s="411"/>
      <c r="E35" s="411"/>
      <c r="F35" s="411"/>
    </row>
    <row r="36" spans="1:6" ht="15" customHeight="1" x14ac:dyDescent="0.25">
      <c r="B36" s="410" t="s">
        <v>174</v>
      </c>
      <c r="C36" s="411"/>
      <c r="D36" s="411"/>
      <c r="E36" s="411"/>
      <c r="F36" s="411"/>
    </row>
    <row r="37" spans="1:6" ht="15" customHeight="1" x14ac:dyDescent="0.25"/>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61" spans="1:14" ht="12" customHeight="1" x14ac:dyDescent="0.25">
      <c r="A61" s="49"/>
      <c r="B61" s="49"/>
      <c r="C61" s="49"/>
      <c r="D61" s="49"/>
      <c r="E61" s="49"/>
      <c r="F61" s="49"/>
      <c r="G61" s="49"/>
      <c r="H61" s="49"/>
      <c r="I61" s="49"/>
    </row>
    <row r="62" spans="1:14" ht="12" customHeight="1" x14ac:dyDescent="0.25">
      <c r="A62" s="49"/>
      <c r="B62" s="49"/>
      <c r="C62" s="49"/>
      <c r="D62" s="49"/>
      <c r="E62" s="49"/>
      <c r="F62" s="49"/>
      <c r="G62" s="49"/>
      <c r="H62" s="49"/>
      <c r="I62" s="49"/>
    </row>
    <row r="63" spans="1:14" ht="12" customHeight="1" x14ac:dyDescent="0.25">
      <c r="A63" s="23"/>
      <c r="B63" s="30"/>
      <c r="C63" s="47"/>
      <c r="D63" s="47"/>
      <c r="E63" s="47"/>
      <c r="F63" s="47"/>
      <c r="G63" s="47"/>
      <c r="H63" s="47"/>
      <c r="I63" s="47"/>
      <c r="L63" s="7"/>
      <c r="M63" s="7"/>
      <c r="N63" s="7"/>
    </row>
    <row r="64" spans="1:14" ht="12" customHeight="1" x14ac:dyDescent="0.25">
      <c r="A64" s="23"/>
      <c r="B64" s="31"/>
      <c r="C64" s="47"/>
      <c r="D64" s="47"/>
      <c r="E64" s="47"/>
      <c r="F64" s="47"/>
      <c r="G64" s="47"/>
      <c r="H64" s="47"/>
      <c r="I64" s="47"/>
    </row>
    <row r="65" spans="1:9" ht="12" customHeight="1" x14ac:dyDescent="0.25">
      <c r="A65" s="23"/>
      <c r="B65" s="32"/>
      <c r="C65" s="48"/>
      <c r="D65" s="48"/>
      <c r="E65" s="48"/>
      <c r="F65" s="48"/>
      <c r="G65" s="48"/>
      <c r="H65" s="48"/>
      <c r="I65" s="48"/>
    </row>
    <row r="66" spans="1:9" ht="12" customHeight="1" x14ac:dyDescent="0.25">
      <c r="A66" s="23"/>
      <c r="B66" s="33"/>
      <c r="C66" s="23"/>
      <c r="D66" s="47"/>
      <c r="E66" s="47"/>
      <c r="F66" s="47"/>
      <c r="G66" s="47"/>
      <c r="H66" s="47"/>
      <c r="I66" s="47"/>
    </row>
    <row r="67" spans="1:9" s="49" customFormat="1" ht="12" customHeight="1" x14ac:dyDescent="0.25">
      <c r="B67" s="31"/>
      <c r="C67" s="43"/>
      <c r="D67" s="42"/>
      <c r="E67" s="42"/>
      <c r="F67" s="42"/>
    </row>
    <row r="68" spans="1:9" s="49" customFormat="1" ht="12" customHeight="1" x14ac:dyDescent="0.25">
      <c r="B68" s="32"/>
      <c r="C68" s="41"/>
      <c r="D68" s="42"/>
      <c r="E68" s="42"/>
      <c r="F68" s="42"/>
    </row>
    <row r="69" spans="1:9" s="49" customFormat="1" ht="12" customHeight="1" x14ac:dyDescent="0.25">
      <c r="B69" s="33"/>
      <c r="C69" s="43"/>
      <c r="D69" s="42"/>
      <c r="E69" s="42"/>
      <c r="F69" s="42"/>
    </row>
    <row r="70" spans="1:9" s="49" customFormat="1" ht="12" customHeight="1" x14ac:dyDescent="0.25"/>
  </sheetData>
  <mergeCells count="5">
    <mergeCell ref="B2:F2"/>
    <mergeCell ref="B33:F33"/>
    <mergeCell ref="B34:F34"/>
    <mergeCell ref="B35:F35"/>
    <mergeCell ref="B36:F36"/>
  </mergeCells>
  <hyperlinks>
    <hyperlink ref="F1" location="Contents!A1" display="[contents Ç]" xr:uid="{00000000-0004-0000-1300-000000000000}"/>
    <hyperlink ref="B35:F35" r:id="rId1" display="http://www.observatorioemigracao.pt/np4EN/5999.html" xr:uid="{00000000-0004-0000-1300-000001000000}"/>
    <hyperlink ref="B36:F36" r:id="rId2" display="'http://www.observatorioemigracao.pt/np4/5999.html" xr:uid="{00000000-0004-0000-13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P85"/>
  <sheetViews>
    <sheetView showGridLines="0" zoomScaleNormal="100" workbookViewId="0">
      <selection activeCell="F1" sqref="F1"/>
    </sheetView>
  </sheetViews>
  <sheetFormatPr defaultColWidth="8.7109375" defaultRowHeight="12" customHeight="1" x14ac:dyDescent="0.25"/>
  <cols>
    <col min="1" max="1" width="8.7109375" style="44"/>
    <col min="2" max="6" width="16.7109375" style="44" customWidth="1"/>
    <col min="7" max="8" width="14.42578125" style="44" bestFit="1" customWidth="1"/>
    <col min="9" max="16384" width="8.7109375" style="44"/>
  </cols>
  <sheetData>
    <row r="1" spans="1:16" s="1" customFormat="1" ht="30" customHeight="1" x14ac:dyDescent="0.25">
      <c r="A1" s="51" t="s">
        <v>0</v>
      </c>
      <c r="B1" s="168" t="s">
        <v>1</v>
      </c>
      <c r="C1" s="73"/>
      <c r="D1" s="73"/>
      <c r="E1" s="73"/>
      <c r="F1" s="75" t="s">
        <v>5</v>
      </c>
    </row>
    <row r="2" spans="1:16" s="17" customFormat="1" ht="30" customHeight="1" x14ac:dyDescent="0.25">
      <c r="A2" s="15"/>
      <c r="B2" s="516" t="s">
        <v>169</v>
      </c>
      <c r="C2" s="517"/>
      <c r="D2" s="517"/>
      <c r="E2" s="517"/>
      <c r="F2" s="517"/>
      <c r="G2" s="25"/>
      <c r="H2" s="25"/>
      <c r="I2" s="25"/>
      <c r="J2" s="45"/>
      <c r="K2" s="45"/>
      <c r="L2" s="16"/>
      <c r="M2" s="16"/>
      <c r="N2" s="16"/>
      <c r="O2" s="25"/>
      <c r="P2" s="25"/>
    </row>
    <row r="3" spans="1:16" ht="15" customHeight="1" x14ac:dyDescent="0.25"/>
    <row r="4" spans="1:16" ht="15" customHeight="1" x14ac:dyDescent="0.25"/>
    <row r="5" spans="1:16" s="73" customFormat="1" ht="15" customHeight="1" x14ac:dyDescent="0.25"/>
    <row r="6" spans="1:16" s="73" customFormat="1" ht="15" customHeight="1" x14ac:dyDescent="0.25"/>
    <row r="7" spans="1:16" s="73" customFormat="1" ht="15" customHeight="1" x14ac:dyDescent="0.25"/>
    <row r="8" spans="1:16" s="73" customFormat="1" ht="15" customHeight="1" x14ac:dyDescent="0.25"/>
    <row r="9" spans="1:16" s="73" customFormat="1" ht="15" customHeight="1" x14ac:dyDescent="0.25"/>
    <row r="10" spans="1:16" s="73" customFormat="1" ht="15" customHeight="1" x14ac:dyDescent="0.25"/>
    <row r="11" spans="1:16" s="73" customFormat="1" ht="15" customHeight="1" x14ac:dyDescent="0.25"/>
    <row r="12" spans="1:16" s="73" customFormat="1" ht="15" customHeight="1" x14ac:dyDescent="0.25"/>
    <row r="13" spans="1:16" s="73" customFormat="1" ht="15" customHeight="1" x14ac:dyDescent="0.25"/>
    <row r="14" spans="1:16" s="73" customFormat="1" ht="15" customHeight="1" x14ac:dyDescent="0.25"/>
    <row r="15" spans="1:16" s="73" customFormat="1" ht="15" customHeight="1" x14ac:dyDescent="0.25"/>
    <row r="16" spans="1:16"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s="73" customFormat="1" ht="15" customHeight="1" x14ac:dyDescent="0.25"/>
    <row r="33" spans="1:6" ht="45" customHeight="1" x14ac:dyDescent="0.25">
      <c r="A33" s="59" t="s">
        <v>57</v>
      </c>
      <c r="B33" s="518" t="s">
        <v>196</v>
      </c>
      <c r="C33" s="396"/>
      <c r="D33" s="396"/>
      <c r="E33" s="396"/>
      <c r="F33" s="396"/>
    </row>
    <row r="34" spans="1:6" s="1" customFormat="1" ht="45" customHeight="1" x14ac:dyDescent="0.25">
      <c r="A34" s="59" t="s">
        <v>11</v>
      </c>
      <c r="B34" s="515" t="s">
        <v>190</v>
      </c>
      <c r="C34" s="415"/>
      <c r="D34" s="415"/>
      <c r="E34" s="415"/>
      <c r="F34" s="415"/>
    </row>
    <row r="35" spans="1:6" s="1" customFormat="1" ht="15" customHeight="1" x14ac:dyDescent="0.25">
      <c r="A35" s="92" t="s">
        <v>7</v>
      </c>
      <c r="B35" s="422" t="s">
        <v>177</v>
      </c>
      <c r="C35" s="417"/>
      <c r="D35" s="417"/>
      <c r="E35" s="417"/>
      <c r="F35" s="417"/>
    </row>
    <row r="36" spans="1:6" s="1" customFormat="1" ht="15" customHeight="1" x14ac:dyDescent="0.25">
      <c r="A36" s="92" t="s">
        <v>2</v>
      </c>
      <c r="B36" s="410" t="s">
        <v>178</v>
      </c>
      <c r="C36" s="411"/>
      <c r="D36" s="411"/>
      <c r="E36" s="411"/>
      <c r="F36" s="411"/>
    </row>
    <row r="37" spans="1:6" ht="15" customHeight="1" x14ac:dyDescent="0.25">
      <c r="B37" s="410" t="s">
        <v>174</v>
      </c>
      <c r="C37" s="411"/>
      <c r="D37" s="411"/>
      <c r="E37" s="411"/>
      <c r="F37" s="411"/>
    </row>
    <row r="38" spans="1:6" ht="15" customHeight="1" x14ac:dyDescent="0.25"/>
    <row r="39" spans="1:6" ht="15" customHeight="1" x14ac:dyDescent="0.25"/>
    <row r="40" spans="1:6" ht="15" customHeight="1" x14ac:dyDescent="0.25"/>
    <row r="41" spans="1:6" ht="15" customHeight="1" x14ac:dyDescent="0.25"/>
    <row r="42" spans="1:6" ht="15" customHeight="1" x14ac:dyDescent="0.25"/>
    <row r="43" spans="1:6" ht="15" customHeight="1" x14ac:dyDescent="0.25"/>
    <row r="44" spans="1:6" ht="15" customHeight="1" x14ac:dyDescent="0.25"/>
    <row r="45" spans="1:6" ht="15" customHeight="1" x14ac:dyDescent="0.25"/>
    <row r="46" spans="1:6" ht="15" customHeight="1" x14ac:dyDescent="0.25"/>
    <row r="60" spans="1:14" ht="12" customHeight="1" x14ac:dyDescent="0.25">
      <c r="B60" s="241" t="s">
        <v>44</v>
      </c>
      <c r="C60" s="361">
        <v>6.7390977163785353</v>
      </c>
      <c r="D60" s="361">
        <v>17.465726250516997</v>
      </c>
      <c r="F60"/>
      <c r="G60"/>
      <c r="H60"/>
    </row>
    <row r="61" spans="1:14" ht="12" customHeight="1" x14ac:dyDescent="0.25">
      <c r="B61" s="241" t="s">
        <v>26</v>
      </c>
      <c r="C61" s="361">
        <v>4.6993625738902391</v>
      </c>
      <c r="D61" s="361">
        <v>12.283533194231943</v>
      </c>
      <c r="F61"/>
      <c r="G61"/>
      <c r="H61"/>
    </row>
    <row r="62" spans="1:14" ht="12" customHeight="1" x14ac:dyDescent="0.25">
      <c r="A62" s="49"/>
      <c r="B62" s="241" t="s">
        <v>27</v>
      </c>
      <c r="C62" s="361">
        <v>16.453497146138758</v>
      </c>
      <c r="D62" s="361">
        <v>1.428196392423998</v>
      </c>
      <c r="E62" s="49"/>
      <c r="F62"/>
      <c r="G62"/>
      <c r="H62"/>
      <c r="I62" s="49"/>
    </row>
    <row r="63" spans="1:14" ht="12" customHeight="1" x14ac:dyDescent="0.25">
      <c r="A63" s="23"/>
      <c r="B63" s="241" t="s">
        <v>35</v>
      </c>
      <c r="C63" s="361">
        <v>20.399999999999999</v>
      </c>
      <c r="D63" s="361">
        <v>13.6</v>
      </c>
      <c r="E63" s="47"/>
      <c r="F63"/>
      <c r="G63"/>
      <c r="H63"/>
      <c r="I63" s="47"/>
      <c r="L63" s="7"/>
      <c r="M63" s="7"/>
      <c r="N63" s="7"/>
    </row>
    <row r="64" spans="1:14" ht="12" customHeight="1" x14ac:dyDescent="0.25">
      <c r="A64" s="23"/>
      <c r="B64" s="241" t="s">
        <v>28</v>
      </c>
      <c r="C64" s="361">
        <v>8.8453528183985366</v>
      </c>
      <c r="D64" s="361">
        <v>3.8422256801691632</v>
      </c>
      <c r="E64" s="47"/>
      <c r="F64"/>
      <c r="G64"/>
      <c r="H64"/>
      <c r="I64" s="47"/>
    </row>
    <row r="65" spans="1:9" ht="12" customHeight="1" x14ac:dyDescent="0.25">
      <c r="A65" s="23"/>
      <c r="B65" s="241" t="s">
        <v>29</v>
      </c>
      <c r="C65" s="361">
        <v>4.4217925268663469</v>
      </c>
      <c r="D65" s="361">
        <v>10.09899135327225</v>
      </c>
      <c r="E65" s="48"/>
      <c r="F65"/>
      <c r="G65"/>
      <c r="H65"/>
      <c r="I65" s="48"/>
    </row>
    <row r="66" spans="1:9" ht="12" customHeight="1" x14ac:dyDescent="0.25">
      <c r="A66" s="23"/>
      <c r="B66" s="241" t="s">
        <v>31</v>
      </c>
      <c r="C66" s="361">
        <v>15.088247528871104</v>
      </c>
      <c r="D66" s="361">
        <v>15.41630922214485</v>
      </c>
      <c r="E66" s="47"/>
      <c r="F66"/>
      <c r="G66"/>
      <c r="H66"/>
      <c r="I66" s="47"/>
    </row>
    <row r="67" spans="1:9" s="49" customFormat="1" ht="12" customHeight="1" x14ac:dyDescent="0.25">
      <c r="B67" s="241" t="s">
        <v>49</v>
      </c>
      <c r="C67" s="361">
        <v>5.3616663126467596</v>
      </c>
      <c r="D67" s="361">
        <v>5.7396832572690215</v>
      </c>
      <c r="E67" s="42"/>
      <c r="F67"/>
      <c r="G67"/>
      <c r="H67"/>
    </row>
    <row r="68" spans="1:9" s="49" customFormat="1" ht="12" customHeight="1" x14ac:dyDescent="0.25">
      <c r="B68" s="241" t="s">
        <v>77</v>
      </c>
      <c r="C68" s="361">
        <v>3.3325001985780185</v>
      </c>
      <c r="D68" s="361">
        <v>12.088479376886635</v>
      </c>
      <c r="E68" s="42"/>
      <c r="F68"/>
      <c r="G68"/>
      <c r="H68"/>
    </row>
    <row r="69" spans="1:9" s="49" customFormat="1" ht="12" customHeight="1" x14ac:dyDescent="0.25">
      <c r="B69" s="241" t="s">
        <v>30</v>
      </c>
      <c r="C69" s="361">
        <v>5.0136125270321825</v>
      </c>
      <c r="D69" s="361">
        <v>14.87905129532327</v>
      </c>
      <c r="E69" s="42"/>
      <c r="F69"/>
      <c r="G69"/>
      <c r="H69"/>
    </row>
    <row r="70" spans="1:9" s="49" customFormat="1" ht="12" customHeight="1" x14ac:dyDescent="0.25">
      <c r="B70" s="241" t="s">
        <v>33</v>
      </c>
      <c r="C70" s="361">
        <v>7.9568550867638734</v>
      </c>
      <c r="D70" s="361">
        <v>11.342377373850677</v>
      </c>
      <c r="F70"/>
      <c r="G70"/>
      <c r="H70"/>
    </row>
    <row r="71" spans="1:9" ht="12" customHeight="1" x14ac:dyDescent="0.25">
      <c r="B71" s="241" t="s">
        <v>41</v>
      </c>
      <c r="C71" s="361">
        <v>6.0470381449135129</v>
      </c>
      <c r="D71" s="361">
        <v>4.5624652524910392</v>
      </c>
      <c r="F71"/>
      <c r="G71"/>
      <c r="H71"/>
    </row>
    <row r="72" spans="1:9" ht="12" customHeight="1" x14ac:dyDescent="0.25">
      <c r="B72" s="241" t="s">
        <v>32</v>
      </c>
      <c r="C72" s="361">
        <v>18.812596446811483</v>
      </c>
      <c r="D72" s="361">
        <v>15.91693656665881</v>
      </c>
      <c r="F72"/>
      <c r="G72"/>
      <c r="H72"/>
    </row>
    <row r="73" spans="1:9" ht="12" customHeight="1" x14ac:dyDescent="0.25">
      <c r="B73" s="241" t="s">
        <v>36</v>
      </c>
      <c r="C73" s="361">
        <v>4.8512312809434013</v>
      </c>
      <c r="D73" s="361">
        <v>9.6807677420957017</v>
      </c>
      <c r="F73"/>
      <c r="G73"/>
      <c r="H73"/>
    </row>
    <row r="74" spans="1:9" ht="12" customHeight="1" x14ac:dyDescent="0.25">
      <c r="B74" s="241" t="s">
        <v>38</v>
      </c>
      <c r="C74" s="361">
        <v>17.136639731073743</v>
      </c>
      <c r="D74" s="361">
        <v>13.353240264034108</v>
      </c>
      <c r="F74"/>
      <c r="G74"/>
      <c r="H74"/>
    </row>
    <row r="75" spans="1:9" ht="12" customHeight="1" x14ac:dyDescent="0.25">
      <c r="B75" s="241" t="s">
        <v>39</v>
      </c>
      <c r="C75" s="361">
        <v>18.903524695100238</v>
      </c>
      <c r="D75" s="361">
        <v>4.7260896225513784</v>
      </c>
      <c r="F75"/>
      <c r="G75"/>
      <c r="H75"/>
    </row>
    <row r="76" spans="1:9" ht="12" customHeight="1" x14ac:dyDescent="0.25">
      <c r="B76" s="241" t="s">
        <v>43</v>
      </c>
      <c r="C76" s="361">
        <v>5.7987481070083069</v>
      </c>
      <c r="D76" s="361">
        <v>11.6956827411211</v>
      </c>
      <c r="F76"/>
      <c r="G76"/>
      <c r="H76"/>
    </row>
    <row r="77" spans="1:9" ht="12" customHeight="1" x14ac:dyDescent="0.25">
      <c r="B77" s="362" t="s">
        <v>45</v>
      </c>
      <c r="C77" s="361">
        <v>11.524429556419989</v>
      </c>
      <c r="D77" s="361">
        <v>1.6041808365599379</v>
      </c>
      <c r="F77"/>
      <c r="G77"/>
      <c r="H77"/>
    </row>
    <row r="78" spans="1:9" ht="12" customHeight="1" x14ac:dyDescent="0.25">
      <c r="B78" s="243" t="s">
        <v>4</v>
      </c>
      <c r="C78" s="361">
        <v>22.283718830203821</v>
      </c>
      <c r="D78" s="361">
        <v>8.0895935893659043</v>
      </c>
      <c r="F78"/>
      <c r="G78"/>
      <c r="H78"/>
    </row>
    <row r="79" spans="1:9" ht="12" customHeight="1" x14ac:dyDescent="0.25">
      <c r="B79" s="241" t="s">
        <v>46</v>
      </c>
      <c r="C79" s="361">
        <v>17.467384581384636</v>
      </c>
      <c r="D79" s="361">
        <v>1.1631348031532869</v>
      </c>
      <c r="F79"/>
      <c r="G79"/>
      <c r="H79"/>
    </row>
    <row r="80" spans="1:9" ht="12" customHeight="1" x14ac:dyDescent="0.25">
      <c r="B80" s="241" t="s">
        <v>48</v>
      </c>
      <c r="C80" s="361">
        <v>6.2956829549940307</v>
      </c>
      <c r="D80" s="361">
        <v>3.2654178994069212</v>
      </c>
      <c r="F80"/>
      <c r="G80"/>
      <c r="H80"/>
    </row>
    <row r="81" spans="2:8" ht="12" customHeight="1" x14ac:dyDescent="0.25">
      <c r="B81" s="241" t="s">
        <v>47</v>
      </c>
      <c r="C81" s="361">
        <v>6.7950777886227316</v>
      </c>
      <c r="D81" s="361">
        <v>11.412964093317328</v>
      </c>
      <c r="F81"/>
      <c r="G81"/>
      <c r="H81"/>
    </row>
    <row r="82" spans="2:8" ht="12" customHeight="1" x14ac:dyDescent="0.25">
      <c r="B82" s="241" t="s">
        <v>34</v>
      </c>
      <c r="C82" s="361">
        <v>2.7123979105800071</v>
      </c>
      <c r="D82" s="361">
        <v>12.690237191825911</v>
      </c>
      <c r="F82"/>
      <c r="G82"/>
      <c r="H82"/>
    </row>
    <row r="83" spans="2:8" ht="12" customHeight="1" x14ac:dyDescent="0.25">
      <c r="B83" s="241" t="s">
        <v>50</v>
      </c>
      <c r="C83" s="361">
        <v>3.4094843603295333</v>
      </c>
      <c r="D83" s="361">
        <v>16.767558750380648</v>
      </c>
      <c r="F83"/>
      <c r="G83"/>
      <c r="H83"/>
    </row>
    <row r="84" spans="2:8" ht="12" customHeight="1" x14ac:dyDescent="0.25">
      <c r="B84" s="241" t="s">
        <v>51</v>
      </c>
      <c r="C84" s="242">
        <v>7.5985450850418159</v>
      </c>
      <c r="D84" s="242">
        <v>13.20097824627398</v>
      </c>
      <c r="F84"/>
      <c r="G84"/>
      <c r="H84"/>
    </row>
    <row r="85" spans="2:8" ht="12" customHeight="1" x14ac:dyDescent="0.2">
      <c r="B85" s="243" t="s">
        <v>147</v>
      </c>
      <c r="C85" s="363">
        <f>AVERAGE(C60:C84)</f>
        <v>9.9179393563596623</v>
      </c>
      <c r="D85" s="363">
        <f>AVERAGE(D60:D84)</f>
        <v>9.8525528398129936</v>
      </c>
    </row>
  </sheetData>
  <mergeCells count="6">
    <mergeCell ref="B37:F37"/>
    <mergeCell ref="B2:F2"/>
    <mergeCell ref="B34:F34"/>
    <mergeCell ref="B35:F35"/>
    <mergeCell ref="B36:F36"/>
    <mergeCell ref="B33:F33"/>
  </mergeCells>
  <hyperlinks>
    <hyperlink ref="F1" location="Contents!A1" display="[contents Ç]" xr:uid="{00000000-0004-0000-1400-000000000000}"/>
    <hyperlink ref="B36:F36" r:id="rId1" display="http://www.observatorioemigracao.pt/np4EN/5999.html" xr:uid="{00000000-0004-0000-1400-000001000000}"/>
    <hyperlink ref="B37:F37" r:id="rId2" display="'http://www.observatorioemigracao.pt/np4/5999.html" xr:uid="{00000000-0004-0000-14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38"/>
  <sheetViews>
    <sheetView showGridLines="0" zoomScaleNormal="100" workbookViewId="0">
      <selection activeCell="I1" sqref="I1"/>
    </sheetView>
  </sheetViews>
  <sheetFormatPr defaultColWidth="8.7109375" defaultRowHeight="12" customHeight="1" x14ac:dyDescent="0.25"/>
  <cols>
    <col min="1" max="1" width="8.7109375" style="1"/>
    <col min="2" max="2" width="56.7109375" style="1" customWidth="1"/>
    <col min="3" max="5" width="12.7109375" style="12" customWidth="1"/>
    <col min="6" max="7" width="12.7109375" customWidth="1"/>
    <col min="8" max="9" width="12.7109375" style="1" customWidth="1"/>
    <col min="10" max="16384" width="8.7109375" style="1"/>
  </cols>
  <sheetData>
    <row r="1" spans="1:19" ht="30" customHeight="1" x14ac:dyDescent="0.25">
      <c r="A1" s="51" t="s">
        <v>0</v>
      </c>
      <c r="B1" s="168" t="s">
        <v>1</v>
      </c>
      <c r="C1" s="13"/>
      <c r="D1" s="13"/>
      <c r="I1" s="75" t="s">
        <v>5</v>
      </c>
    </row>
    <row r="2" spans="1:19" ht="30" customHeight="1" thickBot="1" x14ac:dyDescent="0.3">
      <c r="B2" s="398" t="s">
        <v>69</v>
      </c>
      <c r="C2" s="412"/>
      <c r="D2" s="412"/>
      <c r="E2" s="412"/>
      <c r="F2" s="413"/>
      <c r="G2" s="413"/>
      <c r="H2" s="413"/>
      <c r="I2" s="413"/>
    </row>
    <row r="3" spans="1:19" ht="45" customHeight="1" x14ac:dyDescent="0.25">
      <c r="B3" s="400" t="s">
        <v>10</v>
      </c>
      <c r="C3" s="402" t="s">
        <v>4</v>
      </c>
      <c r="D3" s="404" t="s">
        <v>66</v>
      </c>
      <c r="E3" s="405"/>
      <c r="F3" s="406"/>
      <c r="G3" s="407" t="s">
        <v>67</v>
      </c>
      <c r="H3" s="405"/>
      <c r="I3" s="405"/>
    </row>
    <row r="4" spans="1:19" ht="30" customHeight="1" x14ac:dyDescent="0.25">
      <c r="B4" s="401"/>
      <c r="C4" s="403"/>
      <c r="D4" s="131" t="s">
        <v>51</v>
      </c>
      <c r="E4" s="132" t="s">
        <v>55</v>
      </c>
      <c r="F4" s="135" t="s">
        <v>30</v>
      </c>
      <c r="G4" s="132" t="s">
        <v>68</v>
      </c>
      <c r="H4" s="132" t="s">
        <v>70</v>
      </c>
      <c r="I4" s="133" t="s">
        <v>46</v>
      </c>
    </row>
    <row r="5" spans="1:19" ht="15" customHeight="1" x14ac:dyDescent="0.25">
      <c r="B5" s="102" t="s">
        <v>121</v>
      </c>
      <c r="C5" s="209">
        <v>2306.3209999999999</v>
      </c>
      <c r="D5" s="210">
        <v>4917.46</v>
      </c>
      <c r="E5" s="208">
        <v>664.55700000000002</v>
      </c>
      <c r="F5" s="211">
        <v>4045.4110000000001</v>
      </c>
      <c r="G5" s="208">
        <v>1544.0239999999999</v>
      </c>
      <c r="H5" s="208">
        <v>165.732</v>
      </c>
      <c r="I5" s="208">
        <v>3408.1179999999999</v>
      </c>
    </row>
    <row r="6" spans="1:19" ht="15" customHeight="1" x14ac:dyDescent="0.25">
      <c r="B6" s="14" t="s">
        <v>122</v>
      </c>
      <c r="C6" s="212">
        <v>22.283718830203821</v>
      </c>
      <c r="D6" s="213">
        <v>7.5985450850418159</v>
      </c>
      <c r="E6" s="207">
        <v>8.0080008068769626</v>
      </c>
      <c r="F6" s="214">
        <v>5.0136125270321825</v>
      </c>
      <c r="G6" s="207">
        <v>0.74286377849054808</v>
      </c>
      <c r="H6" s="207">
        <v>31.840799843228268</v>
      </c>
      <c r="I6" s="207">
        <v>17.467384581384636</v>
      </c>
    </row>
    <row r="7" spans="1:19" ht="15" customHeight="1" x14ac:dyDescent="0.25">
      <c r="B7" s="3" t="s">
        <v>71</v>
      </c>
      <c r="C7" s="209">
        <v>13.082865246168501</v>
      </c>
      <c r="D7" s="210">
        <v>11.655423542047799</v>
      </c>
      <c r="E7" s="208">
        <v>6.6223783055507397</v>
      </c>
      <c r="F7" s="211">
        <v>3.2156926188235602</v>
      </c>
      <c r="G7" s="208">
        <v>1.8664827291510999</v>
      </c>
      <c r="H7" s="208">
        <v>55.469988518160498</v>
      </c>
      <c r="I7" s="208">
        <v>10.2446519284524</v>
      </c>
    </row>
    <row r="8" spans="1:19" ht="15" customHeight="1" x14ac:dyDescent="0.25">
      <c r="B8" s="14" t="s">
        <v>123</v>
      </c>
      <c r="C8" s="212">
        <v>837.25699999999995</v>
      </c>
      <c r="D8" s="213">
        <v>8543.1200000000008</v>
      </c>
      <c r="E8" s="207">
        <v>2438.7020000000002</v>
      </c>
      <c r="F8" s="214">
        <v>12005.69</v>
      </c>
      <c r="G8" s="207">
        <v>713.56799999999998</v>
      </c>
      <c r="H8" s="207">
        <v>14.923999999999999</v>
      </c>
      <c r="I8" s="207">
        <v>226.94300000000001</v>
      </c>
    </row>
    <row r="9" spans="1:19" ht="15" customHeight="1" x14ac:dyDescent="0.25">
      <c r="B9" s="3" t="s">
        <v>124</v>
      </c>
      <c r="C9" s="209">
        <v>8.0895935893659043</v>
      </c>
      <c r="D9" s="210">
        <v>13.20097824627398</v>
      </c>
      <c r="E9" s="208">
        <v>29.386685541996343</v>
      </c>
      <c r="F9" s="211">
        <v>14.87905129532327</v>
      </c>
      <c r="G9" s="208">
        <v>0.3433132002416695</v>
      </c>
      <c r="H9" s="208">
        <v>2.8672320183207751</v>
      </c>
      <c r="I9" s="208">
        <v>1.1631348031532869</v>
      </c>
    </row>
    <row r="10" spans="1:19" ht="15" customHeight="1" x14ac:dyDescent="0.25">
      <c r="B10" s="14" t="s">
        <v>162</v>
      </c>
      <c r="C10" s="212">
        <v>4378</v>
      </c>
      <c r="D10" s="213">
        <v>4565</v>
      </c>
      <c r="E10" s="207">
        <v>2494</v>
      </c>
      <c r="F10" s="214">
        <v>16683</v>
      </c>
      <c r="G10" s="207">
        <v>2740</v>
      </c>
      <c r="H10" s="207">
        <v>221</v>
      </c>
      <c r="I10" s="207">
        <v>3484</v>
      </c>
    </row>
    <row r="11" spans="1:19" ht="15" customHeight="1" x14ac:dyDescent="0.25">
      <c r="B11" s="3" t="s">
        <v>163</v>
      </c>
      <c r="C11" s="209">
        <v>2.1</v>
      </c>
      <c r="D11" s="210">
        <v>0.17430089123183257</v>
      </c>
      <c r="E11" s="208">
        <v>0.37791262091749073</v>
      </c>
      <c r="F11" s="211">
        <v>0.48123314724129618</v>
      </c>
      <c r="G11" s="208">
        <v>0.15253351446406091</v>
      </c>
      <c r="H11" s="208">
        <v>13.645850923873908</v>
      </c>
      <c r="I11" s="208">
        <v>1.8663143005539946</v>
      </c>
    </row>
    <row r="12" spans="1:19" ht="15" customHeight="1" thickBot="1" x14ac:dyDescent="0.3">
      <c r="B12" s="93" t="s">
        <v>164</v>
      </c>
      <c r="C12" s="336">
        <v>2366</v>
      </c>
      <c r="D12" s="337">
        <v>25402</v>
      </c>
      <c r="E12" s="338">
        <v>8846</v>
      </c>
      <c r="F12" s="339">
        <v>23204</v>
      </c>
      <c r="G12" s="338">
        <v>1649</v>
      </c>
      <c r="H12" s="338">
        <v>28</v>
      </c>
      <c r="I12" s="338">
        <v>560</v>
      </c>
    </row>
    <row r="13" spans="1:19" ht="15" customHeight="1" x14ac:dyDescent="0.25">
      <c r="B13" s="4"/>
      <c r="C13" s="4"/>
      <c r="D13" s="4"/>
      <c r="E13" s="4"/>
      <c r="F13" s="4"/>
      <c r="G13" s="5"/>
      <c r="H13" s="5"/>
      <c r="I13" s="5"/>
    </row>
    <row r="14" spans="1:19" ht="15" customHeight="1" x14ac:dyDescent="0.25">
      <c r="A14" s="59" t="s">
        <v>57</v>
      </c>
      <c r="B14" s="408" t="s">
        <v>96</v>
      </c>
      <c r="C14" s="409"/>
      <c r="D14" s="409"/>
      <c r="E14" s="409"/>
      <c r="F14" s="409"/>
      <c r="G14" s="409"/>
      <c r="H14" s="409"/>
      <c r="I14" s="409"/>
      <c r="K14"/>
      <c r="L14"/>
      <c r="M14"/>
      <c r="N14"/>
      <c r="O14"/>
      <c r="P14"/>
      <c r="Q14"/>
      <c r="R14"/>
      <c r="S14"/>
    </row>
    <row r="15" spans="1:19" ht="45" customHeight="1" x14ac:dyDescent="0.25">
      <c r="A15" s="59" t="s">
        <v>11</v>
      </c>
      <c r="B15" s="414" t="s">
        <v>197</v>
      </c>
      <c r="C15" s="415"/>
      <c r="D15" s="415"/>
      <c r="E15" s="415"/>
      <c r="F15" s="415"/>
      <c r="G15" s="415"/>
      <c r="H15" s="415"/>
      <c r="I15" s="415"/>
    </row>
    <row r="16" spans="1:19" ht="15" customHeight="1" x14ac:dyDescent="0.25">
      <c r="A16" s="92" t="s">
        <v>7</v>
      </c>
      <c r="B16" s="416" t="s">
        <v>177</v>
      </c>
      <c r="C16" s="417"/>
      <c r="D16" s="417"/>
      <c r="E16" s="417"/>
      <c r="F16" s="417"/>
      <c r="G16" s="417"/>
      <c r="H16" s="417"/>
      <c r="I16" s="417"/>
    </row>
    <row r="17" spans="1:17" ht="15" customHeight="1" x14ac:dyDescent="0.25">
      <c r="A17" s="92" t="s">
        <v>2</v>
      </c>
      <c r="B17" s="410" t="s">
        <v>178</v>
      </c>
      <c r="C17" s="411"/>
      <c r="D17" s="411"/>
      <c r="E17" s="411"/>
      <c r="F17" s="411"/>
      <c r="G17" s="411"/>
      <c r="H17" s="411"/>
      <c r="I17" s="411"/>
    </row>
    <row r="18" spans="1:17" ht="15" customHeight="1" x14ac:dyDescent="0.25">
      <c r="B18" s="410" t="s">
        <v>174</v>
      </c>
      <c r="C18" s="411"/>
      <c r="D18" s="411"/>
      <c r="E18" s="411"/>
      <c r="F18" s="411"/>
      <c r="G18" s="411"/>
      <c r="H18" s="411"/>
      <c r="I18" s="411"/>
    </row>
    <row r="19" spans="1:17" ht="15" customHeight="1" x14ac:dyDescent="0.25">
      <c r="A19"/>
      <c r="B19"/>
      <c r="C19"/>
      <c r="D19"/>
      <c r="E19"/>
      <c r="H19"/>
      <c r="K19"/>
      <c r="L19"/>
      <c r="M19"/>
      <c r="N19"/>
      <c r="O19"/>
      <c r="P19"/>
      <c r="Q19"/>
    </row>
    <row r="20" spans="1:17" ht="15" customHeight="1" x14ac:dyDescent="0.25">
      <c r="A20"/>
      <c r="B20"/>
      <c r="C20"/>
      <c r="D20"/>
      <c r="E20"/>
      <c r="H20"/>
    </row>
    <row r="21" spans="1:17" ht="15" customHeight="1" x14ac:dyDescent="0.25">
      <c r="A21"/>
      <c r="B21"/>
      <c r="C21"/>
      <c r="D21"/>
      <c r="E21"/>
      <c r="H21"/>
    </row>
    <row r="22" spans="1:17" ht="12" customHeight="1" x14ac:dyDescent="0.25">
      <c r="A22"/>
      <c r="B22"/>
      <c r="C22"/>
      <c r="D22"/>
      <c r="E22"/>
      <c r="H22"/>
      <c r="J22"/>
      <c r="K22"/>
      <c r="L22"/>
      <c r="M22"/>
      <c r="N22"/>
      <c r="O22"/>
      <c r="P22"/>
    </row>
    <row r="23" spans="1:17" ht="12" customHeight="1" x14ac:dyDescent="0.25">
      <c r="A23"/>
      <c r="B23"/>
      <c r="C23"/>
      <c r="D23"/>
      <c r="E23"/>
      <c r="H23"/>
    </row>
    <row r="24" spans="1:17" ht="12" customHeight="1" x14ac:dyDescent="0.25">
      <c r="A24"/>
      <c r="B24"/>
      <c r="C24"/>
      <c r="D24"/>
      <c r="E24"/>
      <c r="H24"/>
    </row>
    <row r="25" spans="1:17" ht="12" customHeight="1" x14ac:dyDescent="0.25">
      <c r="A25"/>
      <c r="B25"/>
      <c r="C25"/>
      <c r="D25"/>
      <c r="E25"/>
      <c r="H25"/>
    </row>
    <row r="26" spans="1:17" ht="12" customHeight="1" x14ac:dyDescent="0.25">
      <c r="A26"/>
      <c r="B26"/>
      <c r="C26"/>
      <c r="D26"/>
      <c r="E26"/>
      <c r="H26"/>
    </row>
    <row r="27" spans="1:17" ht="12" customHeight="1" x14ac:dyDescent="0.25">
      <c r="A27"/>
      <c r="B27"/>
      <c r="C27"/>
      <c r="D27"/>
      <c r="E27"/>
      <c r="H27"/>
    </row>
    <row r="28" spans="1:17" ht="12" customHeight="1" x14ac:dyDescent="0.25">
      <c r="A28"/>
      <c r="B28"/>
      <c r="C28"/>
      <c r="D28"/>
      <c r="E28"/>
      <c r="H28"/>
    </row>
    <row r="29" spans="1:17" ht="12" customHeight="1" x14ac:dyDescent="0.25">
      <c r="H29"/>
    </row>
    <row r="30" spans="1:17" ht="12" customHeight="1" x14ac:dyDescent="0.25">
      <c r="H30"/>
    </row>
    <row r="31" spans="1:17" ht="12" customHeight="1" x14ac:dyDescent="0.25">
      <c r="H31"/>
    </row>
    <row r="32" spans="1:17" ht="12" customHeight="1" x14ac:dyDescent="0.25">
      <c r="H32"/>
    </row>
    <row r="33" spans="8:8" ht="12" customHeight="1" x14ac:dyDescent="0.25">
      <c r="H33"/>
    </row>
    <row r="34" spans="8:8" ht="12" customHeight="1" x14ac:dyDescent="0.25">
      <c r="H34"/>
    </row>
    <row r="35" spans="8:8" ht="12" customHeight="1" x14ac:dyDescent="0.25">
      <c r="H35"/>
    </row>
    <row r="36" spans="8:8" ht="12" customHeight="1" x14ac:dyDescent="0.25">
      <c r="H36"/>
    </row>
    <row r="37" spans="8:8" ht="12" customHeight="1" x14ac:dyDescent="0.25">
      <c r="H37"/>
    </row>
    <row r="38" spans="8:8" ht="12" customHeight="1" x14ac:dyDescent="0.25">
      <c r="H38"/>
    </row>
  </sheetData>
  <mergeCells count="10">
    <mergeCell ref="B18:I18"/>
    <mergeCell ref="B2:I2"/>
    <mergeCell ref="G3:I3"/>
    <mergeCell ref="B15:I15"/>
    <mergeCell ref="B16:I16"/>
    <mergeCell ref="B17:I17"/>
    <mergeCell ref="B3:B4"/>
    <mergeCell ref="C3:C4"/>
    <mergeCell ref="D3:F3"/>
    <mergeCell ref="B14:I14"/>
  </mergeCells>
  <hyperlinks>
    <hyperlink ref="I1" location="Contents!A1" display="[contents Ç]" xr:uid="{00000000-0004-0000-0200-000000000000}"/>
    <hyperlink ref="B17:I17" r:id="rId1" display="http://www.observatorioemigracao.pt/np4EN/5999.html" xr:uid="{00000000-0004-0000-0200-000001000000}"/>
    <hyperlink ref="B18:I18" r:id="rId2" display="http://www.observatorioemigracao.pt/np4/5999.html" xr:uid="{00000000-0004-0000-0200-000002000000}"/>
  </hyperlinks>
  <pageMargins left="0.23622047244094491" right="0.23622047244094491" top="0.74803149606299213" bottom="0.74803149606299213" header="0.31496062992125984" footer="0.31496062992125984"/>
  <pageSetup paperSize="9" orientation="portrait" horizontalDpi="4294967293" verticalDpi="300" r:id="rId3"/>
  <headerFooter>
    <oddFooter>&amp;C&amp;"Arial,Negrito"&amp;8&amp;P/&amp;N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96"/>
  <sheetViews>
    <sheetView showGridLines="0" zoomScaleNormal="100" workbookViewId="0">
      <selection activeCell="H1" sqref="H1"/>
    </sheetView>
  </sheetViews>
  <sheetFormatPr defaultColWidth="8.7109375" defaultRowHeight="12" customHeight="1" x14ac:dyDescent="0.25"/>
  <cols>
    <col min="1" max="1" width="8.7109375" style="1"/>
    <col min="2" max="2" width="8.7109375" style="1" customWidth="1"/>
    <col min="3" max="4" width="12.7109375" style="1" customWidth="1"/>
    <col min="5" max="8" width="12.7109375" style="12" customWidth="1"/>
    <col min="9" max="9" width="8.7109375" style="1"/>
    <col min="11" max="16384" width="8.7109375" style="1"/>
  </cols>
  <sheetData>
    <row r="1" spans="1:8" ht="30" customHeight="1" x14ac:dyDescent="0.25">
      <c r="A1" s="51" t="s">
        <v>0</v>
      </c>
      <c r="B1" s="168" t="s">
        <v>1</v>
      </c>
      <c r="C1" s="72"/>
      <c r="D1" s="72"/>
      <c r="E1" s="13"/>
      <c r="F1" s="13"/>
      <c r="G1" s="13"/>
      <c r="H1" s="75" t="s">
        <v>5</v>
      </c>
    </row>
    <row r="2" spans="1:8" ht="30" customHeight="1" thickBot="1" x14ac:dyDescent="0.3">
      <c r="B2" s="398" t="s">
        <v>8</v>
      </c>
      <c r="C2" s="398"/>
      <c r="D2" s="398"/>
      <c r="E2" s="412"/>
      <c r="F2" s="412"/>
      <c r="G2" s="412"/>
      <c r="H2" s="412"/>
    </row>
    <row r="3" spans="1:8" ht="30" customHeight="1" x14ac:dyDescent="0.25">
      <c r="B3" s="423" t="s">
        <v>12</v>
      </c>
      <c r="C3" s="402" t="s">
        <v>3</v>
      </c>
      <c r="D3" s="426" t="s">
        <v>97</v>
      </c>
      <c r="E3" s="427"/>
      <c r="F3" s="428"/>
      <c r="G3" s="429" t="s">
        <v>98</v>
      </c>
      <c r="H3" s="430"/>
    </row>
    <row r="4" spans="1:8" ht="30" customHeight="1" x14ac:dyDescent="0.25">
      <c r="B4" s="424"/>
      <c r="C4" s="425"/>
      <c r="D4" s="109" t="s">
        <v>23</v>
      </c>
      <c r="E4" s="110" t="s">
        <v>24</v>
      </c>
      <c r="F4" s="111" t="s">
        <v>25</v>
      </c>
      <c r="G4" s="276" t="s">
        <v>99</v>
      </c>
      <c r="H4" s="277" t="s">
        <v>100</v>
      </c>
    </row>
    <row r="5" spans="1:8" ht="15" customHeight="1" x14ac:dyDescent="0.25">
      <c r="B5" s="80">
        <v>1901</v>
      </c>
      <c r="C5" s="141">
        <v>20646</v>
      </c>
      <c r="D5" s="141">
        <v>18426</v>
      </c>
      <c r="E5" s="144">
        <v>207</v>
      </c>
      <c r="F5" s="145">
        <v>2013</v>
      </c>
      <c r="G5" s="144">
        <v>3097</v>
      </c>
      <c r="H5" s="141">
        <f>C5-G5</f>
        <v>17549</v>
      </c>
    </row>
    <row r="6" spans="1:8" ht="15" customHeight="1" x14ac:dyDescent="0.25">
      <c r="B6" s="108">
        <v>1902</v>
      </c>
      <c r="C6" s="142">
        <v>24170</v>
      </c>
      <c r="D6" s="142">
        <v>21916</v>
      </c>
      <c r="E6" s="146">
        <v>290</v>
      </c>
      <c r="F6" s="147">
        <v>1964</v>
      </c>
      <c r="G6" s="146">
        <v>3626</v>
      </c>
      <c r="H6" s="152">
        <f>C6-G6</f>
        <v>20544</v>
      </c>
    </row>
    <row r="7" spans="1:8" ht="15" customHeight="1" x14ac:dyDescent="0.25">
      <c r="B7" s="80">
        <v>1903</v>
      </c>
      <c r="C7" s="141">
        <v>21611</v>
      </c>
      <c r="D7" s="141">
        <v>19339</v>
      </c>
      <c r="E7" s="144">
        <v>320</v>
      </c>
      <c r="F7" s="145">
        <v>1952</v>
      </c>
      <c r="G7" s="144">
        <v>3242</v>
      </c>
      <c r="H7" s="141">
        <f t="shared" ref="H7:H70" si="0">C7-G7</f>
        <v>18369</v>
      </c>
    </row>
    <row r="8" spans="1:8" ht="15" customHeight="1" x14ac:dyDescent="0.25">
      <c r="B8" s="108">
        <v>1904</v>
      </c>
      <c r="C8" s="142">
        <v>28304</v>
      </c>
      <c r="D8" s="142">
        <v>25963</v>
      </c>
      <c r="E8" s="146">
        <v>379</v>
      </c>
      <c r="F8" s="147">
        <v>1962</v>
      </c>
      <c r="G8" s="146">
        <v>4246</v>
      </c>
      <c r="H8" s="152">
        <f t="shared" si="0"/>
        <v>24058</v>
      </c>
    </row>
    <row r="9" spans="1:8" ht="15" customHeight="1" x14ac:dyDescent="0.25">
      <c r="B9" s="80">
        <v>1905</v>
      </c>
      <c r="C9" s="141">
        <v>33610</v>
      </c>
      <c r="D9" s="141">
        <v>31227</v>
      </c>
      <c r="E9" s="144">
        <v>292</v>
      </c>
      <c r="F9" s="145">
        <v>2091</v>
      </c>
      <c r="G9" s="144">
        <v>5042</v>
      </c>
      <c r="H9" s="141">
        <f t="shared" si="0"/>
        <v>28568</v>
      </c>
    </row>
    <row r="10" spans="1:8" ht="15" customHeight="1" x14ac:dyDescent="0.25">
      <c r="B10" s="108">
        <v>1906</v>
      </c>
      <c r="C10" s="142">
        <v>38093</v>
      </c>
      <c r="D10" s="142">
        <v>34094</v>
      </c>
      <c r="E10" s="148">
        <v>369</v>
      </c>
      <c r="F10" s="149">
        <v>3630</v>
      </c>
      <c r="G10" s="148">
        <v>5714</v>
      </c>
      <c r="H10" s="152">
        <f t="shared" si="0"/>
        <v>32379</v>
      </c>
    </row>
    <row r="11" spans="1:8" ht="15" customHeight="1" x14ac:dyDescent="0.25">
      <c r="B11" s="80">
        <v>1907</v>
      </c>
      <c r="C11" s="141">
        <v>41950</v>
      </c>
      <c r="D11" s="141">
        <v>40152</v>
      </c>
      <c r="E11" s="144">
        <v>106</v>
      </c>
      <c r="F11" s="145">
        <v>1692</v>
      </c>
      <c r="G11" s="144">
        <v>6293</v>
      </c>
      <c r="H11" s="141">
        <f t="shared" si="0"/>
        <v>35657</v>
      </c>
    </row>
    <row r="12" spans="1:8" ht="15" customHeight="1" x14ac:dyDescent="0.25">
      <c r="B12" s="108">
        <v>1908</v>
      </c>
      <c r="C12" s="142">
        <v>40995</v>
      </c>
      <c r="D12" s="142">
        <v>40046</v>
      </c>
      <c r="E12" s="146">
        <v>83</v>
      </c>
      <c r="F12" s="147">
        <v>866</v>
      </c>
      <c r="G12" s="146">
        <v>6022</v>
      </c>
      <c r="H12" s="152">
        <f t="shared" si="0"/>
        <v>34973</v>
      </c>
    </row>
    <row r="13" spans="1:8" ht="15" customHeight="1" x14ac:dyDescent="0.25">
      <c r="B13" s="80">
        <v>1909</v>
      </c>
      <c r="C13" s="141">
        <v>37451</v>
      </c>
      <c r="D13" s="141">
        <v>37295</v>
      </c>
      <c r="E13" s="144">
        <v>67</v>
      </c>
      <c r="F13" s="145">
        <v>89</v>
      </c>
      <c r="G13" s="144">
        <v>5733</v>
      </c>
      <c r="H13" s="141">
        <f t="shared" si="0"/>
        <v>31718</v>
      </c>
    </row>
    <row r="14" spans="1:8" ht="15" customHeight="1" x14ac:dyDescent="0.25">
      <c r="B14" s="108">
        <v>1910</v>
      </c>
      <c r="C14" s="142">
        <v>39675</v>
      </c>
      <c r="D14" s="142">
        <v>39359</v>
      </c>
      <c r="E14" s="146">
        <v>48</v>
      </c>
      <c r="F14" s="147">
        <v>268</v>
      </c>
      <c r="G14" s="146">
        <v>5927</v>
      </c>
      <c r="H14" s="152">
        <f t="shared" si="0"/>
        <v>33748</v>
      </c>
    </row>
    <row r="15" spans="1:8" ht="15" customHeight="1" x14ac:dyDescent="0.25">
      <c r="B15" s="80">
        <v>1911</v>
      </c>
      <c r="C15" s="141">
        <v>59549</v>
      </c>
      <c r="D15" s="141">
        <v>59150</v>
      </c>
      <c r="E15" s="144">
        <v>253</v>
      </c>
      <c r="F15" s="145">
        <v>146</v>
      </c>
      <c r="G15" s="144">
        <v>4176</v>
      </c>
      <c r="H15" s="141">
        <f t="shared" si="0"/>
        <v>55373</v>
      </c>
    </row>
    <row r="16" spans="1:8" ht="15" customHeight="1" x14ac:dyDescent="0.25">
      <c r="B16" s="108">
        <v>1912</v>
      </c>
      <c r="C16" s="142">
        <v>88834</v>
      </c>
      <c r="D16" s="142">
        <v>88383</v>
      </c>
      <c r="E16" s="146">
        <v>329</v>
      </c>
      <c r="F16" s="147">
        <v>122</v>
      </c>
      <c r="G16" s="146">
        <v>6225</v>
      </c>
      <c r="H16" s="152">
        <f t="shared" si="0"/>
        <v>82609</v>
      </c>
    </row>
    <row r="17" spans="2:8" ht="15" customHeight="1" x14ac:dyDescent="0.25">
      <c r="B17" s="80">
        <v>1913</v>
      </c>
      <c r="C17" s="141">
        <v>77425</v>
      </c>
      <c r="D17" s="141">
        <v>77015</v>
      </c>
      <c r="E17" s="144">
        <v>407</v>
      </c>
      <c r="F17" s="145">
        <v>3</v>
      </c>
      <c r="G17" s="144">
        <v>5435</v>
      </c>
      <c r="H17" s="141">
        <f t="shared" si="0"/>
        <v>71990</v>
      </c>
    </row>
    <row r="18" spans="2:8" ht="15" customHeight="1" x14ac:dyDescent="0.25">
      <c r="B18" s="108">
        <v>1914</v>
      </c>
      <c r="C18" s="142">
        <v>25730</v>
      </c>
      <c r="D18" s="142">
        <v>25576</v>
      </c>
      <c r="E18" s="146">
        <v>114</v>
      </c>
      <c r="F18" s="147">
        <v>40</v>
      </c>
      <c r="G18" s="146">
        <v>1801</v>
      </c>
      <c r="H18" s="152">
        <f t="shared" si="0"/>
        <v>23929</v>
      </c>
    </row>
    <row r="19" spans="2:8" ht="15" customHeight="1" x14ac:dyDescent="0.25">
      <c r="B19" s="80">
        <v>1915</v>
      </c>
      <c r="C19" s="141">
        <v>19314</v>
      </c>
      <c r="D19" s="141">
        <v>18830</v>
      </c>
      <c r="E19" s="144">
        <v>390</v>
      </c>
      <c r="F19" s="145">
        <v>94</v>
      </c>
      <c r="G19" s="144">
        <v>1352</v>
      </c>
      <c r="H19" s="141">
        <f t="shared" si="0"/>
        <v>17962</v>
      </c>
    </row>
    <row r="20" spans="2:8" ht="15" customHeight="1" x14ac:dyDescent="0.25">
      <c r="B20" s="108">
        <v>1916</v>
      </c>
      <c r="C20" s="142">
        <v>24897</v>
      </c>
      <c r="D20" s="142">
        <v>21662</v>
      </c>
      <c r="E20" s="146">
        <v>2292</v>
      </c>
      <c r="F20" s="147">
        <v>943</v>
      </c>
      <c r="G20" s="146">
        <v>1743</v>
      </c>
      <c r="H20" s="152">
        <f t="shared" si="0"/>
        <v>23154</v>
      </c>
    </row>
    <row r="21" spans="2:8" ht="15" customHeight="1" x14ac:dyDescent="0.25">
      <c r="B21" s="80">
        <v>1917</v>
      </c>
      <c r="C21" s="141">
        <v>15825</v>
      </c>
      <c r="D21" s="141">
        <v>11593</v>
      </c>
      <c r="E21" s="144">
        <v>3381</v>
      </c>
      <c r="F21" s="145">
        <v>851</v>
      </c>
      <c r="G21" s="144">
        <v>1108</v>
      </c>
      <c r="H21" s="141">
        <f t="shared" si="0"/>
        <v>14717</v>
      </c>
    </row>
    <row r="22" spans="2:8" ht="15" customHeight="1" x14ac:dyDescent="0.25">
      <c r="B22" s="108">
        <v>1918</v>
      </c>
      <c r="C22" s="142">
        <v>11853</v>
      </c>
      <c r="D22" s="142">
        <v>7663</v>
      </c>
      <c r="E22" s="150">
        <v>3219</v>
      </c>
      <c r="F22" s="151">
        <v>971</v>
      </c>
      <c r="G22" s="150">
        <v>830</v>
      </c>
      <c r="H22" s="152">
        <f t="shared" si="0"/>
        <v>11023</v>
      </c>
    </row>
    <row r="23" spans="2:8" ht="15" customHeight="1" x14ac:dyDescent="0.25">
      <c r="B23" s="80">
        <v>1919</v>
      </c>
      <c r="C23" s="141">
        <v>37138</v>
      </c>
      <c r="D23" s="141">
        <v>26883</v>
      </c>
      <c r="E23" s="144">
        <v>7989</v>
      </c>
      <c r="F23" s="145">
        <v>2266</v>
      </c>
      <c r="G23" s="144">
        <v>2600</v>
      </c>
      <c r="H23" s="141">
        <f t="shared" si="0"/>
        <v>34538</v>
      </c>
    </row>
    <row r="24" spans="2:8" ht="15" customHeight="1" x14ac:dyDescent="0.25">
      <c r="B24" s="108">
        <v>1920</v>
      </c>
      <c r="C24" s="142">
        <v>64783</v>
      </c>
      <c r="D24" s="142">
        <v>58618</v>
      </c>
      <c r="E24" s="150">
        <v>5008</v>
      </c>
      <c r="F24" s="151">
        <v>1157</v>
      </c>
      <c r="G24" s="150">
        <v>4535</v>
      </c>
      <c r="H24" s="152">
        <f t="shared" si="0"/>
        <v>60248</v>
      </c>
    </row>
    <row r="25" spans="2:8" ht="15" customHeight="1" x14ac:dyDescent="0.25">
      <c r="B25" s="80">
        <v>1921</v>
      </c>
      <c r="C25" s="141">
        <v>24597</v>
      </c>
      <c r="D25" s="141">
        <v>18387</v>
      </c>
      <c r="E25" s="144">
        <v>5167</v>
      </c>
      <c r="F25" s="145">
        <v>1043</v>
      </c>
      <c r="G25" s="144">
        <v>1722</v>
      </c>
      <c r="H25" s="141">
        <f t="shared" si="0"/>
        <v>22875</v>
      </c>
    </row>
    <row r="26" spans="2:8" ht="15" customHeight="1" x14ac:dyDescent="0.25">
      <c r="B26" s="108">
        <v>1922</v>
      </c>
      <c r="C26" s="142">
        <v>39795</v>
      </c>
      <c r="D26" s="142">
        <v>30536</v>
      </c>
      <c r="E26" s="150">
        <v>8488</v>
      </c>
      <c r="F26" s="151">
        <v>771</v>
      </c>
      <c r="G26" s="150">
        <v>2786</v>
      </c>
      <c r="H26" s="152">
        <f t="shared" si="0"/>
        <v>37009</v>
      </c>
    </row>
    <row r="27" spans="2:8" ht="15" customHeight="1" x14ac:dyDescent="0.25">
      <c r="B27" s="80">
        <v>1923</v>
      </c>
      <c r="C27" s="141">
        <v>40171</v>
      </c>
      <c r="D27" s="141">
        <v>28395</v>
      </c>
      <c r="E27" s="144">
        <v>11195</v>
      </c>
      <c r="F27" s="145">
        <v>581</v>
      </c>
      <c r="G27" s="144">
        <v>2812</v>
      </c>
      <c r="H27" s="141">
        <f t="shared" si="0"/>
        <v>37359</v>
      </c>
    </row>
    <row r="28" spans="2:8" ht="15" customHeight="1" x14ac:dyDescent="0.25">
      <c r="B28" s="108">
        <v>1924</v>
      </c>
      <c r="C28" s="142">
        <v>29710</v>
      </c>
      <c r="D28" s="142">
        <v>17294</v>
      </c>
      <c r="E28" s="150">
        <v>12003</v>
      </c>
      <c r="F28" s="151">
        <v>413</v>
      </c>
      <c r="G28" s="150">
        <v>2080</v>
      </c>
      <c r="H28" s="152">
        <f t="shared" si="0"/>
        <v>27630</v>
      </c>
    </row>
    <row r="29" spans="2:8" ht="15" customHeight="1" x14ac:dyDescent="0.25">
      <c r="B29" s="80">
        <v>1925</v>
      </c>
      <c r="C29" s="141">
        <v>22884</v>
      </c>
      <c r="D29" s="141">
        <v>15697</v>
      </c>
      <c r="E29" s="144">
        <v>6818</v>
      </c>
      <c r="F29" s="145">
        <v>369</v>
      </c>
      <c r="G29" s="144">
        <v>1602</v>
      </c>
      <c r="H29" s="141">
        <f t="shared" si="0"/>
        <v>21282</v>
      </c>
    </row>
    <row r="30" spans="2:8" ht="15" customHeight="1" x14ac:dyDescent="0.25">
      <c r="B30" s="108">
        <v>1926</v>
      </c>
      <c r="C30" s="142">
        <v>42067</v>
      </c>
      <c r="D30" s="142">
        <v>34538</v>
      </c>
      <c r="E30" s="150">
        <v>7087</v>
      </c>
      <c r="F30" s="151">
        <v>442</v>
      </c>
      <c r="G30" s="150">
        <v>2945</v>
      </c>
      <c r="H30" s="152">
        <f t="shared" si="0"/>
        <v>39122</v>
      </c>
    </row>
    <row r="31" spans="2:8" ht="15" customHeight="1" x14ac:dyDescent="0.25">
      <c r="B31" s="80">
        <v>1927</v>
      </c>
      <c r="C31" s="141">
        <v>27674</v>
      </c>
      <c r="D31" s="141">
        <v>24375</v>
      </c>
      <c r="E31" s="144">
        <v>3073</v>
      </c>
      <c r="F31" s="145">
        <v>226</v>
      </c>
      <c r="G31" s="144">
        <v>1937</v>
      </c>
      <c r="H31" s="141">
        <f t="shared" si="0"/>
        <v>25737</v>
      </c>
    </row>
    <row r="32" spans="2:8" ht="15" customHeight="1" x14ac:dyDescent="0.25">
      <c r="B32" s="108">
        <v>1928</v>
      </c>
      <c r="C32" s="142">
        <v>34297</v>
      </c>
      <c r="D32" s="142">
        <v>32084</v>
      </c>
      <c r="E32" s="150">
        <v>2013</v>
      </c>
      <c r="F32" s="151">
        <v>200</v>
      </c>
      <c r="G32" s="150">
        <v>2401</v>
      </c>
      <c r="H32" s="152">
        <f t="shared" si="0"/>
        <v>31896</v>
      </c>
    </row>
    <row r="33" spans="2:8" ht="15" customHeight="1" x14ac:dyDescent="0.25">
      <c r="B33" s="80">
        <v>1929</v>
      </c>
      <c r="C33" s="141">
        <v>40361</v>
      </c>
      <c r="D33" s="141">
        <v>35898</v>
      </c>
      <c r="E33" s="144">
        <v>4122</v>
      </c>
      <c r="F33" s="145">
        <v>341</v>
      </c>
      <c r="G33" s="144">
        <v>2825</v>
      </c>
      <c r="H33" s="141">
        <f t="shared" si="0"/>
        <v>37536</v>
      </c>
    </row>
    <row r="34" spans="2:8" ht="15" customHeight="1" x14ac:dyDescent="0.25">
      <c r="B34" s="108">
        <v>1930</v>
      </c>
      <c r="C34" s="142">
        <v>23196</v>
      </c>
      <c r="D34" s="142">
        <v>15805</v>
      </c>
      <c r="E34" s="150">
        <v>7014</v>
      </c>
      <c r="F34" s="151">
        <v>377</v>
      </c>
      <c r="G34" s="150">
        <v>1624</v>
      </c>
      <c r="H34" s="152">
        <f t="shared" si="0"/>
        <v>21572</v>
      </c>
    </row>
    <row r="35" spans="2:8" ht="15" customHeight="1" x14ac:dyDescent="0.25">
      <c r="B35" s="80">
        <v>1931</v>
      </c>
      <c r="C35" s="141">
        <v>6033</v>
      </c>
      <c r="D35" s="141">
        <v>4055</v>
      </c>
      <c r="E35" s="144">
        <v>1328</v>
      </c>
      <c r="F35" s="145">
        <v>650</v>
      </c>
      <c r="G35" s="144" t="s">
        <v>56</v>
      </c>
      <c r="H35" s="141">
        <v>6033</v>
      </c>
    </row>
    <row r="36" spans="2:8" ht="15" customHeight="1" x14ac:dyDescent="0.25">
      <c r="B36" s="108">
        <v>1932</v>
      </c>
      <c r="C36" s="142">
        <v>5909</v>
      </c>
      <c r="D36" s="142">
        <v>5151</v>
      </c>
      <c r="E36" s="150">
        <v>557</v>
      </c>
      <c r="F36" s="151">
        <v>201</v>
      </c>
      <c r="G36" s="150" t="s">
        <v>56</v>
      </c>
      <c r="H36" s="152">
        <v>5909</v>
      </c>
    </row>
    <row r="37" spans="2:8" ht="15" customHeight="1" x14ac:dyDescent="0.25">
      <c r="B37" s="80">
        <v>1933</v>
      </c>
      <c r="C37" s="141">
        <v>8905</v>
      </c>
      <c r="D37" s="141">
        <v>7872</v>
      </c>
      <c r="E37" s="144">
        <v>720</v>
      </c>
      <c r="F37" s="145">
        <v>313</v>
      </c>
      <c r="G37" s="144" t="s">
        <v>56</v>
      </c>
      <c r="H37" s="141">
        <v>8905</v>
      </c>
    </row>
    <row r="38" spans="2:8" ht="15" customHeight="1" x14ac:dyDescent="0.25">
      <c r="B38" s="108">
        <v>1934</v>
      </c>
      <c r="C38" s="142">
        <v>7472</v>
      </c>
      <c r="D38" s="142">
        <v>6491</v>
      </c>
      <c r="E38" s="150">
        <v>623</v>
      </c>
      <c r="F38" s="151">
        <v>358</v>
      </c>
      <c r="G38" s="150" t="s">
        <v>56</v>
      </c>
      <c r="H38" s="152">
        <v>7472</v>
      </c>
    </row>
    <row r="39" spans="2:8" ht="15" customHeight="1" x14ac:dyDescent="0.25">
      <c r="B39" s="80">
        <v>1935</v>
      </c>
      <c r="C39" s="141">
        <v>9140</v>
      </c>
      <c r="D39" s="141">
        <v>8228</v>
      </c>
      <c r="E39" s="144">
        <v>434</v>
      </c>
      <c r="F39" s="145">
        <v>478</v>
      </c>
      <c r="G39" s="144" t="s">
        <v>56</v>
      </c>
      <c r="H39" s="141">
        <v>9140</v>
      </c>
    </row>
    <row r="40" spans="2:8" ht="15" customHeight="1" x14ac:dyDescent="0.25">
      <c r="B40" s="108">
        <v>1936</v>
      </c>
      <c r="C40" s="142">
        <v>12484</v>
      </c>
      <c r="D40" s="142">
        <v>12024</v>
      </c>
      <c r="E40" s="150" t="s">
        <v>56</v>
      </c>
      <c r="F40" s="151">
        <v>460</v>
      </c>
      <c r="G40" s="150" t="s">
        <v>56</v>
      </c>
      <c r="H40" s="152">
        <v>12484</v>
      </c>
    </row>
    <row r="41" spans="2:8" ht="15" customHeight="1" x14ac:dyDescent="0.25">
      <c r="B41" s="80">
        <v>1937</v>
      </c>
      <c r="C41" s="141">
        <v>14667</v>
      </c>
      <c r="D41" s="141">
        <v>13505</v>
      </c>
      <c r="E41" s="144" t="s">
        <v>56</v>
      </c>
      <c r="F41" s="145">
        <v>1162</v>
      </c>
      <c r="G41" s="144" t="s">
        <v>56</v>
      </c>
      <c r="H41" s="141">
        <v>14667</v>
      </c>
    </row>
    <row r="42" spans="2:8" ht="15" customHeight="1" x14ac:dyDescent="0.25">
      <c r="B42" s="108">
        <v>1938</v>
      </c>
      <c r="C42" s="142">
        <v>13609</v>
      </c>
      <c r="D42" s="142">
        <v>11290</v>
      </c>
      <c r="E42" s="150" t="s">
        <v>56</v>
      </c>
      <c r="F42" s="151">
        <v>2319</v>
      </c>
      <c r="G42" s="150" t="s">
        <v>56</v>
      </c>
      <c r="H42" s="152">
        <v>13609</v>
      </c>
    </row>
    <row r="43" spans="2:8" ht="15" customHeight="1" x14ac:dyDescent="0.25">
      <c r="B43" s="80">
        <v>1939</v>
      </c>
      <c r="C43" s="141">
        <v>17807</v>
      </c>
      <c r="D43" s="141">
        <v>17466</v>
      </c>
      <c r="E43" s="144" t="s">
        <v>56</v>
      </c>
      <c r="F43" s="145">
        <v>341</v>
      </c>
      <c r="G43" s="144" t="s">
        <v>56</v>
      </c>
      <c r="H43" s="141">
        <v>17807</v>
      </c>
    </row>
    <row r="44" spans="2:8" ht="15" customHeight="1" x14ac:dyDescent="0.25">
      <c r="B44" s="108">
        <v>1940</v>
      </c>
      <c r="C44" s="142">
        <v>13226</v>
      </c>
      <c r="D44" s="142">
        <v>13013</v>
      </c>
      <c r="E44" s="150" t="s">
        <v>56</v>
      </c>
      <c r="F44" s="151">
        <v>213</v>
      </c>
      <c r="G44" s="150" t="s">
        <v>56</v>
      </c>
      <c r="H44" s="152">
        <v>13226</v>
      </c>
    </row>
    <row r="45" spans="2:8" ht="15" customHeight="1" x14ac:dyDescent="0.25">
      <c r="B45" s="80">
        <v>1941</v>
      </c>
      <c r="C45" s="141">
        <v>6260</v>
      </c>
      <c r="D45" s="141">
        <v>6191</v>
      </c>
      <c r="E45" s="144" t="s">
        <v>56</v>
      </c>
      <c r="F45" s="145">
        <v>69</v>
      </c>
      <c r="G45" s="144" t="s">
        <v>56</v>
      </c>
      <c r="H45" s="141">
        <v>6260</v>
      </c>
    </row>
    <row r="46" spans="2:8" ht="15" customHeight="1" x14ac:dyDescent="0.25">
      <c r="B46" s="108">
        <v>1942</v>
      </c>
      <c r="C46" s="142">
        <v>2214</v>
      </c>
      <c r="D46" s="142">
        <v>2108</v>
      </c>
      <c r="E46" s="150" t="s">
        <v>56</v>
      </c>
      <c r="F46" s="151">
        <v>106</v>
      </c>
      <c r="G46" s="150" t="s">
        <v>56</v>
      </c>
      <c r="H46" s="152">
        <v>2214</v>
      </c>
    </row>
    <row r="47" spans="2:8" ht="15" customHeight="1" x14ac:dyDescent="0.25">
      <c r="B47" s="80">
        <v>1943</v>
      </c>
      <c r="C47" s="141">
        <v>893</v>
      </c>
      <c r="D47" s="141">
        <v>660</v>
      </c>
      <c r="E47" s="144" t="s">
        <v>56</v>
      </c>
      <c r="F47" s="145">
        <v>233</v>
      </c>
      <c r="G47" s="144" t="s">
        <v>56</v>
      </c>
      <c r="H47" s="141">
        <v>893</v>
      </c>
    </row>
    <row r="48" spans="2:8" ht="15" customHeight="1" x14ac:dyDescent="0.25">
      <c r="B48" s="108">
        <v>1944</v>
      </c>
      <c r="C48" s="142">
        <v>2424</v>
      </c>
      <c r="D48" s="142">
        <v>2168</v>
      </c>
      <c r="E48" s="150" t="s">
        <v>56</v>
      </c>
      <c r="F48" s="151">
        <v>256</v>
      </c>
      <c r="G48" s="150" t="s">
        <v>56</v>
      </c>
      <c r="H48" s="152">
        <v>2424</v>
      </c>
    </row>
    <row r="49" spans="2:8" ht="15" customHeight="1" x14ac:dyDescent="0.25">
      <c r="B49" s="80">
        <v>1945</v>
      </c>
      <c r="C49" s="141">
        <v>5938</v>
      </c>
      <c r="D49" s="141">
        <v>5728</v>
      </c>
      <c r="E49" s="144" t="s">
        <v>56</v>
      </c>
      <c r="F49" s="145">
        <v>210</v>
      </c>
      <c r="G49" s="144" t="s">
        <v>56</v>
      </c>
      <c r="H49" s="141">
        <v>5938</v>
      </c>
    </row>
    <row r="50" spans="2:8" ht="15" customHeight="1" x14ac:dyDescent="0.25">
      <c r="B50" s="108">
        <v>1946</v>
      </c>
      <c r="C50" s="142">
        <v>8275</v>
      </c>
      <c r="D50" s="142">
        <v>8123</v>
      </c>
      <c r="E50" s="150" t="s">
        <v>56</v>
      </c>
      <c r="F50" s="151">
        <v>152</v>
      </c>
      <c r="G50" s="150" t="s">
        <v>56</v>
      </c>
      <c r="H50" s="152">
        <v>8275</v>
      </c>
    </row>
    <row r="51" spans="2:8" ht="15" customHeight="1" x14ac:dyDescent="0.25">
      <c r="B51" s="80">
        <v>1947</v>
      </c>
      <c r="C51" s="141">
        <v>12838</v>
      </c>
      <c r="D51" s="141">
        <v>12128</v>
      </c>
      <c r="E51" s="144" t="s">
        <v>56</v>
      </c>
      <c r="F51" s="145">
        <v>710</v>
      </c>
      <c r="G51" s="144" t="s">
        <v>56</v>
      </c>
      <c r="H51" s="141">
        <v>12838</v>
      </c>
    </row>
    <row r="52" spans="2:8" ht="15" customHeight="1" x14ac:dyDescent="0.25">
      <c r="B52" s="108">
        <v>1948</v>
      </c>
      <c r="C52" s="142">
        <v>12343</v>
      </c>
      <c r="D52" s="142">
        <v>11474</v>
      </c>
      <c r="E52" s="150" t="s">
        <v>56</v>
      </c>
      <c r="F52" s="151">
        <v>869</v>
      </c>
      <c r="G52" s="150" t="s">
        <v>56</v>
      </c>
      <c r="H52" s="152">
        <v>12343</v>
      </c>
    </row>
    <row r="53" spans="2:8" ht="15" customHeight="1" x14ac:dyDescent="0.25">
      <c r="B53" s="80">
        <v>1949</v>
      </c>
      <c r="C53" s="141">
        <v>17296</v>
      </c>
      <c r="D53" s="141">
        <v>15647</v>
      </c>
      <c r="E53" s="144" t="s">
        <v>56</v>
      </c>
      <c r="F53" s="145">
        <v>1649</v>
      </c>
      <c r="G53" s="144" t="s">
        <v>56</v>
      </c>
      <c r="H53" s="141">
        <v>17296</v>
      </c>
    </row>
    <row r="54" spans="2:8" ht="15" customHeight="1" x14ac:dyDescent="0.25">
      <c r="B54" s="108">
        <v>1950</v>
      </c>
      <c r="C54" s="142">
        <v>21892</v>
      </c>
      <c r="D54" s="142">
        <v>21491</v>
      </c>
      <c r="E54" s="150">
        <v>401</v>
      </c>
      <c r="F54" s="151" t="s">
        <v>56</v>
      </c>
      <c r="G54" s="150" t="s">
        <v>56</v>
      </c>
      <c r="H54" s="152">
        <v>21892</v>
      </c>
    </row>
    <row r="55" spans="2:8" ht="15" customHeight="1" x14ac:dyDescent="0.25">
      <c r="B55" s="80">
        <v>1951</v>
      </c>
      <c r="C55" s="141">
        <v>34015</v>
      </c>
      <c r="D55" s="141">
        <v>33341</v>
      </c>
      <c r="E55" s="144">
        <v>674</v>
      </c>
      <c r="F55" s="145" t="s">
        <v>56</v>
      </c>
      <c r="G55" s="144">
        <v>351</v>
      </c>
      <c r="H55" s="141">
        <f t="shared" si="0"/>
        <v>33664</v>
      </c>
    </row>
    <row r="56" spans="2:8" ht="15" customHeight="1" x14ac:dyDescent="0.25">
      <c r="B56" s="108">
        <v>1952</v>
      </c>
      <c r="C56" s="142">
        <v>47407</v>
      </c>
      <c r="D56" s="142">
        <v>46544</v>
      </c>
      <c r="E56" s="150">
        <v>863</v>
      </c>
      <c r="F56" s="151" t="s">
        <v>56</v>
      </c>
      <c r="G56" s="150">
        <v>389</v>
      </c>
      <c r="H56" s="152">
        <f t="shared" si="0"/>
        <v>47018</v>
      </c>
    </row>
    <row r="57" spans="2:8" ht="15" customHeight="1" x14ac:dyDescent="0.25">
      <c r="B57" s="80">
        <v>1953</v>
      </c>
      <c r="C57" s="141">
        <v>39962</v>
      </c>
      <c r="D57" s="141">
        <v>39026</v>
      </c>
      <c r="E57" s="144">
        <v>936</v>
      </c>
      <c r="F57" s="145" t="s">
        <v>56</v>
      </c>
      <c r="G57" s="144">
        <v>276</v>
      </c>
      <c r="H57" s="141">
        <f t="shared" si="0"/>
        <v>39686</v>
      </c>
    </row>
    <row r="58" spans="2:8" ht="15" customHeight="1" x14ac:dyDescent="0.25">
      <c r="B58" s="108">
        <v>1954</v>
      </c>
      <c r="C58" s="142">
        <v>41190</v>
      </c>
      <c r="D58" s="142">
        <v>40234</v>
      </c>
      <c r="E58" s="150">
        <v>956</v>
      </c>
      <c r="F58" s="151" t="s">
        <v>56</v>
      </c>
      <c r="G58" s="150">
        <v>179</v>
      </c>
      <c r="H58" s="152">
        <f t="shared" si="0"/>
        <v>41011</v>
      </c>
    </row>
    <row r="59" spans="2:8" ht="15" customHeight="1" x14ac:dyDescent="0.25">
      <c r="B59" s="80">
        <v>1955</v>
      </c>
      <c r="C59" s="141">
        <v>30147</v>
      </c>
      <c r="D59" s="141">
        <v>28690</v>
      </c>
      <c r="E59" s="144">
        <v>1457</v>
      </c>
      <c r="F59" s="145" t="s">
        <v>56</v>
      </c>
      <c r="G59" s="144">
        <v>351</v>
      </c>
      <c r="H59" s="141">
        <f t="shared" si="0"/>
        <v>29796</v>
      </c>
    </row>
    <row r="60" spans="2:8" ht="15" customHeight="1" x14ac:dyDescent="0.25">
      <c r="B60" s="108">
        <v>1956</v>
      </c>
      <c r="C60" s="142">
        <v>28096</v>
      </c>
      <c r="D60" s="142">
        <v>26072</v>
      </c>
      <c r="E60" s="150">
        <v>2024</v>
      </c>
      <c r="F60" s="151" t="s">
        <v>56</v>
      </c>
      <c r="G60" s="150">
        <v>1079</v>
      </c>
      <c r="H60" s="152">
        <f t="shared" si="0"/>
        <v>27017</v>
      </c>
    </row>
    <row r="61" spans="2:8" ht="15" customHeight="1" x14ac:dyDescent="0.25">
      <c r="B61" s="80">
        <v>1957</v>
      </c>
      <c r="C61" s="141">
        <v>33894</v>
      </c>
      <c r="D61" s="141">
        <v>32150</v>
      </c>
      <c r="E61" s="144">
        <v>1744</v>
      </c>
      <c r="F61" s="145" t="s">
        <v>56</v>
      </c>
      <c r="G61" s="144">
        <v>1538</v>
      </c>
      <c r="H61" s="141">
        <f t="shared" si="0"/>
        <v>32356</v>
      </c>
    </row>
    <row r="62" spans="2:8" ht="15" customHeight="1" x14ac:dyDescent="0.25">
      <c r="B62" s="108">
        <v>1958</v>
      </c>
      <c r="C62" s="142">
        <v>35600</v>
      </c>
      <c r="D62" s="142">
        <v>29207</v>
      </c>
      <c r="E62" s="150">
        <v>6393</v>
      </c>
      <c r="F62" s="151" t="s">
        <v>56</v>
      </c>
      <c r="G62" s="150">
        <v>1570</v>
      </c>
      <c r="H62" s="152">
        <f t="shared" si="0"/>
        <v>34030</v>
      </c>
    </row>
    <row r="63" spans="2:8" ht="15" customHeight="1" x14ac:dyDescent="0.25">
      <c r="B63" s="80">
        <v>1959</v>
      </c>
      <c r="C63" s="141">
        <v>34754</v>
      </c>
      <c r="D63" s="141">
        <v>29780</v>
      </c>
      <c r="E63" s="144">
        <v>4974</v>
      </c>
      <c r="F63" s="145" t="s">
        <v>56</v>
      </c>
      <c r="G63" s="144">
        <v>1296</v>
      </c>
      <c r="H63" s="141">
        <f t="shared" si="0"/>
        <v>33458</v>
      </c>
    </row>
    <row r="64" spans="2:8" ht="15" customHeight="1" x14ac:dyDescent="0.25">
      <c r="B64" s="108">
        <v>1960</v>
      </c>
      <c r="C64" s="142">
        <v>35159</v>
      </c>
      <c r="D64" s="142">
        <v>28513</v>
      </c>
      <c r="E64" s="150">
        <v>6646</v>
      </c>
      <c r="F64" s="151" t="s">
        <v>56</v>
      </c>
      <c r="G64" s="150">
        <v>2841</v>
      </c>
      <c r="H64" s="152">
        <f t="shared" si="0"/>
        <v>32318</v>
      </c>
    </row>
    <row r="65" spans="1:8" ht="15" customHeight="1" x14ac:dyDescent="0.25">
      <c r="B65" s="80">
        <v>1961</v>
      </c>
      <c r="C65" s="141">
        <v>38572</v>
      </c>
      <c r="D65" s="141">
        <v>27499</v>
      </c>
      <c r="E65" s="144">
        <v>11073</v>
      </c>
      <c r="F65" s="145" t="s">
        <v>56</v>
      </c>
      <c r="G65" s="144">
        <v>5046</v>
      </c>
      <c r="H65" s="141">
        <f t="shared" si="0"/>
        <v>33526</v>
      </c>
    </row>
    <row r="66" spans="1:8" ht="15" customHeight="1" x14ac:dyDescent="0.25">
      <c r="B66" s="108">
        <v>1962</v>
      </c>
      <c r="C66" s="142">
        <v>43002</v>
      </c>
      <c r="D66" s="142">
        <v>24376</v>
      </c>
      <c r="E66" s="150">
        <v>18626</v>
      </c>
      <c r="F66" s="151" t="s">
        <v>56</v>
      </c>
      <c r="G66" s="150">
        <v>9463</v>
      </c>
      <c r="H66" s="152">
        <f t="shared" si="0"/>
        <v>33539</v>
      </c>
    </row>
    <row r="67" spans="1:8" ht="15" customHeight="1" x14ac:dyDescent="0.25">
      <c r="B67" s="80">
        <v>1963</v>
      </c>
      <c r="C67" s="141">
        <v>55218</v>
      </c>
      <c r="D67" s="141">
        <v>22420</v>
      </c>
      <c r="E67" s="144">
        <v>32798</v>
      </c>
      <c r="F67" s="145" t="s">
        <v>56</v>
      </c>
      <c r="G67" s="144">
        <v>17389</v>
      </c>
      <c r="H67" s="141">
        <f t="shared" si="0"/>
        <v>37829</v>
      </c>
    </row>
    <row r="68" spans="1:8" ht="15" customHeight="1" x14ac:dyDescent="0.25">
      <c r="B68" s="108">
        <v>1964</v>
      </c>
      <c r="C68" s="142">
        <v>75576</v>
      </c>
      <c r="D68" s="142">
        <v>17232</v>
      </c>
      <c r="E68" s="150">
        <v>58344</v>
      </c>
      <c r="F68" s="151" t="s">
        <v>56</v>
      </c>
      <c r="G68" s="150">
        <v>32256</v>
      </c>
      <c r="H68" s="152">
        <f t="shared" si="0"/>
        <v>43320</v>
      </c>
    </row>
    <row r="69" spans="1:8" ht="15" customHeight="1" x14ac:dyDescent="0.25">
      <c r="B69" s="80">
        <v>1965</v>
      </c>
      <c r="C69" s="141">
        <v>91488</v>
      </c>
      <c r="D69" s="141">
        <v>17557</v>
      </c>
      <c r="E69" s="144">
        <v>73931</v>
      </c>
      <c r="F69" s="145" t="s">
        <v>56</v>
      </c>
      <c r="G69" s="144">
        <v>28736</v>
      </c>
      <c r="H69" s="141">
        <f t="shared" si="0"/>
        <v>62752</v>
      </c>
    </row>
    <row r="70" spans="1:8" ht="15" customHeight="1" x14ac:dyDescent="0.25">
      <c r="B70" s="108">
        <v>1966</v>
      </c>
      <c r="C70" s="142">
        <v>111995</v>
      </c>
      <c r="D70" s="142">
        <v>33266</v>
      </c>
      <c r="E70" s="150">
        <v>78729</v>
      </c>
      <c r="F70" s="151" t="s">
        <v>56</v>
      </c>
      <c r="G70" s="150">
        <v>20388</v>
      </c>
      <c r="H70" s="152">
        <f t="shared" si="0"/>
        <v>91607</v>
      </c>
    </row>
    <row r="71" spans="1:8" ht="15" customHeight="1" x14ac:dyDescent="0.25">
      <c r="B71" s="80">
        <v>1967</v>
      </c>
      <c r="C71" s="141">
        <v>94712</v>
      </c>
      <c r="D71" s="141">
        <v>28584</v>
      </c>
      <c r="E71" s="144">
        <v>66128</v>
      </c>
      <c r="F71" s="145" t="s">
        <v>56</v>
      </c>
      <c r="G71" s="144">
        <v>16197</v>
      </c>
      <c r="H71" s="141">
        <f t="shared" ref="H71:H77" si="1">C71-G71</f>
        <v>78515</v>
      </c>
    </row>
    <row r="72" spans="1:8" ht="15" customHeight="1" x14ac:dyDescent="0.25">
      <c r="B72" s="108">
        <v>1968</v>
      </c>
      <c r="C72" s="142">
        <v>96227</v>
      </c>
      <c r="D72" s="142">
        <v>27014</v>
      </c>
      <c r="E72" s="150">
        <v>69213</v>
      </c>
      <c r="F72" s="151" t="s">
        <v>56</v>
      </c>
      <c r="G72" s="150">
        <v>27246</v>
      </c>
      <c r="H72" s="152">
        <f t="shared" si="1"/>
        <v>68981</v>
      </c>
    </row>
    <row r="73" spans="1:8" ht="15" customHeight="1" x14ac:dyDescent="0.25">
      <c r="B73" s="80">
        <v>1969</v>
      </c>
      <c r="C73" s="141">
        <v>155672</v>
      </c>
      <c r="D73" s="141">
        <v>27383</v>
      </c>
      <c r="E73" s="144">
        <v>128289</v>
      </c>
      <c r="F73" s="145" t="s">
        <v>56</v>
      </c>
      <c r="G73" s="144">
        <v>85507</v>
      </c>
      <c r="H73" s="141">
        <f t="shared" si="1"/>
        <v>70165</v>
      </c>
    </row>
    <row r="74" spans="1:8" ht="15" customHeight="1" x14ac:dyDescent="0.25">
      <c r="B74" s="108">
        <v>1970</v>
      </c>
      <c r="C74" s="142">
        <v>183205</v>
      </c>
      <c r="D74" s="142">
        <v>22659</v>
      </c>
      <c r="E74" s="150">
        <v>160546</v>
      </c>
      <c r="F74" s="151" t="s">
        <v>56</v>
      </c>
      <c r="G74" s="150">
        <v>116845</v>
      </c>
      <c r="H74" s="152">
        <f t="shared" si="1"/>
        <v>66360</v>
      </c>
    </row>
    <row r="75" spans="1:8" ht="15" customHeight="1" x14ac:dyDescent="0.25">
      <c r="B75" s="80">
        <v>1971</v>
      </c>
      <c r="C75" s="141">
        <v>158473</v>
      </c>
      <c r="D75" s="141">
        <v>21962</v>
      </c>
      <c r="E75" s="144">
        <v>136511</v>
      </c>
      <c r="F75" s="145" t="s">
        <v>56</v>
      </c>
      <c r="G75" s="144">
        <v>108073</v>
      </c>
      <c r="H75" s="141">
        <f t="shared" si="1"/>
        <v>50400</v>
      </c>
    </row>
    <row r="76" spans="1:8" ht="15" customHeight="1" x14ac:dyDescent="0.25">
      <c r="B76" s="108">
        <v>1972</v>
      </c>
      <c r="C76" s="142">
        <v>115545</v>
      </c>
      <c r="D76" s="142">
        <v>20122</v>
      </c>
      <c r="E76" s="150">
        <v>95423</v>
      </c>
      <c r="F76" s="151" t="s">
        <v>56</v>
      </c>
      <c r="G76" s="150">
        <v>61461</v>
      </c>
      <c r="H76" s="152">
        <f t="shared" si="1"/>
        <v>54084</v>
      </c>
    </row>
    <row r="77" spans="1:8" ht="15" customHeight="1" thickBot="1" x14ac:dyDescent="0.3">
      <c r="B77" s="104">
        <v>1973</v>
      </c>
      <c r="C77" s="143">
        <v>129732</v>
      </c>
      <c r="D77" s="143">
        <v>22091</v>
      </c>
      <c r="E77" s="153">
        <v>107641</v>
      </c>
      <c r="F77" s="154" t="s">
        <v>56</v>
      </c>
      <c r="G77" s="153">
        <v>50215</v>
      </c>
      <c r="H77" s="143">
        <f t="shared" si="1"/>
        <v>79517</v>
      </c>
    </row>
    <row r="78" spans="1:8" ht="15" customHeight="1" x14ac:dyDescent="0.25">
      <c r="B78" s="4"/>
      <c r="C78" s="4"/>
      <c r="D78" s="4"/>
      <c r="E78" s="5"/>
      <c r="F78" s="5"/>
      <c r="G78" s="5"/>
      <c r="H78" s="5"/>
    </row>
    <row r="79" spans="1:8" ht="30" customHeight="1" x14ac:dyDescent="0.25">
      <c r="A79" s="59" t="s">
        <v>11</v>
      </c>
      <c r="B79" s="420" t="s">
        <v>180</v>
      </c>
      <c r="C79" s="421"/>
      <c r="D79" s="421"/>
      <c r="E79" s="421"/>
      <c r="F79" s="421"/>
      <c r="G79" s="421"/>
      <c r="H79" s="421"/>
    </row>
    <row r="80" spans="1:8" ht="15" customHeight="1" x14ac:dyDescent="0.25">
      <c r="A80" s="92" t="s">
        <v>7</v>
      </c>
      <c r="B80" s="422" t="s">
        <v>177</v>
      </c>
      <c r="C80" s="417"/>
      <c r="D80" s="417"/>
      <c r="E80" s="417"/>
      <c r="F80" s="417"/>
      <c r="G80" s="417"/>
      <c r="H80" s="417"/>
    </row>
    <row r="81" spans="1:8" ht="15" customHeight="1" x14ac:dyDescent="0.25">
      <c r="A81" s="92" t="s">
        <v>2</v>
      </c>
      <c r="B81" s="410" t="s">
        <v>178</v>
      </c>
      <c r="C81" s="411"/>
      <c r="D81" s="411"/>
      <c r="E81" s="411"/>
      <c r="F81" s="411"/>
      <c r="G81" s="411"/>
      <c r="H81" s="411"/>
    </row>
    <row r="82" spans="1:8" ht="15" customHeight="1" x14ac:dyDescent="0.25">
      <c r="B82" s="410" t="s">
        <v>174</v>
      </c>
      <c r="C82" s="411"/>
      <c r="D82" s="411"/>
      <c r="E82" s="411"/>
      <c r="F82" s="411"/>
      <c r="G82" s="411"/>
      <c r="H82" s="411"/>
    </row>
    <row r="83" spans="1:8" ht="15" customHeight="1" x14ac:dyDescent="0.25"/>
    <row r="84" spans="1:8" ht="15" customHeight="1" x14ac:dyDescent="0.25">
      <c r="C84" s="418"/>
      <c r="D84" s="419"/>
      <c r="E84" s="419"/>
      <c r="F84" s="419"/>
      <c r="G84" s="419"/>
      <c r="H84" s="419"/>
    </row>
    <row r="85" spans="1:8" ht="15" customHeight="1" x14ac:dyDescent="0.25"/>
    <row r="86" spans="1:8" ht="15" customHeight="1" x14ac:dyDescent="0.25"/>
    <row r="87" spans="1:8" ht="15" customHeight="1" x14ac:dyDescent="0.25"/>
    <row r="88" spans="1:8" ht="15" customHeight="1" x14ac:dyDescent="0.25"/>
    <row r="89" spans="1:8" ht="15" customHeight="1" x14ac:dyDescent="0.25"/>
    <row r="90" spans="1:8" ht="15" customHeight="1" x14ac:dyDescent="0.25"/>
    <row r="91" spans="1:8" ht="15" customHeight="1" x14ac:dyDescent="0.25"/>
    <row r="92" spans="1:8" ht="15" customHeight="1" x14ac:dyDescent="0.25"/>
    <row r="93" spans="1:8" ht="15" customHeight="1" x14ac:dyDescent="0.25"/>
    <row r="94" spans="1:8" ht="15" customHeight="1" x14ac:dyDescent="0.25"/>
    <row r="95" spans="1:8" ht="15" customHeight="1" x14ac:dyDescent="0.25"/>
    <row r="96" spans="1:8" ht="15" customHeight="1" x14ac:dyDescent="0.25"/>
  </sheetData>
  <mergeCells count="10">
    <mergeCell ref="C84:H84"/>
    <mergeCell ref="B79:H79"/>
    <mergeCell ref="B80:H80"/>
    <mergeCell ref="B81:H81"/>
    <mergeCell ref="B2:H2"/>
    <mergeCell ref="B3:B4"/>
    <mergeCell ref="C3:C4"/>
    <mergeCell ref="D3:F3"/>
    <mergeCell ref="G3:H3"/>
    <mergeCell ref="B82:H82"/>
  </mergeCells>
  <hyperlinks>
    <hyperlink ref="H1" location="Contents!A1" display="[contents Ç]" xr:uid="{00000000-0004-0000-0300-000000000000}"/>
    <hyperlink ref="B81:H81" r:id="rId1" display="http://www.observatorioemigracao.pt/np4EN/5999.html" xr:uid="{00000000-0004-0000-0300-000001000000}"/>
    <hyperlink ref="B82:H82" r:id="rId2" display="'http://www.observatorioemigracao.pt/np4/5999.html" xr:uid="{00000000-0004-0000-0300-000002000000}"/>
  </hyperlinks>
  <pageMargins left="0.23622047244094491" right="0.23622047244094491" top="0.74803149606299213" bottom="0.74803149606299213" header="0.31496062992125984" footer="0.31496062992125984"/>
  <pageSetup paperSize="9" orientation="portrait" horizontalDpi="4294967293" verticalDpi="0" r:id="rId3"/>
  <headerFooter>
    <oddFooter>&amp;C&amp;"Arial,Negrito"&amp;8&amp;P/&amp;N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28"/>
  <sheetViews>
    <sheetView showGridLines="0" zoomScaleNormal="100" workbookViewId="0">
      <selection activeCell="H1" sqref="H1:I1"/>
    </sheetView>
  </sheetViews>
  <sheetFormatPr defaultColWidth="8.7109375" defaultRowHeight="12" customHeight="1" x14ac:dyDescent="0.25"/>
  <cols>
    <col min="1" max="1" width="8.7109375" style="1"/>
    <col min="2" max="2" width="8.7109375" style="1" customWidth="1"/>
    <col min="3" max="6" width="16.7109375" style="12" customWidth="1"/>
    <col min="7" max="10" width="8.7109375" style="1"/>
    <col min="12" max="16384" width="8.7109375" style="1"/>
  </cols>
  <sheetData>
    <row r="1" spans="1:18" ht="30" customHeight="1" x14ac:dyDescent="0.25">
      <c r="A1" s="51" t="s">
        <v>0</v>
      </c>
      <c r="B1" s="168" t="s">
        <v>1</v>
      </c>
      <c r="C1" s="136"/>
      <c r="D1" s="13"/>
      <c r="E1" s="13"/>
      <c r="F1" s="13"/>
      <c r="G1" s="13"/>
      <c r="H1" s="431" t="s">
        <v>5</v>
      </c>
      <c r="I1" s="432"/>
      <c r="K1" s="1"/>
      <c r="N1"/>
    </row>
    <row r="2" spans="1:18" s="29" customFormat="1" ht="30" customHeight="1" thickBot="1" x14ac:dyDescent="0.3">
      <c r="B2" s="398" t="s">
        <v>166</v>
      </c>
      <c r="C2" s="412"/>
      <c r="D2" s="412"/>
      <c r="E2" s="412"/>
      <c r="F2" s="412"/>
      <c r="K2"/>
    </row>
    <row r="3" spans="1:18" s="29" customFormat="1" ht="30" customHeight="1" x14ac:dyDescent="0.25">
      <c r="B3" s="423" t="s">
        <v>12</v>
      </c>
      <c r="C3" s="407" t="s">
        <v>11</v>
      </c>
      <c r="D3" s="443"/>
      <c r="E3" s="443"/>
      <c r="F3" s="443"/>
      <c r="G3" s="443"/>
      <c r="H3" s="443"/>
      <c r="I3" s="443"/>
      <c r="K3"/>
    </row>
    <row r="4" spans="1:18" ht="45" customHeight="1" x14ac:dyDescent="0.25">
      <c r="B4" s="436"/>
      <c r="C4" s="433" t="s">
        <v>89</v>
      </c>
      <c r="D4" s="434"/>
      <c r="E4" s="435"/>
      <c r="F4" s="438" t="s">
        <v>126</v>
      </c>
      <c r="G4" s="417"/>
      <c r="H4" s="417"/>
      <c r="I4" s="417"/>
      <c r="M4"/>
      <c r="N4"/>
      <c r="O4"/>
      <c r="P4"/>
      <c r="Q4"/>
      <c r="R4"/>
    </row>
    <row r="5" spans="1:18" ht="30" customHeight="1" x14ac:dyDescent="0.25">
      <c r="B5" s="437"/>
      <c r="C5" s="112" t="s">
        <v>3</v>
      </c>
      <c r="D5" s="260" t="s">
        <v>13</v>
      </c>
      <c r="E5" s="113" t="s">
        <v>14</v>
      </c>
      <c r="F5" s="439" t="s">
        <v>127</v>
      </c>
      <c r="G5" s="440"/>
      <c r="H5" s="441" t="s">
        <v>170</v>
      </c>
      <c r="I5" s="442"/>
      <c r="M5"/>
      <c r="N5"/>
      <c r="O5"/>
      <c r="P5"/>
      <c r="Q5"/>
      <c r="R5"/>
    </row>
    <row r="6" spans="1:18" ht="15" customHeight="1" x14ac:dyDescent="0.25">
      <c r="B6" s="103">
        <v>2001</v>
      </c>
      <c r="C6" s="248">
        <v>20589</v>
      </c>
      <c r="D6" s="244">
        <v>5762</v>
      </c>
      <c r="E6" s="249">
        <v>14827</v>
      </c>
      <c r="F6" s="343">
        <v>45000</v>
      </c>
      <c r="G6" s="340"/>
      <c r="H6" s="343">
        <v>40000</v>
      </c>
      <c r="I6" s="340" t="s">
        <v>165</v>
      </c>
      <c r="L6"/>
      <c r="M6"/>
      <c r="N6"/>
      <c r="O6"/>
      <c r="P6"/>
      <c r="Q6"/>
      <c r="R6"/>
    </row>
    <row r="7" spans="1:18" ht="15" customHeight="1" x14ac:dyDescent="0.25">
      <c r="B7" s="105">
        <v>2002</v>
      </c>
      <c r="C7" s="106">
        <v>27358</v>
      </c>
      <c r="D7" s="245">
        <v>8813</v>
      </c>
      <c r="E7" s="250">
        <v>18545</v>
      </c>
      <c r="F7" s="344">
        <v>50000</v>
      </c>
      <c r="G7" s="341"/>
      <c r="H7" s="344">
        <v>50000</v>
      </c>
      <c r="I7" s="341"/>
      <c r="L7"/>
      <c r="M7"/>
      <c r="N7"/>
      <c r="O7"/>
      <c r="P7"/>
      <c r="Q7"/>
      <c r="R7"/>
    </row>
    <row r="8" spans="1:18" ht="15" customHeight="1" x14ac:dyDescent="0.25">
      <c r="B8" s="80">
        <v>2003</v>
      </c>
      <c r="C8" s="87">
        <v>27008</v>
      </c>
      <c r="D8" s="246">
        <v>6687</v>
      </c>
      <c r="E8" s="251">
        <v>20321</v>
      </c>
      <c r="F8" s="345">
        <v>60000</v>
      </c>
      <c r="G8" s="340"/>
      <c r="H8" s="345">
        <v>60000</v>
      </c>
      <c r="I8" s="340"/>
      <c r="L8"/>
      <c r="M8"/>
      <c r="N8"/>
      <c r="O8"/>
      <c r="P8"/>
      <c r="Q8"/>
      <c r="R8"/>
    </row>
    <row r="9" spans="1:18" ht="15" customHeight="1" x14ac:dyDescent="0.25">
      <c r="B9" s="105">
        <v>2004</v>
      </c>
      <c r="C9" s="106" t="s">
        <v>56</v>
      </c>
      <c r="D9" s="245">
        <v>6757</v>
      </c>
      <c r="E9" s="250" t="s">
        <v>56</v>
      </c>
      <c r="F9" s="344">
        <v>70000</v>
      </c>
      <c r="G9" s="341"/>
      <c r="H9" s="344">
        <v>70000</v>
      </c>
      <c r="I9" s="341"/>
      <c r="L9"/>
      <c r="M9"/>
      <c r="N9"/>
      <c r="O9"/>
      <c r="P9"/>
      <c r="Q9"/>
      <c r="R9"/>
    </row>
    <row r="10" spans="1:18" ht="15" customHeight="1" x14ac:dyDescent="0.25">
      <c r="B10" s="80">
        <v>2005</v>
      </c>
      <c r="C10" s="87" t="s">
        <v>56</v>
      </c>
      <c r="D10" s="246">
        <v>6360</v>
      </c>
      <c r="E10" s="251" t="s">
        <v>56</v>
      </c>
      <c r="F10" s="345">
        <v>65000</v>
      </c>
      <c r="G10" s="340"/>
      <c r="H10" s="345">
        <v>75000</v>
      </c>
      <c r="I10" s="340" t="s">
        <v>165</v>
      </c>
      <c r="L10"/>
      <c r="M10"/>
      <c r="N10"/>
      <c r="O10"/>
      <c r="P10"/>
      <c r="Q10"/>
      <c r="R10"/>
    </row>
    <row r="11" spans="1:18" ht="15" customHeight="1" x14ac:dyDescent="0.25">
      <c r="B11" s="105">
        <v>2006</v>
      </c>
      <c r="C11" s="106" t="s">
        <v>56</v>
      </c>
      <c r="D11" s="245">
        <v>5600</v>
      </c>
      <c r="E11" s="250" t="s">
        <v>56</v>
      </c>
      <c r="F11" s="344">
        <v>75000</v>
      </c>
      <c r="G11" s="341"/>
      <c r="H11" s="344">
        <v>80000</v>
      </c>
      <c r="I11" s="341" t="s">
        <v>165</v>
      </c>
      <c r="L11"/>
      <c r="M11"/>
      <c r="N11"/>
      <c r="O11"/>
      <c r="P11"/>
      <c r="Q11"/>
      <c r="R11"/>
    </row>
    <row r="12" spans="1:18" ht="15" customHeight="1" x14ac:dyDescent="0.25">
      <c r="B12" s="80">
        <v>2007</v>
      </c>
      <c r="C12" s="87" t="s">
        <v>56</v>
      </c>
      <c r="D12" s="246">
        <v>7890</v>
      </c>
      <c r="E12" s="251" t="s">
        <v>56</v>
      </c>
      <c r="F12" s="345">
        <v>90000</v>
      </c>
      <c r="G12" s="340"/>
      <c r="H12" s="345">
        <v>90000</v>
      </c>
      <c r="I12" s="340"/>
      <c r="L12"/>
      <c r="M12"/>
      <c r="N12"/>
      <c r="O12"/>
      <c r="P12"/>
      <c r="Q12"/>
      <c r="R12"/>
    </row>
    <row r="13" spans="1:18" ht="15" customHeight="1" x14ac:dyDescent="0.25">
      <c r="B13" s="105">
        <v>2008</v>
      </c>
      <c r="C13" s="106" t="s">
        <v>56</v>
      </c>
      <c r="D13" s="245">
        <v>20357</v>
      </c>
      <c r="E13" s="250" t="s">
        <v>56</v>
      </c>
      <c r="F13" s="344">
        <v>85000</v>
      </c>
      <c r="G13" s="341"/>
      <c r="H13" s="344">
        <v>85000</v>
      </c>
      <c r="I13" s="341"/>
      <c r="L13"/>
      <c r="M13"/>
      <c r="N13"/>
      <c r="O13"/>
      <c r="P13"/>
      <c r="Q13"/>
      <c r="R13"/>
    </row>
    <row r="14" spans="1:18" ht="15" customHeight="1" x14ac:dyDescent="0.25">
      <c r="B14" s="80">
        <v>2009</v>
      </c>
      <c r="C14" s="87" t="s">
        <v>56</v>
      </c>
      <c r="D14" s="246">
        <v>16899</v>
      </c>
      <c r="E14" s="251" t="s">
        <v>56</v>
      </c>
      <c r="F14" s="345">
        <v>75000</v>
      </c>
      <c r="G14" s="340"/>
      <c r="H14" s="345">
        <v>75000</v>
      </c>
      <c r="I14" s="340"/>
      <c r="J14"/>
      <c r="L14"/>
      <c r="M14"/>
      <c r="N14"/>
      <c r="O14"/>
      <c r="P14"/>
      <c r="Q14"/>
      <c r="R14"/>
    </row>
    <row r="15" spans="1:18" ht="15" customHeight="1" x14ac:dyDescent="0.25">
      <c r="B15" s="105">
        <v>2010</v>
      </c>
      <c r="C15" s="106" t="s">
        <v>56</v>
      </c>
      <c r="D15" s="245">
        <v>23760</v>
      </c>
      <c r="E15" s="250" t="s">
        <v>56</v>
      </c>
      <c r="F15" s="344">
        <v>70000</v>
      </c>
      <c r="G15" s="341"/>
      <c r="H15" s="344">
        <v>70000</v>
      </c>
      <c r="I15" s="341"/>
      <c r="J15"/>
      <c r="L15"/>
      <c r="M15"/>
      <c r="N15"/>
      <c r="O15"/>
      <c r="P15"/>
      <c r="Q15"/>
      <c r="R15"/>
    </row>
    <row r="16" spans="1:18" ht="15" customHeight="1" x14ac:dyDescent="0.25">
      <c r="B16" s="80">
        <v>2011</v>
      </c>
      <c r="C16" s="87">
        <v>100978</v>
      </c>
      <c r="D16" s="246">
        <v>43998</v>
      </c>
      <c r="E16" s="251">
        <v>56980</v>
      </c>
      <c r="F16" s="345">
        <v>85000</v>
      </c>
      <c r="G16" s="340"/>
      <c r="H16" s="345">
        <v>80000</v>
      </c>
      <c r="I16" s="340" t="s">
        <v>165</v>
      </c>
      <c r="J16"/>
      <c r="L16"/>
      <c r="M16"/>
      <c r="N16"/>
      <c r="O16"/>
      <c r="P16"/>
      <c r="Q16"/>
      <c r="R16"/>
    </row>
    <row r="17" spans="1:18" ht="15" customHeight="1" x14ac:dyDescent="0.25">
      <c r="B17" s="105">
        <v>2012</v>
      </c>
      <c r="C17" s="106">
        <v>121418</v>
      </c>
      <c r="D17" s="245">
        <v>51958</v>
      </c>
      <c r="E17" s="250">
        <v>69460</v>
      </c>
      <c r="F17" s="344">
        <v>105000</v>
      </c>
      <c r="G17" s="341"/>
      <c r="H17" s="344">
        <v>95000</v>
      </c>
      <c r="I17" s="341" t="s">
        <v>165</v>
      </c>
      <c r="J17"/>
      <c r="L17"/>
      <c r="M17"/>
      <c r="N17"/>
      <c r="O17"/>
      <c r="P17"/>
      <c r="Q17"/>
      <c r="R17"/>
    </row>
    <row r="18" spans="1:18" ht="15" customHeight="1" x14ac:dyDescent="0.25">
      <c r="B18" s="80">
        <v>2013</v>
      </c>
      <c r="C18" s="87">
        <v>128108</v>
      </c>
      <c r="D18" s="246">
        <v>53786</v>
      </c>
      <c r="E18" s="251">
        <v>74322</v>
      </c>
      <c r="F18" s="345">
        <v>120000</v>
      </c>
      <c r="G18" s="340"/>
      <c r="H18" s="345">
        <v>110000</v>
      </c>
      <c r="I18" s="340" t="s">
        <v>165</v>
      </c>
      <c r="J18"/>
      <c r="L18"/>
      <c r="M18"/>
      <c r="N18"/>
      <c r="O18"/>
      <c r="P18"/>
      <c r="Q18"/>
      <c r="R18"/>
    </row>
    <row r="19" spans="1:18" ht="15" customHeight="1" x14ac:dyDescent="0.25">
      <c r="B19" s="323">
        <v>2014</v>
      </c>
      <c r="C19" s="324">
        <v>134624</v>
      </c>
      <c r="D19" s="325">
        <v>49572</v>
      </c>
      <c r="E19" s="326">
        <v>85052</v>
      </c>
      <c r="F19" s="344">
        <v>115000</v>
      </c>
      <c r="G19" s="342"/>
      <c r="H19" s="344">
        <v>110000</v>
      </c>
      <c r="I19" s="342" t="s">
        <v>165</v>
      </c>
      <c r="J19"/>
      <c r="L19"/>
      <c r="M19"/>
      <c r="N19"/>
      <c r="O19"/>
      <c r="P19"/>
      <c r="Q19"/>
      <c r="R19"/>
    </row>
    <row r="20" spans="1:18" ht="15" customHeight="1" x14ac:dyDescent="0.25">
      <c r="B20" s="80">
        <v>2015</v>
      </c>
      <c r="C20" s="87">
        <v>101203</v>
      </c>
      <c r="D20" s="246">
        <v>40377</v>
      </c>
      <c r="E20" s="251">
        <v>60826</v>
      </c>
      <c r="F20" s="345">
        <v>110000</v>
      </c>
      <c r="G20" s="340" t="s">
        <v>125</v>
      </c>
      <c r="H20" s="345" t="s">
        <v>56</v>
      </c>
      <c r="I20" s="340"/>
      <c r="J20"/>
      <c r="L20"/>
      <c r="M20"/>
      <c r="N20"/>
      <c r="O20"/>
      <c r="P20"/>
      <c r="Q20"/>
      <c r="R20"/>
    </row>
    <row r="21" spans="1:18" ht="15" customHeight="1" thickBot="1" x14ac:dyDescent="0.3">
      <c r="B21" s="358">
        <v>2016</v>
      </c>
      <c r="C21" s="288">
        <v>97151</v>
      </c>
      <c r="D21" s="289">
        <v>38273</v>
      </c>
      <c r="E21" s="364">
        <v>58878</v>
      </c>
      <c r="F21" s="365">
        <v>100000</v>
      </c>
      <c r="G21" s="366" t="s">
        <v>125</v>
      </c>
      <c r="H21" s="367" t="s">
        <v>56</v>
      </c>
      <c r="I21" s="366"/>
      <c r="J21"/>
      <c r="L21"/>
      <c r="M21"/>
      <c r="N21"/>
      <c r="O21"/>
      <c r="P21"/>
      <c r="Q21"/>
      <c r="R21"/>
    </row>
    <row r="22" spans="1:18" ht="15" customHeight="1" x14ac:dyDescent="0.25">
      <c r="C22" s="1"/>
      <c r="D22" s="1"/>
      <c r="E22" s="1"/>
      <c r="F22" s="1"/>
      <c r="H22"/>
      <c r="I22"/>
      <c r="J22"/>
      <c r="L22"/>
      <c r="M22"/>
      <c r="N22"/>
      <c r="O22"/>
      <c r="P22"/>
      <c r="Q22"/>
      <c r="R22"/>
    </row>
    <row r="23" spans="1:18" s="346" customFormat="1" ht="15" customHeight="1" x14ac:dyDescent="0.25">
      <c r="A23" s="59" t="s">
        <v>57</v>
      </c>
      <c r="B23" s="447" t="s">
        <v>171</v>
      </c>
      <c r="C23" s="447"/>
      <c r="D23" s="447"/>
      <c r="E23" s="447"/>
      <c r="F23" s="447"/>
      <c r="G23" s="447"/>
      <c r="H23" s="447"/>
      <c r="I23" s="447"/>
      <c r="K23"/>
      <c r="L23"/>
      <c r="M23"/>
    </row>
    <row r="24" spans="1:18" ht="45" customHeight="1" x14ac:dyDescent="0.25">
      <c r="A24" s="59" t="s">
        <v>11</v>
      </c>
      <c r="B24" s="444" t="s">
        <v>181</v>
      </c>
      <c r="C24" s="445"/>
      <c r="D24" s="445"/>
      <c r="E24" s="445"/>
      <c r="F24" s="445"/>
      <c r="G24" s="446"/>
      <c r="H24" s="446"/>
      <c r="I24" s="446"/>
    </row>
    <row r="25" spans="1:18" ht="15" customHeight="1" x14ac:dyDescent="0.25">
      <c r="A25" s="92" t="s">
        <v>7</v>
      </c>
      <c r="B25" s="416" t="s">
        <v>177</v>
      </c>
      <c r="C25" s="417"/>
      <c r="D25" s="417"/>
      <c r="E25" s="417"/>
      <c r="F25" s="417"/>
    </row>
    <row r="26" spans="1:18" ht="15" customHeight="1" x14ac:dyDescent="0.25">
      <c r="A26" s="92" t="s">
        <v>2</v>
      </c>
      <c r="B26" s="410" t="s">
        <v>178</v>
      </c>
      <c r="C26" s="411"/>
      <c r="D26" s="411"/>
      <c r="E26" s="411"/>
      <c r="F26" s="411"/>
    </row>
    <row r="27" spans="1:18" ht="15" customHeight="1" x14ac:dyDescent="0.25">
      <c r="B27" s="410" t="s">
        <v>174</v>
      </c>
      <c r="C27" s="411"/>
      <c r="D27" s="411"/>
      <c r="E27" s="411"/>
      <c r="F27" s="411"/>
    </row>
    <row r="28" spans="1:18" ht="15" customHeight="1" x14ac:dyDescent="0.25"/>
  </sheetData>
  <mergeCells count="13">
    <mergeCell ref="B27:F27"/>
    <mergeCell ref="H1:I1"/>
    <mergeCell ref="B25:F25"/>
    <mergeCell ref="B26:F26"/>
    <mergeCell ref="B2:F2"/>
    <mergeCell ref="C4:E4"/>
    <mergeCell ref="B3:B5"/>
    <mergeCell ref="F4:I4"/>
    <mergeCell ref="F5:G5"/>
    <mergeCell ref="H5:I5"/>
    <mergeCell ref="C3:I3"/>
    <mergeCell ref="B24:I24"/>
    <mergeCell ref="B23:I23"/>
  </mergeCells>
  <hyperlinks>
    <hyperlink ref="H1" location="Contents!A1" display="[contents Ç]" xr:uid="{00000000-0004-0000-0400-000000000000}"/>
    <hyperlink ref="B26:F26" r:id="rId1" display="http://www.observatorioemigracao.pt/np4EN/5999.html" xr:uid="{00000000-0004-0000-0400-000001000000}"/>
    <hyperlink ref="B27:F27" r:id="rId2" display="'http://www.observatorioemigracao.pt/np4/5999.html" xr:uid="{00000000-0004-0000-04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23"/>
  <sheetViews>
    <sheetView showGridLines="0" zoomScaleNormal="100" workbookViewId="0">
      <selection activeCell="E1" sqref="E1"/>
    </sheetView>
  </sheetViews>
  <sheetFormatPr defaultColWidth="8.7109375" defaultRowHeight="12" customHeight="1" x14ac:dyDescent="0.25"/>
  <cols>
    <col min="1" max="1" width="8.7109375" style="1"/>
    <col min="2" max="2" width="8.7109375" style="1" customWidth="1"/>
    <col min="3" max="5" width="24.7109375" style="12" customWidth="1"/>
    <col min="6" max="9" width="8.7109375" style="1"/>
    <col min="11" max="11" width="8.7109375" style="1"/>
    <col min="19" max="16384" width="8.7109375" style="1"/>
  </cols>
  <sheetData>
    <row r="1" spans="1:18" ht="30" customHeight="1" x14ac:dyDescent="0.25">
      <c r="A1" s="51" t="s">
        <v>0</v>
      </c>
      <c r="B1" s="168" t="s">
        <v>1</v>
      </c>
      <c r="C1" s="136"/>
      <c r="D1" s="13"/>
      <c r="E1" s="75" t="s">
        <v>5</v>
      </c>
    </row>
    <row r="2" spans="1:18" s="29" customFormat="1" ht="30" customHeight="1" thickBot="1" x14ac:dyDescent="0.3">
      <c r="B2" s="398" t="s">
        <v>173</v>
      </c>
      <c r="C2" s="412"/>
      <c r="D2" s="412"/>
      <c r="E2" s="412"/>
      <c r="J2"/>
      <c r="L2"/>
      <c r="M2"/>
      <c r="N2"/>
      <c r="O2"/>
      <c r="P2"/>
      <c r="Q2"/>
      <c r="R2"/>
    </row>
    <row r="3" spans="1:18" ht="30" customHeight="1" x14ac:dyDescent="0.25">
      <c r="B3" s="290" t="s">
        <v>12</v>
      </c>
      <c r="C3" s="112" t="s">
        <v>102</v>
      </c>
      <c r="D3" s="260" t="s">
        <v>103</v>
      </c>
      <c r="E3" s="260" t="s">
        <v>104</v>
      </c>
    </row>
    <row r="4" spans="1:18" ht="15" customHeight="1" x14ac:dyDescent="0.25">
      <c r="B4" s="103">
        <v>2004</v>
      </c>
      <c r="C4" s="334">
        <v>6757</v>
      </c>
      <c r="D4" s="335">
        <v>21093</v>
      </c>
      <c r="E4" s="335">
        <f>D4-C4</f>
        <v>14336</v>
      </c>
      <c r="K4"/>
    </row>
    <row r="5" spans="1:18" ht="15" customHeight="1" x14ac:dyDescent="0.25">
      <c r="B5" s="105">
        <v>2005</v>
      </c>
      <c r="C5" s="291">
        <v>6360</v>
      </c>
      <c r="D5" s="292">
        <v>21741</v>
      </c>
      <c r="E5" s="292">
        <f t="shared" ref="E5:E14" si="0">D5-C5</f>
        <v>15381</v>
      </c>
      <c r="K5"/>
    </row>
    <row r="6" spans="1:18" ht="15" customHeight="1" x14ac:dyDescent="0.25">
      <c r="B6" s="80">
        <v>2006</v>
      </c>
      <c r="C6" s="293">
        <v>5600</v>
      </c>
      <c r="D6" s="294">
        <v>22741</v>
      </c>
      <c r="E6" s="294">
        <f t="shared" si="0"/>
        <v>17141</v>
      </c>
      <c r="K6"/>
    </row>
    <row r="7" spans="1:18" ht="15" customHeight="1" x14ac:dyDescent="0.25">
      <c r="B7" s="105">
        <v>2007</v>
      </c>
      <c r="C7" s="291">
        <v>7890</v>
      </c>
      <c r="D7" s="292">
        <v>29661</v>
      </c>
      <c r="E7" s="292">
        <f t="shared" si="0"/>
        <v>21771</v>
      </c>
      <c r="K7"/>
    </row>
    <row r="8" spans="1:18" ht="15" customHeight="1" x14ac:dyDescent="0.25">
      <c r="B8" s="80">
        <v>2008</v>
      </c>
      <c r="C8" s="293">
        <v>20357</v>
      </c>
      <c r="D8" s="294">
        <v>29718</v>
      </c>
      <c r="E8" s="294">
        <f t="shared" si="0"/>
        <v>9361</v>
      </c>
      <c r="K8"/>
    </row>
    <row r="9" spans="1:18" ht="15" customHeight="1" x14ac:dyDescent="0.25">
      <c r="B9" s="105">
        <v>2009</v>
      </c>
      <c r="C9" s="291">
        <v>16899</v>
      </c>
      <c r="D9" s="292">
        <v>32307</v>
      </c>
      <c r="E9" s="292">
        <f t="shared" si="0"/>
        <v>15408</v>
      </c>
      <c r="G9"/>
      <c r="H9"/>
      <c r="I9"/>
      <c r="K9"/>
    </row>
    <row r="10" spans="1:18" ht="15" customHeight="1" x14ac:dyDescent="0.25">
      <c r="B10" s="80">
        <v>2010</v>
      </c>
      <c r="C10" s="293">
        <v>23760</v>
      </c>
      <c r="D10" s="294">
        <v>27575</v>
      </c>
      <c r="E10" s="294">
        <f t="shared" si="0"/>
        <v>3815</v>
      </c>
      <c r="G10"/>
      <c r="H10"/>
      <c r="I10"/>
      <c r="K10"/>
    </row>
    <row r="11" spans="1:18" ht="15" customHeight="1" x14ac:dyDescent="0.25">
      <c r="B11" s="105">
        <v>2011</v>
      </c>
      <c r="C11" s="291">
        <v>43998</v>
      </c>
      <c r="D11" s="292">
        <v>19667</v>
      </c>
      <c r="E11" s="292">
        <f t="shared" si="0"/>
        <v>-24331</v>
      </c>
      <c r="G11"/>
      <c r="H11"/>
      <c r="I11"/>
      <c r="K11"/>
    </row>
    <row r="12" spans="1:18" ht="15" customHeight="1" x14ac:dyDescent="0.25">
      <c r="B12" s="80">
        <v>2012</v>
      </c>
      <c r="C12" s="293">
        <v>51958</v>
      </c>
      <c r="D12" s="294">
        <v>14606</v>
      </c>
      <c r="E12" s="294">
        <f t="shared" si="0"/>
        <v>-37352</v>
      </c>
      <c r="G12"/>
      <c r="H12"/>
      <c r="I12"/>
      <c r="K12"/>
    </row>
    <row r="13" spans="1:18" ht="15" customHeight="1" x14ac:dyDescent="0.25">
      <c r="B13" s="105">
        <v>2013</v>
      </c>
      <c r="C13" s="291">
        <v>53786</v>
      </c>
      <c r="D13" s="292">
        <v>17554</v>
      </c>
      <c r="E13" s="292">
        <f t="shared" si="0"/>
        <v>-36232</v>
      </c>
      <c r="G13"/>
      <c r="H13"/>
      <c r="I13"/>
      <c r="K13"/>
    </row>
    <row r="14" spans="1:18" ht="15" customHeight="1" x14ac:dyDescent="0.25">
      <c r="B14" s="80">
        <v>2014</v>
      </c>
      <c r="C14" s="293">
        <v>49572</v>
      </c>
      <c r="D14" s="294">
        <v>19516</v>
      </c>
      <c r="E14" s="294">
        <f t="shared" si="0"/>
        <v>-30056</v>
      </c>
      <c r="G14"/>
      <c r="H14"/>
      <c r="I14"/>
      <c r="K14"/>
    </row>
    <row r="15" spans="1:18" ht="15" customHeight="1" x14ac:dyDescent="0.25">
      <c r="B15" s="105">
        <v>2015</v>
      </c>
      <c r="C15" s="291">
        <v>40377</v>
      </c>
      <c r="D15" s="292">
        <v>29896</v>
      </c>
      <c r="E15" s="292">
        <v>-10481</v>
      </c>
      <c r="G15"/>
      <c r="H15"/>
      <c r="I15"/>
      <c r="K15"/>
    </row>
    <row r="16" spans="1:18" ht="15" customHeight="1" thickBot="1" x14ac:dyDescent="0.3">
      <c r="B16" s="104">
        <v>2016</v>
      </c>
      <c r="C16" s="368">
        <v>38273</v>
      </c>
      <c r="D16" s="369">
        <v>29925</v>
      </c>
      <c r="E16" s="369">
        <f>D16-C16</f>
        <v>-8348</v>
      </c>
      <c r="G16"/>
      <c r="H16"/>
      <c r="I16"/>
      <c r="K16"/>
    </row>
    <row r="17" spans="1:11" ht="15" customHeight="1" x14ac:dyDescent="0.25">
      <c r="B17" s="4"/>
      <c r="C17" s="5"/>
      <c r="D17" s="5"/>
      <c r="E17" s="5"/>
      <c r="G17"/>
      <c r="H17"/>
      <c r="I17"/>
      <c r="K17"/>
    </row>
    <row r="18" spans="1:11" ht="15" customHeight="1" x14ac:dyDescent="0.25">
      <c r="A18" s="59" t="s">
        <v>11</v>
      </c>
      <c r="B18" s="448" t="s">
        <v>182</v>
      </c>
      <c r="C18" s="445"/>
      <c r="D18" s="445"/>
      <c r="E18" s="445"/>
      <c r="G18"/>
      <c r="H18"/>
      <c r="I18"/>
      <c r="K18"/>
    </row>
    <row r="19" spans="1:11" ht="15" customHeight="1" x14ac:dyDescent="0.25">
      <c r="A19" s="92" t="s">
        <v>7</v>
      </c>
      <c r="B19" s="416" t="s">
        <v>177</v>
      </c>
      <c r="C19" s="417"/>
      <c r="D19" s="417"/>
      <c r="E19" s="417"/>
      <c r="G19"/>
      <c r="H19"/>
      <c r="I19"/>
      <c r="K19"/>
    </row>
    <row r="20" spans="1:11" ht="15" customHeight="1" x14ac:dyDescent="0.25">
      <c r="A20" s="92" t="s">
        <v>2</v>
      </c>
      <c r="B20" s="410" t="s">
        <v>178</v>
      </c>
      <c r="C20" s="411"/>
      <c r="D20" s="411"/>
      <c r="E20" s="411"/>
      <c r="G20"/>
      <c r="H20"/>
      <c r="I20"/>
      <c r="K20"/>
    </row>
    <row r="21" spans="1:11" ht="15" customHeight="1" x14ac:dyDescent="0.25">
      <c r="B21" s="410" t="s">
        <v>174</v>
      </c>
      <c r="C21" s="411"/>
      <c r="D21" s="411"/>
      <c r="E21" s="411"/>
      <c r="G21"/>
      <c r="H21"/>
      <c r="I21"/>
      <c r="K21"/>
    </row>
    <row r="22" spans="1:11" ht="15" customHeight="1" x14ac:dyDescent="0.25">
      <c r="G22"/>
      <c r="H22"/>
      <c r="I22"/>
      <c r="K22"/>
    </row>
    <row r="23" spans="1:11" ht="15" customHeight="1" x14ac:dyDescent="0.25">
      <c r="G23"/>
      <c r="H23"/>
      <c r="I23"/>
      <c r="K23"/>
    </row>
  </sheetData>
  <mergeCells count="5">
    <mergeCell ref="B19:E19"/>
    <mergeCell ref="B20:E20"/>
    <mergeCell ref="B2:E2"/>
    <mergeCell ref="B18:E18"/>
    <mergeCell ref="B21:E21"/>
  </mergeCells>
  <hyperlinks>
    <hyperlink ref="E1" location="Contents!A1" display="[contents Ç]" xr:uid="{00000000-0004-0000-0500-000000000000}"/>
    <hyperlink ref="B20:E20" r:id="rId1" display="http://www.observatorioemigracao.pt/np4EN/5999.html" xr:uid="{00000000-0004-0000-0500-000001000000}"/>
    <hyperlink ref="B21:E21" r:id="rId2" display="'http://www.observatorioemigracao.pt/np4/5999.html" xr:uid="{00000000-0004-0000-0500-000002000000}"/>
  </hyperlinks>
  <pageMargins left="0.23622047244094491" right="0.23622047244094491" top="0.74803149606299213" bottom="0.74803149606299213" header="0.31496062992125984" footer="0.31496062992125984"/>
  <pageSetup paperSize="9" orientation="portrait" horizontalDpi="4294967293" r:id="rId3"/>
  <headerFooter>
    <oddFooter>&amp;C&amp;"Arial,Negrito"&amp;8&amp;P/&amp;N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C33"/>
  <sheetViews>
    <sheetView showGridLines="0" workbookViewId="0">
      <selection activeCell="J1" sqref="J1"/>
    </sheetView>
  </sheetViews>
  <sheetFormatPr defaultRowHeight="15" x14ac:dyDescent="0.25"/>
  <cols>
    <col min="1" max="2" width="8.7109375" customWidth="1"/>
    <col min="3" max="9" width="12.7109375" customWidth="1"/>
    <col min="10" max="10" width="12.7109375" style="56" customWidth="1"/>
  </cols>
  <sheetData>
    <row r="1" spans="1:29" s="38" customFormat="1" ht="30" customHeight="1" x14ac:dyDescent="0.25">
      <c r="A1" s="50" t="s">
        <v>0</v>
      </c>
      <c r="B1" s="167" t="s">
        <v>1</v>
      </c>
      <c r="C1" s="166"/>
      <c r="D1" s="166"/>
      <c r="E1" s="166"/>
      <c r="F1" s="166"/>
      <c r="G1" s="166"/>
      <c r="H1" s="166"/>
      <c r="I1" s="166"/>
      <c r="J1" s="75" t="s">
        <v>5</v>
      </c>
      <c r="M1"/>
    </row>
    <row r="2" spans="1:29" s="38" customFormat="1" ht="30" customHeight="1" thickBot="1" x14ac:dyDescent="0.3">
      <c r="B2" s="450" t="s">
        <v>112</v>
      </c>
      <c r="C2" s="451"/>
      <c r="D2" s="451"/>
      <c r="E2" s="451"/>
      <c r="F2" s="451"/>
      <c r="G2" s="451"/>
      <c r="H2" s="451"/>
      <c r="I2" s="451"/>
      <c r="J2" s="451"/>
      <c r="M2"/>
    </row>
    <row r="3" spans="1:29" s="38" customFormat="1" ht="30" customHeight="1" x14ac:dyDescent="0.25">
      <c r="B3" s="457" t="s">
        <v>12</v>
      </c>
      <c r="C3" s="455" t="s">
        <v>3</v>
      </c>
      <c r="D3" s="456"/>
      <c r="E3" s="459" t="s">
        <v>24</v>
      </c>
      <c r="F3" s="460"/>
      <c r="G3" s="459" t="s">
        <v>23</v>
      </c>
      <c r="H3" s="461"/>
      <c r="I3" s="462" t="s">
        <v>85</v>
      </c>
      <c r="J3" s="460"/>
      <c r="M3"/>
    </row>
    <row r="4" spans="1:29" s="38" customFormat="1" ht="30" customHeight="1" x14ac:dyDescent="0.25">
      <c r="B4" s="458"/>
      <c r="C4" s="173" t="s">
        <v>63</v>
      </c>
      <c r="D4" s="174" t="s">
        <v>86</v>
      </c>
      <c r="E4" s="173" t="s">
        <v>63</v>
      </c>
      <c r="F4" s="174" t="s">
        <v>86</v>
      </c>
      <c r="G4" s="173" t="s">
        <v>63</v>
      </c>
      <c r="H4" s="177" t="s">
        <v>86</v>
      </c>
      <c r="I4" s="175" t="s">
        <v>63</v>
      </c>
      <c r="J4" s="176" t="s">
        <v>86</v>
      </c>
      <c r="M4"/>
    </row>
    <row r="5" spans="1:29" s="58" customFormat="1" ht="15" customHeight="1" x14ac:dyDescent="0.25">
      <c r="A5" s="57"/>
      <c r="B5" s="233">
        <v>1990</v>
      </c>
      <c r="C5" s="215">
        <v>2060790</v>
      </c>
      <c r="D5" s="216">
        <f>C5/$C5*100</f>
        <v>100</v>
      </c>
      <c r="E5" s="217">
        <v>1092141</v>
      </c>
      <c r="F5" s="218">
        <f t="shared" ref="F5:F10" si="0">E5/$C5*100</f>
        <v>52.99622960126942</v>
      </c>
      <c r="G5" s="215">
        <v>910907</v>
      </c>
      <c r="H5" s="219">
        <f t="shared" ref="H5:H10" si="1">G5/$C5*100</f>
        <v>44.2018352185327</v>
      </c>
      <c r="I5" s="217">
        <f>C5-(E5+G5)</f>
        <v>57742</v>
      </c>
      <c r="J5" s="220">
        <f t="shared" ref="J5:J10" si="2">I5/$C5*100</f>
        <v>2.8019351801978853</v>
      </c>
      <c r="K5" s="57"/>
      <c r="L5" s="57"/>
      <c r="M5"/>
      <c r="N5" s="65"/>
      <c r="O5" s="57"/>
      <c r="P5" s="57"/>
      <c r="Q5" s="57"/>
      <c r="R5" s="57"/>
      <c r="S5" s="57"/>
      <c r="T5" s="57"/>
      <c r="U5" s="57"/>
      <c r="V5" s="57"/>
      <c r="W5" s="57"/>
      <c r="X5" s="57"/>
      <c r="Y5" s="57"/>
      <c r="Z5" s="57"/>
      <c r="AA5" s="57"/>
      <c r="AB5" s="57"/>
      <c r="AC5" s="57"/>
    </row>
    <row r="6" spans="1:29" s="58" customFormat="1" ht="15" customHeight="1" x14ac:dyDescent="0.25">
      <c r="A6" s="57"/>
      <c r="B6" s="107">
        <v>1995</v>
      </c>
      <c r="C6" s="221">
        <v>2097189</v>
      </c>
      <c r="D6" s="222">
        <f t="shared" ref="D6:D10" si="3">C6/$C6*100</f>
        <v>100</v>
      </c>
      <c r="E6" s="223">
        <v>1187356</v>
      </c>
      <c r="F6" s="224">
        <f t="shared" si="0"/>
        <v>56.616547197224477</v>
      </c>
      <c r="G6" s="221">
        <v>853198</v>
      </c>
      <c r="H6" s="225">
        <f t="shared" si="1"/>
        <v>40.682933202491526</v>
      </c>
      <c r="I6" s="223">
        <f t="shared" ref="I6:I10" si="4">C6-(E6+G6)</f>
        <v>56635</v>
      </c>
      <c r="J6" s="226">
        <f t="shared" si="2"/>
        <v>2.7005196002839993</v>
      </c>
      <c r="K6" s="57"/>
      <c r="L6" s="57"/>
      <c r="M6"/>
      <c r="N6" s="65"/>
      <c r="O6" s="57"/>
      <c r="P6" s="57"/>
      <c r="Q6" s="57"/>
      <c r="R6" s="57"/>
      <c r="S6" s="57"/>
      <c r="T6" s="57"/>
      <c r="U6" s="57"/>
      <c r="V6" s="57"/>
      <c r="W6" s="57"/>
      <c r="X6" s="57"/>
      <c r="Y6" s="57"/>
      <c r="Z6" s="57"/>
      <c r="AA6" s="57"/>
      <c r="AB6" s="57"/>
      <c r="AC6" s="57"/>
    </row>
    <row r="7" spans="1:29" s="58" customFormat="1" ht="15" customHeight="1" x14ac:dyDescent="0.25">
      <c r="A7" s="57"/>
      <c r="B7" s="94">
        <v>2000</v>
      </c>
      <c r="C7" s="215">
        <v>2174444</v>
      </c>
      <c r="D7" s="216">
        <f t="shared" si="3"/>
        <v>100</v>
      </c>
      <c r="E7" s="217">
        <v>1301084</v>
      </c>
      <c r="F7" s="218">
        <f t="shared" si="0"/>
        <v>59.835249838579429</v>
      </c>
      <c r="G7" s="215">
        <v>815315</v>
      </c>
      <c r="H7" s="219">
        <f t="shared" si="1"/>
        <v>37.495332140078105</v>
      </c>
      <c r="I7" s="217">
        <f t="shared" si="4"/>
        <v>58045</v>
      </c>
      <c r="J7" s="220">
        <f t="shared" si="2"/>
        <v>2.6694180213424672</v>
      </c>
      <c r="K7" s="57"/>
      <c r="L7" s="57"/>
      <c r="M7"/>
      <c r="N7" s="65"/>
      <c r="O7" s="57"/>
      <c r="P7" s="57"/>
      <c r="Q7" s="57"/>
      <c r="R7" s="57"/>
      <c r="S7" s="57"/>
      <c r="T7" s="57"/>
      <c r="U7" s="57"/>
      <c r="V7" s="57"/>
      <c r="W7" s="57"/>
      <c r="X7" s="57"/>
      <c r="Y7" s="57"/>
      <c r="Z7" s="57"/>
      <c r="AA7" s="57"/>
      <c r="AB7" s="57"/>
      <c r="AC7" s="57"/>
    </row>
    <row r="8" spans="1:29" s="58" customFormat="1" ht="15" customHeight="1" x14ac:dyDescent="0.25">
      <c r="A8" s="57"/>
      <c r="B8" s="107">
        <v>2005</v>
      </c>
      <c r="C8" s="221">
        <v>1936066</v>
      </c>
      <c r="D8" s="222">
        <f t="shared" si="3"/>
        <v>100</v>
      </c>
      <c r="E8" s="223">
        <v>1114618</v>
      </c>
      <c r="F8" s="224">
        <f t="shared" si="0"/>
        <v>57.571281144341157</v>
      </c>
      <c r="G8" s="221">
        <v>758905</v>
      </c>
      <c r="H8" s="225">
        <f t="shared" si="1"/>
        <v>39.198302123997841</v>
      </c>
      <c r="I8" s="223">
        <f t="shared" si="4"/>
        <v>62543</v>
      </c>
      <c r="J8" s="226">
        <f t="shared" si="2"/>
        <v>3.2304167316610073</v>
      </c>
      <c r="K8" s="57"/>
      <c r="L8" s="57"/>
      <c r="M8"/>
      <c r="N8" s="65"/>
      <c r="O8" s="57"/>
      <c r="P8" s="57"/>
      <c r="Q8" s="57"/>
      <c r="R8" s="57"/>
      <c r="S8" s="57"/>
      <c r="T8" s="57"/>
      <c r="U8" s="57"/>
      <c r="V8" s="57"/>
      <c r="W8" s="57"/>
      <c r="X8" s="57"/>
      <c r="Y8" s="57"/>
      <c r="Z8" s="57"/>
      <c r="AA8" s="57"/>
      <c r="AB8" s="57"/>
      <c r="AC8" s="57"/>
    </row>
    <row r="9" spans="1:29" s="58" customFormat="1" ht="15" customHeight="1" x14ac:dyDescent="0.25">
      <c r="A9" s="57"/>
      <c r="B9" s="94">
        <v>2010</v>
      </c>
      <c r="C9" s="215">
        <v>2098897</v>
      </c>
      <c r="D9" s="216">
        <f t="shared" si="3"/>
        <v>100</v>
      </c>
      <c r="E9" s="217">
        <v>1308130</v>
      </c>
      <c r="F9" s="218">
        <f t="shared" si="0"/>
        <v>62.324640037124254</v>
      </c>
      <c r="G9" s="215">
        <v>712886</v>
      </c>
      <c r="H9" s="219">
        <f t="shared" si="1"/>
        <v>33.964791983599</v>
      </c>
      <c r="I9" s="217">
        <f t="shared" si="4"/>
        <v>77881</v>
      </c>
      <c r="J9" s="220">
        <f t="shared" si="2"/>
        <v>3.7105679792767345</v>
      </c>
      <c r="K9" s="57"/>
      <c r="L9" s="57"/>
      <c r="M9"/>
      <c r="N9" s="65"/>
      <c r="O9" s="57"/>
      <c r="P9" s="57"/>
      <c r="Q9" s="57"/>
      <c r="R9" s="57"/>
      <c r="S9" s="57"/>
      <c r="T9" s="57"/>
      <c r="U9" s="57"/>
      <c r="V9" s="57"/>
      <c r="W9" s="57"/>
      <c r="X9" s="57"/>
      <c r="Y9" s="57"/>
      <c r="Z9" s="57"/>
      <c r="AA9" s="57"/>
      <c r="AB9" s="57"/>
      <c r="AC9" s="57"/>
    </row>
    <row r="10" spans="1:29" s="58" customFormat="1" ht="15" customHeight="1" thickBot="1" x14ac:dyDescent="0.3">
      <c r="A10" s="57"/>
      <c r="B10" s="138">
        <v>2015</v>
      </c>
      <c r="C10" s="227">
        <v>2306321</v>
      </c>
      <c r="D10" s="228">
        <f t="shared" si="3"/>
        <v>100</v>
      </c>
      <c r="E10" s="229">
        <v>1433482</v>
      </c>
      <c r="F10" s="230">
        <f t="shared" si="0"/>
        <v>62.154487601682504</v>
      </c>
      <c r="G10" s="227">
        <v>775050</v>
      </c>
      <c r="H10" s="231">
        <f t="shared" si="1"/>
        <v>33.605469490153368</v>
      </c>
      <c r="I10" s="229">
        <f t="shared" si="4"/>
        <v>97789</v>
      </c>
      <c r="J10" s="232">
        <f t="shared" si="2"/>
        <v>4.2400429081641278</v>
      </c>
      <c r="K10" s="65"/>
      <c r="L10" s="65"/>
      <c r="M10"/>
      <c r="N10" s="65"/>
      <c r="O10" s="57"/>
      <c r="P10" s="57"/>
      <c r="Q10" s="57"/>
      <c r="R10" s="57"/>
      <c r="S10" s="57"/>
      <c r="T10" s="57"/>
      <c r="U10" s="57"/>
      <c r="V10" s="57"/>
      <c r="W10" s="57"/>
      <c r="X10" s="57"/>
      <c r="Y10" s="57"/>
      <c r="Z10" s="57"/>
      <c r="AA10" s="57"/>
      <c r="AB10" s="57"/>
      <c r="AC10" s="57"/>
    </row>
    <row r="11" spans="1:29" x14ac:dyDescent="0.25">
      <c r="A11" s="37"/>
      <c r="B11" s="37"/>
      <c r="C11" s="37"/>
      <c r="D11" s="37"/>
      <c r="E11" s="37"/>
      <c r="F11" s="37"/>
      <c r="G11" s="37"/>
      <c r="H11" s="37"/>
      <c r="I11" s="37"/>
      <c r="J11" s="55"/>
      <c r="K11" s="37"/>
      <c r="L11" s="37"/>
      <c r="N11" s="37"/>
      <c r="O11" s="37"/>
      <c r="P11" s="37"/>
      <c r="Q11" s="37"/>
      <c r="R11" s="37"/>
      <c r="S11" s="37"/>
      <c r="T11" s="37"/>
      <c r="U11" s="37"/>
      <c r="V11" s="37"/>
      <c r="W11" s="37"/>
      <c r="X11" s="37"/>
      <c r="Y11" s="37"/>
      <c r="Z11" s="37"/>
      <c r="AA11" s="37"/>
      <c r="AB11" s="37"/>
      <c r="AC11" s="37"/>
    </row>
    <row r="12" spans="1:29" ht="30" customHeight="1" x14ac:dyDescent="0.25">
      <c r="A12" s="59" t="s">
        <v>11</v>
      </c>
      <c r="B12" s="452" t="s">
        <v>183</v>
      </c>
      <c r="C12" s="446"/>
      <c r="D12" s="446"/>
      <c r="E12" s="446"/>
      <c r="F12" s="446"/>
      <c r="G12" s="446"/>
      <c r="H12" s="446"/>
      <c r="I12" s="446"/>
      <c r="J12" s="446"/>
    </row>
    <row r="13" spans="1:29" x14ac:dyDescent="0.25">
      <c r="A13" s="92" t="s">
        <v>7</v>
      </c>
      <c r="B13" s="453" t="s">
        <v>177</v>
      </c>
      <c r="C13" s="454"/>
      <c r="D13" s="454"/>
      <c r="E13" s="454"/>
      <c r="F13" s="454"/>
      <c r="G13" s="454"/>
      <c r="H13" s="454"/>
      <c r="I13" s="454"/>
      <c r="J13" s="454"/>
    </row>
    <row r="14" spans="1:29" ht="15" customHeight="1" x14ac:dyDescent="0.25">
      <c r="A14" s="92" t="s">
        <v>2</v>
      </c>
      <c r="B14" s="449" t="s">
        <v>178</v>
      </c>
      <c r="C14" s="411"/>
      <c r="D14" s="411"/>
      <c r="E14" s="411"/>
      <c r="F14" s="411"/>
      <c r="G14" s="411"/>
      <c r="H14" s="411"/>
      <c r="I14" s="411"/>
      <c r="J14" s="411"/>
    </row>
    <row r="15" spans="1:29" ht="15" customHeight="1" x14ac:dyDescent="0.25">
      <c r="B15" s="449" t="s">
        <v>174</v>
      </c>
      <c r="C15" s="411"/>
      <c r="D15" s="411"/>
      <c r="E15" s="411"/>
      <c r="F15" s="411"/>
      <c r="G15" s="411"/>
      <c r="H15" s="411"/>
      <c r="I15" s="411"/>
      <c r="J15" s="411"/>
    </row>
    <row r="16" spans="1:29" x14ac:dyDescent="0.25">
      <c r="J16"/>
    </row>
    <row r="17" spans="1:29" x14ac:dyDescent="0.25">
      <c r="J17"/>
    </row>
    <row r="18" spans="1:29" ht="15" customHeight="1" x14ac:dyDescent="0.25">
      <c r="J18"/>
    </row>
    <row r="19" spans="1:29" ht="15" customHeight="1" x14ac:dyDescent="0.25">
      <c r="J19"/>
    </row>
    <row r="20" spans="1:29" ht="15" customHeight="1" x14ac:dyDescent="0.25">
      <c r="J20"/>
    </row>
    <row r="21" spans="1:29" ht="15" customHeight="1" x14ac:dyDescent="0.25">
      <c r="J21"/>
    </row>
    <row r="22" spans="1:29" ht="15" customHeight="1" x14ac:dyDescent="0.25">
      <c r="J22"/>
    </row>
    <row r="23" spans="1:29" ht="15" customHeight="1" x14ac:dyDescent="0.25">
      <c r="J23"/>
    </row>
    <row r="24" spans="1:29" ht="15" customHeight="1" x14ac:dyDescent="0.25">
      <c r="J24"/>
    </row>
    <row r="25" spans="1:29" ht="15" customHeight="1" x14ac:dyDescent="0.25">
      <c r="J25"/>
    </row>
    <row r="26" spans="1:29" x14ac:dyDescent="0.25">
      <c r="A26" s="37"/>
      <c r="B26" s="46"/>
      <c r="C26" s="46"/>
      <c r="D26" s="46"/>
      <c r="E26" s="46"/>
      <c r="F26" s="46"/>
      <c r="G26" s="46"/>
      <c r="H26" s="46"/>
      <c r="I26" s="46"/>
      <c r="J26" s="46"/>
      <c r="K26" s="37"/>
      <c r="L26" s="37"/>
      <c r="N26" s="37"/>
      <c r="O26" s="37"/>
      <c r="P26" s="37"/>
      <c r="Q26" s="37"/>
      <c r="R26" s="37"/>
      <c r="S26" s="37"/>
      <c r="T26" s="37"/>
      <c r="U26" s="37"/>
      <c r="V26" s="37"/>
      <c r="W26" s="37"/>
      <c r="X26" s="37"/>
      <c r="Y26" s="37"/>
      <c r="Z26" s="37"/>
      <c r="AA26" s="37"/>
      <c r="AB26" s="37"/>
      <c r="AC26" s="37"/>
    </row>
    <row r="27" spans="1:29" x14ac:dyDescent="0.25">
      <c r="A27" s="37"/>
      <c r="B27" s="46"/>
      <c r="C27" s="46"/>
      <c r="D27" s="46"/>
      <c r="E27" s="46"/>
      <c r="F27" s="46"/>
      <c r="G27" s="46"/>
      <c r="H27" s="46"/>
      <c r="I27" s="46"/>
      <c r="J27" s="46"/>
      <c r="K27" s="37"/>
      <c r="L27" s="37"/>
      <c r="N27" s="37"/>
      <c r="O27" s="37"/>
      <c r="P27" s="37"/>
      <c r="Q27" s="37"/>
      <c r="R27" s="37"/>
      <c r="S27" s="37"/>
      <c r="T27" s="37"/>
      <c r="U27" s="37"/>
      <c r="V27" s="37"/>
      <c r="W27" s="37"/>
      <c r="X27" s="37"/>
      <c r="Y27" s="37"/>
      <c r="Z27" s="37"/>
      <c r="AA27" s="37"/>
      <c r="AB27" s="37"/>
      <c r="AC27" s="37"/>
    </row>
    <row r="28" spans="1:29" x14ac:dyDescent="0.25">
      <c r="A28" s="37"/>
      <c r="B28" s="37"/>
      <c r="C28" s="37"/>
      <c r="D28" s="37"/>
      <c r="E28" s="37"/>
      <c r="F28" s="37"/>
      <c r="G28" s="37"/>
      <c r="H28" s="37"/>
      <c r="I28" s="37"/>
      <c r="J28" s="55"/>
      <c r="K28" s="37"/>
      <c r="L28" s="37"/>
      <c r="N28" s="37"/>
      <c r="O28" s="37"/>
      <c r="P28" s="37"/>
      <c r="Q28" s="37"/>
      <c r="R28" s="37"/>
      <c r="S28" s="37"/>
      <c r="T28" s="37"/>
      <c r="U28" s="37"/>
      <c r="V28" s="37"/>
      <c r="W28" s="37"/>
      <c r="X28" s="37"/>
      <c r="Y28" s="37"/>
      <c r="Z28" s="37"/>
      <c r="AA28" s="37"/>
      <c r="AB28" s="37"/>
      <c r="AC28" s="37"/>
    </row>
    <row r="29" spans="1:29" x14ac:dyDescent="0.25">
      <c r="A29" s="37"/>
      <c r="B29" s="37"/>
      <c r="C29" s="37"/>
      <c r="D29" s="37"/>
      <c r="E29" s="37"/>
      <c r="F29" s="37"/>
      <c r="G29" s="37"/>
      <c r="H29" s="37"/>
      <c r="I29" s="37"/>
      <c r="J29" s="55"/>
      <c r="K29" s="37"/>
      <c r="L29" s="37"/>
      <c r="N29" s="37"/>
      <c r="O29" s="37"/>
      <c r="P29" s="37"/>
      <c r="Q29" s="37"/>
      <c r="R29" s="37"/>
      <c r="S29" s="37"/>
      <c r="T29" s="37"/>
      <c r="U29" s="37"/>
      <c r="V29" s="37"/>
      <c r="W29" s="37"/>
      <c r="X29" s="37"/>
      <c r="Y29" s="37"/>
      <c r="Z29" s="37"/>
      <c r="AA29" s="37"/>
      <c r="AB29" s="37"/>
      <c r="AC29" s="37"/>
    </row>
    <row r="30" spans="1:29" x14ac:dyDescent="0.25">
      <c r="A30" s="37"/>
      <c r="B30" s="37"/>
      <c r="C30" s="37"/>
      <c r="D30" s="37"/>
      <c r="E30" s="37"/>
      <c r="F30" s="37"/>
      <c r="G30" s="37"/>
      <c r="H30" s="37"/>
      <c r="I30" s="37"/>
      <c r="J30" s="55"/>
      <c r="K30" s="37"/>
      <c r="L30" s="37"/>
      <c r="N30" s="37"/>
      <c r="O30" s="37"/>
      <c r="P30" s="37"/>
      <c r="Q30" s="37"/>
      <c r="R30" s="37"/>
      <c r="S30" s="37"/>
      <c r="T30" s="37"/>
      <c r="U30" s="37"/>
      <c r="V30" s="37"/>
      <c r="W30" s="37"/>
      <c r="X30" s="37"/>
      <c r="Y30" s="37"/>
      <c r="Z30" s="37"/>
      <c r="AA30" s="37"/>
      <c r="AB30" s="37"/>
      <c r="AC30" s="37"/>
    </row>
    <row r="31" spans="1:29" x14ac:dyDescent="0.25">
      <c r="A31" s="37"/>
      <c r="B31" s="37"/>
      <c r="C31" s="37"/>
      <c r="D31" s="37"/>
      <c r="E31" s="37"/>
      <c r="F31" s="37"/>
      <c r="G31" s="37"/>
      <c r="H31" s="37"/>
      <c r="I31" s="37"/>
      <c r="J31" s="55"/>
      <c r="K31" s="37"/>
      <c r="L31" s="37"/>
      <c r="N31" s="37"/>
      <c r="O31" s="37"/>
      <c r="P31" s="37"/>
      <c r="Q31" s="37"/>
      <c r="R31" s="37"/>
      <c r="S31" s="37"/>
      <c r="T31" s="37"/>
      <c r="U31" s="37"/>
      <c r="V31" s="37"/>
      <c r="W31" s="37"/>
      <c r="X31" s="37"/>
      <c r="Y31" s="37"/>
      <c r="Z31" s="37"/>
      <c r="AA31" s="37"/>
      <c r="AB31" s="37"/>
      <c r="AC31" s="37"/>
    </row>
    <row r="32" spans="1:29" x14ac:dyDescent="0.25">
      <c r="A32" s="37"/>
      <c r="B32" s="37"/>
      <c r="C32" s="37"/>
      <c r="D32" s="37"/>
      <c r="E32" s="37"/>
      <c r="F32" s="37"/>
      <c r="G32" s="37"/>
      <c r="H32" s="37"/>
      <c r="I32" s="37"/>
      <c r="J32" s="55"/>
      <c r="K32" s="37"/>
      <c r="L32" s="37"/>
      <c r="N32" s="37"/>
      <c r="O32" s="37"/>
      <c r="P32" s="37"/>
      <c r="Q32" s="37"/>
      <c r="R32" s="37"/>
      <c r="S32" s="37"/>
      <c r="T32" s="37"/>
      <c r="U32" s="37"/>
      <c r="V32" s="37"/>
      <c r="W32" s="37"/>
      <c r="X32" s="37"/>
      <c r="Y32" s="37"/>
      <c r="Z32" s="37"/>
      <c r="AA32" s="37"/>
      <c r="AB32" s="37"/>
      <c r="AC32" s="37"/>
    </row>
    <row r="33" spans="1:29" x14ac:dyDescent="0.25">
      <c r="A33" s="37"/>
      <c r="B33" s="37"/>
      <c r="C33" s="37"/>
      <c r="D33" s="37"/>
      <c r="E33" s="37"/>
      <c r="F33" s="37"/>
      <c r="G33" s="37"/>
      <c r="H33" s="37"/>
      <c r="I33" s="37"/>
      <c r="J33" s="55"/>
      <c r="K33" s="37"/>
      <c r="L33" s="37"/>
      <c r="N33" s="37"/>
      <c r="O33" s="37"/>
      <c r="P33" s="37"/>
      <c r="Q33" s="37"/>
      <c r="R33" s="37"/>
      <c r="S33" s="37"/>
      <c r="T33" s="37"/>
      <c r="U33" s="37"/>
      <c r="V33" s="37"/>
      <c r="W33" s="37"/>
      <c r="X33" s="37"/>
      <c r="Y33" s="37"/>
      <c r="Z33" s="37"/>
      <c r="AA33" s="37"/>
      <c r="AB33" s="37"/>
      <c r="AC33" s="37"/>
    </row>
  </sheetData>
  <mergeCells count="10">
    <mergeCell ref="B15:J15"/>
    <mergeCell ref="B2:J2"/>
    <mergeCell ref="B12:J12"/>
    <mergeCell ref="B13:J13"/>
    <mergeCell ref="B14:J14"/>
    <mergeCell ref="C3:D3"/>
    <mergeCell ref="B3:B4"/>
    <mergeCell ref="E3:F3"/>
    <mergeCell ref="G3:H3"/>
    <mergeCell ref="I3:J3"/>
  </mergeCells>
  <hyperlinks>
    <hyperlink ref="J1" location="Contents!A1" display="[contents Ç]" xr:uid="{00000000-0004-0000-0600-000000000000}"/>
    <hyperlink ref="B14:J14" r:id="rId1" display="http://www.observatorioemigracao.pt/np4EN/5999.html" xr:uid="{00000000-0004-0000-0600-000001000000}"/>
    <hyperlink ref="B15:J15" r:id="rId2" display="'http://www.observatorioemigracao.pt/np4/5999.html" xr:uid="{00000000-0004-0000-0600-000002000000}"/>
  </hyperlinks>
  <pageMargins left="0.7" right="0.7" top="0.75" bottom="0.75" header="0.3" footer="0.3"/>
  <pageSetup paperSize="9" orientation="portrait" r:id="rId3"/>
  <ignoredErrors>
    <ignoredError sqref="I5"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51"/>
  <sheetViews>
    <sheetView showGridLines="0" zoomScaleNormal="100" workbookViewId="0">
      <selection activeCell="F1" sqref="F1"/>
    </sheetView>
  </sheetViews>
  <sheetFormatPr defaultRowHeight="15" x14ac:dyDescent="0.25"/>
  <cols>
    <col min="1" max="1" width="8.7109375" customWidth="1"/>
    <col min="2" max="6" width="20.7109375" customWidth="1"/>
  </cols>
  <sheetData>
    <row r="1" spans="1:12" s="12" customFormat="1" ht="30" customHeight="1" x14ac:dyDescent="0.25">
      <c r="A1" s="52" t="s">
        <v>0</v>
      </c>
      <c r="B1" s="169" t="s">
        <v>1</v>
      </c>
      <c r="C1" s="53"/>
      <c r="D1" s="53"/>
      <c r="E1" s="53"/>
      <c r="F1" s="75" t="s">
        <v>5</v>
      </c>
      <c r="H1"/>
      <c r="I1"/>
      <c r="J1"/>
    </row>
    <row r="2" spans="1:12" s="38" customFormat="1" ht="30" customHeight="1" thickBot="1" x14ac:dyDescent="0.3">
      <c r="B2" s="465" t="s">
        <v>105</v>
      </c>
      <c r="C2" s="465"/>
      <c r="D2" s="465"/>
      <c r="E2" s="466"/>
      <c r="F2" s="417"/>
      <c r="G2"/>
      <c r="H2"/>
      <c r="I2"/>
    </row>
    <row r="3" spans="1:12" s="38" customFormat="1" ht="30" customHeight="1" x14ac:dyDescent="0.25">
      <c r="A3" s="60"/>
      <c r="B3" s="39" t="s">
        <v>15</v>
      </c>
      <c r="C3" s="122" t="s">
        <v>16</v>
      </c>
      <c r="D3" s="122" t="s">
        <v>17</v>
      </c>
      <c r="E3" s="97" t="s">
        <v>114</v>
      </c>
      <c r="F3" s="97" t="s">
        <v>115</v>
      </c>
      <c r="G3"/>
      <c r="H3"/>
      <c r="I3"/>
    </row>
    <row r="4" spans="1:12" s="38" customFormat="1" ht="30" customHeight="1" x14ac:dyDescent="0.25">
      <c r="A4" s="60"/>
      <c r="B4" s="40" t="s">
        <v>3</v>
      </c>
      <c r="C4" s="123">
        <f>SUM(C5:C35)</f>
        <v>859013</v>
      </c>
      <c r="D4" s="123">
        <f>SUM(D5:D35)</f>
        <v>1160425</v>
      </c>
      <c r="E4" s="123">
        <f>D4-C4</f>
        <v>301412</v>
      </c>
      <c r="F4" s="123">
        <f>(D4/C4*100)-100</f>
        <v>35.088176779629663</v>
      </c>
      <c r="G4"/>
      <c r="H4"/>
      <c r="I4"/>
    </row>
    <row r="5" spans="1:12" s="37" customFormat="1" ht="15" customHeight="1" x14ac:dyDescent="0.25">
      <c r="A5" s="60"/>
      <c r="B5" s="35" t="s">
        <v>44</v>
      </c>
      <c r="C5" s="124">
        <v>950</v>
      </c>
      <c r="D5" s="124">
        <v>1634</v>
      </c>
      <c r="E5" s="124">
        <f>D5-C5</f>
        <v>684</v>
      </c>
      <c r="F5" s="124">
        <f t="shared" ref="F5:F35" si="0">(D5/C5*100)-100</f>
        <v>72</v>
      </c>
    </row>
    <row r="6" spans="1:12" s="37" customFormat="1" ht="15" customHeight="1" x14ac:dyDescent="0.25">
      <c r="A6" s="60"/>
      <c r="B6" s="36" t="s">
        <v>26</v>
      </c>
      <c r="C6" s="125">
        <v>21370</v>
      </c>
      <c r="D6" s="125">
        <v>28310</v>
      </c>
      <c r="E6" s="125">
        <f>D6-C6</f>
        <v>6940</v>
      </c>
      <c r="F6" s="125">
        <f t="shared" si="0"/>
        <v>32.475432849789428</v>
      </c>
    </row>
    <row r="7" spans="1:12" s="37" customFormat="1" ht="15" customHeight="1" x14ac:dyDescent="0.25">
      <c r="A7" s="60"/>
      <c r="B7" s="35" t="s">
        <v>27</v>
      </c>
      <c r="C7" s="124">
        <v>13</v>
      </c>
      <c r="D7" s="124">
        <v>99</v>
      </c>
      <c r="E7" s="124">
        <f>D7-C7</f>
        <v>86</v>
      </c>
      <c r="F7" s="124" t="s">
        <v>116</v>
      </c>
    </row>
    <row r="8" spans="1:12" s="37" customFormat="1" ht="15" customHeight="1" x14ac:dyDescent="0.25">
      <c r="A8" s="60"/>
      <c r="B8" s="36" t="s">
        <v>35</v>
      </c>
      <c r="C8" s="125" t="s">
        <v>56</v>
      </c>
      <c r="D8" s="125">
        <v>51</v>
      </c>
      <c r="E8" s="125" t="s">
        <v>56</v>
      </c>
      <c r="F8" s="125" t="s">
        <v>56</v>
      </c>
    </row>
    <row r="9" spans="1:12" s="37" customFormat="1" ht="15" customHeight="1" x14ac:dyDescent="0.25">
      <c r="A9" s="60"/>
      <c r="B9" s="35" t="s">
        <v>37</v>
      </c>
      <c r="C9" s="124">
        <v>33</v>
      </c>
      <c r="D9" s="124">
        <v>166</v>
      </c>
      <c r="E9" s="124">
        <f t="shared" ref="E9:E14" si="1">D9-C9</f>
        <v>133</v>
      </c>
      <c r="F9" s="124" t="s">
        <v>116</v>
      </c>
    </row>
    <row r="10" spans="1:12" s="37" customFormat="1" ht="15" customHeight="1" x14ac:dyDescent="0.25">
      <c r="A10" s="60"/>
      <c r="B10" s="36" t="s">
        <v>28</v>
      </c>
      <c r="C10" s="125">
        <v>39</v>
      </c>
      <c r="D10" s="125">
        <v>368</v>
      </c>
      <c r="E10" s="125">
        <f t="shared" si="1"/>
        <v>329</v>
      </c>
      <c r="F10" s="125" t="s">
        <v>116</v>
      </c>
    </row>
    <row r="11" spans="1:12" s="37" customFormat="1" ht="15" customHeight="1" x14ac:dyDescent="0.25">
      <c r="A11" s="60"/>
      <c r="B11" s="35" t="s">
        <v>29</v>
      </c>
      <c r="C11" s="124">
        <v>683</v>
      </c>
      <c r="D11" s="124">
        <v>1221</v>
      </c>
      <c r="E11" s="124">
        <f t="shared" si="1"/>
        <v>538</v>
      </c>
      <c r="F11" s="124">
        <f t="shared" si="0"/>
        <v>78.770131771595914</v>
      </c>
      <c r="K11" s="180"/>
      <c r="L11" s="181"/>
    </row>
    <row r="12" spans="1:12" s="37" customFormat="1" ht="15" customHeight="1" x14ac:dyDescent="0.25">
      <c r="A12" s="60"/>
      <c r="B12" s="36" t="s">
        <v>31</v>
      </c>
      <c r="C12" s="125">
        <v>0</v>
      </c>
      <c r="D12" s="125">
        <v>39</v>
      </c>
      <c r="E12" s="125">
        <f t="shared" si="1"/>
        <v>39</v>
      </c>
      <c r="F12" s="125" t="s">
        <v>56</v>
      </c>
      <c r="K12" s="180"/>
      <c r="L12" s="181"/>
    </row>
    <row r="13" spans="1:12" s="37" customFormat="1" ht="15" customHeight="1" x14ac:dyDescent="0.25">
      <c r="A13" s="60"/>
      <c r="B13" s="35" t="s">
        <v>49</v>
      </c>
      <c r="C13" s="124">
        <v>141</v>
      </c>
      <c r="D13" s="124">
        <v>355</v>
      </c>
      <c r="E13" s="124">
        <f t="shared" si="1"/>
        <v>214</v>
      </c>
      <c r="F13" s="124">
        <f t="shared" si="0"/>
        <v>151.7730496453901</v>
      </c>
      <c r="K13" s="180"/>
      <c r="L13" s="181"/>
    </row>
    <row r="14" spans="1:12" s="37" customFormat="1" ht="15" customHeight="1" x14ac:dyDescent="0.25">
      <c r="A14" s="60"/>
      <c r="B14" s="36" t="s">
        <v>77</v>
      </c>
      <c r="C14" s="125">
        <v>581062</v>
      </c>
      <c r="D14" s="125">
        <v>617235</v>
      </c>
      <c r="E14" s="125">
        <f t="shared" si="1"/>
        <v>36173</v>
      </c>
      <c r="F14" s="125">
        <f t="shared" si="0"/>
        <v>6.2253253525441465</v>
      </c>
      <c r="K14" s="180"/>
      <c r="L14" s="181"/>
    </row>
    <row r="15" spans="1:12" s="37" customFormat="1" ht="15" customHeight="1" x14ac:dyDescent="0.25">
      <c r="A15" s="60"/>
      <c r="B15" s="35" t="s">
        <v>30</v>
      </c>
      <c r="C15" s="124" t="s">
        <v>56</v>
      </c>
      <c r="D15" s="124">
        <v>75110</v>
      </c>
      <c r="E15" s="124" t="s">
        <v>56</v>
      </c>
      <c r="F15" s="124" t="s">
        <v>56</v>
      </c>
      <c r="K15" s="180"/>
      <c r="L15" s="181"/>
    </row>
    <row r="16" spans="1:12" s="37" customFormat="1" ht="15" customHeight="1" x14ac:dyDescent="0.25">
      <c r="A16" s="60"/>
      <c r="B16" s="36" t="s">
        <v>33</v>
      </c>
      <c r="C16" s="125">
        <v>292</v>
      </c>
      <c r="D16" s="125">
        <v>336</v>
      </c>
      <c r="E16" s="125">
        <f t="shared" ref="E16:E21" si="2">D16-C16</f>
        <v>44</v>
      </c>
      <c r="F16" s="125">
        <f t="shared" si="0"/>
        <v>15.06849315068493</v>
      </c>
      <c r="K16" s="180"/>
      <c r="L16" s="181"/>
    </row>
    <row r="17" spans="1:6" s="37" customFormat="1" ht="15" customHeight="1" x14ac:dyDescent="0.25">
      <c r="A17" s="60"/>
      <c r="B17" s="35" t="s">
        <v>41</v>
      </c>
      <c r="C17" s="124">
        <v>28</v>
      </c>
      <c r="D17" s="124">
        <v>290</v>
      </c>
      <c r="E17" s="124">
        <f t="shared" si="2"/>
        <v>262</v>
      </c>
      <c r="F17" s="124" t="s">
        <v>116</v>
      </c>
    </row>
    <row r="18" spans="1:6" s="37" customFormat="1" ht="15" customHeight="1" x14ac:dyDescent="0.25">
      <c r="A18" s="60"/>
      <c r="B18" s="36" t="s">
        <v>52</v>
      </c>
      <c r="C18" s="125">
        <v>104</v>
      </c>
      <c r="D18" s="125">
        <v>416</v>
      </c>
      <c r="E18" s="125">
        <f t="shared" si="2"/>
        <v>312</v>
      </c>
      <c r="F18" s="125">
        <f t="shared" si="0"/>
        <v>300</v>
      </c>
    </row>
    <row r="19" spans="1:6" s="37" customFormat="1" ht="15" customHeight="1" x14ac:dyDescent="0.25">
      <c r="A19" s="60"/>
      <c r="B19" s="35" t="s">
        <v>32</v>
      </c>
      <c r="C19" s="124">
        <v>590</v>
      </c>
      <c r="D19" s="124">
        <v>2246</v>
      </c>
      <c r="E19" s="124">
        <f t="shared" si="2"/>
        <v>1656</v>
      </c>
      <c r="F19" s="124">
        <f t="shared" si="0"/>
        <v>280.67796610169495</v>
      </c>
    </row>
    <row r="20" spans="1:6" s="62" customFormat="1" ht="15" customHeight="1" x14ac:dyDescent="0.25">
      <c r="A20" s="60"/>
      <c r="B20" s="61" t="s">
        <v>36</v>
      </c>
      <c r="C20" s="126">
        <v>4158</v>
      </c>
      <c r="D20" s="126">
        <v>5241</v>
      </c>
      <c r="E20" s="126">
        <f t="shared" si="2"/>
        <v>1083</v>
      </c>
      <c r="F20" s="126">
        <f t="shared" si="0"/>
        <v>26.046176046176043</v>
      </c>
    </row>
    <row r="21" spans="1:6" s="37" customFormat="1" ht="15" customHeight="1" x14ac:dyDescent="0.25">
      <c r="A21" s="60"/>
      <c r="B21" s="35" t="s">
        <v>38</v>
      </c>
      <c r="C21" s="124">
        <v>1</v>
      </c>
      <c r="D21" s="124">
        <v>32</v>
      </c>
      <c r="E21" s="124">
        <f t="shared" si="2"/>
        <v>31</v>
      </c>
      <c r="F21" s="124" t="s">
        <v>116</v>
      </c>
    </row>
    <row r="22" spans="1:6" s="37" customFormat="1" ht="15" customHeight="1" x14ac:dyDescent="0.25">
      <c r="A22" s="60"/>
      <c r="B22" s="36" t="s">
        <v>53</v>
      </c>
      <c r="C22" s="125">
        <v>331</v>
      </c>
      <c r="D22" s="125" t="s">
        <v>56</v>
      </c>
      <c r="E22" s="125" t="s">
        <v>56</v>
      </c>
      <c r="F22" s="125" t="s">
        <v>56</v>
      </c>
    </row>
    <row r="23" spans="1:6" s="37" customFormat="1" ht="15" customHeight="1" x14ac:dyDescent="0.25">
      <c r="A23" s="60"/>
      <c r="B23" s="35" t="s">
        <v>39</v>
      </c>
      <c r="C23" s="124">
        <v>3</v>
      </c>
      <c r="D23" s="124" t="s">
        <v>56</v>
      </c>
      <c r="E23" s="124" t="s">
        <v>56</v>
      </c>
      <c r="F23" s="124" t="s">
        <v>56</v>
      </c>
    </row>
    <row r="24" spans="1:6" s="37" customFormat="1" ht="15" customHeight="1" x14ac:dyDescent="0.25">
      <c r="A24" s="60"/>
      <c r="B24" s="36" t="s">
        <v>40</v>
      </c>
      <c r="C24" s="125">
        <v>41690</v>
      </c>
      <c r="D24" s="125">
        <v>60897</v>
      </c>
      <c r="E24" s="125">
        <f>D24-C24</f>
        <v>19207</v>
      </c>
      <c r="F24" s="125">
        <f t="shared" si="0"/>
        <v>46.071000239865668</v>
      </c>
    </row>
    <row r="25" spans="1:6" s="37" customFormat="1" ht="15" customHeight="1" x14ac:dyDescent="0.25">
      <c r="A25" s="60"/>
      <c r="B25" s="35" t="s">
        <v>42</v>
      </c>
      <c r="C25" s="124" t="s">
        <v>56</v>
      </c>
      <c r="D25" s="124">
        <v>57</v>
      </c>
      <c r="E25" s="124" t="s">
        <v>56</v>
      </c>
      <c r="F25" s="124" t="s">
        <v>56</v>
      </c>
    </row>
    <row r="26" spans="1:6" s="37" customFormat="1" ht="15" customHeight="1" x14ac:dyDescent="0.25">
      <c r="A26" s="60"/>
      <c r="B26" s="61" t="s">
        <v>43</v>
      </c>
      <c r="C26" s="126">
        <v>10218</v>
      </c>
      <c r="D26" s="126" t="s">
        <v>56</v>
      </c>
      <c r="E26" s="126" t="s">
        <v>56</v>
      </c>
      <c r="F26" s="126" t="s">
        <v>56</v>
      </c>
    </row>
    <row r="27" spans="1:6" s="37" customFormat="1" ht="15" customHeight="1" x14ac:dyDescent="0.25">
      <c r="A27" s="60"/>
      <c r="B27" s="35" t="s">
        <v>54</v>
      </c>
      <c r="C27" s="124">
        <v>713</v>
      </c>
      <c r="D27" s="124">
        <v>1540</v>
      </c>
      <c r="E27" s="124">
        <f t="shared" ref="E27:E35" si="3">D27-C27</f>
        <v>827</v>
      </c>
      <c r="F27" s="124">
        <f t="shared" si="0"/>
        <v>115.98877980364657</v>
      </c>
    </row>
    <row r="28" spans="1:6" s="37" customFormat="1" ht="15" customHeight="1" x14ac:dyDescent="0.25">
      <c r="A28" s="60"/>
      <c r="B28" s="61" t="s">
        <v>45</v>
      </c>
      <c r="C28" s="126">
        <v>60</v>
      </c>
      <c r="D28" s="126">
        <v>222</v>
      </c>
      <c r="E28" s="126">
        <f t="shared" si="3"/>
        <v>162</v>
      </c>
      <c r="F28" s="126" t="s">
        <v>116</v>
      </c>
    </row>
    <row r="29" spans="1:6" s="37" customFormat="1" ht="15" customHeight="1" x14ac:dyDescent="0.25">
      <c r="A29" s="60"/>
      <c r="B29" s="35" t="s">
        <v>46</v>
      </c>
      <c r="C29" s="124">
        <v>116</v>
      </c>
      <c r="D29" s="124">
        <v>1016</v>
      </c>
      <c r="E29" s="124">
        <f t="shared" si="3"/>
        <v>900</v>
      </c>
      <c r="F29" s="124">
        <f t="shared" si="0"/>
        <v>775.86206896551721</v>
      </c>
    </row>
    <row r="30" spans="1:6" s="37" customFormat="1" ht="15" customHeight="1" x14ac:dyDescent="0.25">
      <c r="A30" s="60"/>
      <c r="B30" s="61" t="s">
        <v>48</v>
      </c>
      <c r="C30" s="126">
        <v>4</v>
      </c>
      <c r="D30" s="126">
        <v>33</v>
      </c>
      <c r="E30" s="126">
        <f t="shared" si="3"/>
        <v>29</v>
      </c>
      <c r="F30" s="126" t="s">
        <v>116</v>
      </c>
    </row>
    <row r="31" spans="1:6" s="37" customFormat="1" ht="15" customHeight="1" x14ac:dyDescent="0.25">
      <c r="A31" s="60"/>
      <c r="B31" s="35" t="s">
        <v>47</v>
      </c>
      <c r="C31" s="124">
        <v>10</v>
      </c>
      <c r="D31" s="124">
        <v>39</v>
      </c>
      <c r="E31" s="124">
        <f t="shared" si="3"/>
        <v>29</v>
      </c>
      <c r="F31" s="124" t="s">
        <v>116</v>
      </c>
    </row>
    <row r="32" spans="1:6" s="37" customFormat="1" ht="15" customHeight="1" x14ac:dyDescent="0.25">
      <c r="A32" s="60"/>
      <c r="B32" s="61" t="s">
        <v>34</v>
      </c>
      <c r="C32" s="126">
        <v>56359</v>
      </c>
      <c r="D32" s="126">
        <v>98975</v>
      </c>
      <c r="E32" s="126">
        <f t="shared" si="3"/>
        <v>42616</v>
      </c>
      <c r="F32" s="126">
        <f t="shared" si="0"/>
        <v>75.615252222360226</v>
      </c>
    </row>
    <row r="33" spans="1:9" s="37" customFormat="1" ht="15" customHeight="1" x14ac:dyDescent="0.25">
      <c r="A33" s="60"/>
      <c r="B33" s="35" t="s">
        <v>50</v>
      </c>
      <c r="C33" s="124">
        <v>2514</v>
      </c>
      <c r="D33" s="124">
        <v>2974</v>
      </c>
      <c r="E33" s="124">
        <f t="shared" si="3"/>
        <v>460</v>
      </c>
      <c r="F33" s="124">
        <f t="shared" si="0"/>
        <v>18.297533810660298</v>
      </c>
    </row>
    <row r="34" spans="1:9" s="37" customFormat="1" ht="15" customHeight="1" x14ac:dyDescent="0.25">
      <c r="A34" s="60"/>
      <c r="B34" s="61" t="s">
        <v>55</v>
      </c>
      <c r="C34" s="126">
        <v>100975</v>
      </c>
      <c r="D34" s="126">
        <v>169458</v>
      </c>
      <c r="E34" s="126">
        <f t="shared" si="3"/>
        <v>68483</v>
      </c>
      <c r="F34" s="126">
        <f t="shared" si="0"/>
        <v>67.821738053973746</v>
      </c>
    </row>
    <row r="35" spans="1:9" s="37" customFormat="1" ht="15" customHeight="1" thickBot="1" x14ac:dyDescent="0.3">
      <c r="A35" s="60"/>
      <c r="B35" s="95" t="s">
        <v>51</v>
      </c>
      <c r="C35" s="127">
        <v>36556</v>
      </c>
      <c r="D35" s="127">
        <v>92065</v>
      </c>
      <c r="E35" s="127">
        <f t="shared" si="3"/>
        <v>55509</v>
      </c>
      <c r="F35" s="127">
        <f t="shared" si="0"/>
        <v>151.84648210963999</v>
      </c>
    </row>
    <row r="36" spans="1:9" s="37" customFormat="1" ht="15" customHeight="1" x14ac:dyDescent="0.25">
      <c r="A36" s="38"/>
      <c r="B36" s="61"/>
      <c r="C36" s="114"/>
      <c r="D36" s="114"/>
      <c r="E36" s="98"/>
      <c r="G36"/>
      <c r="H36"/>
      <c r="I36"/>
    </row>
    <row r="37" spans="1:9" ht="15" customHeight="1" x14ac:dyDescent="0.25">
      <c r="A37" s="115" t="s">
        <v>57</v>
      </c>
      <c r="B37" s="467" t="s">
        <v>117</v>
      </c>
      <c r="C37" s="415"/>
      <c r="D37" s="415"/>
      <c r="E37" s="415"/>
      <c r="F37" s="415"/>
    </row>
    <row r="38" spans="1:9" s="38" customFormat="1" ht="15" customHeight="1" x14ac:dyDescent="0.25">
      <c r="A38" s="59" t="s">
        <v>11</v>
      </c>
      <c r="B38" s="468" t="s">
        <v>184</v>
      </c>
      <c r="C38" s="417"/>
      <c r="D38" s="417"/>
      <c r="E38" s="417"/>
      <c r="F38" s="417"/>
      <c r="G38"/>
      <c r="H38"/>
      <c r="I38"/>
    </row>
    <row r="39" spans="1:9" s="38" customFormat="1" ht="15" customHeight="1" x14ac:dyDescent="0.25">
      <c r="A39" s="92" t="s">
        <v>7</v>
      </c>
      <c r="B39" s="464" t="s">
        <v>177</v>
      </c>
      <c r="C39" s="417"/>
      <c r="D39" s="417"/>
      <c r="E39" s="417"/>
      <c r="G39"/>
      <c r="H39"/>
      <c r="I39"/>
    </row>
    <row r="40" spans="1:9" s="38" customFormat="1" ht="15" customHeight="1" x14ac:dyDescent="0.25">
      <c r="A40" s="92" t="s">
        <v>2</v>
      </c>
      <c r="B40" s="463" t="s">
        <v>178</v>
      </c>
      <c r="C40" s="411"/>
      <c r="D40" s="411"/>
      <c r="E40" s="411"/>
      <c r="G40"/>
      <c r="H40"/>
      <c r="I40"/>
    </row>
    <row r="41" spans="1:9" ht="15" customHeight="1" x14ac:dyDescent="0.25">
      <c r="A41" s="37"/>
      <c r="B41" s="463" t="s">
        <v>174</v>
      </c>
      <c r="C41" s="411"/>
      <c r="D41" s="411"/>
      <c r="E41" s="411"/>
      <c r="F41" s="37"/>
    </row>
    <row r="42" spans="1:9" ht="15" customHeight="1" x14ac:dyDescent="0.25">
      <c r="A42" s="37"/>
      <c r="B42" s="37"/>
      <c r="C42" s="37"/>
      <c r="D42" s="37"/>
      <c r="E42" s="37"/>
      <c r="F42" s="37"/>
    </row>
    <row r="43" spans="1:9" ht="15" customHeight="1" x14ac:dyDescent="0.25">
      <c r="A43" s="37"/>
      <c r="B43" s="37"/>
      <c r="C43" s="37"/>
      <c r="D43" s="37"/>
      <c r="E43" s="37"/>
      <c r="F43" s="37"/>
    </row>
    <row r="44" spans="1:9" ht="15" customHeight="1" x14ac:dyDescent="0.25">
      <c r="A44" s="37"/>
      <c r="B44" s="37"/>
      <c r="C44" s="37"/>
      <c r="D44" s="37"/>
      <c r="E44" s="37"/>
      <c r="F44" s="37"/>
    </row>
    <row r="45" spans="1:9" ht="15" customHeight="1" x14ac:dyDescent="0.25">
      <c r="A45" s="37"/>
      <c r="B45" s="37"/>
      <c r="C45" s="37"/>
      <c r="D45" s="37"/>
      <c r="E45" s="37"/>
      <c r="F45" s="37"/>
    </row>
    <row r="46" spans="1:9" ht="15" customHeight="1" x14ac:dyDescent="0.25">
      <c r="A46" s="37"/>
      <c r="B46" s="37"/>
      <c r="C46" s="37"/>
      <c r="D46" s="37"/>
      <c r="E46" s="37"/>
      <c r="F46" s="37"/>
    </row>
    <row r="47" spans="1:9" ht="15" customHeight="1" x14ac:dyDescent="0.25">
      <c r="A47" s="37"/>
      <c r="B47" s="37"/>
      <c r="C47" s="37"/>
      <c r="D47" s="37"/>
      <c r="E47" s="37"/>
      <c r="F47" s="37"/>
    </row>
    <row r="48" spans="1:9" ht="15" customHeight="1" x14ac:dyDescent="0.25">
      <c r="A48" s="37"/>
      <c r="B48" s="37"/>
      <c r="C48" s="37"/>
      <c r="D48" s="37"/>
      <c r="E48" s="37"/>
      <c r="F48" s="37"/>
    </row>
    <row r="49" spans="1:6" ht="15" customHeight="1" x14ac:dyDescent="0.25">
      <c r="A49" s="37"/>
      <c r="B49" s="37"/>
      <c r="C49" s="37"/>
      <c r="D49" s="37"/>
      <c r="E49" s="37"/>
      <c r="F49" s="37"/>
    </row>
    <row r="50" spans="1:6" ht="15" customHeight="1" x14ac:dyDescent="0.25"/>
    <row r="51" spans="1:6" ht="15" customHeight="1" x14ac:dyDescent="0.25"/>
  </sheetData>
  <sortState xmlns:xlrd2="http://schemas.microsoft.com/office/spreadsheetml/2017/richdata2" ref="B5:E35">
    <sortCondition ref="B5:B35"/>
  </sortState>
  <mergeCells count="6">
    <mergeCell ref="B41:E41"/>
    <mergeCell ref="B39:E39"/>
    <mergeCell ref="B40:E40"/>
    <mergeCell ref="B2:F2"/>
    <mergeCell ref="B37:F37"/>
    <mergeCell ref="B38:F38"/>
  </mergeCells>
  <hyperlinks>
    <hyperlink ref="F1" location="Contents!A1" display="[contents Ç]" xr:uid="{00000000-0004-0000-0700-000000000000}"/>
    <hyperlink ref="B40:E40" r:id="rId1" display="http://www.observatorioemigracao.pt/np4EN/5999.html" xr:uid="{00000000-0004-0000-0700-000001000000}"/>
    <hyperlink ref="B41:E41" r:id="rId2" display="'http://www.observatorioemigracao.pt/np4/5999.html" xr:uid="{00000000-0004-0000-0700-000002000000}"/>
  </hyperlinks>
  <pageMargins left="0.7" right="0.7" top="0.75" bottom="0.75" header="0.3" footer="0.3"/>
  <pageSetup paperSize="9" orientation="portrait" horizontalDpi="4294967293" verticalDpi="0" r:id="rId3"/>
  <ignoredErrors>
    <ignoredError sqref="E4 C4:D4"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V28"/>
  <sheetViews>
    <sheetView showGridLines="0" workbookViewId="0">
      <selection activeCell="F1" sqref="F1"/>
    </sheetView>
  </sheetViews>
  <sheetFormatPr defaultRowHeight="15" x14ac:dyDescent="0.25"/>
  <cols>
    <col min="1" max="1" width="8.7109375" customWidth="1"/>
    <col min="2" max="2" width="24.7109375" customWidth="1"/>
    <col min="3" max="6" width="20.7109375" customWidth="1"/>
    <col min="8" max="10" width="9.140625" style="279"/>
    <col min="11" max="13" width="9.140625" style="278"/>
  </cols>
  <sheetData>
    <row r="1" spans="1:152" s="12" customFormat="1" ht="30" customHeight="1" x14ac:dyDescent="0.2">
      <c r="A1" s="52" t="s">
        <v>0</v>
      </c>
      <c r="B1" s="169" t="s">
        <v>1</v>
      </c>
      <c r="C1" s="13"/>
      <c r="D1" s="13"/>
      <c r="E1" s="13"/>
      <c r="F1" s="75" t="s">
        <v>5</v>
      </c>
      <c r="H1" s="279"/>
      <c r="I1" s="279"/>
      <c r="J1" s="279"/>
      <c r="K1" s="285"/>
      <c r="L1" s="285"/>
      <c r="M1" s="285"/>
    </row>
    <row r="2" spans="1:152" s="38" customFormat="1" ht="45" customHeight="1" thickBot="1" x14ac:dyDescent="0.3">
      <c r="B2" s="469" t="s">
        <v>106</v>
      </c>
      <c r="C2" s="470"/>
      <c r="D2" s="470"/>
      <c r="E2" s="470"/>
      <c r="F2" s="470"/>
      <c r="G2" s="60"/>
      <c r="H2"/>
      <c r="I2"/>
      <c r="J2"/>
      <c r="K2"/>
      <c r="L2"/>
      <c r="M2"/>
      <c r="N2"/>
      <c r="O2"/>
      <c r="P2"/>
      <c r="Q2" s="60"/>
      <c r="R2" s="60"/>
      <c r="S2" s="60"/>
      <c r="T2" s="60"/>
      <c r="U2" s="60"/>
      <c r="V2" s="60"/>
      <c r="W2" s="60"/>
      <c r="X2" s="60"/>
      <c r="Y2" s="60"/>
      <c r="Z2" s="60"/>
      <c r="AA2" s="60"/>
      <c r="AB2" s="60"/>
      <c r="AC2" s="60"/>
      <c r="AD2" s="60"/>
      <c r="AE2" s="60"/>
      <c r="AF2" s="60"/>
      <c r="AG2" s="60"/>
      <c r="AH2" s="60"/>
      <c r="AI2" s="60"/>
      <c r="AJ2" s="60"/>
      <c r="AK2" s="60"/>
      <c r="AL2" s="60"/>
      <c r="AM2" s="60"/>
      <c r="AN2" s="60"/>
      <c r="AO2" s="60"/>
      <c r="AP2" s="60"/>
      <c r="AQ2" s="60"/>
      <c r="AR2" s="60"/>
      <c r="AS2" s="60"/>
      <c r="AT2" s="60"/>
      <c r="AU2" s="60"/>
      <c r="AV2" s="60"/>
      <c r="AW2" s="60"/>
      <c r="AX2" s="60"/>
      <c r="AY2" s="60"/>
      <c r="AZ2" s="60"/>
      <c r="BA2" s="60"/>
      <c r="BB2" s="60"/>
      <c r="BC2" s="60"/>
      <c r="BD2" s="60"/>
      <c r="BE2" s="60"/>
      <c r="BF2" s="60"/>
      <c r="BG2" s="60"/>
      <c r="BH2" s="60"/>
      <c r="BI2" s="60"/>
      <c r="BJ2" s="60"/>
      <c r="BK2" s="60"/>
      <c r="BL2" s="60"/>
      <c r="BM2" s="60"/>
      <c r="BN2" s="60"/>
      <c r="BO2" s="60"/>
      <c r="BP2" s="60"/>
      <c r="BQ2" s="60"/>
      <c r="BR2" s="60"/>
      <c r="BS2" s="60"/>
      <c r="BT2" s="60"/>
      <c r="BU2" s="60"/>
      <c r="BV2" s="60"/>
      <c r="BW2" s="60"/>
      <c r="BX2" s="60"/>
      <c r="BY2" s="60"/>
      <c r="BZ2" s="60"/>
      <c r="CA2" s="60"/>
      <c r="CB2" s="60"/>
      <c r="CC2" s="60"/>
      <c r="CD2" s="60"/>
      <c r="CE2" s="60"/>
      <c r="CF2" s="60"/>
      <c r="CG2" s="60"/>
      <c r="CH2" s="60"/>
      <c r="CI2" s="60"/>
      <c r="CJ2" s="60"/>
      <c r="CK2" s="60"/>
      <c r="CL2" s="60"/>
      <c r="CM2" s="60"/>
      <c r="CN2" s="60"/>
      <c r="CO2" s="60"/>
      <c r="CP2" s="60"/>
      <c r="CQ2" s="60"/>
      <c r="CR2" s="60"/>
      <c r="CS2" s="60"/>
      <c r="CT2" s="60"/>
      <c r="CU2" s="60"/>
      <c r="CV2" s="60"/>
      <c r="CW2" s="60"/>
      <c r="CX2" s="60"/>
      <c r="CY2" s="60"/>
      <c r="CZ2" s="60"/>
      <c r="DA2" s="60"/>
      <c r="DB2" s="60"/>
      <c r="DC2" s="60"/>
      <c r="DD2" s="60"/>
      <c r="DE2" s="60"/>
      <c r="DF2" s="60"/>
      <c r="DG2" s="60"/>
      <c r="DH2" s="60"/>
      <c r="DI2" s="60"/>
      <c r="DJ2" s="60"/>
      <c r="DK2" s="60"/>
      <c r="DL2" s="60"/>
      <c r="DM2" s="60"/>
      <c r="DN2" s="60"/>
      <c r="DO2" s="60"/>
      <c r="DP2" s="60"/>
      <c r="DQ2" s="60"/>
      <c r="DR2" s="60"/>
      <c r="DS2" s="60"/>
      <c r="DT2" s="60"/>
      <c r="DU2" s="60"/>
      <c r="DV2" s="60"/>
      <c r="DW2" s="60"/>
      <c r="DX2" s="60"/>
      <c r="DY2" s="60"/>
      <c r="DZ2" s="60"/>
      <c r="EA2" s="60"/>
      <c r="EB2" s="60"/>
      <c r="EC2" s="60"/>
      <c r="ED2" s="60"/>
      <c r="EE2" s="60"/>
      <c r="EF2" s="60"/>
      <c r="EG2" s="60"/>
      <c r="EH2" s="60"/>
      <c r="EI2" s="60"/>
      <c r="EJ2" s="60"/>
      <c r="EK2" s="60"/>
      <c r="EL2" s="60"/>
      <c r="EM2" s="60"/>
      <c r="EN2" s="60"/>
      <c r="EO2" s="60"/>
      <c r="EP2" s="60"/>
      <c r="EQ2" s="60"/>
      <c r="ER2" s="60"/>
      <c r="ES2" s="60"/>
      <c r="ET2" s="60"/>
      <c r="EU2" s="60"/>
      <c r="EV2" s="60"/>
    </row>
    <row r="3" spans="1:152" s="38" customFormat="1" ht="30" customHeight="1" x14ac:dyDescent="0.25">
      <c r="A3" s="60"/>
      <c r="B3" s="471" t="s">
        <v>62</v>
      </c>
      <c r="C3" s="474" t="s">
        <v>16</v>
      </c>
      <c r="D3" s="475"/>
      <c r="E3" s="472" t="s">
        <v>17</v>
      </c>
      <c r="F3" s="473"/>
      <c r="G3" s="60"/>
      <c r="H3"/>
      <c r="I3"/>
      <c r="J3"/>
      <c r="K3"/>
      <c r="L3"/>
      <c r="M3"/>
      <c r="N3"/>
      <c r="O3"/>
      <c r="P3"/>
      <c r="Q3" s="60"/>
      <c r="R3" s="60"/>
      <c r="S3" s="60"/>
      <c r="T3" s="60"/>
      <c r="U3" s="60"/>
      <c r="V3" s="60"/>
      <c r="W3" s="60"/>
      <c r="X3" s="60"/>
      <c r="Y3" s="60"/>
      <c r="Z3" s="60"/>
      <c r="AA3" s="60"/>
      <c r="AB3" s="60"/>
      <c r="AC3" s="60"/>
      <c r="AD3" s="60"/>
      <c r="AE3" s="60"/>
      <c r="AF3" s="60"/>
      <c r="AG3" s="60"/>
      <c r="AH3" s="60"/>
      <c r="AI3" s="60"/>
      <c r="AJ3" s="60"/>
      <c r="AK3" s="60"/>
      <c r="AL3" s="60"/>
      <c r="AM3" s="60"/>
      <c r="AN3" s="60"/>
      <c r="AO3" s="60"/>
      <c r="AP3" s="60"/>
      <c r="AQ3" s="60"/>
      <c r="AR3" s="60"/>
      <c r="AS3" s="60"/>
      <c r="AT3" s="60"/>
      <c r="AU3" s="60"/>
      <c r="AV3" s="60"/>
      <c r="AW3" s="60"/>
      <c r="AX3" s="60"/>
      <c r="AY3" s="60"/>
      <c r="AZ3" s="60"/>
      <c r="BA3" s="60"/>
      <c r="BB3" s="60"/>
      <c r="BC3" s="60"/>
      <c r="BD3" s="60"/>
      <c r="BE3" s="60"/>
      <c r="BF3" s="60"/>
      <c r="BG3" s="60"/>
      <c r="BH3" s="60"/>
      <c r="BI3" s="60"/>
      <c r="BJ3" s="60"/>
      <c r="BK3" s="60"/>
      <c r="BL3" s="60"/>
      <c r="BM3" s="60"/>
      <c r="BN3" s="60"/>
      <c r="BO3" s="60"/>
      <c r="BP3" s="60"/>
      <c r="BQ3" s="60"/>
      <c r="BR3" s="60"/>
      <c r="BS3" s="60"/>
      <c r="BT3" s="60"/>
      <c r="BU3" s="60"/>
      <c r="BV3" s="60"/>
      <c r="BW3" s="60"/>
      <c r="BX3" s="60"/>
      <c r="BY3" s="60"/>
      <c r="BZ3" s="60"/>
      <c r="CA3" s="60"/>
      <c r="CB3" s="60"/>
      <c r="CC3" s="60"/>
      <c r="CD3" s="60"/>
      <c r="CE3" s="60"/>
      <c r="CF3" s="60"/>
      <c r="CG3" s="60"/>
      <c r="CH3" s="60"/>
      <c r="CI3" s="60"/>
      <c r="CJ3" s="60"/>
      <c r="CK3" s="60"/>
      <c r="CL3" s="60"/>
      <c r="CM3" s="60"/>
      <c r="CN3" s="60"/>
      <c r="CO3" s="60"/>
      <c r="CP3" s="60"/>
      <c r="CQ3" s="60"/>
      <c r="CR3" s="60"/>
      <c r="CS3" s="60"/>
      <c r="CT3" s="60"/>
      <c r="CU3" s="60"/>
      <c r="CV3" s="60"/>
      <c r="CW3" s="60"/>
      <c r="CX3" s="60"/>
      <c r="CY3" s="60"/>
      <c r="CZ3" s="60"/>
      <c r="DA3" s="60"/>
      <c r="DB3" s="60"/>
      <c r="DC3" s="60"/>
      <c r="DD3" s="60"/>
      <c r="DE3" s="60"/>
      <c r="DF3" s="60"/>
      <c r="DG3" s="60"/>
      <c r="DH3" s="60"/>
      <c r="DI3" s="60"/>
      <c r="DJ3" s="60"/>
      <c r="DK3" s="60"/>
      <c r="DL3" s="60"/>
      <c r="DM3" s="60"/>
      <c r="DN3" s="60"/>
      <c r="DO3" s="60"/>
      <c r="DP3" s="60"/>
      <c r="DQ3" s="60"/>
      <c r="DR3" s="60"/>
      <c r="DS3" s="60"/>
      <c r="DT3" s="60"/>
      <c r="DU3" s="60"/>
      <c r="DV3" s="60"/>
      <c r="DW3" s="60"/>
      <c r="DX3" s="60"/>
      <c r="DY3" s="60"/>
      <c r="DZ3" s="60"/>
      <c r="EA3" s="60"/>
      <c r="EB3" s="60"/>
      <c r="EC3" s="60"/>
      <c r="ED3" s="60"/>
      <c r="EE3" s="60"/>
      <c r="EF3" s="60"/>
      <c r="EG3" s="60"/>
      <c r="EH3" s="60"/>
      <c r="EI3" s="60"/>
      <c r="EJ3" s="60"/>
      <c r="EK3" s="60"/>
      <c r="EL3" s="60"/>
      <c r="EM3" s="60"/>
      <c r="EN3" s="60"/>
      <c r="EO3" s="60"/>
      <c r="EP3" s="60"/>
      <c r="EQ3" s="60"/>
      <c r="ER3" s="60"/>
      <c r="ES3" s="60"/>
      <c r="ET3" s="60"/>
      <c r="EU3" s="60"/>
      <c r="EV3" s="60"/>
    </row>
    <row r="4" spans="1:152" s="38" customFormat="1" ht="30" customHeight="1" x14ac:dyDescent="0.25">
      <c r="A4" s="60"/>
      <c r="B4" s="401"/>
      <c r="C4" s="121" t="s">
        <v>95</v>
      </c>
      <c r="D4" s="183" t="s">
        <v>64</v>
      </c>
      <c r="E4" s="121" t="s">
        <v>95</v>
      </c>
      <c r="F4" s="120" t="s">
        <v>64</v>
      </c>
      <c r="G4" s="60"/>
      <c r="H4"/>
      <c r="I4"/>
      <c r="J4"/>
      <c r="K4"/>
      <c r="L4"/>
      <c r="M4"/>
      <c r="N4"/>
      <c r="O4"/>
      <c r="P4"/>
      <c r="Q4" s="60"/>
      <c r="R4" s="60"/>
      <c r="S4" s="60"/>
      <c r="T4" s="60"/>
      <c r="U4" s="60"/>
      <c r="V4" s="60"/>
      <c r="W4" s="60"/>
      <c r="X4" s="60"/>
      <c r="Y4" s="60"/>
      <c r="Z4" s="60"/>
      <c r="AA4" s="60"/>
      <c r="AB4" s="60"/>
      <c r="AC4" s="60"/>
      <c r="AD4" s="60"/>
      <c r="AE4" s="60"/>
      <c r="AF4" s="60"/>
      <c r="AG4" s="60"/>
      <c r="AH4" s="60"/>
      <c r="AI4" s="60"/>
      <c r="AJ4" s="60"/>
      <c r="AK4" s="60"/>
      <c r="AL4" s="60"/>
      <c r="AM4" s="60"/>
      <c r="AN4" s="60"/>
      <c r="AO4" s="60"/>
      <c r="AP4" s="60"/>
      <c r="AQ4" s="60"/>
      <c r="AR4" s="60"/>
      <c r="AS4" s="60"/>
      <c r="AT4" s="60"/>
      <c r="AU4" s="60"/>
      <c r="AV4" s="60"/>
      <c r="AW4" s="60"/>
      <c r="AX4" s="60"/>
      <c r="AY4" s="60"/>
      <c r="AZ4" s="60"/>
      <c r="BA4" s="60"/>
      <c r="BB4" s="60"/>
      <c r="BC4" s="60"/>
      <c r="BD4" s="60"/>
      <c r="BE4" s="60"/>
      <c r="BF4" s="60"/>
      <c r="BG4" s="60"/>
      <c r="BH4" s="60"/>
      <c r="BI4" s="60"/>
      <c r="BJ4" s="60"/>
      <c r="BK4" s="60"/>
      <c r="BL4" s="60"/>
      <c r="BM4" s="60"/>
      <c r="BN4" s="60"/>
      <c r="BO4" s="60"/>
      <c r="BP4" s="60"/>
      <c r="BQ4" s="60"/>
      <c r="BR4" s="60"/>
      <c r="BS4" s="60"/>
      <c r="BT4" s="60"/>
      <c r="BU4" s="60"/>
      <c r="BV4" s="60"/>
      <c r="BW4" s="60"/>
      <c r="BX4" s="60"/>
      <c r="BY4" s="60"/>
      <c r="BZ4" s="60"/>
      <c r="CA4" s="60"/>
      <c r="CB4" s="60"/>
      <c r="CC4" s="60"/>
      <c r="CD4" s="60"/>
      <c r="CE4" s="60"/>
      <c r="CF4" s="60"/>
      <c r="CG4" s="60"/>
      <c r="CH4" s="60"/>
      <c r="CI4" s="60"/>
      <c r="CJ4" s="60"/>
      <c r="CK4" s="60"/>
      <c r="CL4" s="60"/>
      <c r="CM4" s="60"/>
      <c r="CN4" s="60"/>
      <c r="CO4" s="60"/>
      <c r="CP4" s="60"/>
      <c r="CQ4" s="60"/>
      <c r="CR4" s="60"/>
      <c r="CS4" s="60"/>
      <c r="CT4" s="60"/>
      <c r="CU4" s="60"/>
      <c r="CV4" s="60"/>
      <c r="CW4" s="60"/>
      <c r="CX4" s="60"/>
      <c r="CY4" s="60"/>
      <c r="CZ4" s="60"/>
      <c r="DA4" s="60"/>
      <c r="DB4" s="60"/>
      <c r="DC4" s="60"/>
      <c r="DD4" s="60"/>
      <c r="DE4" s="60"/>
      <c r="DF4" s="60"/>
      <c r="DG4" s="60"/>
      <c r="DH4" s="60"/>
      <c r="DI4" s="60"/>
      <c r="DJ4" s="60"/>
      <c r="DK4" s="60"/>
      <c r="DL4" s="60"/>
      <c r="DM4" s="60"/>
      <c r="DN4" s="60"/>
      <c r="DO4" s="60"/>
      <c r="DP4" s="60"/>
      <c r="DQ4" s="60"/>
      <c r="DR4" s="60"/>
      <c r="DS4" s="60"/>
      <c r="DT4" s="60"/>
      <c r="DU4" s="60"/>
      <c r="DV4" s="60"/>
      <c r="DW4" s="60"/>
      <c r="DX4" s="60"/>
      <c r="DY4" s="60"/>
      <c r="DZ4" s="60"/>
      <c r="EA4" s="60"/>
      <c r="EB4" s="60"/>
      <c r="EC4" s="60"/>
      <c r="ED4" s="60"/>
      <c r="EE4" s="60"/>
      <c r="EF4" s="60"/>
      <c r="EG4" s="60"/>
      <c r="EH4" s="60"/>
      <c r="EI4" s="60"/>
      <c r="EJ4" s="60"/>
      <c r="EK4" s="60"/>
      <c r="EL4" s="60"/>
      <c r="EM4" s="60"/>
      <c r="EN4" s="60"/>
      <c r="EO4" s="60"/>
      <c r="EP4" s="60"/>
      <c r="EQ4" s="60"/>
      <c r="ER4" s="60"/>
      <c r="ES4" s="60"/>
      <c r="ET4" s="60"/>
      <c r="EU4" s="60"/>
      <c r="EV4" s="60"/>
    </row>
    <row r="5" spans="1:152" s="38" customFormat="1" ht="30" customHeight="1" x14ac:dyDescent="0.25">
      <c r="A5" s="60"/>
      <c r="B5" s="40" t="s">
        <v>3</v>
      </c>
      <c r="C5" s="254">
        <v>1260.249</v>
      </c>
      <c r="D5" s="184">
        <v>100</v>
      </c>
      <c r="E5" s="254">
        <v>1435.7760000000001</v>
      </c>
      <c r="F5" s="190">
        <v>100</v>
      </c>
      <c r="G5" s="60"/>
      <c r="H5"/>
      <c r="I5"/>
      <c r="J5"/>
      <c r="K5"/>
      <c r="L5"/>
      <c r="M5"/>
      <c r="N5"/>
      <c r="O5"/>
      <c r="P5"/>
      <c r="Q5" s="60"/>
      <c r="R5" s="60"/>
      <c r="S5" s="60"/>
      <c r="T5" s="60"/>
      <c r="U5" s="60"/>
      <c r="V5" s="60"/>
      <c r="W5" s="60"/>
      <c r="X5" s="60"/>
      <c r="Y5" s="60"/>
      <c r="Z5" s="60"/>
      <c r="AA5" s="60"/>
      <c r="AB5" s="60"/>
      <c r="AC5" s="60"/>
      <c r="AD5" s="60"/>
      <c r="AE5" s="60"/>
      <c r="AF5" s="60"/>
      <c r="AG5" s="60"/>
      <c r="AH5" s="60"/>
      <c r="AI5" s="60"/>
      <c r="AJ5" s="60"/>
      <c r="AK5" s="60"/>
      <c r="AL5" s="60"/>
      <c r="AM5" s="60"/>
      <c r="AN5" s="60"/>
      <c r="AO5" s="60"/>
      <c r="AP5" s="60"/>
      <c r="AQ5" s="60"/>
      <c r="AR5" s="60"/>
      <c r="AS5" s="60"/>
      <c r="AT5" s="60"/>
      <c r="AU5" s="60"/>
      <c r="AV5" s="60"/>
      <c r="AW5" s="60"/>
      <c r="AX5" s="60"/>
      <c r="AY5" s="60"/>
      <c r="AZ5" s="60"/>
      <c r="BA5" s="60"/>
      <c r="BB5" s="60"/>
      <c r="BC5" s="60"/>
      <c r="BD5" s="60"/>
      <c r="BE5" s="60"/>
      <c r="BF5" s="60"/>
      <c r="BG5" s="60"/>
      <c r="BH5" s="60"/>
      <c r="BI5" s="60"/>
      <c r="BJ5" s="60"/>
      <c r="BK5" s="60"/>
      <c r="BL5" s="60"/>
      <c r="BM5" s="60"/>
      <c r="BN5" s="60"/>
      <c r="BO5" s="60"/>
      <c r="BP5" s="60"/>
      <c r="BQ5" s="60"/>
      <c r="BR5" s="60"/>
      <c r="BS5" s="60"/>
      <c r="BT5" s="60"/>
      <c r="BU5" s="60"/>
      <c r="BV5" s="60"/>
      <c r="BW5" s="60"/>
      <c r="BX5" s="60"/>
      <c r="BY5" s="60"/>
      <c r="BZ5" s="60"/>
      <c r="CA5" s="60"/>
      <c r="CB5" s="60"/>
      <c r="CC5" s="60"/>
      <c r="CD5" s="60"/>
      <c r="CE5" s="60"/>
      <c r="CF5" s="60"/>
      <c r="CG5" s="60"/>
      <c r="CH5" s="60"/>
      <c r="CI5" s="60"/>
      <c r="CJ5" s="60"/>
      <c r="CK5" s="60"/>
      <c r="CL5" s="60"/>
      <c r="CM5" s="60"/>
      <c r="CN5" s="60"/>
      <c r="CO5" s="60"/>
      <c r="CP5" s="60"/>
      <c r="CQ5" s="60"/>
      <c r="CR5" s="60"/>
      <c r="CS5" s="60"/>
      <c r="CT5" s="60"/>
      <c r="CU5" s="60"/>
      <c r="CV5" s="60"/>
      <c r="CW5" s="60"/>
      <c r="CX5" s="60"/>
      <c r="CY5" s="60"/>
      <c r="CZ5" s="60"/>
      <c r="DA5" s="60"/>
      <c r="DB5" s="60"/>
      <c r="DC5" s="60"/>
      <c r="DD5" s="60"/>
      <c r="DE5" s="60"/>
      <c r="DF5" s="60"/>
      <c r="DG5" s="60"/>
      <c r="DH5" s="60"/>
      <c r="DI5" s="60"/>
      <c r="DJ5" s="60"/>
      <c r="DK5" s="60"/>
      <c r="DL5" s="60"/>
      <c r="DM5" s="60"/>
      <c r="DN5" s="60"/>
      <c r="DO5" s="60"/>
      <c r="DP5" s="60"/>
      <c r="DQ5" s="60"/>
      <c r="DR5" s="60"/>
      <c r="DS5" s="60"/>
      <c r="DT5" s="60"/>
      <c r="DU5" s="60"/>
      <c r="DV5" s="60"/>
      <c r="DW5" s="60"/>
      <c r="DX5" s="60"/>
      <c r="DY5" s="60"/>
      <c r="DZ5" s="60"/>
      <c r="EA5" s="60"/>
      <c r="EB5" s="60"/>
      <c r="EC5" s="60"/>
      <c r="ED5" s="60"/>
      <c r="EE5" s="60"/>
      <c r="EF5" s="60"/>
      <c r="EG5" s="60"/>
      <c r="EH5" s="60"/>
      <c r="EI5" s="60"/>
      <c r="EJ5" s="60"/>
      <c r="EK5" s="60"/>
      <c r="EL5" s="60"/>
      <c r="EM5" s="60"/>
      <c r="EN5" s="60"/>
      <c r="EO5" s="60"/>
      <c r="EP5" s="60"/>
      <c r="EQ5" s="60"/>
      <c r="ER5" s="60"/>
      <c r="ES5" s="60"/>
      <c r="ET5" s="60"/>
      <c r="EU5" s="60"/>
      <c r="EV5" s="60"/>
    </row>
    <row r="6" spans="1:152" s="38" customFormat="1" ht="30" customHeight="1" x14ac:dyDescent="0.25">
      <c r="A6" s="60"/>
      <c r="B6" s="99" t="s">
        <v>18</v>
      </c>
      <c r="C6" s="255"/>
      <c r="D6" s="185"/>
      <c r="E6" s="255"/>
      <c r="F6" s="191"/>
      <c r="G6" s="60"/>
      <c r="H6"/>
      <c r="I6"/>
      <c r="J6"/>
      <c r="K6"/>
      <c r="L6"/>
      <c r="M6"/>
      <c r="N6"/>
      <c r="O6"/>
      <c r="P6"/>
      <c r="Q6" s="60"/>
      <c r="R6" s="60"/>
      <c r="S6" s="60"/>
      <c r="T6" s="60"/>
      <c r="U6" s="60"/>
      <c r="V6" s="60"/>
      <c r="W6" s="60"/>
      <c r="X6" s="60"/>
      <c r="Y6" s="60"/>
      <c r="Z6" s="60"/>
      <c r="AA6" s="60"/>
      <c r="AB6" s="60"/>
      <c r="AC6" s="60"/>
      <c r="AD6" s="60"/>
      <c r="AE6" s="60"/>
      <c r="AF6" s="60"/>
      <c r="AG6" s="60"/>
      <c r="AH6" s="60"/>
      <c r="AI6" s="60"/>
      <c r="AJ6" s="60"/>
      <c r="AK6" s="60"/>
      <c r="AL6" s="60"/>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row>
    <row r="7" spans="1:152" s="66" customFormat="1" ht="15" customHeight="1" x14ac:dyDescent="0.25">
      <c r="A7" s="60"/>
      <c r="B7" s="35" t="s">
        <v>59</v>
      </c>
      <c r="C7" s="256">
        <v>82.238</v>
      </c>
      <c r="D7" s="186">
        <f>C7/$C$5*100</f>
        <v>6.5255358266501311</v>
      </c>
      <c r="E7" s="256">
        <v>77</v>
      </c>
      <c r="F7" s="192">
        <f>E7/E$5*100</f>
        <v>5.362953552643309</v>
      </c>
      <c r="G7" s="62"/>
      <c r="H7"/>
      <c r="I7"/>
      <c r="J7"/>
      <c r="K7"/>
      <c r="L7"/>
      <c r="M7"/>
      <c r="N7"/>
      <c r="O7"/>
      <c r="P7"/>
      <c r="Q7" s="62"/>
      <c r="R7" s="62"/>
      <c r="S7" s="62"/>
      <c r="T7" s="62"/>
      <c r="U7" s="62"/>
      <c r="V7" s="62"/>
      <c r="W7" s="62"/>
      <c r="X7" s="62"/>
      <c r="Y7" s="62"/>
      <c r="Z7" s="62"/>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c r="BK7" s="62"/>
      <c r="BL7" s="62"/>
      <c r="BM7" s="62"/>
      <c r="BN7" s="62"/>
      <c r="BO7" s="62"/>
      <c r="BP7" s="62"/>
      <c r="BQ7" s="62"/>
      <c r="BR7" s="62"/>
      <c r="BS7" s="62"/>
      <c r="BT7" s="62"/>
      <c r="BU7" s="62"/>
      <c r="BV7" s="62"/>
      <c r="BW7" s="62"/>
      <c r="BX7" s="62"/>
      <c r="BY7" s="62"/>
      <c r="BZ7" s="62"/>
      <c r="CA7" s="62"/>
      <c r="CB7" s="62"/>
      <c r="CC7" s="62"/>
      <c r="CD7" s="62"/>
      <c r="CE7" s="62"/>
      <c r="CF7" s="62"/>
      <c r="CG7" s="62"/>
      <c r="CH7" s="62"/>
      <c r="CI7" s="62"/>
      <c r="CJ7" s="62"/>
      <c r="CK7" s="62"/>
      <c r="CL7" s="62"/>
      <c r="CM7" s="62"/>
      <c r="CN7" s="62"/>
      <c r="CO7" s="62"/>
      <c r="CP7" s="62"/>
      <c r="CQ7" s="62"/>
      <c r="CR7" s="62"/>
      <c r="CS7" s="62"/>
      <c r="CT7" s="62"/>
      <c r="CU7" s="62"/>
      <c r="CV7" s="62"/>
      <c r="CW7" s="62"/>
      <c r="CX7" s="62"/>
      <c r="CY7" s="62"/>
      <c r="CZ7" s="62"/>
      <c r="DA7" s="62"/>
      <c r="DB7" s="62"/>
      <c r="DC7" s="62"/>
      <c r="DD7" s="62"/>
      <c r="DE7" s="62"/>
      <c r="DF7" s="62"/>
      <c r="DG7" s="62"/>
      <c r="DH7" s="62"/>
      <c r="DI7" s="62"/>
      <c r="DJ7" s="62"/>
      <c r="DK7" s="62"/>
      <c r="DL7" s="62"/>
      <c r="DM7" s="62"/>
      <c r="DN7" s="62"/>
      <c r="DO7" s="62"/>
      <c r="DP7" s="62"/>
      <c r="DQ7" s="62"/>
      <c r="DR7" s="62"/>
      <c r="DS7" s="62"/>
      <c r="DT7" s="62"/>
      <c r="DU7" s="62"/>
      <c r="DV7" s="62"/>
      <c r="DW7" s="62"/>
      <c r="DX7" s="62"/>
      <c r="DY7" s="62"/>
      <c r="DZ7" s="62"/>
      <c r="EA7" s="62"/>
      <c r="EB7" s="62"/>
      <c r="EC7" s="62"/>
      <c r="ED7" s="62"/>
      <c r="EE7" s="62"/>
      <c r="EF7" s="62"/>
      <c r="EG7" s="62"/>
      <c r="EH7" s="62"/>
      <c r="EI7" s="62"/>
      <c r="EJ7" s="62"/>
      <c r="EK7" s="62"/>
      <c r="EL7" s="62"/>
      <c r="EM7" s="62"/>
      <c r="EN7" s="62"/>
      <c r="EO7" s="62"/>
      <c r="EP7" s="62"/>
      <c r="EQ7" s="62"/>
      <c r="ER7" s="62"/>
      <c r="ES7" s="62"/>
      <c r="ET7" s="62"/>
      <c r="EU7" s="62"/>
      <c r="EV7" s="62"/>
    </row>
    <row r="8" spans="1:152" s="62" customFormat="1" ht="15" customHeight="1" x14ac:dyDescent="0.25">
      <c r="A8" s="60"/>
      <c r="B8" s="61" t="s">
        <v>60</v>
      </c>
      <c r="C8" s="257">
        <v>1058.4749999999999</v>
      </c>
      <c r="D8" s="187">
        <f t="shared" ref="D8:D9" si="0">C8/$C$5*100</f>
        <v>83.989354484708969</v>
      </c>
      <c r="E8" s="257">
        <v>1154</v>
      </c>
      <c r="F8" s="193">
        <f t="shared" ref="F8:F9" si="1">E8/E$5*100</f>
        <v>80.37465454221271</v>
      </c>
      <c r="H8"/>
      <c r="I8"/>
      <c r="J8"/>
      <c r="K8"/>
      <c r="L8"/>
      <c r="M8"/>
      <c r="N8"/>
      <c r="O8"/>
      <c r="P8"/>
    </row>
    <row r="9" spans="1:152" s="66" customFormat="1" ht="15" customHeight="1" x14ac:dyDescent="0.25">
      <c r="A9" s="60"/>
      <c r="B9" s="35" t="s">
        <v>90</v>
      </c>
      <c r="C9" s="256">
        <v>119.536</v>
      </c>
      <c r="D9" s="186">
        <f t="shared" si="0"/>
        <v>9.485109688640895</v>
      </c>
      <c r="E9" s="256">
        <v>205</v>
      </c>
      <c r="F9" s="192">
        <f t="shared" si="1"/>
        <v>14.277993224569849</v>
      </c>
      <c r="G9" s="62"/>
      <c r="H9"/>
      <c r="I9"/>
      <c r="J9"/>
      <c r="K9"/>
      <c r="L9"/>
      <c r="M9"/>
      <c r="N9"/>
      <c r="O9"/>
      <c r="P9"/>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c r="BK9" s="62"/>
      <c r="BL9" s="62"/>
      <c r="BM9" s="62"/>
      <c r="BN9" s="62"/>
      <c r="BO9" s="62"/>
      <c r="BP9" s="62"/>
      <c r="BQ9" s="62"/>
      <c r="BR9" s="62"/>
      <c r="BS9" s="62"/>
      <c r="BT9" s="62"/>
      <c r="BU9" s="62"/>
      <c r="BV9" s="62"/>
      <c r="BW9" s="62"/>
      <c r="BX9" s="62"/>
      <c r="BY9" s="62"/>
      <c r="BZ9" s="62"/>
      <c r="CA9" s="62"/>
      <c r="CB9" s="62"/>
      <c r="CC9" s="62"/>
      <c r="CD9" s="62"/>
      <c r="CE9" s="62"/>
      <c r="CF9" s="62"/>
      <c r="CG9" s="62"/>
      <c r="CH9" s="62"/>
      <c r="CI9" s="62"/>
      <c r="CJ9" s="62"/>
      <c r="CK9" s="62"/>
      <c r="CL9" s="62"/>
      <c r="CM9" s="62"/>
      <c r="CN9" s="62"/>
      <c r="CO9" s="62"/>
      <c r="CP9" s="62"/>
      <c r="CQ9" s="62"/>
      <c r="CR9" s="62"/>
      <c r="CS9" s="62"/>
      <c r="CT9" s="62"/>
      <c r="CU9" s="62"/>
      <c r="CV9" s="62"/>
      <c r="CW9" s="62"/>
      <c r="CX9" s="62"/>
      <c r="CY9" s="62"/>
      <c r="CZ9" s="62"/>
      <c r="DA9" s="62"/>
      <c r="DB9" s="62"/>
      <c r="DC9" s="62"/>
      <c r="DD9" s="62"/>
      <c r="DE9" s="62"/>
      <c r="DF9" s="62"/>
      <c r="DG9" s="62"/>
      <c r="DH9" s="62"/>
      <c r="DI9" s="62"/>
      <c r="DJ9" s="62"/>
      <c r="DK9" s="62"/>
      <c r="DL9" s="62"/>
      <c r="DM9" s="62"/>
      <c r="DN9" s="62"/>
      <c r="DO9" s="62"/>
      <c r="DP9" s="62"/>
      <c r="DQ9" s="62"/>
      <c r="DR9" s="62"/>
      <c r="DS9" s="62"/>
      <c r="DT9" s="62"/>
      <c r="DU9" s="62"/>
      <c r="DV9" s="62"/>
      <c r="DW9" s="62"/>
      <c r="DX9" s="62"/>
      <c r="DY9" s="62"/>
      <c r="DZ9" s="62"/>
      <c r="EA9" s="62"/>
      <c r="EB9" s="62"/>
      <c r="EC9" s="62"/>
      <c r="ED9" s="62"/>
      <c r="EE9" s="62"/>
      <c r="EF9" s="62"/>
      <c r="EG9" s="62"/>
      <c r="EH9" s="62"/>
      <c r="EI9" s="62"/>
      <c r="EJ9" s="62"/>
      <c r="EK9" s="62"/>
      <c r="EL9" s="62"/>
      <c r="EM9" s="62"/>
      <c r="EN9" s="62"/>
      <c r="EO9" s="62"/>
      <c r="EP9" s="62"/>
      <c r="EQ9" s="62"/>
      <c r="ER9" s="62"/>
      <c r="ES9" s="62"/>
      <c r="ET9" s="62"/>
      <c r="EU9" s="62"/>
      <c r="EV9" s="62"/>
    </row>
    <row r="10" spans="1:152" s="62" customFormat="1" ht="30" customHeight="1" x14ac:dyDescent="0.25">
      <c r="A10" s="60"/>
      <c r="B10" s="119" t="s">
        <v>58</v>
      </c>
      <c r="C10" s="258"/>
      <c r="D10" s="188"/>
      <c r="E10" s="258"/>
      <c r="F10" s="194"/>
      <c r="H10"/>
      <c r="I10"/>
      <c r="J10"/>
      <c r="K10"/>
      <c r="L10"/>
      <c r="M10"/>
      <c r="N10"/>
      <c r="O10"/>
      <c r="P10"/>
    </row>
    <row r="11" spans="1:152" s="66" customFormat="1" ht="15" customHeight="1" x14ac:dyDescent="0.25">
      <c r="A11" s="60"/>
      <c r="B11" s="35" t="s">
        <v>91</v>
      </c>
      <c r="C11" s="256">
        <v>847.125</v>
      </c>
      <c r="D11" s="186">
        <f>C11/($C$5-C14)*100</f>
        <v>69.431524145409313</v>
      </c>
      <c r="E11" s="256">
        <v>875.79899999999998</v>
      </c>
      <c r="F11" s="192">
        <f>E11/(E$5-E14)*100</f>
        <v>62.050297782255491</v>
      </c>
      <c r="G11" s="62"/>
      <c r="H11"/>
      <c r="I11"/>
      <c r="J11"/>
      <c r="K11"/>
      <c r="L11"/>
      <c r="M11"/>
      <c r="N11"/>
      <c r="O11"/>
      <c r="P11"/>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c r="BK11" s="62"/>
      <c r="BL11" s="62"/>
      <c r="BM11" s="62"/>
      <c r="BN11" s="62"/>
      <c r="BO11" s="62"/>
      <c r="BP11" s="62"/>
      <c r="BQ11" s="62"/>
      <c r="BR11" s="62"/>
      <c r="BS11" s="62"/>
      <c r="BT11" s="62"/>
      <c r="BU11" s="62"/>
      <c r="BV11" s="62"/>
      <c r="BW11" s="62"/>
      <c r="BX11" s="62"/>
      <c r="BY11" s="62"/>
      <c r="BZ11" s="62"/>
      <c r="CA11" s="62"/>
      <c r="CB11" s="62"/>
      <c r="CC11" s="62"/>
      <c r="CD11" s="62"/>
      <c r="CE11" s="62"/>
      <c r="CF11" s="62"/>
      <c r="CG11" s="62"/>
      <c r="CH11" s="62"/>
      <c r="CI11" s="62"/>
      <c r="CJ11" s="62"/>
      <c r="CK11" s="62"/>
      <c r="CL11" s="62"/>
      <c r="CM11" s="62"/>
      <c r="CN11" s="62"/>
      <c r="CO11" s="62"/>
      <c r="CP11" s="62"/>
      <c r="CQ11" s="62"/>
      <c r="CR11" s="62"/>
      <c r="CS11" s="62"/>
      <c r="CT11" s="62"/>
      <c r="CU11" s="62"/>
      <c r="CV11" s="62"/>
      <c r="CW11" s="62"/>
      <c r="CX11" s="62"/>
      <c r="CY11" s="62"/>
      <c r="CZ11" s="62"/>
      <c r="DA11" s="62"/>
      <c r="DB11" s="62"/>
      <c r="DC11" s="62"/>
      <c r="DD11" s="62"/>
      <c r="DE11" s="62"/>
      <c r="DF11" s="62"/>
      <c r="DG11" s="62"/>
      <c r="DH11" s="62"/>
      <c r="DI11" s="62"/>
      <c r="DJ11" s="62"/>
      <c r="DK11" s="62"/>
      <c r="DL11" s="62"/>
      <c r="DM11" s="62"/>
      <c r="DN11" s="62"/>
      <c r="DO11" s="62"/>
      <c r="DP11" s="62"/>
      <c r="DQ11" s="62"/>
      <c r="DR11" s="62"/>
      <c r="DS11" s="62"/>
      <c r="DT11" s="62"/>
      <c r="DU11" s="62"/>
      <c r="DV11" s="62"/>
      <c r="DW11" s="62"/>
      <c r="DX11" s="62"/>
      <c r="DY11" s="62"/>
      <c r="DZ11" s="62"/>
      <c r="EA11" s="62"/>
      <c r="EB11" s="62"/>
      <c r="EC11" s="62"/>
      <c r="ED11" s="62"/>
      <c r="EE11" s="62"/>
      <c r="EF11" s="62"/>
      <c r="EG11" s="62"/>
      <c r="EH11" s="62"/>
      <c r="EI11" s="62"/>
      <c r="EJ11" s="62"/>
      <c r="EK11" s="62"/>
      <c r="EL11" s="62"/>
      <c r="EM11" s="62"/>
      <c r="EN11" s="62"/>
      <c r="EO11" s="62"/>
      <c r="EP11" s="62"/>
      <c r="EQ11" s="62"/>
      <c r="ER11" s="62"/>
      <c r="ES11" s="62"/>
      <c r="ET11" s="62"/>
      <c r="EU11" s="62"/>
    </row>
    <row r="12" spans="1:152" s="62" customFormat="1" ht="15" customHeight="1" x14ac:dyDescent="0.25">
      <c r="A12" s="60"/>
      <c r="B12" s="61" t="s">
        <v>92</v>
      </c>
      <c r="C12" s="257">
        <v>295.08600000000001</v>
      </c>
      <c r="D12" s="187">
        <f t="shared" ref="D12" si="2">C12/($C$5-C15)*100</f>
        <v>23.414896579961582</v>
      </c>
      <c r="E12" s="257">
        <v>384.411</v>
      </c>
      <c r="F12" s="193">
        <f t="shared" ref="F12" si="3">E12/(E$5-E15)*100</f>
        <v>26.773744650976194</v>
      </c>
      <c r="H12"/>
      <c r="I12"/>
      <c r="J12"/>
      <c r="K12"/>
      <c r="L12"/>
      <c r="M12"/>
      <c r="N12"/>
      <c r="O12"/>
      <c r="P12"/>
    </row>
    <row r="13" spans="1:152" s="66" customFormat="1" ht="15" customHeight="1" x14ac:dyDescent="0.25">
      <c r="A13" s="60"/>
      <c r="B13" s="35" t="s">
        <v>93</v>
      </c>
      <c r="C13" s="256">
        <v>77.876000000000005</v>
      </c>
      <c r="D13" s="186">
        <f>C13/($C$5-C17)*100</f>
        <v>6.1794137507746489</v>
      </c>
      <c r="E13" s="256">
        <v>151.22399999999999</v>
      </c>
      <c r="F13" s="192">
        <f>E13/(E$5-E17)*100</f>
        <v>10.53256218240171</v>
      </c>
      <c r="G13" s="62"/>
      <c r="H13"/>
      <c r="I13"/>
      <c r="J13"/>
      <c r="K13"/>
      <c r="L13"/>
      <c r="M13"/>
      <c r="N13"/>
      <c r="O13"/>
      <c r="P13"/>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c r="BC13" s="62"/>
      <c r="BD13" s="62"/>
      <c r="BE13" s="62"/>
      <c r="BF13" s="62"/>
      <c r="BG13" s="62"/>
      <c r="BH13" s="62"/>
      <c r="BI13" s="62"/>
      <c r="BJ13" s="62"/>
      <c r="BK13" s="62"/>
      <c r="BL13" s="62"/>
      <c r="BM13" s="62"/>
      <c r="BN13" s="62"/>
      <c r="BO13" s="62"/>
      <c r="BP13" s="62"/>
      <c r="BQ13" s="62"/>
      <c r="BR13" s="62"/>
      <c r="BS13" s="62"/>
      <c r="BT13" s="62"/>
      <c r="BU13" s="62"/>
      <c r="BV13" s="62"/>
      <c r="BW13" s="62"/>
      <c r="BX13" s="62"/>
      <c r="BY13" s="62"/>
      <c r="BZ13" s="62"/>
      <c r="CA13" s="62"/>
      <c r="CB13" s="62"/>
      <c r="CC13" s="62"/>
      <c r="CD13" s="62"/>
      <c r="CE13" s="62"/>
      <c r="CF13" s="62"/>
      <c r="CG13" s="62"/>
      <c r="CH13" s="62"/>
      <c r="CI13" s="62"/>
      <c r="CJ13" s="62"/>
      <c r="CK13" s="62"/>
      <c r="CL13" s="62"/>
      <c r="CM13" s="62"/>
      <c r="CN13" s="62"/>
      <c r="CO13" s="62"/>
      <c r="CP13" s="62"/>
      <c r="CQ13" s="62"/>
      <c r="CR13" s="62"/>
      <c r="CS13" s="62"/>
      <c r="CT13" s="62"/>
      <c r="CU13" s="62"/>
      <c r="CV13" s="62"/>
      <c r="CW13" s="62"/>
      <c r="CX13" s="62"/>
      <c r="CY13" s="62"/>
      <c r="CZ13" s="62"/>
      <c r="DA13" s="62"/>
      <c r="DB13" s="62"/>
      <c r="DC13" s="62"/>
      <c r="DD13" s="62"/>
      <c r="DE13" s="62"/>
      <c r="DF13" s="62"/>
      <c r="DG13" s="62"/>
      <c r="DH13" s="62"/>
      <c r="DI13" s="62"/>
      <c r="DJ13" s="62"/>
      <c r="DK13" s="62"/>
      <c r="DL13" s="62"/>
      <c r="DM13" s="62"/>
      <c r="DN13" s="62"/>
      <c r="DO13" s="62"/>
      <c r="DP13" s="62"/>
      <c r="DQ13" s="62"/>
      <c r="DR13" s="62"/>
      <c r="DS13" s="62"/>
      <c r="DT13" s="62"/>
      <c r="DU13" s="62"/>
      <c r="DV13" s="62"/>
      <c r="DW13" s="62"/>
      <c r="DX13" s="62"/>
      <c r="DY13" s="62"/>
      <c r="DZ13" s="62"/>
      <c r="EA13" s="62"/>
      <c r="EB13" s="62"/>
      <c r="EC13" s="62"/>
      <c r="ED13" s="62"/>
      <c r="EE13" s="62"/>
      <c r="EF13" s="62"/>
      <c r="EG13" s="62"/>
      <c r="EH13" s="62"/>
      <c r="EI13" s="62"/>
      <c r="EJ13" s="62"/>
      <c r="EK13" s="62"/>
      <c r="EL13" s="62"/>
      <c r="EM13" s="62"/>
      <c r="EN13" s="62"/>
      <c r="EO13" s="62"/>
      <c r="EP13" s="62"/>
      <c r="EQ13" s="62"/>
      <c r="ER13" s="62"/>
      <c r="ES13" s="62"/>
      <c r="ET13" s="62"/>
      <c r="EU13" s="62"/>
    </row>
    <row r="14" spans="1:152" s="62" customFormat="1" ht="15" customHeight="1" thickBot="1" x14ac:dyDescent="0.3">
      <c r="A14" s="60"/>
      <c r="B14" s="118" t="s">
        <v>61</v>
      </c>
      <c r="C14" s="259">
        <v>40.161999999999999</v>
      </c>
      <c r="D14" s="189" t="s">
        <v>56</v>
      </c>
      <c r="E14" s="259">
        <v>24.341999999999999</v>
      </c>
      <c r="F14" s="195" t="s">
        <v>56</v>
      </c>
      <c r="H14"/>
      <c r="I14"/>
      <c r="J14"/>
      <c r="K14"/>
      <c r="L14"/>
      <c r="M14"/>
      <c r="N14"/>
      <c r="O14"/>
      <c r="P14"/>
    </row>
    <row r="15" spans="1:152" x14ac:dyDescent="0.25">
      <c r="B15" s="37"/>
      <c r="C15" s="37"/>
      <c r="D15" s="37"/>
      <c r="E15" s="37"/>
      <c r="F15" s="37"/>
      <c r="G15" s="247"/>
      <c r="H15"/>
      <c r="I15"/>
      <c r="J15"/>
      <c r="K15"/>
      <c r="L15"/>
      <c r="M15"/>
    </row>
    <row r="16" spans="1:152" x14ac:dyDescent="0.25">
      <c r="A16" s="59" t="s">
        <v>57</v>
      </c>
      <c r="B16" s="476" t="s">
        <v>101</v>
      </c>
      <c r="C16" s="477"/>
      <c r="D16" s="477"/>
      <c r="E16" s="477"/>
      <c r="F16" s="477"/>
      <c r="G16" s="247"/>
      <c r="H16"/>
      <c r="I16"/>
      <c r="J16"/>
      <c r="K16"/>
      <c r="L16"/>
      <c r="M16"/>
    </row>
    <row r="17" spans="1:13" ht="15" customHeight="1" x14ac:dyDescent="0.25">
      <c r="A17" s="59" t="s">
        <v>11</v>
      </c>
      <c r="B17" s="476" t="s">
        <v>185</v>
      </c>
      <c r="C17" s="477"/>
      <c r="D17" s="477"/>
      <c r="E17" s="477"/>
      <c r="F17" s="477"/>
      <c r="H17"/>
      <c r="I17"/>
      <c r="J17"/>
      <c r="K17"/>
      <c r="L17"/>
      <c r="M17"/>
    </row>
    <row r="18" spans="1:13" x14ac:dyDescent="0.25">
      <c r="A18" s="92" t="s">
        <v>7</v>
      </c>
      <c r="B18" s="478" t="s">
        <v>177</v>
      </c>
      <c r="C18" s="479"/>
      <c r="D18" s="479"/>
      <c r="E18" s="479"/>
      <c r="F18" s="479"/>
      <c r="H18"/>
      <c r="I18"/>
      <c r="J18"/>
      <c r="K18"/>
      <c r="L18"/>
      <c r="M18"/>
    </row>
    <row r="19" spans="1:13" x14ac:dyDescent="0.25">
      <c r="A19" s="92" t="s">
        <v>2</v>
      </c>
      <c r="B19" s="449" t="s">
        <v>178</v>
      </c>
      <c r="C19" s="411"/>
      <c r="D19" s="411"/>
      <c r="E19" s="411"/>
      <c r="F19" s="411"/>
      <c r="H19"/>
      <c r="I19"/>
      <c r="J19"/>
      <c r="K19"/>
      <c r="L19"/>
      <c r="M19"/>
    </row>
    <row r="20" spans="1:13" x14ac:dyDescent="0.25">
      <c r="B20" s="449" t="s">
        <v>174</v>
      </c>
      <c r="C20" s="411"/>
      <c r="D20" s="411"/>
      <c r="E20" s="411"/>
      <c r="F20" s="411"/>
      <c r="H20"/>
      <c r="I20"/>
      <c r="J20"/>
      <c r="K20"/>
      <c r="L20"/>
      <c r="M20"/>
    </row>
    <row r="21" spans="1:13" x14ac:dyDescent="0.25">
      <c r="B21" s="37"/>
      <c r="C21" s="37"/>
      <c r="D21" s="37"/>
      <c r="E21" s="37"/>
      <c r="F21" s="37"/>
      <c r="H21"/>
      <c r="I21"/>
      <c r="J21"/>
      <c r="K21"/>
      <c r="L21"/>
      <c r="M21"/>
    </row>
    <row r="22" spans="1:13" x14ac:dyDescent="0.25">
      <c r="B22" s="37"/>
      <c r="C22" s="37"/>
      <c r="D22" s="37"/>
      <c r="E22" s="37"/>
      <c r="F22" s="287"/>
      <c r="H22"/>
      <c r="I22"/>
      <c r="J22"/>
      <c r="K22"/>
      <c r="L22"/>
      <c r="M22"/>
    </row>
    <row r="23" spans="1:13" x14ac:dyDescent="0.25">
      <c r="B23" s="37"/>
      <c r="C23" s="37"/>
      <c r="D23" s="37"/>
      <c r="E23" s="37"/>
      <c r="F23" s="37"/>
      <c r="H23" s="286"/>
      <c r="I23"/>
      <c r="J23"/>
      <c r="K23"/>
      <c r="L23"/>
      <c r="M23"/>
    </row>
    <row r="24" spans="1:13" x14ac:dyDescent="0.25">
      <c r="B24" s="37"/>
      <c r="C24" s="37"/>
      <c r="D24" s="37"/>
      <c r="E24" s="37"/>
      <c r="F24" s="37"/>
      <c r="H24"/>
      <c r="I24"/>
      <c r="J24"/>
      <c r="K24"/>
      <c r="L24"/>
      <c r="M24"/>
    </row>
    <row r="25" spans="1:13" x14ac:dyDescent="0.25">
      <c r="B25" s="37"/>
      <c r="C25" s="37"/>
      <c r="D25" s="37"/>
      <c r="E25" s="37"/>
      <c r="F25" s="37"/>
      <c r="H25"/>
      <c r="I25"/>
      <c r="J25"/>
      <c r="K25"/>
      <c r="L25"/>
      <c r="M25"/>
    </row>
    <row r="26" spans="1:13" x14ac:dyDescent="0.25">
      <c r="B26" s="37"/>
      <c r="C26" s="37"/>
      <c r="D26" s="37"/>
      <c r="E26" s="37"/>
      <c r="F26" s="37"/>
      <c r="H26"/>
      <c r="I26"/>
      <c r="J26"/>
      <c r="K26"/>
      <c r="L26"/>
      <c r="M26"/>
    </row>
    <row r="27" spans="1:13" x14ac:dyDescent="0.25">
      <c r="B27" s="37"/>
      <c r="C27" s="37"/>
      <c r="D27" s="37"/>
      <c r="E27" s="37"/>
      <c r="F27" s="37"/>
      <c r="H27"/>
      <c r="I27"/>
      <c r="J27"/>
      <c r="K27"/>
      <c r="L27"/>
      <c r="M27"/>
    </row>
    <row r="28" spans="1:13" x14ac:dyDescent="0.25">
      <c r="B28" s="37"/>
      <c r="C28" s="37"/>
      <c r="D28" s="37"/>
      <c r="E28" s="37"/>
      <c r="H28"/>
      <c r="I28"/>
      <c r="J28"/>
      <c r="K28"/>
      <c r="L28"/>
      <c r="M28"/>
    </row>
  </sheetData>
  <mergeCells count="9">
    <mergeCell ref="B20:F20"/>
    <mergeCell ref="B19:F19"/>
    <mergeCell ref="B2:F2"/>
    <mergeCell ref="B3:B4"/>
    <mergeCell ref="E3:F3"/>
    <mergeCell ref="C3:D3"/>
    <mergeCell ref="B17:F17"/>
    <mergeCell ref="B18:F18"/>
    <mergeCell ref="B16:F16"/>
  </mergeCells>
  <hyperlinks>
    <hyperlink ref="F1" location="Contents!A1" display="[contents Ç]" xr:uid="{00000000-0004-0000-0800-000000000000}"/>
    <hyperlink ref="B19:F19" r:id="rId1" display="http://www.observatorioemigracao.pt/np4EN/5999.html" xr:uid="{00000000-0004-0000-0800-000001000000}"/>
    <hyperlink ref="B20:F20" r:id="rId2" display="'http://www.observatorioemigracao.pt/np4/5999.html" xr:uid="{00000000-0004-0000-0800-000002000000}"/>
  </hyperlinks>
  <pageMargins left="0.7" right="0.7" top="0.75" bottom="0.75" header="0.3" footer="0.3"/>
  <pageSetup paperSize="9" orientation="portrait" horizontalDpi="4294967293" verticalDpi="0" r:id="rId3"/>
  <ignoredErrors>
    <ignoredError sqref="D6 F6"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21</vt:i4>
      </vt:variant>
      <vt:variant>
        <vt:lpstr>Intervalos com Nome</vt:lpstr>
      </vt:variant>
      <vt:variant>
        <vt:i4>6</vt:i4>
      </vt:variant>
    </vt:vector>
  </HeadingPairs>
  <TitlesOfParts>
    <vt:vector size="27" baseType="lpstr">
      <vt:lpstr>Contents</vt:lpstr>
      <vt:lpstr>Table 1.1</vt:lpstr>
      <vt:lpstr>Table 1.2</vt:lpstr>
      <vt:lpstr>Table 1.3</vt:lpstr>
      <vt:lpstr>Table 1.4</vt:lpstr>
      <vt:lpstr>Table 1.5</vt:lpstr>
      <vt:lpstr>Table 1.6</vt:lpstr>
      <vt:lpstr>Table 1.7</vt:lpstr>
      <vt:lpstr>Table 1.8</vt:lpstr>
      <vt:lpstr>Table 1.9</vt:lpstr>
      <vt:lpstr>Table 1.10</vt:lpstr>
      <vt:lpstr>Table 1.11</vt:lpstr>
      <vt:lpstr>Chart 1.1</vt:lpstr>
      <vt:lpstr>Chart 1.2</vt:lpstr>
      <vt:lpstr>Chart 1.3</vt:lpstr>
      <vt:lpstr>Chart 1.4</vt:lpstr>
      <vt:lpstr>Chart 1.5</vt:lpstr>
      <vt:lpstr>Chart 1.6</vt:lpstr>
      <vt:lpstr>Chart 1.7</vt:lpstr>
      <vt:lpstr>Chart 1.8</vt:lpstr>
      <vt:lpstr>Chart 1.9</vt:lpstr>
      <vt:lpstr>Contents!Títulos_de_Impressão</vt:lpstr>
      <vt:lpstr>'Table 1.1'!Títulos_de_Impressão</vt:lpstr>
      <vt:lpstr>'Table 1.2'!Títulos_de_Impressão</vt:lpstr>
      <vt:lpstr>'Table 1.3'!Títulos_de_Impressão</vt:lpstr>
      <vt:lpstr>'Table 1.4'!Títulos_de_Impressão</vt:lpstr>
      <vt:lpstr>'Table 1.5'!Títulos_de_Impressão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cp:lastPrinted>2015-12-16T15:49:56Z</cp:lastPrinted>
  <dcterms:created xsi:type="dcterms:W3CDTF">2014-04-13T11:25:45Z</dcterms:created>
  <dcterms:modified xsi:type="dcterms:W3CDTF">2020-05-15T10:36:06Z</dcterms:modified>
</cp:coreProperties>
</file>