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58134E2C-7F41-4AA1-BF1F-45D72FD5FE8E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6" l="1"/>
  <c r="E35" i="16"/>
  <c r="D35" i="18" l="1"/>
  <c r="D34" i="18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" i="1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D10" i="7"/>
  <c r="C10" i="7"/>
  <c r="D9" i="7"/>
  <c r="C9" i="7"/>
  <c r="E7" i="7"/>
  <c r="E6" i="7"/>
  <c r="E5" i="7"/>
  <c r="F4" i="6"/>
  <c r="D4" i="18"/>
  <c r="D36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6" i="5" s="1"/>
  <c r="E65" i="1"/>
  <c r="E64" i="1"/>
  <c r="E63" i="1"/>
  <c r="E62" i="1"/>
  <c r="B9" i="36"/>
  <c r="D7" i="36"/>
  <c r="D6" i="36"/>
  <c r="D5" i="36"/>
  <c r="B8" i="36"/>
  <c r="B4" i="36"/>
  <c r="B7" i="36"/>
  <c r="B6" i="36"/>
  <c r="B5" i="36"/>
  <c r="D4" i="36"/>
  <c r="E10" i="7" l="1"/>
  <c r="E9" i="7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</calcChain>
</file>

<file path=xl/sharedStrings.xml><?xml version="1.0" encoding="utf-8"?>
<sst xmlns="http://schemas.openxmlformats.org/spreadsheetml/2006/main" count="343" uniqueCount="130">
  <si>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</si>
  <si>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</si>
  <si>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</si>
  <si>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</si>
  <si>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</si>
  <si>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</si>
  <si>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</si>
  <si>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</si>
  <si>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</si>
  <si>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</si>
  <si>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</si>
  <si>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</si>
  <si>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</si>
  <si>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</si>
  <si>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</si>
  <si>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</si>
  <si>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</si>
  <si>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</si>
  <si>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</si>
  <si>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</si>
  <si>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</si>
  <si>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</si>
  <si>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</si>
  <si>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</si>
  <si>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</si>
  <si>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</si>
  <si>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</si>
  <si>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</si>
  <si>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</si>
  <si>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</si>
  <si>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</si>
  <si>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</si>
  <si>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</si>
  <si>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</si>
  <si>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</si>
  <si>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</si>
  <si>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</si>
  <si>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</si>
  <si>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</si>
  <si>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</si>
  <si>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</si>
  <si>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</si>
  <si>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t>Angola</t>
  </si>
  <si>
    <t>Argentina</t>
  </si>
  <si>
    <t>China</t>
  </si>
  <si>
    <t>PALOP</t>
  </si>
  <si>
    <t>Balance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</si>
  <si>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</si>
  <si>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</si>
  <si>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</si>
  <si>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</si>
  <si>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</si>
  <si>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</si>
  <si>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</si>
  <si>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</si>
  <si>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</si>
  <si>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</si>
  <si>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</si>
  <si>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</si>
  <si>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</si>
  <si>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</si>
  <si>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</si>
  <si>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</si>
  <si>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</si>
  <si>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</si>
  <si>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</si>
  <si>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</si>
  <si>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</si>
  <si>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</si>
  <si>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</si>
  <si>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</si>
  <si>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</si>
  <si>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</si>
  <si>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</si>
  <si>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</si>
  <si>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</si>
  <si>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</si>
  <si>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</si>
  <si>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</si>
  <si>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</si>
  <si>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</si>
  <si>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</si>
  <si>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</si>
  <si>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</si>
  <si>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</si>
  <si>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</si>
  <si>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</si>
  <si>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</si>
  <si>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</si>
  <si>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</si>
  <si>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</si>
  <si>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</si>
  <si>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</si>
  <si>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</si>
  <si>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</si>
  <si>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</si>
  <si>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</si>
  <si>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</si>
  <si>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</si>
  <si>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</si>
  <si>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</si>
  <si>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</si>
  <si>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t>Table by OEm, data from Banco de Portugal, Statistics Online (BPstat), Balance of Payment Statistics.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</si>
  <si>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</si>
  <si>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</si>
  <si>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</si>
  <si>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</si>
  <si>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t>2014
thousand euros, nominal values</t>
  </si>
  <si>
    <t>Dominican Republic</t>
  </si>
  <si>
    <t>United Arab Emirates</t>
  </si>
  <si>
    <t>EU28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</si>
  <si>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2015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</si>
  <si>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2015</t>
    </r>
  </si>
  <si>
    <t>2015
thousand euros, nominal values</t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</si>
  <si>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2014-2015</t>
    </r>
  </si>
  <si>
    <t>Table by OEm, data from Banco de Portugal, Statistics Online (BPstat), Balance of Payment Statistics 
(remittances) and Instituto Nacional de Estatística (INE), National Accounts (GDP and exports).</t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</si>
  <si>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2014-2015</t>
    </r>
  </si>
  <si>
    <t>Vietnam</t>
  </si>
  <si>
    <t>Jordan</t>
  </si>
  <si>
    <t>Table by OEm, data from the Bilateral Remittance Estimates for 2015 using Migrant Stocks, Host Country Incomes, and Origin Country Incomes (millions of US$) (October 2016 Version)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</si>
  <si>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2015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</si>
  <si>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2014-2015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</si>
  <si>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2014-2015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</si>
  <si>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2015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</si>
  <si>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2015</t>
    </r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</si>
  <si>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2015</t>
    </r>
  </si>
  <si>
    <t>Factbook 2016: list of tables and charts</t>
  </si>
  <si>
    <t>http://www.observatorioemigracao.pt/np4/5810.html</t>
  </si>
  <si>
    <t>30 Dec 2016.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</si>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</sst>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20" fillId="0" borderId="0"/>
    <xf numFmtId="166" fontId="29" fillId="0" borderId="5" applyFill="0" applyProtection="0">
      <alignment horizontal="right" vertical="center" wrapText="1"/>
    </xf>
    <xf numFmtId="167" fontId="29" fillId="0" borderId="6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</cellStyleXfs>
  <cellXfs count="235">
    <xf numFmtId="0" fontId="0" fillId="0" borderId="0" xfId="0"/>
    <xf numFmtId="3" fontId="12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1" fillId="2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left" vertical="center" wrapText="1" indent="1"/>
    </xf>
    <xf numFmtId="3" fontId="11" fillId="2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Fill="1" applyBorder="1" applyAlignment="1">
      <alignment horizontal="right" vertical="center" indent="4"/>
    </xf>
    <xf numFmtId="164" fontId="11" fillId="2" borderId="0" xfId="0" applyNumberFormat="1" applyFont="1" applyFill="1" applyBorder="1" applyAlignment="1">
      <alignment horizontal="right" vertical="center" indent="4"/>
    </xf>
    <xf numFmtId="164" fontId="11" fillId="0" borderId="0" xfId="0" applyNumberFormat="1" applyFont="1" applyBorder="1" applyAlignment="1">
      <alignment horizontal="right" vertical="center" indent="4"/>
    </xf>
    <xf numFmtId="3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Alignme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2" fillId="3" borderId="0" xfId="0" applyNumberFormat="1" applyFont="1" applyFill="1" applyAlignment="1">
      <alignment vertical="center"/>
    </xf>
    <xf numFmtId="3" fontId="1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2" fillId="0" borderId="0" xfId="0" applyNumberFormat="1" applyFont="1" applyFill="1" applyAlignment="1">
      <alignment vertical="center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8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0" borderId="0" xfId="1" applyFont="1" applyBorder="1" applyAlignment="1">
      <alignment horizontal="right" vertical="center" indent="1"/>
    </xf>
    <xf numFmtId="0" fontId="23" fillId="0" borderId="0" xfId="0" applyFont="1" applyFill="1" applyAlignment="1">
      <alignment horizontal="left" vertical="top"/>
    </xf>
    <xf numFmtId="0" fontId="23" fillId="0" borderId="0" xfId="1" applyFont="1" applyFill="1" applyAlignment="1">
      <alignment horizontal="left" vertical="top"/>
    </xf>
    <xf numFmtId="0" fontId="2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5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indent="1"/>
    </xf>
    <xf numFmtId="3" fontId="9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4"/>
      <protection locked="0"/>
    </xf>
    <xf numFmtId="3" fontId="11" fillId="0" borderId="0" xfId="0" applyNumberFormat="1" applyFont="1" applyFill="1" applyBorder="1" applyAlignment="1">
      <alignment horizontal="right" vertical="center" indent="5"/>
    </xf>
    <xf numFmtId="3" fontId="11" fillId="0" borderId="0" xfId="0" applyNumberFormat="1" applyFont="1" applyFill="1" applyBorder="1" applyAlignment="1" applyProtection="1">
      <alignment horizontal="right" vertical="center" indent="3"/>
      <protection locked="0"/>
    </xf>
    <xf numFmtId="3" fontId="10" fillId="3" borderId="0" xfId="0" applyNumberFormat="1" applyFont="1" applyFill="1" applyBorder="1" applyAlignment="1" applyProtection="1">
      <alignment horizontal="right" vertical="center" indent="4"/>
      <protection locked="0"/>
    </xf>
    <xf numFmtId="3" fontId="10" fillId="3" borderId="0" xfId="0" applyNumberFormat="1" applyFont="1" applyFill="1" applyBorder="1" applyAlignment="1" applyProtection="1">
      <alignment horizontal="right" vertical="center" indent="3"/>
      <protection locked="0"/>
    </xf>
    <xf numFmtId="3" fontId="1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indent="1"/>
    </xf>
    <xf numFmtId="3" fontId="10" fillId="0" borderId="0" xfId="0" applyNumberFormat="1" applyFont="1" applyFill="1" applyBorder="1" applyAlignment="1">
      <alignment horizontal="right" indent="4"/>
    </xf>
    <xf numFmtId="3" fontId="10" fillId="0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Fill="1" applyBorder="1" applyAlignment="1">
      <alignment horizontal="left" vertical="top" indent="1"/>
    </xf>
    <xf numFmtId="3" fontId="10" fillId="0" borderId="2" xfId="0" applyNumberFormat="1" applyFont="1" applyFill="1" applyBorder="1" applyAlignment="1">
      <alignment horizontal="right" vertical="top" indent="4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/>
    <xf numFmtId="164" fontId="11" fillId="3" borderId="0" xfId="0" applyNumberFormat="1" applyFont="1" applyFill="1" applyBorder="1" applyAlignment="1">
      <alignment horizontal="right" vertical="center" indent="4"/>
    </xf>
    <xf numFmtId="3" fontId="11" fillId="0" borderId="2" xfId="0" applyNumberFormat="1" applyFont="1" applyBorder="1" applyAlignment="1">
      <alignment horizontal="right" vertical="center" indent="4"/>
    </xf>
    <xf numFmtId="164" fontId="11" fillId="0" borderId="2" xfId="0" applyNumberFormat="1" applyFont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left" vertical="top" indent="1"/>
    </xf>
    <xf numFmtId="3" fontId="11" fillId="2" borderId="0" xfId="0" applyNumberFormat="1" applyFont="1" applyFill="1" applyBorder="1" applyAlignment="1">
      <alignment horizontal="left" vertical="center" indent="2"/>
    </xf>
    <xf numFmtId="3" fontId="11" fillId="0" borderId="0" xfId="0" applyNumberFormat="1" applyFont="1" applyBorder="1" applyAlignment="1">
      <alignment horizontal="left" vertical="center" indent="2"/>
    </xf>
    <xf numFmtId="3" fontId="11" fillId="3" borderId="0" xfId="0" applyNumberFormat="1" applyFont="1" applyFill="1" applyBorder="1" applyAlignment="1">
      <alignment horizontal="left" vertical="center" indent="2"/>
    </xf>
    <xf numFmtId="3" fontId="11" fillId="0" borderId="2" xfId="0" applyNumberFormat="1" applyFont="1" applyBorder="1" applyAlignment="1">
      <alignment horizontal="left" vertical="center" indent="2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1" fillId="2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Border="1" applyAlignment="1">
      <alignment horizontal="right" vertical="center" indent="5"/>
    </xf>
    <xf numFmtId="164" fontId="11" fillId="3" borderId="0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Border="1" applyAlignment="1">
      <alignment horizontal="right" vertical="center" indent="5"/>
    </xf>
    <xf numFmtId="3" fontId="11" fillId="2" borderId="0" xfId="0" applyNumberFormat="1" applyFont="1" applyFill="1" applyBorder="1" applyAlignment="1">
      <alignment horizontal="right" vertical="center" indent="3"/>
    </xf>
    <xf numFmtId="3" fontId="11" fillId="0" borderId="0" xfId="0" applyNumberFormat="1" applyFont="1" applyBorder="1" applyAlignment="1">
      <alignment horizontal="right" vertical="center" indent="3"/>
    </xf>
    <xf numFmtId="3" fontId="11" fillId="3" borderId="0" xfId="0" applyNumberFormat="1" applyFont="1" applyFill="1" applyBorder="1" applyAlignment="1">
      <alignment horizontal="right" vertical="center" indent="3"/>
    </xf>
    <xf numFmtId="3" fontId="11" fillId="0" borderId="2" xfId="0" applyNumberFormat="1" applyFont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 indent="2"/>
    </xf>
    <xf numFmtId="0" fontId="13" fillId="0" borderId="3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indent="1"/>
    </xf>
    <xf numFmtId="3" fontId="8" fillId="2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9"/>
    </xf>
    <xf numFmtId="164" fontId="8" fillId="0" borderId="0" xfId="0" applyNumberFormat="1" applyFont="1" applyFill="1" applyBorder="1" applyAlignment="1">
      <alignment horizontal="right" vertical="center" indent="9"/>
    </xf>
    <xf numFmtId="164" fontId="11" fillId="0" borderId="0" xfId="0" applyNumberFormat="1" applyFont="1" applyFill="1" applyBorder="1" applyAlignment="1">
      <alignment horizontal="right" vertical="center" indent="9"/>
    </xf>
    <xf numFmtId="0" fontId="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 indent="2"/>
    </xf>
    <xf numFmtId="165" fontId="13" fillId="0" borderId="0" xfId="0" applyNumberFormat="1" applyFont="1" applyBorder="1" applyAlignment="1">
      <alignment horizontal="right" vertical="center" wrapText="1" indent="9"/>
    </xf>
    <xf numFmtId="3" fontId="8" fillId="2" borderId="0" xfId="0" applyNumberFormat="1" applyFont="1" applyFill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165" fontId="8" fillId="2" borderId="0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Fill="1" applyBorder="1" applyAlignment="1">
      <alignment horizontal="right" vertical="center" wrapText="1" indent="5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8"/>
    </xf>
    <xf numFmtId="164" fontId="8" fillId="0" borderId="0" xfId="0" applyNumberFormat="1" applyFont="1" applyFill="1" applyBorder="1" applyAlignment="1">
      <alignment horizontal="right" vertical="center" indent="8"/>
    </xf>
    <xf numFmtId="164" fontId="11" fillId="0" borderId="0" xfId="0" applyNumberFormat="1" applyFont="1" applyFill="1" applyBorder="1" applyAlignment="1">
      <alignment horizontal="right" vertical="center" indent="8"/>
    </xf>
    <xf numFmtId="3" fontId="17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3" borderId="0" xfId="0" applyNumberFormat="1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 indent="8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5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wrapText="1"/>
    </xf>
    <xf numFmtId="1" fontId="0" fillId="3" borderId="0" xfId="0" applyNumberFormat="1" applyFill="1"/>
    <xf numFmtId="0" fontId="3" fillId="0" borderId="0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11" fillId="2" borderId="0" xfId="0" applyFont="1" applyFill="1" applyBorder="1" applyAlignment="1">
      <alignment horizontal="left" vertical="center" indent="2"/>
    </xf>
    <xf numFmtId="3" fontId="11" fillId="2" borderId="0" xfId="0" applyNumberFormat="1" applyFont="1" applyFill="1" applyBorder="1" applyAlignment="1">
      <alignment horizontal="right" vertical="center" indent="5"/>
    </xf>
    <xf numFmtId="164" fontId="11" fillId="2" borderId="0" xfId="0" applyNumberFormat="1" applyFont="1" applyFill="1" applyBorder="1" applyAlignment="1">
      <alignment horizontal="right" vertical="center" indent="9"/>
    </xf>
    <xf numFmtId="0" fontId="0" fillId="0" borderId="10" xfId="0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2"/>
    </xf>
    <xf numFmtId="165" fontId="8" fillId="0" borderId="2" xfId="0" applyNumberFormat="1" applyFont="1" applyBorder="1" applyAlignment="1">
      <alignment horizontal="right" vertical="center" indent="5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23" fillId="2" borderId="2" xfId="0" applyFont="1" applyFill="1" applyBorder="1" applyAlignment="1">
      <alignment horizontal="left" vertical="center" indent="2"/>
    </xf>
    <xf numFmtId="3" fontId="23" fillId="2" borderId="2" xfId="0" applyNumberFormat="1" applyFont="1" applyFill="1" applyBorder="1" applyAlignment="1">
      <alignment horizontal="right" vertical="center" indent="5"/>
    </xf>
    <xf numFmtId="164" fontId="23" fillId="2" borderId="2" xfId="0" applyNumberFormat="1" applyFont="1" applyFill="1" applyBorder="1" applyAlignment="1">
      <alignment horizontal="right" vertical="center" indent="9"/>
    </xf>
    <xf numFmtId="164" fontId="23" fillId="2" borderId="2" xfId="0" applyNumberFormat="1" applyFont="1" applyFill="1" applyBorder="1" applyAlignment="1">
      <alignment horizontal="right" vertical="center" indent="8"/>
    </xf>
    <xf numFmtId="4" fontId="2" fillId="0" borderId="0" xfId="0" applyNumberFormat="1" applyFont="1" applyAlignment="1">
      <alignment vertical="center"/>
    </xf>
    <xf numFmtId="3" fontId="10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3" fontId="11" fillId="0" borderId="0" xfId="1" applyNumberFormat="1" applyFont="1" applyFill="1" applyAlignment="1">
      <alignment horizontal="left" vertical="top" wrapText="1" indent="1"/>
    </xf>
    <xf numFmtId="0" fontId="11" fillId="0" borderId="0" xfId="1" applyFont="1" applyAlignment="1">
      <alignment horizontal="left" vertical="top" wrapText="1" indent="1"/>
    </xf>
    <xf numFmtId="3" fontId="21" fillId="0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" fillId="0" borderId="8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3" fontId="11" fillId="0" borderId="0" xfId="1" quotePrefix="1" applyNumberFormat="1" applyFont="1" applyFill="1" applyAlignment="1">
      <alignment horizontal="left" vertical="top" wrapText="1"/>
    </xf>
    <xf numFmtId="0" fontId="2" fillId="0" borderId="0" xfId="0" quotePrefix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1" applyFill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26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11" fillId="0" borderId="0" xfId="1" applyNumberFormat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3" fontId="26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3" fontId="4" fillId="3" borderId="0" xfId="0" applyNumberFormat="1" applyFont="1" applyFill="1" applyAlignment="1">
      <alignment horizontal="left" vertical="top" wrapText="1"/>
    </xf>
    <xf numFmtId="3" fontId="11" fillId="3" borderId="0" xfId="1" applyNumberFormat="1" applyFill="1" applyAlignment="1">
      <alignment horizontal="left" vertical="center" wrapText="1"/>
    </xf>
    <xf numFmtId="3" fontId="26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3" fontId="26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3" fontId="26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</cellXfs>
  <cellStyles count="8">
    <cellStyle name="Hiperligação" xfId="1" builtinId="8" customBuiltin="1"/>
    <cellStyle name="Normal" xfId="0" builtinId="0"/>
    <cellStyle name="Normal 54" xfId="2" xr:uid="{00000000-0005-0000-0000-000002000000}"/>
    <cellStyle name="ss15" xfId="5" xr:uid="{00000000-0005-0000-0000-000003000000}"/>
    <cellStyle name="ss16" xfId="3" xr:uid="{00000000-0005-0000-0000-000004000000}"/>
    <cellStyle name="ss17" xfId="6" xr:uid="{00000000-0005-0000-0000-000005000000}"/>
    <cellStyle name="ss22" xfId="4" xr:uid="{00000000-0005-0000-0000-000006000000}"/>
    <cellStyle name="ss2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Germany</c:v>
                </c:pt>
                <c:pt idx="3">
                  <c:v>United Kingdom</c:v>
                </c:pt>
                <c:pt idx="4">
                  <c:v>Angola</c:v>
                </c:pt>
                <c:pt idx="5">
                  <c:v>United States</c:v>
                </c:pt>
                <c:pt idx="6">
                  <c:v>Spain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Brazil</c:v>
                </c:pt>
                <c:pt idx="12">
                  <c:v>Sweden</c:v>
                </c:pt>
                <c:pt idx="13">
                  <c:v>Austria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1033119.9999999999</c:v>
                </c:pt>
                <c:pt idx="1">
                  <c:v>842290</c:v>
                </c:pt>
                <c:pt idx="2">
                  <c:v>255470</c:v>
                </c:pt>
                <c:pt idx="3">
                  <c:v>254960</c:v>
                </c:pt>
                <c:pt idx="4">
                  <c:v>213120</c:v>
                </c:pt>
                <c:pt idx="5">
                  <c:v>210220</c:v>
                </c:pt>
                <c:pt idx="6">
                  <c:v>127220</c:v>
                </c:pt>
                <c:pt idx="7">
                  <c:v>114470</c:v>
                </c:pt>
                <c:pt idx="8">
                  <c:v>66600</c:v>
                </c:pt>
                <c:pt idx="9">
                  <c:v>42760</c:v>
                </c:pt>
                <c:pt idx="10">
                  <c:v>32490.000000000004</c:v>
                </c:pt>
                <c:pt idx="11">
                  <c:v>19950</c:v>
                </c:pt>
                <c:pt idx="12">
                  <c:v>11470</c:v>
                </c:pt>
                <c:pt idx="13">
                  <c:v>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6-4EEF-980D-43FAD4F7A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3933056"/>
        <c:axId val="684715392"/>
      </c:barChart>
      <c:catAx>
        <c:axId val="613933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684715392"/>
        <c:crosses val="autoZero"/>
        <c:auto val="1"/>
        <c:lblAlgn val="ctr"/>
        <c:lblOffset val="100"/>
        <c:noMultiLvlLbl val="0"/>
      </c:catAx>
      <c:valAx>
        <c:axId val="684715392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933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435-4FEE-8E31-822E4B2F1CD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CE-4577-8F2F-6A4AC8D625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CE-4577-8F2F-6A4AC8D625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CE-4577-8F2F-6A4AC8D6252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CE-4577-8F2F-6A4AC8D6252C}"/>
              </c:ext>
            </c:extLst>
          </c:dPt>
          <c:cat>
            <c:strRef>
              <c:f>'Chart 3.2'!$B$50:$B$63</c:f>
              <c:strCache>
                <c:ptCount val="14"/>
                <c:pt idx="0">
                  <c:v>France</c:v>
                </c:pt>
                <c:pt idx="1">
                  <c:v>Germany</c:v>
                </c:pt>
                <c:pt idx="2">
                  <c:v>United Kingdom</c:v>
                </c:pt>
                <c:pt idx="3">
                  <c:v>United States</c:v>
                </c:pt>
                <c:pt idx="4">
                  <c:v>Switzerland</c:v>
                </c:pt>
                <c:pt idx="5">
                  <c:v>Luxembourg</c:v>
                </c:pt>
                <c:pt idx="6">
                  <c:v>Netherlands</c:v>
                </c:pt>
                <c:pt idx="7">
                  <c:v>Sweden</c:v>
                </c:pt>
                <c:pt idx="8">
                  <c:v>Austria</c:v>
                </c:pt>
                <c:pt idx="9">
                  <c:v>Brazil</c:v>
                </c:pt>
                <c:pt idx="10">
                  <c:v>Belgium</c:v>
                </c:pt>
                <c:pt idx="11">
                  <c:v>Canada</c:v>
                </c:pt>
                <c:pt idx="12">
                  <c:v>Angola</c:v>
                </c:pt>
                <c:pt idx="13">
                  <c:v>Spain</c:v>
                </c:pt>
              </c:strCache>
            </c:strRef>
          </c:cat>
          <c:val>
            <c:numRef>
              <c:f>'Chart 3.2'!$C$50:$C$63</c:f>
              <c:numCache>
                <c:formatCode>#,##0</c:formatCode>
                <c:ptCount val="14"/>
                <c:pt idx="0">
                  <c:v>150939.99999999988</c:v>
                </c:pt>
                <c:pt idx="1">
                  <c:v>59280</c:v>
                </c:pt>
                <c:pt idx="2">
                  <c:v>52740</c:v>
                </c:pt>
                <c:pt idx="3">
                  <c:v>46770</c:v>
                </c:pt>
                <c:pt idx="4">
                  <c:v>29480</c:v>
                </c:pt>
                <c:pt idx="5">
                  <c:v>19320</c:v>
                </c:pt>
                <c:pt idx="6">
                  <c:v>5600</c:v>
                </c:pt>
                <c:pt idx="7">
                  <c:v>2130</c:v>
                </c:pt>
                <c:pt idx="8">
                  <c:v>1380</c:v>
                </c:pt>
                <c:pt idx="9">
                  <c:v>-6880</c:v>
                </c:pt>
                <c:pt idx="10">
                  <c:v>-11300</c:v>
                </c:pt>
                <c:pt idx="11">
                  <c:v>-30399.999999999996</c:v>
                </c:pt>
                <c:pt idx="12">
                  <c:v>-34840</c:v>
                </c:pt>
                <c:pt idx="13">
                  <c:v>-39710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CE-4577-8F2F-6A4AC8D6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3934592"/>
        <c:axId val="684717120"/>
      </c:barChart>
      <c:catAx>
        <c:axId val="613934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684717120"/>
        <c:crosses val="autoZero"/>
        <c:auto val="1"/>
        <c:lblAlgn val="ctr"/>
        <c:lblOffset val="100"/>
        <c:noMultiLvlLbl val="0"/>
      </c:catAx>
      <c:valAx>
        <c:axId val="684717120"/>
        <c:scaling>
          <c:orientation val="minMax"/>
          <c:max val="80000"/>
          <c:min val="-6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13934592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3.4'!$C$9:$C$10</c:f>
              <c:numCache>
                <c:formatCode>0.0</c:formatCode>
                <c:ptCount val="2"/>
                <c:pt idx="0">
                  <c:v>1.768388439606398</c:v>
                </c:pt>
                <c:pt idx="1">
                  <c:v>4.4127662104578835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D-456D-A93E-5C5FBE5457D2}"/>
            </c:ext>
          </c:extLst>
        </c:ser>
        <c:ser>
          <c:idx val="1"/>
          <c:order val="1"/>
          <c:tx>
            <c:v>2015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3.4'!$D$9:$D$10</c:f>
              <c:numCache>
                <c:formatCode>0.0</c:formatCode>
                <c:ptCount val="2"/>
                <c:pt idx="0">
                  <c:v>1.8400650021697413</c:v>
                </c:pt>
                <c:pt idx="1">
                  <c:v>4.5372065771964021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D-456D-A93E-5C5FBE54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888960"/>
        <c:axId val="684718848"/>
      </c:barChart>
      <c:catAx>
        <c:axId val="6148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684718848"/>
        <c:crosses val="autoZero"/>
        <c:auto val="1"/>
        <c:lblAlgn val="ctr"/>
        <c:lblOffset val="100"/>
        <c:noMultiLvlLbl val="0"/>
      </c:catAx>
      <c:valAx>
        <c:axId val="684718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61488896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F9E7-4AEB-837B-D630791C4F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DD-4A8A-8396-222F4D2B9A5C}"/>
              </c:ext>
            </c:extLst>
          </c:dPt>
          <c:cat>
            <c:strRef>
              <c:f>'Chart 3.4'!$B$49:$B$79</c:f>
              <c:strCache>
                <c:ptCount val="31"/>
                <c:pt idx="0">
                  <c:v>Nepal</c:v>
                </c:pt>
                <c:pt idx="1">
                  <c:v>Lebanon</c:v>
                </c:pt>
                <c:pt idx="2">
                  <c:v>Jordan</c:v>
                </c:pt>
                <c:pt idx="3">
                  <c:v>Guatemala</c:v>
                </c:pt>
                <c:pt idx="4">
                  <c:v>Philippines</c:v>
                </c:pt>
                <c:pt idx="5">
                  <c:v>Sri Lanka</c:v>
                </c:pt>
                <c:pt idx="6">
                  <c:v>Bangladesh</c:v>
                </c:pt>
                <c:pt idx="7">
                  <c:v>Dominican Republic</c:v>
                </c:pt>
                <c:pt idx="8">
                  <c:v>Pakistan</c:v>
                </c:pt>
                <c:pt idx="9">
                  <c:v>Morocco</c:v>
                </c:pt>
                <c:pt idx="10">
                  <c:v>Vietnam</c:v>
                </c:pt>
                <c:pt idx="11">
                  <c:v>Ukraine</c:v>
                </c:pt>
                <c:pt idx="12">
                  <c:v>Egypt, Arab Rep.</c:v>
                </c:pt>
                <c:pt idx="13">
                  <c:v>Nigeria</c:v>
                </c:pt>
                <c:pt idx="14">
                  <c:v>India</c:v>
                </c:pt>
                <c:pt idx="15">
                  <c:v>Mexico</c:v>
                </c:pt>
                <c:pt idx="16">
                  <c:v>Portugal</c:v>
                </c:pt>
                <c:pt idx="17">
                  <c:v>Belgium</c:v>
                </c:pt>
                <c:pt idx="18">
                  <c:v>Colombia</c:v>
                </c:pt>
                <c:pt idx="19">
                  <c:v>Poland</c:v>
                </c:pt>
                <c:pt idx="20">
                  <c:v>Thailand</c:v>
                </c:pt>
                <c:pt idx="21">
                  <c:v>Indonesia</c:v>
                </c:pt>
                <c:pt idx="22">
                  <c:v>France</c:v>
                </c:pt>
                <c:pt idx="23">
                  <c:v>Spain</c:v>
                </c:pt>
                <c:pt idx="24">
                  <c:v>China</c:v>
                </c:pt>
                <c:pt idx="25">
                  <c:v>Italy</c:v>
                </c:pt>
                <c:pt idx="26">
                  <c:v>Russian Federation</c:v>
                </c:pt>
                <c:pt idx="27">
                  <c:v>Korea, Rep.</c:v>
                </c:pt>
                <c:pt idx="28">
                  <c:v>Germany</c:v>
                </c:pt>
                <c:pt idx="29">
                  <c:v>United Kingdom</c:v>
                </c:pt>
                <c:pt idx="30">
                  <c:v>United States</c:v>
                </c:pt>
              </c:strCache>
            </c:strRef>
          </c:cat>
          <c:val>
            <c:numRef>
              <c:f>'Chart 3.4'!$C$49:$C$79</c:f>
              <c:numCache>
                <c:formatCode>#,##0.00</c:formatCode>
                <c:ptCount val="31"/>
                <c:pt idx="0">
                  <c:v>31.752636582988757</c:v>
                </c:pt>
                <c:pt idx="1">
                  <c:v>15.887998834829833</c:v>
                </c:pt>
                <c:pt idx="2">
                  <c:v>14.255541648113629</c:v>
                </c:pt>
                <c:pt idx="3">
                  <c:v>10.326181579317687</c:v>
                </c:pt>
                <c:pt idx="4">
                  <c:v>9.7393053341734515</c:v>
                </c:pt>
                <c:pt idx="5">
                  <c:v>8.5034703500534992</c:v>
                </c:pt>
                <c:pt idx="6">
                  <c:v>7.8880434981043912</c:v>
                </c:pt>
                <c:pt idx="7">
                  <c:v>7.6299563945876132</c:v>
                </c:pt>
                <c:pt idx="8">
                  <c:v>7.1226741191410783</c:v>
                </c:pt>
                <c:pt idx="9">
                  <c:v>7.0249191638920321</c:v>
                </c:pt>
                <c:pt idx="10">
                  <c:v>6.7148975687728347</c:v>
                </c:pt>
                <c:pt idx="11">
                  <c:v>6.4503653473860414</c:v>
                </c:pt>
                <c:pt idx="12">
                  <c:v>5.5400812710384804</c:v>
                </c:pt>
                <c:pt idx="13">
                  <c:v>4.2528771196142676</c:v>
                </c:pt>
                <c:pt idx="14">
                  <c:v>3.2886232708941643</c:v>
                </c:pt>
                <c:pt idx="15">
                  <c:v>2.2881181452861528</c:v>
                </c:pt>
                <c:pt idx="16">
                  <c:v>2.1956845003673653</c:v>
                </c:pt>
                <c:pt idx="17">
                  <c:v>2.1828735527161633</c:v>
                </c:pt>
                <c:pt idx="18">
                  <c:v>1.6004719916230019</c:v>
                </c:pt>
                <c:pt idx="19">
                  <c:v>1.4222337103974745</c:v>
                </c:pt>
                <c:pt idx="20">
                  <c:v>1.3203632465845383</c:v>
                </c:pt>
                <c:pt idx="21">
                  <c:v>1.1173670726702385</c:v>
                </c:pt>
                <c:pt idx="22">
                  <c:v>0.96522169823506399</c:v>
                </c:pt>
                <c:pt idx="23">
                  <c:v>0.85681573035103853</c:v>
                </c:pt>
                <c:pt idx="24">
                  <c:v>0.58084365464403076</c:v>
                </c:pt>
                <c:pt idx="25">
                  <c:v>0.52248335045300953</c:v>
                </c:pt>
                <c:pt idx="26">
                  <c:v>0.51604642035764114</c:v>
                </c:pt>
                <c:pt idx="27">
                  <c:v>0.46836679366216993</c:v>
                </c:pt>
                <c:pt idx="28">
                  <c:v>0.45673620300656159</c:v>
                </c:pt>
                <c:pt idx="29">
                  <c:v>0.17506606473127992</c:v>
                </c:pt>
                <c:pt idx="30">
                  <c:v>3.9192427506485689E-2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D-4A8A-8396-222F4D2B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656000"/>
        <c:axId val="614564992"/>
      </c:barChart>
      <c:catAx>
        <c:axId val="614656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614564992"/>
        <c:crosses val="autoZero"/>
        <c:auto val="1"/>
        <c:lblAlgn val="ctr"/>
        <c:lblOffset val="100"/>
        <c:noMultiLvlLbl val="0"/>
      </c:catAx>
      <c:valAx>
        <c:axId val="614564992"/>
        <c:scaling>
          <c:orientation val="minMax"/>
          <c:max val="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spPr>
          <a:ln>
            <a:noFill/>
          </a:ln>
        </c:spPr>
        <c:crossAx val="61465600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810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8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810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810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810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810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810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8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workbookViewId="0"/>
  </sheetViews>
  <sheetFormatPr defaultColWidth="8.7109375" defaultRowHeight="12" customHeight="1" x14ac:dyDescent="0.25"/>
  <cols>
    <col min="1" max="1" width="8.7109375" style="165"/>
    <col min="2" max="2" width="32.7109375" style="170" customWidth="1"/>
    <col min="3" max="3" width="32.7109375" style="171" customWidth="1"/>
    <col min="4" max="6" width="32.7109375" style="165" customWidth="1"/>
    <col min="7" max="7" width="8.7109375" style="74" customWidth="1"/>
    <col min="8" max="16384" width="8.7109375" style="165"/>
  </cols>
  <sheetData>
    <row r="1" spans="1:12" s="157" customFormat="1" ht="30" customHeight="1" x14ac:dyDescent="0.25">
      <c r="A1" s="66" t="s">
        <v>0</v>
      </c>
      <c r="B1" s="191" t="s">
        <v>1</v>
      </c>
      <c r="C1" s="192"/>
      <c r="D1" s="156"/>
      <c r="E1" s="156"/>
      <c r="F1" s="156"/>
      <c r="G1" s="74"/>
      <c r="H1" s="156"/>
      <c r="I1" s="156"/>
      <c r="J1" s="156"/>
      <c r="K1" s="156"/>
      <c r="L1" s="156"/>
    </row>
    <row r="2" spans="1:12" s="159" customFormat="1" ht="30" customHeight="1" x14ac:dyDescent="0.2">
      <c r="A2" s="67"/>
      <c r="B2" s="199" t="s">
        <v>126</v>
      </c>
      <c r="C2" s="200"/>
      <c r="D2" s="200"/>
      <c r="E2" s="200"/>
      <c r="F2" s="200"/>
      <c r="G2" s="158"/>
    </row>
    <row r="3" spans="1:12" s="160" customFormat="1" ht="30" customHeight="1" x14ac:dyDescent="0.25">
      <c r="B3" s="195" t="s">
        <v>41</v>
      </c>
      <c r="C3" s="196"/>
      <c r="D3" s="196"/>
      <c r="E3" s="196"/>
      <c r="F3" s="196"/>
      <c r="G3" s="72"/>
    </row>
    <row r="4" spans="1:12" s="160" customFormat="1" ht="15" customHeight="1" x14ac:dyDescent="0.25">
      <c r="A4" s="87"/>
      <c r="B4" s="193" t="str">
        <f>'Table 3.1'!B2</f>
        <v>Table 3.1 Inward and outward remittance flows in Portugal, 2015</v>
      </c>
      <c r="C4" s="194"/>
      <c r="D4" s="197" t="str">
        <f>'Chart 3.1'!B2</f>
        <v>Chart 3.1 Top inward remittance flows in Portugal, thousand euros, 2015</v>
      </c>
      <c r="E4" s="198"/>
      <c r="F4" s="198"/>
      <c r="G4" s="73"/>
    </row>
    <row r="5" spans="1:12" s="160" customFormat="1" ht="15" customHeight="1" x14ac:dyDescent="0.25">
      <c r="A5" s="87"/>
      <c r="B5" s="193" t="str">
        <f>'Table 3.2'!B2</f>
        <v>Table 3.2 Top inward remittance flows in Portugal, 2015</v>
      </c>
      <c r="C5" s="194"/>
      <c r="D5" s="197" t="str">
        <f>'Chart 3.2'!B2</f>
        <v>Chart 3.2 Changes in top inward remittance flows in Portugal, nominal values, thousand euros, 2014-2015</v>
      </c>
      <c r="E5" s="198"/>
      <c r="F5" s="198"/>
      <c r="G5" s="73"/>
    </row>
    <row r="6" spans="1:12" s="160" customFormat="1" ht="15" customHeight="1" x14ac:dyDescent="0.25">
      <c r="A6" s="87"/>
      <c r="B6" s="193" t="str">
        <f>'Table 3.3'!B2:F2</f>
        <v>Table 3.3 Changes in inward remittance flows in Portugal, 2014-2015</v>
      </c>
      <c r="C6" s="194"/>
      <c r="D6" s="197" t="str">
        <f>'Chart 3.3'!B2</f>
        <v>Chart 3.3 Changes in economic weight of remittances in Portugal, 2014-2015</v>
      </c>
      <c r="E6" s="198"/>
      <c r="F6" s="198"/>
      <c r="G6" s="73"/>
    </row>
    <row r="7" spans="1:12" s="160" customFormat="1" ht="15" customHeight="1" x14ac:dyDescent="0.25">
      <c r="A7" s="87"/>
      <c r="B7" s="193" t="str">
        <f>'Table 3.4'!B2:E2</f>
        <v>Table 3.4 Changes in economic weight of remittances in Portugal, 2014-2015</v>
      </c>
      <c r="C7" s="194"/>
      <c r="D7" s="197" t="str">
        <f>'Chart 3.4'!B2</f>
        <v>Chart 3.4 Top remittance-receiving countries, economic weight, 2015</v>
      </c>
      <c r="E7" s="198"/>
      <c r="F7" s="198"/>
      <c r="G7" s="72"/>
    </row>
    <row r="8" spans="1:12" s="162" customFormat="1" ht="15" customHeight="1" x14ac:dyDescent="0.2">
      <c r="A8" s="87"/>
      <c r="B8" s="203" t="str">
        <f>'Table 3.5'!B2</f>
        <v>Table 3.5 Top remittance-receiving countries, thousand US dollars, 2015</v>
      </c>
      <c r="C8" s="194"/>
      <c r="D8" s="197"/>
      <c r="E8" s="198"/>
      <c r="F8" s="198"/>
      <c r="G8" s="161"/>
    </row>
    <row r="9" spans="1:12" s="160" customFormat="1" ht="15" customHeight="1" x14ac:dyDescent="0.25">
      <c r="A9" s="87"/>
      <c r="B9" s="203" t="str">
        <f>'Table 3.6'!B2</f>
        <v>Table 3.6 Top remittance-receiving countries, economic weight, 2015</v>
      </c>
      <c r="C9" s="194"/>
      <c r="D9" s="197"/>
      <c r="E9" s="198"/>
      <c r="F9" s="198"/>
      <c r="G9" s="72"/>
    </row>
    <row r="10" spans="1:12" ht="30" customHeight="1" x14ac:dyDescent="0.25">
      <c r="B10" s="154"/>
      <c r="C10" s="155"/>
      <c r="D10" s="163"/>
      <c r="E10" s="166"/>
      <c r="F10" s="166"/>
    </row>
    <row r="11" spans="1:12" ht="15" customHeight="1" x14ac:dyDescent="0.25">
      <c r="A11" s="167" t="s">
        <v>6</v>
      </c>
      <c r="B11" s="204" t="s">
        <v>128</v>
      </c>
      <c r="C11" s="205"/>
      <c r="D11" s="205"/>
      <c r="E11" s="205"/>
      <c r="F11" s="205"/>
    </row>
    <row r="12" spans="1:12" ht="15" customHeight="1" x14ac:dyDescent="0.25">
      <c r="A12" s="167" t="s">
        <v>2</v>
      </c>
      <c r="B12" s="206" t="s">
        <v>127</v>
      </c>
      <c r="C12" s="207"/>
      <c r="D12" s="207"/>
      <c r="E12" s="207"/>
      <c r="F12" s="207"/>
    </row>
    <row r="13" spans="1:12" ht="30" customHeight="1" x14ac:dyDescent="0.25">
      <c r="B13" s="168"/>
      <c r="C13" s="169"/>
      <c r="D13" s="164"/>
      <c r="E13" s="164"/>
      <c r="F13" s="164"/>
    </row>
    <row r="14" spans="1:12" ht="90" customHeight="1" x14ac:dyDescent="0.25">
      <c r="B14" s="201" t="s">
        <v>129</v>
      </c>
      <c r="C14" s="202"/>
      <c r="D14" s="178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8">
    <mergeCell ref="B14:C14"/>
    <mergeCell ref="B7:C7"/>
    <mergeCell ref="B9:C9"/>
    <mergeCell ref="D9:F9"/>
    <mergeCell ref="B11:F11"/>
    <mergeCell ref="B12:F12"/>
    <mergeCell ref="D7:F7"/>
    <mergeCell ref="B8:C8"/>
    <mergeCell ref="D8:F8"/>
    <mergeCell ref="B1:C1"/>
    <mergeCell ref="B4:C4"/>
    <mergeCell ref="B5:C5"/>
    <mergeCell ref="B6:C6"/>
    <mergeCell ref="B3:F3"/>
    <mergeCell ref="D4:F4"/>
    <mergeCell ref="D5:F5"/>
    <mergeCell ref="D6:F6"/>
    <mergeCell ref="B2:F2"/>
  </mergeCells>
  <hyperlinks>
    <hyperlink ref="B4:C4" location="'Table 3.1'!B2" display="'Table 3.1'!B2" xr:uid="{00000000-0004-0000-0000-000000000000}"/>
    <hyperlink ref="B5:C5" location="'Table 3.2'!B2" display="'Table 3.2'!B2" xr:uid="{00000000-0004-0000-0000-000001000000}"/>
    <hyperlink ref="B6:C6" location="'Table 3.3'!B2" display="'Table 3.3'!B2" xr:uid="{00000000-0004-0000-0000-000002000000}"/>
    <hyperlink ref="B7:C7" location="'Table 3.4'!B2" display="'Table 3.4'!B2" xr:uid="{00000000-0004-0000-0000-000003000000}"/>
    <hyperlink ref="D4:F4" location="'Chart 3.1'!B2" display="'Chart 3.1'!B2" xr:uid="{00000000-0004-0000-0000-000004000000}"/>
    <hyperlink ref="B8:C8" location="'Table 3.5'!B2" display="'Table 3.5'!B2" xr:uid="{00000000-0004-0000-0000-000005000000}"/>
    <hyperlink ref="B9:C9" location="'Table 3.6'!B2" display="'Table 3.6'!B2" xr:uid="{00000000-0004-0000-0000-000006000000}"/>
    <hyperlink ref="D5:F5" location="'Chart 3.2'!B2" display="'Chart 3.2'!B2" xr:uid="{00000000-0004-0000-0000-000007000000}"/>
    <hyperlink ref="D6:F6" location="'Chart 3.3'!B2" display="'Chart 3.3'!B2" xr:uid="{00000000-0004-0000-0000-000008000000}"/>
    <hyperlink ref="D7:F7" location="'Chart 3.4'!B2" display="'Chart 3.4'!B2" xr:uid="{00000000-0004-0000-0000-000009000000}"/>
    <hyperlink ref="B12" r:id="rId1" xr:uid="{00000000-0004-0000-0000-00000A000000}"/>
    <hyperlink ref="B12:F12" r:id="rId2" display="http://www.observatorioemigracao.pt/np4/4924.html" xr:uid="{00000000-0004-0000-0000-00000B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48" t="s">
        <v>1</v>
      </c>
      <c r="C1" s="69"/>
      <c r="D1" s="69"/>
      <c r="E1" s="69"/>
      <c r="F1" s="71" t="s">
        <v>5</v>
      </c>
    </row>
    <row r="2" spans="1:16" s="26" customFormat="1" ht="30" customHeight="1" x14ac:dyDescent="0.25">
      <c r="A2" s="24"/>
      <c r="B2" s="231" t="s">
        <v>122</v>
      </c>
      <c r="C2" s="232"/>
      <c r="D2" s="232"/>
      <c r="E2" s="232"/>
      <c r="F2" s="232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9</v>
      </c>
      <c r="B20" s="215" t="s">
        <v>106</v>
      </c>
      <c r="C20" s="211"/>
      <c r="D20" s="211"/>
      <c r="E20" s="211"/>
      <c r="F20" s="211"/>
      <c r="G20"/>
    </row>
    <row r="21" spans="1:7" s="1" customFormat="1" ht="15" customHeight="1" x14ac:dyDescent="0.25">
      <c r="A21" s="78" t="s">
        <v>6</v>
      </c>
      <c r="B21" s="204" t="s">
        <v>128</v>
      </c>
      <c r="C21" s="205"/>
      <c r="D21" s="205"/>
      <c r="E21" s="205"/>
      <c r="F21" s="205"/>
    </row>
    <row r="22" spans="1:7" s="1" customFormat="1" ht="15" customHeight="1" x14ac:dyDescent="0.25">
      <c r="A22" s="78" t="s">
        <v>2</v>
      </c>
      <c r="B22" s="212" t="s">
        <v>127</v>
      </c>
      <c r="C22" s="216"/>
      <c r="D22" s="216"/>
      <c r="E22" s="216"/>
      <c r="F22" s="216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 xr:uid="{00000000-0004-0000-0900-000000000000}"/>
    <hyperlink ref="B22" r:id="rId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69"/>
    <col min="2" max="6" width="16.7109375" style="69" customWidth="1"/>
    <col min="7" max="16384" width="8.7109375" style="69"/>
  </cols>
  <sheetData>
    <row r="1" spans="1:16" s="1" customFormat="1" ht="30" customHeight="1" x14ac:dyDescent="0.25">
      <c r="A1" s="54" t="s">
        <v>0</v>
      </c>
      <c r="B1" s="148" t="s">
        <v>1</v>
      </c>
      <c r="C1" s="70"/>
      <c r="D1" s="70"/>
      <c r="E1" s="70"/>
      <c r="F1" s="71" t="s">
        <v>5</v>
      </c>
    </row>
    <row r="2" spans="1:16" s="26" customFormat="1" ht="30" customHeight="1" x14ac:dyDescent="0.25">
      <c r="A2" s="77"/>
      <c r="B2" s="233" t="s">
        <v>125</v>
      </c>
      <c r="C2" s="234"/>
      <c r="D2" s="234"/>
      <c r="E2" s="234"/>
      <c r="F2" s="234"/>
      <c r="G2" s="65"/>
      <c r="H2" s="65"/>
      <c r="I2" s="65"/>
      <c r="J2" s="75"/>
      <c r="K2" s="75"/>
      <c r="L2" s="25"/>
      <c r="M2" s="25"/>
      <c r="N2" s="25"/>
      <c r="O2" s="65"/>
      <c r="P2" s="65"/>
    </row>
    <row r="3" spans="1:16" ht="15" customHeight="1" x14ac:dyDescent="0.25">
      <c r="A3" s="68"/>
      <c r="B3" s="68"/>
      <c r="C3" s="68"/>
      <c r="D3" s="68"/>
      <c r="E3" s="68"/>
      <c r="F3" s="68"/>
    </row>
    <row r="4" spans="1:16" ht="15" customHeight="1" x14ac:dyDescent="0.25">
      <c r="A4" s="68"/>
      <c r="B4" s="68"/>
      <c r="C4" s="68"/>
      <c r="D4" s="68"/>
      <c r="E4" s="68"/>
      <c r="F4" s="68"/>
    </row>
    <row r="5" spans="1:16" ht="15" customHeight="1" x14ac:dyDescent="0.25">
      <c r="A5" s="68"/>
      <c r="B5" s="68"/>
      <c r="C5" s="68"/>
      <c r="D5" s="68"/>
      <c r="E5" s="68"/>
      <c r="F5" s="68"/>
    </row>
    <row r="6" spans="1:16" ht="15" customHeight="1" x14ac:dyDescent="0.25">
      <c r="A6" s="68"/>
      <c r="B6" s="68"/>
      <c r="C6" s="68"/>
      <c r="D6" s="68"/>
      <c r="E6" s="68"/>
      <c r="F6" s="68"/>
    </row>
    <row r="7" spans="1:16" ht="15" customHeight="1" x14ac:dyDescent="0.25">
      <c r="A7" s="68"/>
      <c r="B7" s="68"/>
      <c r="C7" s="68"/>
      <c r="D7" s="68"/>
      <c r="E7" s="68"/>
      <c r="F7" s="68"/>
    </row>
    <row r="8" spans="1:16" ht="15" customHeight="1" x14ac:dyDescent="0.25">
      <c r="A8" s="68"/>
      <c r="B8" s="68"/>
      <c r="C8" s="68"/>
      <c r="D8" s="68"/>
      <c r="E8" s="68"/>
      <c r="F8" s="68"/>
    </row>
    <row r="9" spans="1:16" ht="15" customHeight="1" x14ac:dyDescent="0.25">
      <c r="A9" s="68"/>
      <c r="B9" s="68"/>
      <c r="C9" s="68"/>
      <c r="D9" s="68"/>
      <c r="E9" s="68"/>
      <c r="F9" s="68"/>
    </row>
    <row r="10" spans="1:16" ht="15" customHeight="1" x14ac:dyDescent="0.25">
      <c r="A10" s="68"/>
      <c r="B10" s="68"/>
      <c r="C10" s="68"/>
      <c r="D10" s="68"/>
      <c r="E10" s="68"/>
      <c r="F10" s="68"/>
    </row>
    <row r="11" spans="1:16" ht="15" customHeight="1" x14ac:dyDescent="0.25">
      <c r="A11" s="68"/>
      <c r="B11" s="68"/>
      <c r="C11" s="68"/>
      <c r="D11" s="68"/>
      <c r="E11" s="68"/>
      <c r="F11" s="68"/>
    </row>
    <row r="12" spans="1:16" ht="15" customHeight="1" x14ac:dyDescent="0.25">
      <c r="A12" s="68"/>
      <c r="B12" s="68"/>
      <c r="C12" s="68"/>
      <c r="D12" s="68"/>
      <c r="E12" s="68"/>
      <c r="F12" s="68"/>
    </row>
    <row r="13" spans="1:16" ht="15" customHeight="1" x14ac:dyDescent="0.25">
      <c r="A13" s="68"/>
      <c r="B13" s="68"/>
      <c r="C13" s="68"/>
      <c r="D13" s="68"/>
      <c r="E13" s="68"/>
      <c r="F13" s="68"/>
    </row>
    <row r="14" spans="1:16" ht="15" customHeight="1" x14ac:dyDescent="0.25">
      <c r="A14" s="68"/>
      <c r="B14" s="68"/>
      <c r="C14" s="68"/>
      <c r="D14" s="68"/>
      <c r="E14" s="68"/>
      <c r="F14" s="68"/>
    </row>
    <row r="15" spans="1:16" ht="15" customHeight="1" x14ac:dyDescent="0.25">
      <c r="A15" s="68"/>
      <c r="B15" s="68"/>
      <c r="C15" s="68"/>
      <c r="D15" s="68"/>
      <c r="E15" s="68"/>
      <c r="F15" s="68"/>
    </row>
    <row r="16" spans="1:16" ht="15" customHeight="1" x14ac:dyDescent="0.25">
      <c r="A16" s="68"/>
      <c r="B16" s="68"/>
      <c r="C16" s="68"/>
      <c r="D16" s="68"/>
      <c r="E16" s="68"/>
      <c r="F16" s="68"/>
    </row>
    <row r="17" spans="1:6" ht="15" customHeight="1" x14ac:dyDescent="0.25">
      <c r="A17" s="68"/>
      <c r="B17" s="68"/>
      <c r="C17" s="68"/>
      <c r="D17" s="68"/>
      <c r="E17" s="68"/>
      <c r="F17" s="68"/>
    </row>
    <row r="18" spans="1:6" ht="15" customHeight="1" x14ac:dyDescent="0.25">
      <c r="A18" s="68"/>
      <c r="B18" s="68"/>
      <c r="C18" s="68"/>
      <c r="D18" s="68"/>
      <c r="E18" s="68"/>
      <c r="F18" s="68"/>
    </row>
    <row r="19" spans="1:6" ht="15" customHeight="1" x14ac:dyDescent="0.25">
      <c r="A19" s="68"/>
      <c r="B19" s="68"/>
      <c r="C19" s="68"/>
      <c r="D19" s="68"/>
      <c r="E19" s="68"/>
      <c r="F19" s="68"/>
    </row>
    <row r="20" spans="1:6" ht="15" customHeight="1" x14ac:dyDescent="0.25">
      <c r="A20" s="68"/>
      <c r="B20" s="68"/>
      <c r="C20" s="68"/>
      <c r="D20" s="68"/>
      <c r="E20" s="68"/>
      <c r="F20" s="68"/>
    </row>
    <row r="21" spans="1:6" ht="15" customHeight="1" x14ac:dyDescent="0.25">
      <c r="A21" s="68"/>
      <c r="B21" s="68"/>
      <c r="C21" s="68"/>
      <c r="D21" s="68"/>
      <c r="E21" s="68"/>
      <c r="F21" s="68"/>
    </row>
    <row r="22" spans="1:6" ht="15" customHeight="1" x14ac:dyDescent="0.25">
      <c r="A22" s="68"/>
      <c r="B22" s="68"/>
      <c r="C22" s="68"/>
      <c r="D22" s="68"/>
      <c r="E22" s="68"/>
      <c r="F22" s="68"/>
    </row>
    <row r="23" spans="1:6" ht="15" customHeight="1" x14ac:dyDescent="0.25">
      <c r="A23" s="68"/>
      <c r="B23" s="68"/>
      <c r="C23" s="68"/>
      <c r="D23" s="68"/>
      <c r="E23" s="68"/>
      <c r="F23" s="68"/>
    </row>
    <row r="24" spans="1:6" ht="15" customHeight="1" x14ac:dyDescent="0.25">
      <c r="A24" s="68"/>
      <c r="B24" s="68"/>
      <c r="C24" s="68"/>
      <c r="D24" s="68"/>
      <c r="E24" s="68"/>
      <c r="F24" s="68"/>
    </row>
    <row r="25" spans="1:6" ht="15" customHeight="1" x14ac:dyDescent="0.25">
      <c r="A25" s="68"/>
      <c r="B25" s="68"/>
      <c r="C25" s="68"/>
      <c r="D25" s="68"/>
      <c r="E25" s="68"/>
      <c r="F25" s="68"/>
    </row>
    <row r="26" spans="1:6" ht="15" customHeight="1" x14ac:dyDescent="0.25">
      <c r="A26" s="68"/>
      <c r="B26" s="68"/>
      <c r="C26" s="68"/>
      <c r="D26" s="68"/>
      <c r="E26" s="68"/>
      <c r="F26" s="68"/>
    </row>
    <row r="27" spans="1:6" ht="15" customHeight="1" x14ac:dyDescent="0.25">
      <c r="A27" s="68"/>
      <c r="B27" s="68"/>
      <c r="C27" s="68"/>
      <c r="D27" s="68"/>
      <c r="E27" s="68"/>
      <c r="F27" s="68"/>
    </row>
    <row r="28" spans="1:6" ht="15" customHeight="1" x14ac:dyDescent="0.25">
      <c r="A28" s="68"/>
      <c r="B28" s="68"/>
      <c r="C28" s="68"/>
      <c r="D28" s="68"/>
      <c r="E28" s="68"/>
      <c r="F28" s="68"/>
    </row>
    <row r="29" spans="1:6" ht="15" customHeight="1" x14ac:dyDescent="0.25">
      <c r="A29" s="68"/>
      <c r="B29" s="68"/>
      <c r="C29" s="68"/>
      <c r="D29" s="68"/>
      <c r="E29" s="68"/>
      <c r="F29" s="68"/>
    </row>
    <row r="30" spans="1:6" ht="15" customHeight="1" x14ac:dyDescent="0.25">
      <c r="A30" s="68"/>
      <c r="B30" s="68"/>
      <c r="C30" s="68"/>
      <c r="D30" s="68"/>
      <c r="E30" s="68"/>
      <c r="F30" s="68"/>
    </row>
    <row r="31" spans="1:6" ht="15" customHeight="1" x14ac:dyDescent="0.25">
      <c r="A31" s="68"/>
      <c r="B31" s="68"/>
      <c r="C31" s="68"/>
      <c r="D31" s="68"/>
      <c r="E31" s="68"/>
      <c r="F31" s="68"/>
    </row>
    <row r="32" spans="1:6" ht="15" customHeight="1" x14ac:dyDescent="0.25">
      <c r="A32" s="68"/>
      <c r="B32" s="68"/>
      <c r="C32" s="68"/>
      <c r="D32" s="68"/>
      <c r="E32" s="68"/>
      <c r="F32" s="68"/>
    </row>
    <row r="33" spans="1:6" s="1" customFormat="1" ht="30" customHeight="1" x14ac:dyDescent="0.25">
      <c r="A33" s="61" t="s">
        <v>9</v>
      </c>
      <c r="B33" s="215" t="s">
        <v>105</v>
      </c>
      <c r="C33" s="211"/>
      <c r="D33" s="211"/>
      <c r="E33" s="211"/>
      <c r="F33" s="211"/>
    </row>
    <row r="34" spans="1:6" s="1" customFormat="1" ht="15" customHeight="1" x14ac:dyDescent="0.25">
      <c r="A34" s="78" t="s">
        <v>6</v>
      </c>
      <c r="B34" s="204" t="s">
        <v>128</v>
      </c>
      <c r="C34" s="204"/>
      <c r="D34" s="204"/>
      <c r="E34" s="204"/>
      <c r="F34" s="204"/>
    </row>
    <row r="35" spans="1:6" s="1" customFormat="1" ht="15" customHeight="1" x14ac:dyDescent="0.25">
      <c r="A35" s="78" t="s">
        <v>2</v>
      </c>
      <c r="B35" s="212" t="s">
        <v>127</v>
      </c>
      <c r="C35" s="207"/>
      <c r="D35" s="207"/>
      <c r="E35" s="207"/>
      <c r="F35" s="207"/>
    </row>
    <row r="36" spans="1:6" ht="15" customHeight="1" x14ac:dyDescent="0.25">
      <c r="A36" s="68"/>
      <c r="B36" s="68"/>
      <c r="C36" s="68"/>
      <c r="D36" s="68"/>
      <c r="E36" s="68"/>
      <c r="F36" s="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14" ht="12" customHeight="1" x14ac:dyDescent="0.25">
      <c r="B49" s="181" t="s">
        <v>66</v>
      </c>
      <c r="C49" s="190">
        <v>31.752636582988757</v>
      </c>
    </row>
    <row r="50" spans="1:14" ht="12" customHeight="1" x14ac:dyDescent="0.25">
      <c r="B50" s="181" t="s">
        <v>62</v>
      </c>
      <c r="C50" s="190">
        <v>15.887998834829833</v>
      </c>
    </row>
    <row r="51" spans="1:14" ht="12" customHeight="1" x14ac:dyDescent="0.25">
      <c r="B51" s="181" t="s">
        <v>118</v>
      </c>
      <c r="C51" s="190">
        <v>14.255541648113629</v>
      </c>
    </row>
    <row r="52" spans="1:14" ht="12" customHeight="1" x14ac:dyDescent="0.25">
      <c r="B52" s="181" t="s">
        <v>56</v>
      </c>
      <c r="C52" s="190">
        <v>10.326181579317687</v>
      </c>
    </row>
    <row r="53" spans="1:14" ht="12" customHeight="1" x14ac:dyDescent="0.25">
      <c r="B53" s="181" t="s">
        <v>70</v>
      </c>
      <c r="C53" s="190">
        <v>9.7393053341734515</v>
      </c>
    </row>
    <row r="54" spans="1:14" ht="12" customHeight="1" x14ac:dyDescent="0.25">
      <c r="B54" s="181" t="s">
        <v>76</v>
      </c>
      <c r="C54" s="190">
        <v>8.5034703500534992</v>
      </c>
    </row>
    <row r="55" spans="1:14" ht="12" customHeight="1" x14ac:dyDescent="0.25">
      <c r="B55" s="181" t="s">
        <v>50</v>
      </c>
      <c r="C55" s="190">
        <v>7.8880434981043912</v>
      </c>
    </row>
    <row r="56" spans="1:14" ht="12" customHeight="1" x14ac:dyDescent="0.25">
      <c r="B56" s="181" t="s">
        <v>108</v>
      </c>
      <c r="C56" s="190">
        <v>7.6299563945876132</v>
      </c>
    </row>
    <row r="57" spans="1:14" ht="12" customHeight="1" x14ac:dyDescent="0.25">
      <c r="B57" s="181" t="s">
        <v>69</v>
      </c>
      <c r="C57" s="190">
        <v>7.1226741191410783</v>
      </c>
    </row>
    <row r="58" spans="1:14" ht="12" customHeight="1" x14ac:dyDescent="0.25">
      <c r="B58" s="181" t="s">
        <v>64</v>
      </c>
      <c r="C58" s="190">
        <v>7.0249191638920321</v>
      </c>
    </row>
    <row r="59" spans="1:14" ht="12" customHeight="1" x14ac:dyDescent="0.25">
      <c r="B59" s="181" t="s">
        <v>117</v>
      </c>
      <c r="C59" s="190">
        <v>6.7148975687728347</v>
      </c>
    </row>
    <row r="60" spans="1:14" ht="12" customHeight="1" x14ac:dyDescent="0.25">
      <c r="B60" s="181" t="s">
        <v>79</v>
      </c>
      <c r="C60" s="190">
        <v>6.4503653473860414</v>
      </c>
    </row>
    <row r="61" spans="1:14" ht="12" customHeight="1" x14ac:dyDescent="0.25">
      <c r="A61" s="52"/>
      <c r="B61" s="181" t="s">
        <v>55</v>
      </c>
      <c r="C61" s="190">
        <v>5.5400812710384804</v>
      </c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181" t="s">
        <v>68</v>
      </c>
      <c r="C62" s="190">
        <v>4.2528771196142676</v>
      </c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181" t="s">
        <v>58</v>
      </c>
      <c r="C63" s="190">
        <v>3.2886232708941643</v>
      </c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181" t="s">
        <v>63</v>
      </c>
      <c r="C64" s="190">
        <v>2.2881181452861528</v>
      </c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181" t="s">
        <v>4</v>
      </c>
      <c r="C65" s="190">
        <v>2.1956845003673653</v>
      </c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181" t="s">
        <v>11</v>
      </c>
      <c r="C66" s="190">
        <v>2.1828735527161633</v>
      </c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181" t="s">
        <v>54</v>
      </c>
      <c r="C67" s="190">
        <v>1.6004719916230019</v>
      </c>
      <c r="D67" s="76"/>
      <c r="E67" s="76"/>
      <c r="F67" s="76"/>
    </row>
    <row r="68" spans="1:9" s="52" customFormat="1" ht="12" customHeight="1" x14ac:dyDescent="0.25">
      <c r="B68" s="181" t="s">
        <v>31</v>
      </c>
      <c r="C68" s="190">
        <v>1.4222337103974745</v>
      </c>
      <c r="D68" s="76"/>
      <c r="E68" s="76"/>
      <c r="F68" s="76"/>
    </row>
    <row r="69" spans="1:9" s="52" customFormat="1" ht="12" customHeight="1" x14ac:dyDescent="0.25">
      <c r="B69" s="181" t="s">
        <v>77</v>
      </c>
      <c r="C69" s="190">
        <v>1.3203632465845383</v>
      </c>
      <c r="D69" s="76"/>
      <c r="E69" s="76"/>
      <c r="F69" s="76"/>
    </row>
    <row r="70" spans="1:9" s="52" customFormat="1" ht="12" customHeight="1" x14ac:dyDescent="0.25">
      <c r="B70" s="181" t="s">
        <v>59</v>
      </c>
      <c r="C70" s="190">
        <v>1.1173670726702385</v>
      </c>
    </row>
    <row r="71" spans="1:9" ht="12" customHeight="1" x14ac:dyDescent="0.25">
      <c r="B71" s="181" t="s">
        <v>20</v>
      </c>
      <c r="C71" s="190">
        <v>0.96522169823506399</v>
      </c>
    </row>
    <row r="72" spans="1:9" ht="12" customHeight="1" x14ac:dyDescent="0.25">
      <c r="B72" s="181" t="s">
        <v>19</v>
      </c>
      <c r="C72" s="190">
        <v>0.85681573035103853</v>
      </c>
    </row>
    <row r="73" spans="1:9" ht="12" customHeight="1" x14ac:dyDescent="0.25">
      <c r="B73" s="181" t="s">
        <v>44</v>
      </c>
      <c r="C73" s="190">
        <v>0.58084365464403076</v>
      </c>
    </row>
    <row r="74" spans="1:9" ht="12" customHeight="1" x14ac:dyDescent="0.25">
      <c r="B74" s="181" t="s">
        <v>22</v>
      </c>
      <c r="C74" s="190">
        <v>0.52248335045300953</v>
      </c>
    </row>
    <row r="75" spans="1:9" ht="12" customHeight="1" x14ac:dyDescent="0.25">
      <c r="B75" s="181" t="s">
        <v>71</v>
      </c>
      <c r="C75" s="190">
        <v>0.51604642035764114</v>
      </c>
    </row>
    <row r="76" spans="1:9" ht="12" customHeight="1" x14ac:dyDescent="0.25">
      <c r="B76" s="181" t="s">
        <v>61</v>
      </c>
      <c r="C76" s="190">
        <v>0.46836679366216993</v>
      </c>
    </row>
    <row r="77" spans="1:9" ht="12" customHeight="1" x14ac:dyDescent="0.25">
      <c r="B77" s="181" t="s">
        <v>15</v>
      </c>
      <c r="C77" s="190">
        <v>0.45673620300656159</v>
      </c>
    </row>
    <row r="78" spans="1:9" ht="12" customHeight="1" x14ac:dyDescent="0.25">
      <c r="B78" s="181" t="s">
        <v>36</v>
      </c>
      <c r="C78" s="190">
        <v>0.17506606473127992</v>
      </c>
    </row>
    <row r="79" spans="1:9" ht="12" customHeight="1" x14ac:dyDescent="0.25">
      <c r="B79" s="181" t="s">
        <v>80</v>
      </c>
      <c r="C79" s="190">
        <v>3.9192427506485689E-2</v>
      </c>
    </row>
  </sheetData>
  <sortState xmlns:xlrd2="http://schemas.microsoft.com/office/spreadsheetml/2017/richdata2" ref="B49:C79">
    <sortCondition descending="1" ref="C49"/>
  </sortState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A00-000000000000}"/>
    <hyperlink ref="B35" r:id="rId1" xr:uid="{00000000-0004-0000-0A00-000001000000}"/>
    <hyperlink ref="B35:F35" r:id="rId2" display="http://www.observatorioemigracao.pt/np4/5810.html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11" ht="30" customHeight="1" thickBot="1" x14ac:dyDescent="0.3">
      <c r="B2" s="208" t="s">
        <v>111</v>
      </c>
      <c r="C2" s="209"/>
      <c r="D2" s="209"/>
      <c r="E2" s="209"/>
    </row>
    <row r="3" spans="1:11" ht="45" customHeight="1" x14ac:dyDescent="0.25">
      <c r="B3" s="17" t="s">
        <v>10</v>
      </c>
      <c r="C3" s="14" t="s">
        <v>88</v>
      </c>
      <c r="D3" s="14" t="s">
        <v>89</v>
      </c>
      <c r="E3" s="15" t="s">
        <v>46</v>
      </c>
    </row>
    <row r="4" spans="1:11" ht="30" customHeight="1" x14ac:dyDescent="0.25">
      <c r="B4" s="88" t="s">
        <v>3</v>
      </c>
      <c r="C4" s="89">
        <v>3303650</v>
      </c>
      <c r="D4" s="89">
        <v>522610</v>
      </c>
      <c r="E4" s="89">
        <f>C4-D4</f>
        <v>2781040</v>
      </c>
      <c r="J4"/>
      <c r="K4"/>
    </row>
    <row r="5" spans="1:11" ht="15" customHeight="1" x14ac:dyDescent="0.25">
      <c r="B5" s="3" t="s">
        <v>48</v>
      </c>
      <c r="C5" s="18">
        <v>30</v>
      </c>
      <c r="D5" s="18">
        <v>260</v>
      </c>
      <c r="E5" s="18">
        <f t="shared" ref="E5:E60" si="0">C5-D5</f>
        <v>-230</v>
      </c>
      <c r="J5"/>
      <c r="K5"/>
    </row>
    <row r="6" spans="1:11" ht="15" customHeight="1" x14ac:dyDescent="0.25">
      <c r="B6" s="4" t="s">
        <v>42</v>
      </c>
      <c r="C6" s="19">
        <v>213120</v>
      </c>
      <c r="D6" s="19">
        <v>19540</v>
      </c>
      <c r="E6" s="19">
        <f t="shared" si="0"/>
        <v>193580</v>
      </c>
      <c r="F6" s="89"/>
      <c r="J6"/>
      <c r="K6"/>
    </row>
    <row r="7" spans="1:11" ht="15" customHeight="1" x14ac:dyDescent="0.25">
      <c r="B7" s="3" t="s">
        <v>43</v>
      </c>
      <c r="C7" s="18">
        <v>890</v>
      </c>
      <c r="D7" s="18">
        <v>1030</v>
      </c>
      <c r="E7" s="18">
        <f t="shared" si="0"/>
        <v>-140</v>
      </c>
      <c r="J7"/>
      <c r="K7"/>
    </row>
    <row r="8" spans="1:11" ht="15" customHeight="1" x14ac:dyDescent="0.25">
      <c r="B8" s="4" t="s">
        <v>49</v>
      </c>
      <c r="C8" s="19">
        <v>3420</v>
      </c>
      <c r="D8" s="19">
        <v>880</v>
      </c>
      <c r="E8" s="19">
        <f t="shared" si="0"/>
        <v>2540</v>
      </c>
      <c r="J8"/>
      <c r="K8"/>
    </row>
    <row r="9" spans="1:11" ht="15" customHeight="1" x14ac:dyDescent="0.25">
      <c r="B9" s="3" t="s">
        <v>30</v>
      </c>
      <c r="C9" s="18">
        <v>8630</v>
      </c>
      <c r="D9" s="18">
        <v>190</v>
      </c>
      <c r="E9" s="18">
        <f t="shared" si="0"/>
        <v>8440</v>
      </c>
      <c r="J9"/>
      <c r="K9"/>
    </row>
    <row r="10" spans="1:11" ht="15" customHeight="1" x14ac:dyDescent="0.25">
      <c r="B10" s="90" t="s">
        <v>11</v>
      </c>
      <c r="C10" s="20">
        <v>66600</v>
      </c>
      <c r="D10" s="20">
        <v>1970</v>
      </c>
      <c r="E10" s="20">
        <f t="shared" si="0"/>
        <v>64630</v>
      </c>
      <c r="J10"/>
      <c r="K10"/>
    </row>
    <row r="11" spans="1:11" ht="15" customHeight="1" x14ac:dyDescent="0.25">
      <c r="B11" s="3" t="s">
        <v>51</v>
      </c>
      <c r="C11" s="18">
        <v>19950</v>
      </c>
      <c r="D11" s="18">
        <v>231380</v>
      </c>
      <c r="E11" s="18">
        <f t="shared" si="0"/>
        <v>-211430</v>
      </c>
      <c r="J11"/>
      <c r="K11"/>
    </row>
    <row r="12" spans="1:11" ht="15" customHeight="1" x14ac:dyDescent="0.25">
      <c r="B12" s="4" t="s">
        <v>12</v>
      </c>
      <c r="C12" s="19">
        <v>140</v>
      </c>
      <c r="D12" s="19">
        <v>6080</v>
      </c>
      <c r="E12" s="19">
        <f t="shared" si="0"/>
        <v>-5940</v>
      </c>
      <c r="J12"/>
      <c r="K12"/>
    </row>
    <row r="13" spans="1:11" ht="15" customHeight="1" x14ac:dyDescent="0.25">
      <c r="B13" s="3" t="s">
        <v>52</v>
      </c>
      <c r="C13" s="18">
        <v>32490.000000000004</v>
      </c>
      <c r="D13" s="18">
        <v>2180</v>
      </c>
      <c r="E13" s="18">
        <f>C13-D13</f>
        <v>30310.000000000004</v>
      </c>
      <c r="J13"/>
      <c r="K13"/>
    </row>
    <row r="14" spans="1:11" ht="15" customHeight="1" x14ac:dyDescent="0.25">
      <c r="B14" s="4" t="s">
        <v>53</v>
      </c>
      <c r="C14" s="19">
        <v>1640</v>
      </c>
      <c r="D14" s="19">
        <v>16950</v>
      </c>
      <c r="E14" s="19">
        <f t="shared" si="0"/>
        <v>-15310</v>
      </c>
      <c r="J14"/>
      <c r="K14"/>
    </row>
    <row r="15" spans="1:11" ht="15" customHeight="1" x14ac:dyDescent="0.25">
      <c r="B15" s="3" t="s">
        <v>44</v>
      </c>
      <c r="C15" s="18">
        <v>2040</v>
      </c>
      <c r="D15" s="18">
        <v>70770</v>
      </c>
      <c r="E15" s="18">
        <f t="shared" si="0"/>
        <v>-68730</v>
      </c>
      <c r="J15"/>
      <c r="K15"/>
    </row>
    <row r="16" spans="1:11" ht="15" customHeight="1" x14ac:dyDescent="0.25">
      <c r="B16" s="4" t="s">
        <v>21</v>
      </c>
      <c r="C16" s="19">
        <v>40</v>
      </c>
      <c r="D16" s="19">
        <v>140</v>
      </c>
      <c r="E16" s="19">
        <f t="shared" si="0"/>
        <v>-100</v>
      </c>
      <c r="J16"/>
      <c r="K16"/>
    </row>
    <row r="17" spans="2:11" ht="15" customHeight="1" x14ac:dyDescent="0.25">
      <c r="B17" s="3" t="s">
        <v>23</v>
      </c>
      <c r="C17" s="18">
        <v>120</v>
      </c>
      <c r="D17" s="18">
        <v>40</v>
      </c>
      <c r="E17" s="18">
        <f t="shared" si="0"/>
        <v>80</v>
      </c>
      <c r="J17"/>
      <c r="K17"/>
    </row>
    <row r="18" spans="2:11" ht="15" customHeight="1" x14ac:dyDescent="0.25">
      <c r="B18" s="4" t="s">
        <v>13</v>
      </c>
      <c r="C18" s="19">
        <v>360</v>
      </c>
      <c r="D18" s="19">
        <v>860</v>
      </c>
      <c r="E18" s="19">
        <f t="shared" si="0"/>
        <v>-500</v>
      </c>
      <c r="J18"/>
      <c r="K18"/>
    </row>
    <row r="19" spans="2:11" ht="15" customHeight="1" x14ac:dyDescent="0.25">
      <c r="B19" s="3" t="s">
        <v>14</v>
      </c>
      <c r="C19" s="18">
        <v>3680</v>
      </c>
      <c r="D19" s="18">
        <v>300</v>
      </c>
      <c r="E19" s="18">
        <f t="shared" si="0"/>
        <v>3380</v>
      </c>
      <c r="J19"/>
      <c r="K19"/>
    </row>
    <row r="20" spans="2:11" ht="15" customHeight="1" x14ac:dyDescent="0.25">
      <c r="B20" s="4" t="s">
        <v>55</v>
      </c>
      <c r="C20" s="19">
        <v>140</v>
      </c>
      <c r="D20" s="19">
        <v>630</v>
      </c>
      <c r="E20" s="19">
        <f t="shared" si="0"/>
        <v>-490</v>
      </c>
      <c r="J20"/>
      <c r="K20"/>
    </row>
    <row r="21" spans="2:11" ht="15" customHeight="1" x14ac:dyDescent="0.25">
      <c r="B21" s="3" t="s">
        <v>16</v>
      </c>
      <c r="C21" s="18">
        <v>80</v>
      </c>
      <c r="D21" s="18">
        <v>230</v>
      </c>
      <c r="E21" s="18">
        <f t="shared" si="0"/>
        <v>-150</v>
      </c>
      <c r="J21"/>
      <c r="K21"/>
    </row>
    <row r="22" spans="2:11" ht="15" customHeight="1" x14ac:dyDescent="0.25">
      <c r="B22" s="16" t="s">
        <v>34</v>
      </c>
      <c r="C22" s="21">
        <v>1420</v>
      </c>
      <c r="D22" s="21">
        <v>440</v>
      </c>
      <c r="E22" s="21">
        <f t="shared" si="0"/>
        <v>980</v>
      </c>
      <c r="J22"/>
      <c r="K22"/>
    </row>
    <row r="23" spans="2:11" ht="15" customHeight="1" x14ac:dyDescent="0.25">
      <c r="B23" s="3" t="s">
        <v>20</v>
      </c>
      <c r="C23" s="18">
        <v>1033119.9999999999</v>
      </c>
      <c r="D23" s="18">
        <v>19030</v>
      </c>
      <c r="E23" s="18">
        <f t="shared" si="0"/>
        <v>1014089.9999999999</v>
      </c>
    </row>
    <row r="24" spans="2:11" ht="15" customHeight="1" x14ac:dyDescent="0.25">
      <c r="B24" s="16" t="s">
        <v>15</v>
      </c>
      <c r="C24" s="21">
        <v>255470</v>
      </c>
      <c r="D24" s="21">
        <v>4640</v>
      </c>
      <c r="E24" s="21">
        <f t="shared" si="0"/>
        <v>250830</v>
      </c>
    </row>
    <row r="25" spans="2:11" ht="15" customHeight="1" x14ac:dyDescent="0.25">
      <c r="B25" s="3" t="s">
        <v>18</v>
      </c>
      <c r="C25" s="18">
        <v>100</v>
      </c>
      <c r="D25" s="18">
        <v>180</v>
      </c>
      <c r="E25" s="18">
        <f t="shared" si="0"/>
        <v>-80</v>
      </c>
    </row>
    <row r="26" spans="2:11" ht="15" customHeight="1" x14ac:dyDescent="0.25">
      <c r="B26" s="16" t="s">
        <v>57</v>
      </c>
      <c r="C26" s="21">
        <v>2640</v>
      </c>
      <c r="D26" s="21">
        <v>3110</v>
      </c>
      <c r="E26" s="21">
        <f t="shared" si="0"/>
        <v>-470</v>
      </c>
    </row>
    <row r="27" spans="2:11" ht="15" customHeight="1" x14ac:dyDescent="0.25">
      <c r="B27" s="3" t="s">
        <v>27</v>
      </c>
      <c r="C27" s="18">
        <v>650</v>
      </c>
      <c r="D27" s="18">
        <v>560</v>
      </c>
      <c r="E27" s="18">
        <f t="shared" si="0"/>
        <v>90</v>
      </c>
    </row>
    <row r="28" spans="2:11" ht="15" customHeight="1" x14ac:dyDescent="0.25">
      <c r="B28" s="16" t="s">
        <v>37</v>
      </c>
      <c r="C28" s="21">
        <v>430</v>
      </c>
      <c r="D28" s="21">
        <v>90</v>
      </c>
      <c r="E28" s="21">
        <f t="shared" si="0"/>
        <v>340</v>
      </c>
    </row>
    <row r="29" spans="2:11" ht="15" customHeight="1" x14ac:dyDescent="0.25">
      <c r="B29" s="3" t="s">
        <v>58</v>
      </c>
      <c r="C29" s="18">
        <v>360</v>
      </c>
      <c r="D29" s="18">
        <v>4860</v>
      </c>
      <c r="E29" s="18">
        <f t="shared" si="0"/>
        <v>-4500</v>
      </c>
    </row>
    <row r="30" spans="2:11" ht="15" customHeight="1" x14ac:dyDescent="0.25">
      <c r="B30" s="16" t="s">
        <v>17</v>
      </c>
      <c r="C30" s="21">
        <v>4820</v>
      </c>
      <c r="D30" s="21">
        <v>340</v>
      </c>
      <c r="E30" s="21">
        <f t="shared" si="0"/>
        <v>4480</v>
      </c>
    </row>
    <row r="31" spans="2:11" ht="15" customHeight="1" x14ac:dyDescent="0.25">
      <c r="B31" s="3" t="s">
        <v>22</v>
      </c>
      <c r="C31" s="18">
        <v>4070.0000000000005</v>
      </c>
      <c r="D31" s="18">
        <v>1640</v>
      </c>
      <c r="E31" s="18">
        <f t="shared" si="0"/>
        <v>2430.0000000000005</v>
      </c>
    </row>
    <row r="32" spans="2:11" ht="15" customHeight="1" x14ac:dyDescent="0.25">
      <c r="B32" s="16" t="s">
        <v>60</v>
      </c>
      <c r="C32" s="21">
        <v>1940</v>
      </c>
      <c r="D32" s="21">
        <v>520</v>
      </c>
      <c r="E32" s="21">
        <f t="shared" si="0"/>
        <v>1420</v>
      </c>
    </row>
    <row r="33" spans="2:5" ht="15" customHeight="1" x14ac:dyDescent="0.25">
      <c r="B33" s="3" t="s">
        <v>61</v>
      </c>
      <c r="C33" s="18">
        <v>240</v>
      </c>
      <c r="D33" s="18">
        <v>330</v>
      </c>
      <c r="E33" s="18">
        <f t="shared" si="0"/>
        <v>-90</v>
      </c>
    </row>
    <row r="34" spans="2:5" ht="15" customHeight="1" x14ac:dyDescent="0.25">
      <c r="B34" s="16" t="s">
        <v>24</v>
      </c>
      <c r="C34" s="21">
        <v>10</v>
      </c>
      <c r="D34" s="21">
        <v>840</v>
      </c>
      <c r="E34" s="21">
        <f t="shared" si="0"/>
        <v>-830</v>
      </c>
    </row>
    <row r="35" spans="2:5" ht="15" customHeight="1" x14ac:dyDescent="0.25">
      <c r="B35" s="3" t="s">
        <v>25</v>
      </c>
      <c r="C35" s="18">
        <v>20</v>
      </c>
      <c r="D35" s="18">
        <v>740</v>
      </c>
      <c r="E35" s="18">
        <f t="shared" si="0"/>
        <v>-720</v>
      </c>
    </row>
    <row r="36" spans="2:5" ht="15" customHeight="1" x14ac:dyDescent="0.25">
      <c r="B36" s="16" t="s">
        <v>26</v>
      </c>
      <c r="C36" s="21">
        <v>70</v>
      </c>
      <c r="D36" s="21">
        <v>770</v>
      </c>
      <c r="E36" s="21">
        <f t="shared" si="0"/>
        <v>-700</v>
      </c>
    </row>
    <row r="37" spans="2:5" ht="15" customHeight="1" x14ac:dyDescent="0.25">
      <c r="B37" s="3" t="s">
        <v>28</v>
      </c>
      <c r="C37" s="18">
        <v>114470</v>
      </c>
      <c r="D37" s="18">
        <v>410</v>
      </c>
      <c r="E37" s="18">
        <f t="shared" si="0"/>
        <v>114060</v>
      </c>
    </row>
    <row r="38" spans="2:5" ht="15" customHeight="1" x14ac:dyDescent="0.25">
      <c r="B38" s="16" t="s">
        <v>63</v>
      </c>
      <c r="C38" s="21">
        <v>140</v>
      </c>
      <c r="D38" s="21">
        <v>320</v>
      </c>
      <c r="E38" s="21">
        <f t="shared" si="0"/>
        <v>-180</v>
      </c>
    </row>
    <row r="39" spans="2:5" ht="15" customHeight="1" x14ac:dyDescent="0.25">
      <c r="B39" s="3" t="s">
        <v>64</v>
      </c>
      <c r="C39" s="18">
        <v>10</v>
      </c>
      <c r="D39" s="18">
        <v>4720</v>
      </c>
      <c r="E39" s="18">
        <f t="shared" si="0"/>
        <v>-4710</v>
      </c>
    </row>
    <row r="40" spans="2:5" ht="15" customHeight="1" x14ac:dyDescent="0.25">
      <c r="B40" s="16" t="s">
        <v>65</v>
      </c>
      <c r="C40" s="21">
        <v>6200</v>
      </c>
      <c r="D40" s="21">
        <v>9830</v>
      </c>
      <c r="E40" s="21">
        <f t="shared" si="0"/>
        <v>-3630</v>
      </c>
    </row>
    <row r="41" spans="2:5" ht="15" customHeight="1" x14ac:dyDescent="0.25">
      <c r="B41" s="3" t="s">
        <v>29</v>
      </c>
      <c r="C41" s="18">
        <v>42760</v>
      </c>
      <c r="D41" s="18">
        <v>1620</v>
      </c>
      <c r="E41" s="18">
        <f t="shared" si="0"/>
        <v>41140</v>
      </c>
    </row>
    <row r="42" spans="2:5" ht="15" customHeight="1" x14ac:dyDescent="0.25">
      <c r="B42" s="16" t="s">
        <v>67</v>
      </c>
      <c r="C42" s="21">
        <v>150</v>
      </c>
      <c r="D42" s="21">
        <v>50</v>
      </c>
      <c r="E42" s="21">
        <f t="shared" si="0"/>
        <v>100</v>
      </c>
    </row>
    <row r="43" spans="2:5" ht="15" customHeight="1" x14ac:dyDescent="0.25">
      <c r="B43" s="3" t="s">
        <v>68</v>
      </c>
      <c r="C43" s="18">
        <v>40</v>
      </c>
      <c r="D43" s="18">
        <v>890</v>
      </c>
      <c r="E43" s="18">
        <f t="shared" si="0"/>
        <v>-850</v>
      </c>
    </row>
    <row r="44" spans="2:5" ht="15" customHeight="1" x14ac:dyDescent="0.25">
      <c r="B44" s="16" t="s">
        <v>38</v>
      </c>
      <c r="C44" s="21">
        <v>3070</v>
      </c>
      <c r="D44" s="21">
        <v>1260</v>
      </c>
      <c r="E44" s="21">
        <f t="shared" si="0"/>
        <v>1810</v>
      </c>
    </row>
    <row r="45" spans="2:5" ht="15" customHeight="1" x14ac:dyDescent="0.25">
      <c r="B45" s="3" t="s">
        <v>31</v>
      </c>
      <c r="C45" s="18">
        <v>170</v>
      </c>
      <c r="D45" s="18">
        <v>6240</v>
      </c>
      <c r="E45" s="18">
        <f t="shared" si="0"/>
        <v>-6070</v>
      </c>
    </row>
    <row r="46" spans="2:5" ht="15" customHeight="1" x14ac:dyDescent="0.25">
      <c r="B46" s="16" t="s">
        <v>32</v>
      </c>
      <c r="C46" s="21">
        <v>1280</v>
      </c>
      <c r="D46" s="21">
        <v>19770</v>
      </c>
      <c r="E46" s="21">
        <f t="shared" si="0"/>
        <v>-18490</v>
      </c>
    </row>
    <row r="47" spans="2:5" ht="15" customHeight="1" x14ac:dyDescent="0.25">
      <c r="B47" s="3" t="s">
        <v>72</v>
      </c>
      <c r="C47" s="18">
        <v>570</v>
      </c>
      <c r="D47" s="18">
        <v>1600</v>
      </c>
      <c r="E47" s="18">
        <f t="shared" si="0"/>
        <v>-1030</v>
      </c>
    </row>
    <row r="48" spans="2:5" ht="15" customHeight="1" x14ac:dyDescent="0.25">
      <c r="B48" s="16" t="s">
        <v>73</v>
      </c>
      <c r="C48" s="21">
        <v>200</v>
      </c>
      <c r="D48" s="21">
        <v>90</v>
      </c>
      <c r="E48" s="21">
        <f t="shared" si="0"/>
        <v>110</v>
      </c>
    </row>
    <row r="49" spans="2:5" ht="15" customHeight="1" x14ac:dyDescent="0.25">
      <c r="B49" s="3" t="s">
        <v>74</v>
      </c>
      <c r="C49" s="18">
        <v>150</v>
      </c>
      <c r="D49" s="18">
        <v>410</v>
      </c>
      <c r="E49" s="18">
        <f t="shared" si="0"/>
        <v>-260</v>
      </c>
    </row>
    <row r="50" spans="2:5" ht="15" customHeight="1" x14ac:dyDescent="0.25">
      <c r="B50" s="16" t="s">
        <v>33</v>
      </c>
      <c r="C50" s="21">
        <v>10</v>
      </c>
      <c r="D50" s="21">
        <v>360</v>
      </c>
      <c r="E50" s="21">
        <f t="shared" si="0"/>
        <v>-350</v>
      </c>
    </row>
    <row r="51" spans="2:5" ht="15" customHeight="1" x14ac:dyDescent="0.25">
      <c r="B51" s="3" t="s">
        <v>75</v>
      </c>
      <c r="C51" s="18">
        <v>8570</v>
      </c>
      <c r="D51" s="18">
        <v>1500</v>
      </c>
      <c r="E51" s="18">
        <f t="shared" si="0"/>
        <v>7070</v>
      </c>
    </row>
    <row r="52" spans="2:5" ht="15" customHeight="1" x14ac:dyDescent="0.25">
      <c r="B52" s="16" t="s">
        <v>19</v>
      </c>
      <c r="C52" s="21">
        <v>127220</v>
      </c>
      <c r="D52" s="21">
        <v>13370</v>
      </c>
      <c r="E52" s="21">
        <f t="shared" si="0"/>
        <v>113850</v>
      </c>
    </row>
    <row r="53" spans="2:5" ht="15" customHeight="1" x14ac:dyDescent="0.25">
      <c r="B53" s="3" t="s">
        <v>35</v>
      </c>
      <c r="C53" s="18">
        <v>11470</v>
      </c>
      <c r="D53" s="18">
        <v>1160</v>
      </c>
      <c r="E53" s="18">
        <f t="shared" si="0"/>
        <v>10310</v>
      </c>
    </row>
    <row r="54" spans="2:5" ht="15" customHeight="1" x14ac:dyDescent="0.25">
      <c r="B54" s="16" t="s">
        <v>39</v>
      </c>
      <c r="C54" s="21">
        <v>842290</v>
      </c>
      <c r="D54" s="21">
        <v>5260</v>
      </c>
      <c r="E54" s="21">
        <f t="shared" si="0"/>
        <v>837030</v>
      </c>
    </row>
    <row r="55" spans="2:5" ht="15" customHeight="1" x14ac:dyDescent="0.25">
      <c r="B55" s="3" t="s">
        <v>78</v>
      </c>
      <c r="C55" s="18">
        <v>330</v>
      </c>
      <c r="D55" s="18">
        <v>230</v>
      </c>
      <c r="E55" s="18">
        <f t="shared" si="0"/>
        <v>100</v>
      </c>
    </row>
    <row r="56" spans="2:5" ht="15" customHeight="1" x14ac:dyDescent="0.25">
      <c r="B56" s="16" t="s">
        <v>79</v>
      </c>
      <c r="C56" s="21">
        <v>350</v>
      </c>
      <c r="D56" s="21">
        <v>160</v>
      </c>
      <c r="E56" s="21">
        <f t="shared" si="0"/>
        <v>190</v>
      </c>
    </row>
    <row r="57" spans="2:5" ht="15" customHeight="1" x14ac:dyDescent="0.25">
      <c r="B57" s="3" t="s">
        <v>109</v>
      </c>
      <c r="C57" s="18">
        <v>690</v>
      </c>
      <c r="D57" s="18">
        <v>10</v>
      </c>
      <c r="E57" s="18">
        <f t="shared" si="0"/>
        <v>680</v>
      </c>
    </row>
    <row r="58" spans="2:5" ht="15" customHeight="1" x14ac:dyDescent="0.25">
      <c r="B58" s="16" t="s">
        <v>36</v>
      </c>
      <c r="C58" s="21">
        <v>254960</v>
      </c>
      <c r="D58" s="21">
        <v>5940</v>
      </c>
      <c r="E58" s="21">
        <f t="shared" si="0"/>
        <v>249020</v>
      </c>
    </row>
    <row r="59" spans="2:5" ht="15" customHeight="1" x14ac:dyDescent="0.25">
      <c r="B59" s="3" t="s">
        <v>80</v>
      </c>
      <c r="C59" s="18">
        <v>210220</v>
      </c>
      <c r="D59" s="18">
        <v>9280</v>
      </c>
      <c r="E59" s="18">
        <f t="shared" si="0"/>
        <v>200940</v>
      </c>
    </row>
    <row r="60" spans="2:5" ht="15" customHeight="1" x14ac:dyDescent="0.25">
      <c r="B60" s="16" t="s">
        <v>81</v>
      </c>
      <c r="C60" s="21">
        <v>6490</v>
      </c>
      <c r="D60" s="21">
        <v>2220</v>
      </c>
      <c r="E60" s="21">
        <f t="shared" si="0"/>
        <v>4270</v>
      </c>
    </row>
    <row r="61" spans="2:5" ht="15" customHeight="1" x14ac:dyDescent="0.25">
      <c r="B61" s="16"/>
      <c r="C61" s="21"/>
      <c r="D61" s="21"/>
      <c r="E61" s="21"/>
    </row>
    <row r="62" spans="2:5" ht="15" customHeight="1" x14ac:dyDescent="0.25">
      <c r="B62" s="91" t="s">
        <v>8</v>
      </c>
      <c r="C62" s="92">
        <v>3027710</v>
      </c>
      <c r="D62" s="92">
        <v>81080</v>
      </c>
      <c r="E62" s="92">
        <f t="shared" ref="E62:E65" si="1">C62-D62</f>
        <v>2946630</v>
      </c>
    </row>
    <row r="63" spans="2:5" ht="15" customHeight="1" x14ac:dyDescent="0.25">
      <c r="B63" s="38" t="s">
        <v>45</v>
      </c>
      <c r="C63" s="93">
        <v>224160</v>
      </c>
      <c r="D63" s="93">
        <v>51030</v>
      </c>
      <c r="E63" s="93">
        <f t="shared" si="1"/>
        <v>173130</v>
      </c>
    </row>
    <row r="64" spans="2:5" ht="15" customHeight="1" x14ac:dyDescent="0.25">
      <c r="B64" s="38" t="s">
        <v>110</v>
      </c>
      <c r="C64" s="93">
        <v>1931900</v>
      </c>
      <c r="D64" s="93">
        <v>87530</v>
      </c>
      <c r="E64" s="93">
        <f t="shared" si="1"/>
        <v>1844370</v>
      </c>
    </row>
    <row r="65" spans="1:6" ht="15" customHeight="1" thickBot="1" x14ac:dyDescent="0.3">
      <c r="B65" s="94" t="s">
        <v>47</v>
      </c>
      <c r="C65" s="95">
        <v>1659150</v>
      </c>
      <c r="D65" s="95">
        <v>46510</v>
      </c>
      <c r="E65" s="95">
        <f t="shared" si="1"/>
        <v>1612640</v>
      </c>
    </row>
    <row r="66" spans="1:6" ht="15" customHeight="1" x14ac:dyDescent="0.25">
      <c r="B66" s="4"/>
      <c r="C66" s="5"/>
      <c r="D66" s="5"/>
      <c r="E66" s="5"/>
    </row>
    <row r="67" spans="1:6" ht="15" customHeight="1" x14ac:dyDescent="0.25">
      <c r="A67" s="61" t="s">
        <v>9</v>
      </c>
      <c r="B67" s="210" t="s">
        <v>102</v>
      </c>
      <c r="C67" s="211"/>
      <c r="D67" s="211"/>
      <c r="E67" s="211"/>
    </row>
    <row r="68" spans="1:6" ht="15" customHeight="1" x14ac:dyDescent="0.25">
      <c r="A68" s="96" t="s">
        <v>6</v>
      </c>
      <c r="B68" s="204" t="s">
        <v>128</v>
      </c>
      <c r="C68" s="205"/>
      <c r="D68" s="205"/>
      <c r="E68" s="205"/>
      <c r="F68" s="205"/>
    </row>
    <row r="69" spans="1:6" ht="15" customHeight="1" x14ac:dyDescent="0.25">
      <c r="A69" s="96" t="s">
        <v>2</v>
      </c>
      <c r="B69" s="212" t="s">
        <v>127</v>
      </c>
      <c r="C69" s="207"/>
      <c r="D69" s="207"/>
      <c r="E69" s="207"/>
    </row>
    <row r="70" spans="1:6" ht="15" customHeight="1" x14ac:dyDescent="0.25"/>
    <row r="71" spans="1:6" ht="15" customHeight="1" x14ac:dyDescent="0.25"/>
    <row r="72" spans="1:6" ht="15" customHeight="1" x14ac:dyDescent="0.25"/>
  </sheetData>
  <sortState xmlns:xlrd2="http://schemas.microsoft.com/office/spreadsheetml/2017/richdata2" ref="B6:E61">
    <sortCondition ref="B6:B61"/>
  </sortState>
  <mergeCells count="4">
    <mergeCell ref="B2:E2"/>
    <mergeCell ref="B67:E67"/>
    <mergeCell ref="B69:E69"/>
    <mergeCell ref="B68:F68"/>
  </mergeCells>
  <hyperlinks>
    <hyperlink ref="E1" location="Contents!A1" display="[contents Ç]" xr:uid="{00000000-0004-0000-0100-000000000000}"/>
    <hyperlink ref="B69" r:id="rId1" xr:uid="{00000000-0004-0000-0100-000001000000}"/>
    <hyperlink ref="B69:E69" r:id="rId2" display="http://www.observatorioemigracao.pt/np4/5810.html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7" ht="30" customHeight="1" thickBot="1" x14ac:dyDescent="0.3">
      <c r="B2" s="208" t="s">
        <v>112</v>
      </c>
      <c r="C2" s="213"/>
      <c r="D2" s="213"/>
      <c r="E2" s="213"/>
    </row>
    <row r="3" spans="1:7" ht="45" customHeight="1" x14ac:dyDescent="0.25">
      <c r="B3" s="17" t="s">
        <v>10</v>
      </c>
      <c r="C3" s="14" t="s">
        <v>86</v>
      </c>
      <c r="D3" s="14" t="s">
        <v>82</v>
      </c>
      <c r="E3" s="15" t="s">
        <v>83</v>
      </c>
    </row>
    <row r="4" spans="1:7" ht="30" customHeight="1" x14ac:dyDescent="0.25">
      <c r="B4" s="88" t="s">
        <v>85</v>
      </c>
      <c r="C4" s="117">
        <v>3303650</v>
      </c>
      <c r="D4" s="101">
        <f>C4/C$4*100</f>
        <v>100</v>
      </c>
      <c r="E4" s="101" t="s">
        <v>40</v>
      </c>
    </row>
    <row r="5" spans="1:7" ht="15" customHeight="1" x14ac:dyDescent="0.25">
      <c r="B5" s="88" t="s">
        <v>84</v>
      </c>
      <c r="C5" s="152"/>
      <c r="D5" s="153"/>
      <c r="E5" s="153"/>
      <c r="F5" s="86"/>
      <c r="G5" s="86"/>
    </row>
    <row r="6" spans="1:7" ht="15" customHeight="1" x14ac:dyDescent="0.25">
      <c r="A6"/>
      <c r="B6" s="103" t="s">
        <v>20</v>
      </c>
      <c r="C6" s="113">
        <v>1033119.9999999999</v>
      </c>
      <c r="D6" s="22">
        <f>C6/C$4*100</f>
        <v>31.272077853283488</v>
      </c>
      <c r="E6" s="22">
        <f>D6</f>
        <v>31.272077853283488</v>
      </c>
    </row>
    <row r="7" spans="1:7" ht="15" customHeight="1" x14ac:dyDescent="0.25">
      <c r="A7"/>
      <c r="B7" s="104" t="s">
        <v>39</v>
      </c>
      <c r="C7" s="114">
        <v>842290</v>
      </c>
      <c r="D7" s="23">
        <f t="shared" ref="D7:D19" si="0">C7/C$4*100</f>
        <v>25.495739560788827</v>
      </c>
      <c r="E7" s="23">
        <f>D7+E6</f>
        <v>56.767817414072312</v>
      </c>
    </row>
    <row r="8" spans="1:7" ht="15" customHeight="1" x14ac:dyDescent="0.25">
      <c r="A8"/>
      <c r="B8" s="103" t="s">
        <v>15</v>
      </c>
      <c r="C8" s="113">
        <v>255470</v>
      </c>
      <c r="D8" s="22">
        <f t="shared" si="0"/>
        <v>7.7329620268490915</v>
      </c>
      <c r="E8" s="22">
        <f t="shared" ref="E8:E19" si="1">D8+E7</f>
        <v>64.500779440921406</v>
      </c>
    </row>
    <row r="9" spans="1:7" ht="15" customHeight="1" x14ac:dyDescent="0.25">
      <c r="A9"/>
      <c r="B9" s="104" t="s">
        <v>36</v>
      </c>
      <c r="C9" s="114">
        <v>254960</v>
      </c>
      <c r="D9" s="23">
        <f t="shared" si="0"/>
        <v>7.7175245561727186</v>
      </c>
      <c r="E9" s="23">
        <f t="shared" si="1"/>
        <v>72.218303997094125</v>
      </c>
    </row>
    <row r="10" spans="1:7" ht="15" customHeight="1" x14ac:dyDescent="0.25">
      <c r="A10"/>
      <c r="B10" s="103" t="s">
        <v>42</v>
      </c>
      <c r="C10" s="113">
        <v>213120</v>
      </c>
      <c r="D10" s="22">
        <f t="shared" si="0"/>
        <v>6.4510465697032071</v>
      </c>
      <c r="E10" s="22">
        <f t="shared" si="1"/>
        <v>78.669350566797334</v>
      </c>
    </row>
    <row r="11" spans="1:7" ht="15" customHeight="1" x14ac:dyDescent="0.25">
      <c r="A11"/>
      <c r="B11" s="105" t="s">
        <v>80</v>
      </c>
      <c r="C11" s="115">
        <v>210220</v>
      </c>
      <c r="D11" s="98">
        <f t="shared" si="0"/>
        <v>6.3632648737003015</v>
      </c>
      <c r="E11" s="98">
        <f t="shared" si="1"/>
        <v>85.032615440497636</v>
      </c>
    </row>
    <row r="12" spans="1:7" ht="15" customHeight="1" x14ac:dyDescent="0.25">
      <c r="A12"/>
      <c r="B12" s="103" t="s">
        <v>19</v>
      </c>
      <c r="C12" s="113">
        <v>127220</v>
      </c>
      <c r="D12" s="22">
        <f t="shared" si="0"/>
        <v>3.8508921949964434</v>
      </c>
      <c r="E12" s="22">
        <f t="shared" si="1"/>
        <v>88.883507635494084</v>
      </c>
    </row>
    <row r="13" spans="1:7" ht="15" customHeight="1" x14ac:dyDescent="0.25">
      <c r="A13"/>
      <c r="B13" s="104" t="s">
        <v>26</v>
      </c>
      <c r="C13" s="114">
        <v>114470</v>
      </c>
      <c r="D13" s="23">
        <f t="shared" si="0"/>
        <v>3.4649554280871158</v>
      </c>
      <c r="E13" s="23">
        <f t="shared" si="1"/>
        <v>92.348463063581193</v>
      </c>
    </row>
    <row r="14" spans="1:7" ht="15" customHeight="1" x14ac:dyDescent="0.25">
      <c r="A14"/>
      <c r="B14" s="103" t="s">
        <v>11</v>
      </c>
      <c r="C14" s="113">
        <v>66600</v>
      </c>
      <c r="D14" s="22">
        <f t="shared" si="0"/>
        <v>2.0159520530322523</v>
      </c>
      <c r="E14" s="22">
        <f t="shared" si="1"/>
        <v>94.364415116613444</v>
      </c>
    </row>
    <row r="15" spans="1:7" ht="15" customHeight="1" x14ac:dyDescent="0.25">
      <c r="A15"/>
      <c r="B15" s="104" t="s">
        <v>29</v>
      </c>
      <c r="C15" s="114">
        <v>42760</v>
      </c>
      <c r="D15" s="23">
        <f t="shared" si="0"/>
        <v>1.2943259727876741</v>
      </c>
      <c r="E15" s="23">
        <f t="shared" si="1"/>
        <v>95.658741089401119</v>
      </c>
    </row>
    <row r="16" spans="1:7" ht="15" customHeight="1" x14ac:dyDescent="0.25">
      <c r="A16"/>
      <c r="B16" s="103" t="s">
        <v>52</v>
      </c>
      <c r="C16" s="113">
        <v>32490.000000000004</v>
      </c>
      <c r="D16" s="22">
        <f t="shared" si="0"/>
        <v>0.9834576907360042</v>
      </c>
      <c r="E16" s="22">
        <f t="shared" si="1"/>
        <v>96.642198780137122</v>
      </c>
    </row>
    <row r="17" spans="1:6" ht="15" customHeight="1" x14ac:dyDescent="0.25">
      <c r="A17"/>
      <c r="B17" s="104" t="s">
        <v>51</v>
      </c>
      <c r="C17" s="114">
        <v>19950</v>
      </c>
      <c r="D17" s="23">
        <f t="shared" si="0"/>
        <v>0.60387752939930073</v>
      </c>
      <c r="E17" s="23">
        <f t="shared" si="1"/>
        <v>97.24607630953642</v>
      </c>
    </row>
    <row r="18" spans="1:6" ht="15" customHeight="1" x14ac:dyDescent="0.25">
      <c r="A18"/>
      <c r="B18" s="103" t="s">
        <v>35</v>
      </c>
      <c r="C18" s="113">
        <v>11470</v>
      </c>
      <c r="D18" s="22">
        <f t="shared" si="0"/>
        <v>0.34719174246666568</v>
      </c>
      <c r="E18" s="22">
        <f t="shared" si="1"/>
        <v>97.593268052003083</v>
      </c>
    </row>
    <row r="19" spans="1:6" ht="15" customHeight="1" thickBot="1" x14ac:dyDescent="0.3">
      <c r="A19"/>
      <c r="B19" s="106" t="s">
        <v>30</v>
      </c>
      <c r="C19" s="116">
        <v>8630</v>
      </c>
      <c r="D19" s="100">
        <f t="shared" si="0"/>
        <v>0.26122621948450953</v>
      </c>
      <c r="E19" s="100">
        <f t="shared" si="1"/>
        <v>97.854494271487596</v>
      </c>
    </row>
    <row r="20" spans="1:6" ht="15" customHeight="1" x14ac:dyDescent="0.25"/>
    <row r="21" spans="1:6" ht="15" customHeight="1" x14ac:dyDescent="0.25">
      <c r="A21" s="61" t="s">
        <v>9</v>
      </c>
      <c r="B21" s="210" t="s">
        <v>102</v>
      </c>
      <c r="C21" s="211"/>
      <c r="D21" s="211"/>
      <c r="E21" s="211"/>
    </row>
    <row r="22" spans="1:6" ht="15" customHeight="1" x14ac:dyDescent="0.25">
      <c r="A22" s="78" t="s">
        <v>6</v>
      </c>
      <c r="B22" s="204" t="s">
        <v>128</v>
      </c>
      <c r="C22" s="205"/>
      <c r="D22" s="205"/>
      <c r="E22" s="205"/>
      <c r="F22" s="205"/>
    </row>
    <row r="23" spans="1:6" ht="15" customHeight="1" x14ac:dyDescent="0.25">
      <c r="A23" s="78" t="s">
        <v>2</v>
      </c>
      <c r="B23" s="212" t="s">
        <v>127</v>
      </c>
      <c r="C23" s="214"/>
      <c r="D23" s="214"/>
      <c r="E23" s="214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</sheetData>
  <mergeCells count="4">
    <mergeCell ref="B2:E2"/>
    <mergeCell ref="B21:E21"/>
    <mergeCell ref="B23:E23"/>
    <mergeCell ref="B22:F22"/>
  </mergeCells>
  <hyperlinks>
    <hyperlink ref="E1" location="Contents!A1" display="[contents Ç]" xr:uid="{00000000-0004-0000-0200-000000000000}"/>
    <hyperlink ref="B23" r:id="rId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48" t="s">
        <v>1</v>
      </c>
      <c r="C1" s="13"/>
      <c r="D1" s="13"/>
      <c r="E1" s="13"/>
      <c r="F1" s="71" t="s">
        <v>5</v>
      </c>
    </row>
    <row r="2" spans="1:6" ht="30" customHeight="1" thickBot="1" x14ac:dyDescent="0.3">
      <c r="B2" s="208" t="s">
        <v>114</v>
      </c>
      <c r="C2" s="213"/>
      <c r="D2" s="213"/>
      <c r="E2" s="213"/>
      <c r="F2" s="213"/>
    </row>
    <row r="3" spans="1:6" ht="45" customHeight="1" x14ac:dyDescent="0.25">
      <c r="B3" s="48" t="s">
        <v>10</v>
      </c>
      <c r="C3" s="107" t="s">
        <v>107</v>
      </c>
      <c r="D3" s="107" t="s">
        <v>113</v>
      </c>
      <c r="E3" s="107" t="s">
        <v>101</v>
      </c>
      <c r="F3" s="107" t="s">
        <v>87</v>
      </c>
    </row>
    <row r="4" spans="1:6" ht="30" customHeight="1" x14ac:dyDescent="0.25">
      <c r="B4" s="88" t="s">
        <v>85</v>
      </c>
      <c r="C4" s="83">
        <v>3060710</v>
      </c>
      <c r="D4" s="83">
        <v>3303650</v>
      </c>
      <c r="E4" s="82">
        <f>D4-C4</f>
        <v>242940</v>
      </c>
      <c r="F4" s="108">
        <f>(D4/C4*100)-100</f>
        <v>7.9373740079916217</v>
      </c>
    </row>
    <row r="5" spans="1:6" ht="15" customHeight="1" x14ac:dyDescent="0.25">
      <c r="B5" s="102" t="s">
        <v>84</v>
      </c>
      <c r="C5" s="83"/>
      <c r="D5" s="83"/>
      <c r="E5" s="82"/>
      <c r="F5" s="108"/>
    </row>
    <row r="6" spans="1:6" ht="15" customHeight="1" x14ac:dyDescent="0.25">
      <c r="B6" s="103" t="s">
        <v>20</v>
      </c>
      <c r="C6" s="113">
        <v>882180</v>
      </c>
      <c r="D6" s="113">
        <v>1033119.9999999999</v>
      </c>
      <c r="E6" s="18">
        <f t="shared" ref="E6:E19" si="0">D6-C6</f>
        <v>150939.99999999988</v>
      </c>
      <c r="F6" s="109">
        <f t="shared" ref="F6:F19" si="1">(D6/C6*100)-100</f>
        <v>17.109886871160057</v>
      </c>
    </row>
    <row r="7" spans="1:6" ht="15" customHeight="1" x14ac:dyDescent="0.25">
      <c r="B7" s="104" t="s">
        <v>39</v>
      </c>
      <c r="C7" s="114">
        <v>812810</v>
      </c>
      <c r="D7" s="114">
        <v>842290</v>
      </c>
      <c r="E7" s="19">
        <f t="shared" si="0"/>
        <v>29480</v>
      </c>
      <c r="F7" s="110">
        <f t="shared" si="1"/>
        <v>3.6269238813498816</v>
      </c>
    </row>
    <row r="8" spans="1:6" ht="15" customHeight="1" x14ac:dyDescent="0.25">
      <c r="B8" s="103" t="s">
        <v>15</v>
      </c>
      <c r="C8" s="113">
        <v>196190</v>
      </c>
      <c r="D8" s="113">
        <v>255470</v>
      </c>
      <c r="E8" s="18">
        <f t="shared" si="0"/>
        <v>59280</v>
      </c>
      <c r="F8" s="109">
        <f t="shared" si="1"/>
        <v>30.215607319435236</v>
      </c>
    </row>
    <row r="9" spans="1:6" ht="15" customHeight="1" x14ac:dyDescent="0.25">
      <c r="B9" s="104" t="s">
        <v>36</v>
      </c>
      <c r="C9" s="114">
        <v>202220</v>
      </c>
      <c r="D9" s="114">
        <v>254960</v>
      </c>
      <c r="E9" s="19">
        <f t="shared" si="0"/>
        <v>52740</v>
      </c>
      <c r="F9" s="110">
        <f t="shared" si="1"/>
        <v>26.080506379190965</v>
      </c>
    </row>
    <row r="10" spans="1:6" ht="15" customHeight="1" x14ac:dyDescent="0.25">
      <c r="B10" s="103" t="s">
        <v>42</v>
      </c>
      <c r="C10" s="113">
        <v>247960</v>
      </c>
      <c r="D10" s="113">
        <v>213120</v>
      </c>
      <c r="E10" s="18">
        <f t="shared" si="0"/>
        <v>-34840</v>
      </c>
      <c r="F10" s="109">
        <f t="shared" si="1"/>
        <v>-14.050653331182446</v>
      </c>
    </row>
    <row r="11" spans="1:6" ht="15" customHeight="1" x14ac:dyDescent="0.25">
      <c r="B11" s="105" t="s">
        <v>80</v>
      </c>
      <c r="C11" s="115">
        <v>163450</v>
      </c>
      <c r="D11" s="115">
        <v>210220</v>
      </c>
      <c r="E11" s="20">
        <f t="shared" si="0"/>
        <v>46770</v>
      </c>
      <c r="F11" s="111">
        <f t="shared" si="1"/>
        <v>28.614255123891098</v>
      </c>
    </row>
    <row r="12" spans="1:6" ht="15" customHeight="1" x14ac:dyDescent="0.25">
      <c r="B12" s="103" t="s">
        <v>19</v>
      </c>
      <c r="C12" s="113">
        <v>166930</v>
      </c>
      <c r="D12" s="113">
        <v>127220</v>
      </c>
      <c r="E12" s="18">
        <f t="shared" si="0"/>
        <v>-39710</v>
      </c>
      <c r="F12" s="109">
        <f t="shared" si="1"/>
        <v>-23.788414305397481</v>
      </c>
    </row>
    <row r="13" spans="1:6" ht="15" customHeight="1" x14ac:dyDescent="0.25">
      <c r="B13" s="104" t="s">
        <v>26</v>
      </c>
      <c r="C13" s="114">
        <v>95150</v>
      </c>
      <c r="D13" s="114">
        <v>114470</v>
      </c>
      <c r="E13" s="19">
        <f t="shared" si="0"/>
        <v>19320</v>
      </c>
      <c r="F13" s="110">
        <f t="shared" si="1"/>
        <v>20.304781923279023</v>
      </c>
    </row>
    <row r="14" spans="1:6" ht="15" customHeight="1" x14ac:dyDescent="0.25">
      <c r="B14" s="103" t="s">
        <v>11</v>
      </c>
      <c r="C14" s="113">
        <v>77900</v>
      </c>
      <c r="D14" s="113">
        <v>66600</v>
      </c>
      <c r="E14" s="18">
        <f t="shared" si="0"/>
        <v>-11300</v>
      </c>
      <c r="F14" s="109">
        <f t="shared" si="1"/>
        <v>-14.505776636713748</v>
      </c>
    </row>
    <row r="15" spans="1:6" ht="15" customHeight="1" x14ac:dyDescent="0.25">
      <c r="B15" s="104" t="s">
        <v>29</v>
      </c>
      <c r="C15" s="114">
        <v>37160</v>
      </c>
      <c r="D15" s="114">
        <v>42760</v>
      </c>
      <c r="E15" s="19">
        <f t="shared" si="0"/>
        <v>5600</v>
      </c>
      <c r="F15" s="110">
        <f t="shared" si="1"/>
        <v>15.069967707212044</v>
      </c>
    </row>
    <row r="16" spans="1:6" ht="15" customHeight="1" x14ac:dyDescent="0.25">
      <c r="B16" s="103" t="s">
        <v>52</v>
      </c>
      <c r="C16" s="113">
        <v>62890</v>
      </c>
      <c r="D16" s="113">
        <v>32490.000000000004</v>
      </c>
      <c r="E16" s="18">
        <f t="shared" si="0"/>
        <v>-30399.999999999996</v>
      </c>
      <c r="F16" s="109">
        <f t="shared" si="1"/>
        <v>-48.338368580060418</v>
      </c>
    </row>
    <row r="17" spans="1:6" ht="15" customHeight="1" x14ac:dyDescent="0.25">
      <c r="B17" s="104" t="s">
        <v>51</v>
      </c>
      <c r="C17" s="114">
        <v>26830</v>
      </c>
      <c r="D17" s="114">
        <v>19950</v>
      </c>
      <c r="E17" s="19">
        <f t="shared" si="0"/>
        <v>-6880</v>
      </c>
      <c r="F17" s="110">
        <f t="shared" si="1"/>
        <v>-25.642937010808794</v>
      </c>
    </row>
    <row r="18" spans="1:6" ht="15" customHeight="1" x14ac:dyDescent="0.25">
      <c r="B18" s="103" t="s">
        <v>35</v>
      </c>
      <c r="C18" s="113">
        <v>9340</v>
      </c>
      <c r="D18" s="113">
        <v>11470</v>
      </c>
      <c r="E18" s="18">
        <f t="shared" si="0"/>
        <v>2130</v>
      </c>
      <c r="F18" s="109">
        <f t="shared" si="1"/>
        <v>22.805139186295492</v>
      </c>
    </row>
    <row r="19" spans="1:6" ht="15" customHeight="1" thickBot="1" x14ac:dyDescent="0.3">
      <c r="B19" s="106" t="s">
        <v>30</v>
      </c>
      <c r="C19" s="116">
        <v>7250</v>
      </c>
      <c r="D19" s="116">
        <v>8630</v>
      </c>
      <c r="E19" s="99">
        <f t="shared" si="0"/>
        <v>1380</v>
      </c>
      <c r="F19" s="112">
        <f t="shared" si="1"/>
        <v>19.034482758620697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9</v>
      </c>
      <c r="B21" s="215" t="s">
        <v>102</v>
      </c>
      <c r="C21" s="211"/>
      <c r="D21" s="211"/>
      <c r="E21" s="211"/>
      <c r="F21" s="211"/>
    </row>
    <row r="22" spans="1:6" ht="15" customHeight="1" x14ac:dyDescent="0.25">
      <c r="A22" s="78" t="s">
        <v>6</v>
      </c>
      <c r="B22" s="204" t="s">
        <v>128</v>
      </c>
      <c r="C22" s="205"/>
      <c r="D22" s="205"/>
      <c r="E22" s="205"/>
      <c r="F22" s="205"/>
    </row>
    <row r="23" spans="1:6" ht="15" customHeight="1" x14ac:dyDescent="0.25">
      <c r="A23" s="78" t="s">
        <v>2</v>
      </c>
      <c r="B23" s="212" t="s">
        <v>127</v>
      </c>
      <c r="C23" s="216"/>
      <c r="D23" s="216"/>
      <c r="E23" s="216"/>
      <c r="F23" s="216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 xr:uid="{00000000-0004-0000-0300-000000000000}"/>
    <hyperlink ref="B23" r:id="rId1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11" ht="30" customHeight="1" x14ac:dyDescent="0.25">
      <c r="A1" s="54" t="s">
        <v>0</v>
      </c>
      <c r="B1" s="148" t="s">
        <v>1</v>
      </c>
      <c r="C1" s="13"/>
      <c r="D1" s="13"/>
      <c r="E1" s="71" t="s">
        <v>5</v>
      </c>
    </row>
    <row r="2" spans="1:11" s="39" customFormat="1" ht="30" customHeight="1" thickBot="1" x14ac:dyDescent="0.25">
      <c r="B2" s="208" t="s">
        <v>116</v>
      </c>
      <c r="C2" s="213"/>
      <c r="D2" s="213"/>
      <c r="E2" s="213"/>
    </row>
    <row r="3" spans="1:11" customFormat="1" ht="45" customHeight="1" x14ac:dyDescent="0.25">
      <c r="B3" s="119" t="s">
        <v>7</v>
      </c>
      <c r="C3" s="122">
        <v>2014</v>
      </c>
      <c r="D3" s="122">
        <v>2015</v>
      </c>
      <c r="E3" s="107" t="s">
        <v>87</v>
      </c>
    </row>
    <row r="4" spans="1:11" customFormat="1" ht="30" customHeight="1" x14ac:dyDescent="0.25">
      <c r="B4" s="123" t="s">
        <v>94</v>
      </c>
      <c r="C4" s="124"/>
      <c r="D4" s="124"/>
      <c r="E4" s="124"/>
    </row>
    <row r="5" spans="1:11" customFormat="1" ht="15" customHeight="1" x14ac:dyDescent="0.25">
      <c r="B5" s="125" t="s">
        <v>90</v>
      </c>
      <c r="C5" s="137">
        <v>3060710</v>
      </c>
      <c r="D5" s="137">
        <v>3303650</v>
      </c>
      <c r="E5" s="109">
        <f t="shared" ref="E5:E10" si="0">(D5/C5*100)-100</f>
        <v>7.9373740079916217</v>
      </c>
    </row>
    <row r="6" spans="1:11" customFormat="1" ht="15" customHeight="1" x14ac:dyDescent="0.25">
      <c r="B6" s="126" t="s">
        <v>91</v>
      </c>
      <c r="C6" s="138">
        <v>173079055.00000003</v>
      </c>
      <c r="D6" s="138">
        <v>179539853</v>
      </c>
      <c r="E6" s="110">
        <f t="shared" si="0"/>
        <v>3.732859530576917</v>
      </c>
    </row>
    <row r="7" spans="1:11" customFormat="1" ht="15" customHeight="1" x14ac:dyDescent="0.25">
      <c r="B7" s="125" t="s">
        <v>92</v>
      </c>
      <c r="C7" s="137">
        <v>69360347.999999985</v>
      </c>
      <c r="D7" s="137">
        <v>72812422</v>
      </c>
      <c r="E7" s="109">
        <f t="shared" si="0"/>
        <v>4.9770136678091887</v>
      </c>
    </row>
    <row r="8" spans="1:11" customFormat="1" ht="30" customHeight="1" x14ac:dyDescent="0.25">
      <c r="B8" s="121" t="s">
        <v>93</v>
      </c>
      <c r="C8" s="118"/>
      <c r="D8" s="118"/>
      <c r="E8" s="118"/>
    </row>
    <row r="9" spans="1:11" customFormat="1" ht="15" customHeight="1" x14ac:dyDescent="0.25">
      <c r="B9" s="120" t="s">
        <v>91</v>
      </c>
      <c r="C9" s="139">
        <f>C$5/C6*100</f>
        <v>1.768388439606398</v>
      </c>
      <c r="D9" s="139">
        <f>D$5/D6*100</f>
        <v>1.8400650021697413</v>
      </c>
      <c r="E9" s="139">
        <f t="shared" si="0"/>
        <v>4.0532137033929558</v>
      </c>
    </row>
    <row r="10" spans="1:11" customFormat="1" ht="15" customHeight="1" thickBot="1" x14ac:dyDescent="0.3">
      <c r="B10" s="179" t="s">
        <v>92</v>
      </c>
      <c r="C10" s="180">
        <f>C$5/C7*100</f>
        <v>4.4127662104578835</v>
      </c>
      <c r="D10" s="180">
        <f>D$5/D7*100</f>
        <v>4.5372065771964021</v>
      </c>
      <c r="E10" s="180">
        <f t="shared" si="0"/>
        <v>2.8200081491651474</v>
      </c>
    </row>
    <row r="11" spans="1:11" customFormat="1" ht="15" customHeight="1" x14ac:dyDescent="0.25">
      <c r="B11" s="97"/>
      <c r="C11" s="97"/>
      <c r="D11" s="97"/>
      <c r="E11" s="97"/>
    </row>
    <row r="12" spans="1:11" ht="30" customHeight="1" x14ac:dyDescent="0.25">
      <c r="A12" s="61" t="s">
        <v>9</v>
      </c>
      <c r="B12" s="217" t="s">
        <v>115</v>
      </c>
      <c r="C12" s="218"/>
      <c r="D12" s="218"/>
      <c r="E12" s="218"/>
    </row>
    <row r="13" spans="1:11" ht="15" customHeight="1" x14ac:dyDescent="0.25">
      <c r="A13" s="96" t="s">
        <v>6</v>
      </c>
      <c r="B13" s="204" t="s">
        <v>128</v>
      </c>
      <c r="C13" s="205"/>
      <c r="D13" s="205"/>
      <c r="E13" s="205"/>
      <c r="F13" s="205"/>
    </row>
    <row r="14" spans="1:11" ht="15" customHeight="1" x14ac:dyDescent="0.25">
      <c r="A14" s="96" t="s">
        <v>2</v>
      </c>
      <c r="B14" s="212" t="s">
        <v>127</v>
      </c>
      <c r="C14" s="216"/>
      <c r="D14" s="216"/>
      <c r="E14" s="216"/>
    </row>
    <row r="15" spans="1:11" ht="15" customHeight="1" x14ac:dyDescent="0.25">
      <c r="J15"/>
      <c r="K15"/>
    </row>
    <row r="16" spans="1:11" ht="15" customHeight="1" x14ac:dyDescent="0.25">
      <c r="J16"/>
      <c r="K16"/>
    </row>
    <row r="17" spans="10:11" ht="12" customHeight="1" x14ac:dyDescent="0.25">
      <c r="J17"/>
      <c r="K17"/>
    </row>
    <row r="18" spans="10:11" ht="12" customHeight="1" x14ac:dyDescent="0.25">
      <c r="J18"/>
      <c r="K18"/>
    </row>
    <row r="19" spans="10:11" ht="12" customHeight="1" x14ac:dyDescent="0.25">
      <c r="J19"/>
      <c r="K19"/>
    </row>
  </sheetData>
  <mergeCells count="4">
    <mergeCell ref="B2:E2"/>
    <mergeCell ref="B12:E12"/>
    <mergeCell ref="B14:E14"/>
    <mergeCell ref="B13:F13"/>
  </mergeCells>
  <hyperlinks>
    <hyperlink ref="E1" location="Contents!A1" display="[contents Ç]" xr:uid="{00000000-0004-0000-0400-000000000000}"/>
    <hyperlink ref="B14" r:id="rId1" xr:uid="{00000000-0004-0000-04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2"/>
  <sheetViews>
    <sheetView showGridLines="0" workbookViewId="0">
      <selection activeCell="D1" sqref="D1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5.28515625" bestFit="1" customWidth="1"/>
    <col min="8" max="8" width="17.7109375" bestFit="1" customWidth="1"/>
  </cols>
  <sheetData>
    <row r="1" spans="1:23" s="47" customFormat="1" ht="30" customHeight="1" x14ac:dyDescent="0.25">
      <c r="A1" s="53" t="s">
        <v>0</v>
      </c>
      <c r="B1" s="149" t="s">
        <v>1</v>
      </c>
      <c r="C1" s="45"/>
      <c r="D1" s="71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19" t="s">
        <v>124</v>
      </c>
      <c r="C2" s="220"/>
      <c r="D2" s="220"/>
      <c r="F2"/>
      <c r="G2"/>
      <c r="H2"/>
      <c r="I2"/>
      <c r="J2"/>
      <c r="K2"/>
      <c r="L2"/>
    </row>
    <row r="3" spans="1:23" s="47" customFormat="1" ht="45" customHeight="1" thickBot="1" x14ac:dyDescent="0.3">
      <c r="B3" s="128" t="s">
        <v>10</v>
      </c>
      <c r="C3" s="127" t="s">
        <v>97</v>
      </c>
      <c r="D3" s="127" t="s">
        <v>95</v>
      </c>
      <c r="F3"/>
      <c r="G3"/>
      <c r="H3"/>
      <c r="I3"/>
      <c r="J3"/>
      <c r="K3"/>
      <c r="L3"/>
    </row>
    <row r="4" spans="1:23" s="47" customFormat="1" ht="30" customHeight="1" x14ac:dyDescent="0.25">
      <c r="B4" s="123" t="s">
        <v>96</v>
      </c>
      <c r="C4" s="140">
        <v>580593536.23692203</v>
      </c>
      <c r="D4" s="136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2" t="s">
        <v>98</v>
      </c>
      <c r="C5" s="83"/>
      <c r="D5" s="83"/>
      <c r="E5" s="108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6" customFormat="1" ht="15" customHeight="1" x14ac:dyDescent="0.25">
      <c r="A6" s="59"/>
      <c r="B6" s="120" t="s">
        <v>58</v>
      </c>
      <c r="C6" s="129">
        <v>68909757.72628805</v>
      </c>
      <c r="D6" s="131">
        <f>C6/C$4*100</f>
        <v>11.868846865385725</v>
      </c>
      <c r="E6" s="59"/>
      <c r="F6"/>
      <c r="G6"/>
      <c r="H6"/>
      <c r="I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3" s="86" customFormat="1" ht="15" customHeight="1" x14ac:dyDescent="0.25">
      <c r="A7" s="59"/>
      <c r="B7" s="134" t="s">
        <v>44</v>
      </c>
      <c r="C7" s="130">
        <v>63937646.592000015</v>
      </c>
      <c r="D7" s="132">
        <f t="shared" ref="D7:D33" si="0">C7/C$4*100</f>
        <v>11.012462695745388</v>
      </c>
      <c r="E7" s="59"/>
      <c r="F7"/>
      <c r="G7"/>
      <c r="H7"/>
      <c r="I7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3" s="86" customFormat="1" ht="15" customHeight="1" x14ac:dyDescent="0.25">
      <c r="A8" s="59"/>
      <c r="B8" s="120" t="s">
        <v>70</v>
      </c>
      <c r="C8" s="129">
        <v>28482734.079999998</v>
      </c>
      <c r="D8" s="131">
        <f t="shared" si="0"/>
        <v>4.9057959316269564</v>
      </c>
      <c r="E8" s="59"/>
      <c r="F8"/>
      <c r="G8"/>
      <c r="H8"/>
      <c r="I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3" s="86" customFormat="1" ht="15" customHeight="1" x14ac:dyDescent="0.25">
      <c r="A9" s="59"/>
      <c r="B9" s="184" t="s">
        <v>63</v>
      </c>
      <c r="C9" s="130">
        <v>26171339.392000001</v>
      </c>
      <c r="D9" s="132">
        <f t="shared" si="0"/>
        <v>4.507687006236373</v>
      </c>
      <c r="E9" s="59"/>
      <c r="F9"/>
      <c r="G9"/>
      <c r="H9"/>
      <c r="I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3" s="86" customFormat="1" ht="15" customHeight="1" x14ac:dyDescent="0.25">
      <c r="A10" s="59"/>
      <c r="B10" s="185" t="s">
        <v>20</v>
      </c>
      <c r="C10" s="129">
        <v>23347125.408000018</v>
      </c>
      <c r="D10" s="131">
        <f t="shared" si="0"/>
        <v>4.0212513489769179</v>
      </c>
      <c r="E10" s="59"/>
      <c r="F10"/>
      <c r="G10"/>
      <c r="H10"/>
      <c r="I10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3" s="86" customFormat="1" ht="15" customHeight="1" x14ac:dyDescent="0.25">
      <c r="A11" s="59"/>
      <c r="B11" s="173" t="s">
        <v>68</v>
      </c>
      <c r="C11" s="130">
        <v>20459152.345628146</v>
      </c>
      <c r="D11" s="132">
        <f t="shared" si="0"/>
        <v>3.5238339851719274</v>
      </c>
      <c r="E11" s="59"/>
      <c r="F11"/>
      <c r="G11"/>
      <c r="H11"/>
      <c r="I11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3" s="86" customFormat="1" ht="15" customHeight="1" x14ac:dyDescent="0.25">
      <c r="A12" s="59"/>
      <c r="B12" s="120" t="s">
        <v>69</v>
      </c>
      <c r="C12" s="129">
        <v>19306000.127999987</v>
      </c>
      <c r="D12" s="131">
        <f t="shared" si="0"/>
        <v>3.325217888771296</v>
      </c>
      <c r="E12" s="59"/>
      <c r="F12"/>
      <c r="G12"/>
      <c r="H12"/>
      <c r="I12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3" s="86" customFormat="1" ht="15" customHeight="1" x14ac:dyDescent="0.25">
      <c r="A13" s="59"/>
      <c r="B13" s="134" t="s">
        <v>55</v>
      </c>
      <c r="C13" s="130">
        <v>18325400.536870956</v>
      </c>
      <c r="D13" s="132">
        <f t="shared" si="0"/>
        <v>3.1563218315597878</v>
      </c>
      <c r="E13" s="59"/>
      <c r="F13"/>
      <c r="G13"/>
      <c r="H13"/>
      <c r="I13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3" s="86" customFormat="1" ht="15" customHeight="1" x14ac:dyDescent="0.25">
      <c r="A14" s="59"/>
      <c r="B14" s="120" t="s">
        <v>50</v>
      </c>
      <c r="C14" s="129">
        <v>15387890.015999995</v>
      </c>
      <c r="D14" s="131">
        <f t="shared" si="0"/>
        <v>2.650372257971656</v>
      </c>
      <c r="E14" s="59"/>
      <c r="F14"/>
      <c r="G14"/>
      <c r="H14"/>
      <c r="I14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3" s="86" customFormat="1" ht="15" customHeight="1" x14ac:dyDescent="0.25">
      <c r="A15" s="59"/>
      <c r="B15" s="134" t="s">
        <v>15</v>
      </c>
      <c r="C15" s="130">
        <v>15362079.308000004</v>
      </c>
      <c r="D15" s="132">
        <f t="shared" si="0"/>
        <v>2.6459266852277219</v>
      </c>
      <c r="E15" s="59"/>
      <c r="F15"/>
      <c r="G15"/>
      <c r="H15"/>
      <c r="I15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3" s="86" customFormat="1" ht="15" customHeight="1" x14ac:dyDescent="0.25">
      <c r="A16" s="59"/>
      <c r="B16" s="174" t="s">
        <v>117</v>
      </c>
      <c r="C16" s="129">
        <v>13000000</v>
      </c>
      <c r="D16" s="131">
        <f t="shared" si="0"/>
        <v>2.2390879657838814</v>
      </c>
      <c r="E16" s="59"/>
      <c r="F16"/>
      <c r="G16"/>
      <c r="H16"/>
      <c r="I1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s="86" customFormat="1" ht="15" customHeight="1" x14ac:dyDescent="0.25">
      <c r="A17" s="59"/>
      <c r="B17" s="134" t="s">
        <v>19</v>
      </c>
      <c r="C17" s="130">
        <v>10273711.871999992</v>
      </c>
      <c r="D17" s="132">
        <f t="shared" si="0"/>
        <v>1.7695188166558597</v>
      </c>
      <c r="E17" s="59"/>
      <c r="F17"/>
      <c r="G17"/>
      <c r="H17"/>
      <c r="I17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s="86" customFormat="1" ht="15" customHeight="1" x14ac:dyDescent="0.25">
      <c r="A18" s="59"/>
      <c r="B18" s="174" t="s">
        <v>11</v>
      </c>
      <c r="C18" s="129">
        <v>9933945.9759999998</v>
      </c>
      <c r="D18" s="131">
        <f t="shared" si="0"/>
        <v>1.7109983759699088</v>
      </c>
      <c r="E18" s="59"/>
      <c r="F18"/>
      <c r="G18"/>
      <c r="H18"/>
      <c r="I1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s="86" customFormat="1" ht="15" customHeight="1" x14ac:dyDescent="0.25">
      <c r="A19" s="59"/>
      <c r="B19" s="134" t="s">
        <v>59</v>
      </c>
      <c r="C19" s="130">
        <v>9630966.3548642565</v>
      </c>
      <c r="D19" s="132">
        <f t="shared" si="0"/>
        <v>1.6588139126189241</v>
      </c>
      <c r="E19" s="59"/>
      <c r="F19"/>
      <c r="G19"/>
      <c r="H19"/>
      <c r="I1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s="86" customFormat="1" ht="15" customHeight="1" x14ac:dyDescent="0.25">
      <c r="A20" s="59"/>
      <c r="B20" s="120" t="s">
        <v>22</v>
      </c>
      <c r="C20" s="129">
        <v>9517018.367999997</v>
      </c>
      <c r="D20" s="131">
        <f t="shared" si="0"/>
        <v>1.6391877921486881</v>
      </c>
      <c r="E20" s="59"/>
      <c r="F20"/>
      <c r="G20"/>
      <c r="H20"/>
      <c r="I20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86" customFormat="1" ht="15" customHeight="1" x14ac:dyDescent="0.25">
      <c r="A21" s="59"/>
      <c r="B21" s="134" t="s">
        <v>62</v>
      </c>
      <c r="C21" s="130">
        <v>7480817.0879999995</v>
      </c>
      <c r="D21" s="132">
        <f t="shared" si="0"/>
        <v>1.2884775012285552</v>
      </c>
      <c r="E21" s="59"/>
      <c r="F21"/>
      <c r="G21"/>
      <c r="H21"/>
      <c r="I21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86" customFormat="1" ht="15" customHeight="1" x14ac:dyDescent="0.25">
      <c r="A22" s="59"/>
      <c r="B22" s="120" t="s">
        <v>80</v>
      </c>
      <c r="C22" s="129">
        <v>7069000.1920000007</v>
      </c>
      <c r="D22" s="131">
        <f t="shared" si="0"/>
        <v>1.2175471738485499</v>
      </c>
      <c r="E22" s="59"/>
      <c r="F22"/>
      <c r="G22"/>
      <c r="H22"/>
      <c r="I2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s="86" customFormat="1" ht="15" customHeight="1" x14ac:dyDescent="0.25">
      <c r="A23" s="59"/>
      <c r="B23" s="173" t="s">
        <v>64</v>
      </c>
      <c r="C23" s="130">
        <v>7066596.8640000029</v>
      </c>
      <c r="D23" s="132">
        <f t="shared" si="0"/>
        <v>1.2171332305560401</v>
      </c>
      <c r="E23" s="59"/>
      <c r="F23"/>
      <c r="G23"/>
      <c r="H23"/>
      <c r="I23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s="86" customFormat="1" ht="15" customHeight="1" x14ac:dyDescent="0.25">
      <c r="A24" s="59"/>
      <c r="B24" s="120" t="s">
        <v>76</v>
      </c>
      <c r="C24" s="129">
        <v>6999731.3120000008</v>
      </c>
      <c r="D24" s="131">
        <f t="shared" si="0"/>
        <v>1.2056164726476786</v>
      </c>
      <c r="E24" s="59"/>
      <c r="F24"/>
      <c r="G24"/>
      <c r="H24"/>
      <c r="I24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86" customFormat="1" ht="15" customHeight="1" x14ac:dyDescent="0.25">
      <c r="A25" s="59"/>
      <c r="B25" s="134" t="s">
        <v>71</v>
      </c>
      <c r="C25" s="130">
        <v>6869649.9199999981</v>
      </c>
      <c r="D25" s="132">
        <f>C25/C$4*100</f>
        <v>1.183211574232323</v>
      </c>
      <c r="E25" s="59"/>
      <c r="F25"/>
      <c r="G25"/>
      <c r="H25"/>
      <c r="I25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s="86" customFormat="1" ht="15" customHeight="1" x14ac:dyDescent="0.25">
      <c r="A26" s="59"/>
      <c r="B26" s="120" t="s">
        <v>31</v>
      </c>
      <c r="C26" s="129">
        <v>6784999.9359999979</v>
      </c>
      <c r="D26" s="131">
        <f t="shared" si="0"/>
        <v>1.168631669580154</v>
      </c>
      <c r="E26" s="59"/>
      <c r="F26"/>
      <c r="G26"/>
      <c r="H26"/>
      <c r="I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s="86" customFormat="1" ht="15" customHeight="1" x14ac:dyDescent="0.25">
      <c r="A27" s="59"/>
      <c r="B27" s="134" t="s">
        <v>66</v>
      </c>
      <c r="C27" s="130">
        <v>6729935.7760000033</v>
      </c>
      <c r="D27" s="132">
        <f t="shared" si="0"/>
        <v>1.159147554349232</v>
      </c>
      <c r="E27" s="59"/>
      <c r="F27"/>
      <c r="G27"/>
      <c r="H27"/>
      <c r="I27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s="86" customFormat="1" ht="15" customHeight="1" x14ac:dyDescent="0.25">
      <c r="A28" s="59"/>
      <c r="B28" s="120" t="s">
        <v>56</v>
      </c>
      <c r="C28" s="129">
        <v>6587500.0639999993</v>
      </c>
      <c r="D28" s="131">
        <f t="shared" si="0"/>
        <v>1.1346147783002267</v>
      </c>
      <c r="E28" s="59"/>
      <c r="F28"/>
      <c r="G28"/>
      <c r="H28"/>
      <c r="I2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s="86" customFormat="1" ht="15" customHeight="1" x14ac:dyDescent="0.25">
      <c r="A29" s="59"/>
      <c r="B29" s="134" t="s">
        <v>61</v>
      </c>
      <c r="C29" s="130">
        <v>6453500.095999998</v>
      </c>
      <c r="D29" s="132">
        <f t="shared" si="0"/>
        <v>1.1115349540106707</v>
      </c>
      <c r="E29" s="59"/>
      <c r="F29"/>
      <c r="G29"/>
      <c r="H29"/>
      <c r="I2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s="86" customFormat="1" ht="15" customHeight="1" x14ac:dyDescent="0.25">
      <c r="A30" s="59"/>
      <c r="B30" s="175" t="s">
        <v>79</v>
      </c>
      <c r="C30" s="176">
        <v>5845000.0640000002</v>
      </c>
      <c r="D30" s="177">
        <f t="shared" si="0"/>
        <v>1.0067284079468013</v>
      </c>
      <c r="E30" s="59"/>
      <c r="F30"/>
      <c r="G30"/>
      <c r="H30"/>
      <c r="I3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 s="60" customFormat="1" ht="15" customHeight="1" x14ac:dyDescent="0.25">
      <c r="A31" s="59"/>
      <c r="B31" s="134" t="s">
        <v>118</v>
      </c>
      <c r="C31" s="130">
        <v>5348310.0480000032</v>
      </c>
      <c r="D31" s="132">
        <f t="shared" si="0"/>
        <v>0.92117974351983245</v>
      </c>
      <c r="E31" s="59"/>
      <c r="F31"/>
      <c r="G31"/>
      <c r="H31"/>
      <c r="I31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s="60" customFormat="1" ht="15" customHeight="1" x14ac:dyDescent="0.25">
      <c r="A32" s="59"/>
      <c r="B32" s="120" t="s">
        <v>77</v>
      </c>
      <c r="C32" s="129">
        <v>5217653.3760000002</v>
      </c>
      <c r="D32" s="131">
        <f t="shared" si="0"/>
        <v>0.89867576029486473</v>
      </c>
      <c r="E32" s="59"/>
      <c r="F32"/>
      <c r="G32"/>
      <c r="H32"/>
      <c r="I32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3" s="60" customFormat="1" ht="15" customHeight="1" x14ac:dyDescent="0.25">
      <c r="A33" s="59"/>
      <c r="B33" s="135" t="s">
        <v>108</v>
      </c>
      <c r="C33" s="80">
        <v>5196200.0639999993</v>
      </c>
      <c r="D33" s="133">
        <f t="shared" si="0"/>
        <v>0.89498069470060249</v>
      </c>
      <c r="E33" s="59"/>
      <c r="F33"/>
      <c r="G33"/>
      <c r="H33"/>
      <c r="I33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3" s="60" customFormat="1" ht="15" customHeight="1" x14ac:dyDescent="0.25">
      <c r="A34" s="59"/>
      <c r="B34" s="175" t="s">
        <v>36</v>
      </c>
      <c r="C34" s="176">
        <v>5003393.5360000022</v>
      </c>
      <c r="D34" s="177">
        <f>C34/C$4*100</f>
        <v>0.86177217342603596</v>
      </c>
      <c r="E34" s="59"/>
      <c r="F34"/>
      <c r="G34"/>
      <c r="H34"/>
      <c r="I3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3" s="86" customFormat="1" ht="15" customHeight="1" x14ac:dyDescent="0.25">
      <c r="A35" s="59"/>
      <c r="B35" s="135" t="s">
        <v>54</v>
      </c>
      <c r="C35" s="80">
        <v>4674661.0839999998</v>
      </c>
      <c r="D35" s="133">
        <f>C35/C$4*100</f>
        <v>0.80515210594635644</v>
      </c>
      <c r="E35" s="59"/>
      <c r="F35"/>
      <c r="G35"/>
      <c r="H35"/>
      <c r="I35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3" ht="15.75" thickBot="1" x14ac:dyDescent="0.3">
      <c r="A36" s="46"/>
      <c r="B36" s="186" t="s">
        <v>4</v>
      </c>
      <c r="C36" s="187">
        <v>4367727.2960000001</v>
      </c>
      <c r="D36" s="188">
        <f>C36/C$4*100</f>
        <v>0.7522865866384133</v>
      </c>
      <c r="E36" s="64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3" ht="15" customHeight="1" x14ac:dyDescent="0.25">
      <c r="B37" s="46"/>
      <c r="C37" s="46"/>
      <c r="D37" s="57"/>
      <c r="E37" s="46"/>
    </row>
    <row r="38" spans="1:23" ht="30" customHeight="1" x14ac:dyDescent="0.25">
      <c r="A38" s="61" t="s">
        <v>9</v>
      </c>
      <c r="B38" s="221" t="s">
        <v>119</v>
      </c>
      <c r="C38" s="222"/>
      <c r="D38" s="222"/>
    </row>
    <row r="39" spans="1:23" ht="15" customHeight="1" x14ac:dyDescent="0.25">
      <c r="A39" s="78" t="s">
        <v>6</v>
      </c>
      <c r="B39" s="204" t="s">
        <v>128</v>
      </c>
      <c r="C39" s="205"/>
      <c r="D39" s="205"/>
      <c r="E39" s="205"/>
      <c r="F39" s="205"/>
    </row>
    <row r="40" spans="1:23" ht="15" customHeight="1" x14ac:dyDescent="0.25">
      <c r="A40" s="78" t="s">
        <v>2</v>
      </c>
      <c r="B40" s="207" t="s">
        <v>127</v>
      </c>
      <c r="C40" s="223"/>
      <c r="D40" s="223"/>
    </row>
    <row r="41" spans="1:23" x14ac:dyDescent="0.25">
      <c r="D41"/>
    </row>
    <row r="42" spans="1:23" x14ac:dyDescent="0.25">
      <c r="D42"/>
    </row>
    <row r="43" spans="1:23" ht="12.75" customHeight="1" x14ac:dyDescent="0.25">
      <c r="D43"/>
    </row>
    <row r="44" spans="1:23" x14ac:dyDescent="0.25">
      <c r="A44" s="46"/>
      <c r="D44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9"/>
      <c r="C46" s="49"/>
      <c r="D46" s="49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A51" s="46"/>
      <c r="B51" s="46"/>
      <c r="C51" s="46"/>
      <c r="D51" s="57"/>
      <c r="E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x14ac:dyDescent="0.25">
      <c r="B52" s="46"/>
      <c r="C52" s="46"/>
      <c r="D52" s="57"/>
      <c r="E52" s="46"/>
    </row>
  </sheetData>
  <mergeCells count="4">
    <mergeCell ref="B2:D2"/>
    <mergeCell ref="B38:D38"/>
    <mergeCell ref="B40:D40"/>
    <mergeCell ref="B39:F39"/>
  </mergeCells>
  <hyperlinks>
    <hyperlink ref="D1" location="Contents!A1" display="[contents Ç]" xr:uid="{00000000-0004-0000-0500-000000000000}"/>
    <hyperlink ref="B40" r:id="rId1" xr:uid="{00000000-0004-0000-0500-000001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1"/>
  <sheetViews>
    <sheetView showGridLines="0" topLeftCell="B1" workbookViewId="0">
      <selection activeCell="E1" sqref="E1"/>
    </sheetView>
  </sheetViews>
  <sheetFormatPr defaultRowHeight="15" x14ac:dyDescent="0.25"/>
  <cols>
    <col min="1" max="1" width="8.7109375" customWidth="1"/>
    <col min="2" max="5" width="24.7109375" customWidth="1"/>
    <col min="6" max="6" width="12.5703125" bestFit="1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50" t="s">
        <v>1</v>
      </c>
      <c r="C1" s="56"/>
      <c r="D1" s="56"/>
      <c r="E1" s="71" t="s">
        <v>5</v>
      </c>
      <c r="H1"/>
      <c r="I1"/>
      <c r="J1"/>
    </row>
    <row r="2" spans="1:10" s="47" customFormat="1" ht="30" customHeight="1" thickBot="1" x14ac:dyDescent="0.3">
      <c r="B2" s="224" t="s">
        <v>123</v>
      </c>
      <c r="C2" s="224"/>
      <c r="D2" s="224"/>
      <c r="E2" s="225"/>
      <c r="H2"/>
      <c r="I2"/>
      <c r="J2"/>
    </row>
    <row r="3" spans="1:10" s="47" customFormat="1" ht="45" customHeight="1" x14ac:dyDescent="0.25">
      <c r="B3" s="142" t="s">
        <v>10</v>
      </c>
      <c r="C3" s="141" t="s">
        <v>97</v>
      </c>
      <c r="D3" s="141" t="s">
        <v>100</v>
      </c>
      <c r="E3" s="141" t="s">
        <v>99</v>
      </c>
      <c r="H3"/>
      <c r="I3"/>
      <c r="J3"/>
    </row>
    <row r="4" spans="1:10" s="47" customFormat="1" ht="30" customHeight="1" x14ac:dyDescent="0.25">
      <c r="B4" s="123" t="s">
        <v>96</v>
      </c>
      <c r="C4" s="140">
        <v>580593536.23692203</v>
      </c>
      <c r="D4" s="143">
        <v>74152476351.765594</v>
      </c>
      <c r="E4" s="151">
        <f>C4/D4*100</f>
        <v>0.78297255169563584</v>
      </c>
      <c r="H4"/>
      <c r="I4"/>
      <c r="J4"/>
    </row>
    <row r="5" spans="1:10" s="46" customFormat="1" ht="15" customHeight="1" x14ac:dyDescent="0.25">
      <c r="A5" s="47"/>
      <c r="B5" s="102" t="s">
        <v>98</v>
      </c>
      <c r="C5" s="83"/>
      <c r="D5"/>
      <c r="E5"/>
      <c r="H5"/>
      <c r="I5"/>
      <c r="J5"/>
    </row>
    <row r="6" spans="1:10" s="46" customFormat="1" ht="15" customHeight="1" x14ac:dyDescent="0.25">
      <c r="A6" s="47"/>
      <c r="B6" s="174" t="s">
        <v>58</v>
      </c>
      <c r="C6" s="129">
        <v>68909757.72628805</v>
      </c>
      <c r="D6" s="129">
        <v>2095398349.0955393</v>
      </c>
      <c r="E6" s="144">
        <f t="shared" ref="E6:E34" si="0">C6/D6*100</f>
        <v>3.2886232708941643</v>
      </c>
      <c r="H6"/>
      <c r="I6"/>
      <c r="J6"/>
    </row>
    <row r="7" spans="1:10" s="46" customFormat="1" ht="15" customHeight="1" x14ac:dyDescent="0.25">
      <c r="A7" s="47"/>
      <c r="B7" s="135" t="s">
        <v>44</v>
      </c>
      <c r="C7" s="80">
        <v>63937646.592000015</v>
      </c>
      <c r="D7" s="80">
        <v>11007720594.138901</v>
      </c>
      <c r="E7" s="146">
        <f t="shared" si="0"/>
        <v>0.58084365464403076</v>
      </c>
      <c r="H7"/>
      <c r="I7"/>
      <c r="J7"/>
    </row>
    <row r="8" spans="1:10" s="46" customFormat="1" ht="15" customHeight="1" x14ac:dyDescent="0.25">
      <c r="A8" s="47"/>
      <c r="B8" s="120" t="s">
        <v>70</v>
      </c>
      <c r="C8" s="129">
        <v>28482734.079999998</v>
      </c>
      <c r="D8" s="129">
        <v>292451392.60660881</v>
      </c>
      <c r="E8" s="144">
        <f t="shared" si="0"/>
        <v>9.7393053341734515</v>
      </c>
      <c r="H8"/>
      <c r="I8"/>
      <c r="J8"/>
    </row>
    <row r="9" spans="1:10" s="46" customFormat="1" ht="15" customHeight="1" x14ac:dyDescent="0.25">
      <c r="A9" s="47"/>
      <c r="B9" s="134" t="s">
        <v>63</v>
      </c>
      <c r="C9" s="130">
        <v>26171339.392000001</v>
      </c>
      <c r="D9" s="130">
        <v>1143793184.1901026</v>
      </c>
      <c r="E9" s="145">
        <f t="shared" si="0"/>
        <v>2.2881181452861528</v>
      </c>
      <c r="H9"/>
      <c r="I9"/>
      <c r="J9"/>
    </row>
    <row r="10" spans="1:10" s="46" customFormat="1" ht="15" customHeight="1" x14ac:dyDescent="0.25">
      <c r="A10" s="47"/>
      <c r="B10" s="120" t="s">
        <v>20</v>
      </c>
      <c r="C10" s="129">
        <v>23347125.408000018</v>
      </c>
      <c r="D10" s="129">
        <v>2418835532.8823333</v>
      </c>
      <c r="E10" s="144">
        <f t="shared" si="0"/>
        <v>0.96522169823506399</v>
      </c>
      <c r="H10"/>
      <c r="I10"/>
      <c r="J10"/>
    </row>
    <row r="11" spans="1:10" s="46" customFormat="1" ht="15" customHeight="1" x14ac:dyDescent="0.25">
      <c r="A11" s="47"/>
      <c r="B11" s="134" t="s">
        <v>68</v>
      </c>
      <c r="C11" s="130">
        <v>20459152.345628146</v>
      </c>
      <c r="D11" s="130">
        <v>481066152.8702662</v>
      </c>
      <c r="E11" s="145">
        <f t="shared" si="0"/>
        <v>4.2528771196142676</v>
      </c>
      <c r="H11"/>
      <c r="I11"/>
      <c r="J11"/>
    </row>
    <row r="12" spans="1:10" s="46" customFormat="1" ht="15" customHeight="1" x14ac:dyDescent="0.25">
      <c r="A12" s="47"/>
      <c r="B12" s="120" t="s">
        <v>69</v>
      </c>
      <c r="C12" s="129">
        <v>19306000.127999987</v>
      </c>
      <c r="D12" s="129">
        <v>271049886.67273313</v>
      </c>
      <c r="E12" s="144">
        <f t="shared" si="0"/>
        <v>7.1226741191410783</v>
      </c>
      <c r="H12"/>
      <c r="I12"/>
      <c r="J12"/>
    </row>
    <row r="13" spans="1:10" s="46" customFormat="1" ht="15" customHeight="1" x14ac:dyDescent="0.25">
      <c r="A13" s="47"/>
      <c r="B13" s="134" t="s">
        <v>55</v>
      </c>
      <c r="C13" s="130">
        <v>18325400.536870956</v>
      </c>
      <c r="D13" s="130">
        <v>330778550.71674585</v>
      </c>
      <c r="E13" s="145">
        <f t="shared" si="0"/>
        <v>5.5400812710384804</v>
      </c>
      <c r="H13"/>
      <c r="I13"/>
      <c r="J13"/>
    </row>
    <row r="14" spans="1:10" s="46" customFormat="1" ht="15" customHeight="1" x14ac:dyDescent="0.25">
      <c r="A14" s="47"/>
      <c r="B14" s="120" t="s">
        <v>50</v>
      </c>
      <c r="C14" s="129">
        <v>15387890.015999995</v>
      </c>
      <c r="D14" s="129">
        <v>195078665.82756451</v>
      </c>
      <c r="E14" s="144">
        <f t="shared" si="0"/>
        <v>7.8880434981043912</v>
      </c>
      <c r="H14"/>
      <c r="I14"/>
      <c r="J14"/>
    </row>
    <row r="15" spans="1:10" s="46" customFormat="1" ht="15" customHeight="1" x14ac:dyDescent="0.25">
      <c r="A15" s="47"/>
      <c r="B15" s="134" t="s">
        <v>15</v>
      </c>
      <c r="C15" s="130">
        <v>15362079.308000004</v>
      </c>
      <c r="D15" s="130">
        <v>3363446822.6682935</v>
      </c>
      <c r="E15" s="145">
        <f t="shared" si="0"/>
        <v>0.45673620300656159</v>
      </c>
      <c r="H15"/>
      <c r="I15"/>
      <c r="J15"/>
    </row>
    <row r="16" spans="1:10" s="46" customFormat="1" ht="15" customHeight="1" x14ac:dyDescent="0.25">
      <c r="A16" s="47"/>
      <c r="B16" s="120" t="s">
        <v>117</v>
      </c>
      <c r="C16" s="129">
        <v>13000000</v>
      </c>
      <c r="D16" s="129">
        <v>193599379.09485915</v>
      </c>
      <c r="E16" s="144">
        <f t="shared" si="0"/>
        <v>6.7148975687728347</v>
      </c>
      <c r="H16"/>
      <c r="I16"/>
      <c r="J16"/>
    </row>
    <row r="17" spans="1:10" s="46" customFormat="1" ht="15" customHeight="1" x14ac:dyDescent="0.25">
      <c r="A17" s="47"/>
      <c r="B17" s="134" t="s">
        <v>19</v>
      </c>
      <c r="C17" s="130">
        <v>10273711.871999992</v>
      </c>
      <c r="D17" s="130">
        <v>1199057336.1428413</v>
      </c>
      <c r="E17" s="145">
        <f t="shared" si="0"/>
        <v>0.85681573035103853</v>
      </c>
      <c r="H17"/>
      <c r="I17"/>
      <c r="J17"/>
    </row>
    <row r="18" spans="1:10" s="46" customFormat="1" ht="15" customHeight="1" x14ac:dyDescent="0.25">
      <c r="A18" s="47"/>
      <c r="B18" s="120" t="s">
        <v>11</v>
      </c>
      <c r="C18" s="129">
        <v>9933945.9759999998</v>
      </c>
      <c r="D18" s="129">
        <v>455085726.96018636</v>
      </c>
      <c r="E18" s="144">
        <f t="shared" si="0"/>
        <v>2.1828735527161633</v>
      </c>
      <c r="H18"/>
      <c r="I18"/>
      <c r="J18"/>
    </row>
    <row r="19" spans="1:10" s="46" customFormat="1" ht="15" customHeight="1" x14ac:dyDescent="0.25">
      <c r="A19" s="47"/>
      <c r="B19" s="134" t="s">
        <v>59</v>
      </c>
      <c r="C19" s="130">
        <v>9630966.3548642565</v>
      </c>
      <c r="D19" s="130">
        <v>861933968.74033201</v>
      </c>
      <c r="E19" s="145">
        <f t="shared" si="0"/>
        <v>1.1173670726702385</v>
      </c>
      <c r="H19"/>
      <c r="I19"/>
      <c r="J19"/>
    </row>
    <row r="20" spans="1:10" s="63" customFormat="1" ht="15" customHeight="1" x14ac:dyDescent="0.25">
      <c r="A20" s="62"/>
      <c r="B20" s="120" t="s">
        <v>22</v>
      </c>
      <c r="C20" s="129">
        <v>9517018.367999997</v>
      </c>
      <c r="D20" s="129">
        <v>1821496964.4005768</v>
      </c>
      <c r="E20" s="144">
        <f t="shared" si="0"/>
        <v>0.52248335045300953</v>
      </c>
      <c r="H20"/>
      <c r="I20"/>
      <c r="J20"/>
    </row>
    <row r="21" spans="1:10" s="46" customFormat="1" ht="15" customHeight="1" x14ac:dyDescent="0.25">
      <c r="A21" s="47"/>
      <c r="B21" s="134" t="s">
        <v>62</v>
      </c>
      <c r="C21" s="130">
        <v>7480817.0879999995</v>
      </c>
      <c r="D21" s="130">
        <v>47084703.150912099</v>
      </c>
      <c r="E21" s="145">
        <f t="shared" si="0"/>
        <v>15.887998834829833</v>
      </c>
      <c r="H21"/>
      <c r="I21"/>
      <c r="J21"/>
    </row>
    <row r="22" spans="1:10" s="46" customFormat="1" ht="15" customHeight="1" x14ac:dyDescent="0.25">
      <c r="A22" s="47"/>
      <c r="B22" s="120" t="s">
        <v>80</v>
      </c>
      <c r="C22" s="129">
        <v>7069000.1920000007</v>
      </c>
      <c r="D22" s="129">
        <v>18036648000</v>
      </c>
      <c r="E22" s="144">
        <f t="shared" si="0"/>
        <v>3.9192427506485689E-2</v>
      </c>
      <c r="H22"/>
      <c r="I22"/>
      <c r="J22"/>
    </row>
    <row r="23" spans="1:10" s="46" customFormat="1" ht="15" customHeight="1" x14ac:dyDescent="0.25">
      <c r="A23" s="47"/>
      <c r="B23" s="135" t="s">
        <v>64</v>
      </c>
      <c r="C23" s="80">
        <v>7066596.8640000029</v>
      </c>
      <c r="D23" s="80">
        <v>100593283.69673197</v>
      </c>
      <c r="E23" s="146">
        <f t="shared" si="0"/>
        <v>7.0249191638920321</v>
      </c>
      <c r="F23" s="172"/>
      <c r="H23"/>
      <c r="I23"/>
      <c r="J23"/>
    </row>
    <row r="24" spans="1:10" s="46" customFormat="1" ht="15" customHeight="1" x14ac:dyDescent="0.25">
      <c r="A24" s="47"/>
      <c r="B24" s="120" t="s">
        <v>76</v>
      </c>
      <c r="C24" s="129">
        <v>6999731.3120000008</v>
      </c>
      <c r="D24" s="129">
        <v>82316172.384324983</v>
      </c>
      <c r="E24" s="144">
        <f t="shared" si="0"/>
        <v>8.5034703500534992</v>
      </c>
      <c r="H24"/>
      <c r="I24"/>
      <c r="J24"/>
    </row>
    <row r="25" spans="1:10" s="46" customFormat="1" ht="15" customHeight="1" x14ac:dyDescent="0.25">
      <c r="A25" s="47"/>
      <c r="B25" s="134" t="s">
        <v>71</v>
      </c>
      <c r="C25" s="130">
        <v>6869649.9199999981</v>
      </c>
      <c r="D25" s="130">
        <v>1331207745.8533771</v>
      </c>
      <c r="E25" s="145">
        <f t="shared" si="0"/>
        <v>0.51604642035764114</v>
      </c>
      <c r="H25"/>
      <c r="I25"/>
      <c r="J25"/>
    </row>
    <row r="26" spans="1:10" s="46" customFormat="1" ht="15" customHeight="1" x14ac:dyDescent="0.25">
      <c r="A26" s="47"/>
      <c r="B26" s="120" t="s">
        <v>31</v>
      </c>
      <c r="C26" s="129">
        <v>6784999.9359999979</v>
      </c>
      <c r="D26" s="129">
        <v>477066454.43692797</v>
      </c>
      <c r="E26" s="144">
        <f t="shared" si="0"/>
        <v>1.4222337103974745</v>
      </c>
      <c r="H26"/>
      <c r="I26"/>
      <c r="J26"/>
    </row>
    <row r="27" spans="1:10" s="46" customFormat="1" ht="15" customHeight="1" x14ac:dyDescent="0.25">
      <c r="A27" s="47"/>
      <c r="B27" s="134" t="s">
        <v>66</v>
      </c>
      <c r="C27" s="130">
        <v>6729935.7760000033</v>
      </c>
      <c r="D27" s="130">
        <v>21194888.047833852</v>
      </c>
      <c r="E27" s="145">
        <f t="shared" si="0"/>
        <v>31.752636582988757</v>
      </c>
      <c r="H27"/>
      <c r="I27"/>
      <c r="J27"/>
    </row>
    <row r="28" spans="1:10" s="46" customFormat="1" ht="15" customHeight="1" x14ac:dyDescent="0.25">
      <c r="A28" s="47"/>
      <c r="B28" s="120" t="s">
        <v>56</v>
      </c>
      <c r="C28" s="129">
        <v>6587500.0639999993</v>
      </c>
      <c r="D28" s="129">
        <v>63794152.886039741</v>
      </c>
      <c r="E28" s="144">
        <f t="shared" si="0"/>
        <v>10.326181579317687</v>
      </c>
      <c r="H28"/>
      <c r="I28"/>
      <c r="J28"/>
    </row>
    <row r="29" spans="1:10" s="46" customFormat="1" ht="15" customHeight="1" x14ac:dyDescent="0.25">
      <c r="A29" s="47"/>
      <c r="B29" s="134" t="s">
        <v>61</v>
      </c>
      <c r="C29" s="130">
        <v>6453500.095999998</v>
      </c>
      <c r="D29" s="130">
        <v>1377873107.8563328</v>
      </c>
      <c r="E29" s="145">
        <f t="shared" si="0"/>
        <v>0.46836679366216993</v>
      </c>
      <c r="H29"/>
      <c r="I29"/>
      <c r="J29"/>
    </row>
    <row r="30" spans="1:10" s="46" customFormat="1" ht="15" customHeight="1" x14ac:dyDescent="0.25">
      <c r="A30" s="47"/>
      <c r="B30" s="120" t="s">
        <v>79</v>
      </c>
      <c r="C30" s="129">
        <v>5845000.0640000002</v>
      </c>
      <c r="D30" s="129">
        <v>90615023.323735282</v>
      </c>
      <c r="E30" s="144">
        <f t="shared" si="0"/>
        <v>6.4503653473860414</v>
      </c>
      <c r="H30"/>
      <c r="I30"/>
      <c r="J30"/>
    </row>
    <row r="31" spans="1:10" s="46" customFormat="1" ht="15" customHeight="1" x14ac:dyDescent="0.25">
      <c r="A31" s="47"/>
      <c r="B31" s="134" t="s">
        <v>118</v>
      </c>
      <c r="C31" s="130">
        <v>5348310.0480000032</v>
      </c>
      <c r="D31" s="130">
        <v>37517410.281690143</v>
      </c>
      <c r="E31" s="145">
        <f t="shared" si="0"/>
        <v>14.255541648113629</v>
      </c>
      <c r="H31"/>
      <c r="I31"/>
      <c r="J31"/>
    </row>
    <row r="32" spans="1:10" s="46" customFormat="1" ht="15" customHeight="1" x14ac:dyDescent="0.25">
      <c r="A32" s="47"/>
      <c r="B32" s="120" t="s">
        <v>77</v>
      </c>
      <c r="C32" s="129">
        <v>5217653.3760000002</v>
      </c>
      <c r="D32" s="129">
        <v>395168025.88203001</v>
      </c>
      <c r="E32" s="144">
        <f t="shared" si="0"/>
        <v>1.3203632465845383</v>
      </c>
      <c r="H32"/>
      <c r="I32"/>
      <c r="J32"/>
    </row>
    <row r="33" spans="1:10" s="46" customFormat="1" ht="15" customHeight="1" x14ac:dyDescent="0.25">
      <c r="A33" s="47"/>
      <c r="B33" s="134" t="s">
        <v>108</v>
      </c>
      <c r="C33" s="130">
        <v>5196200.0639999993</v>
      </c>
      <c r="D33" s="130">
        <v>68102618.092103079</v>
      </c>
      <c r="E33" s="145">
        <f t="shared" si="0"/>
        <v>7.6299563945876132</v>
      </c>
      <c r="H33"/>
      <c r="I33"/>
      <c r="J33"/>
    </row>
    <row r="34" spans="1:10" s="46" customFormat="1" ht="15" customHeight="1" x14ac:dyDescent="0.25">
      <c r="A34" s="47"/>
      <c r="B34" s="120" t="s">
        <v>36</v>
      </c>
      <c r="C34" s="129">
        <v>5003393.5360000022</v>
      </c>
      <c r="D34" s="129">
        <v>2858003087.9656944</v>
      </c>
      <c r="E34" s="144">
        <f t="shared" si="0"/>
        <v>0.17506606473127992</v>
      </c>
      <c r="H34"/>
      <c r="I34"/>
      <c r="J34"/>
    </row>
    <row r="35" spans="1:10" s="46" customFormat="1" ht="15" customHeight="1" x14ac:dyDescent="0.25">
      <c r="A35" s="47"/>
      <c r="B35" s="134" t="s">
        <v>54</v>
      </c>
      <c r="C35" s="130">
        <v>4674661.0839999998</v>
      </c>
      <c r="D35" s="130">
        <v>292080155.63330996</v>
      </c>
      <c r="E35" s="145">
        <f t="shared" ref="E35" si="1">C35/D35*100</f>
        <v>1.6004719916230019</v>
      </c>
      <c r="H35"/>
      <c r="I35"/>
      <c r="J35"/>
    </row>
    <row r="36" spans="1:10" s="46" customFormat="1" ht="15" customHeight="1" thickBot="1" x14ac:dyDescent="0.3">
      <c r="A36" s="47"/>
      <c r="B36" s="186" t="s">
        <v>4</v>
      </c>
      <c r="C36" s="187">
        <v>4367727.2960000001</v>
      </c>
      <c r="D36" s="187">
        <v>198923264.9439947</v>
      </c>
      <c r="E36" s="189">
        <f>C36/D36*100</f>
        <v>2.1956845003673653</v>
      </c>
      <c r="H36"/>
      <c r="I36"/>
      <c r="J36"/>
    </row>
    <row r="37" spans="1:10" s="46" customFormat="1" ht="15" customHeight="1" x14ac:dyDescent="0.25">
      <c r="A37" s="47"/>
      <c r="D37" s="81"/>
      <c r="E37" s="79"/>
      <c r="H37"/>
      <c r="I37"/>
      <c r="J37"/>
    </row>
    <row r="38" spans="1:10" s="47" customFormat="1" ht="15" customHeight="1" x14ac:dyDescent="0.25">
      <c r="A38" s="61" t="s">
        <v>9</v>
      </c>
      <c r="B38" s="226" t="s">
        <v>104</v>
      </c>
      <c r="C38" s="211"/>
      <c r="D38" s="211"/>
      <c r="E38" s="211"/>
      <c r="H38"/>
      <c r="I38"/>
      <c r="J38"/>
    </row>
    <row r="39" spans="1:10" s="47" customFormat="1" ht="15" customHeight="1" x14ac:dyDescent="0.25">
      <c r="A39" s="78" t="s">
        <v>6</v>
      </c>
      <c r="B39" s="204" t="s">
        <v>128</v>
      </c>
      <c r="C39" s="205"/>
      <c r="D39" s="205"/>
      <c r="E39" s="205"/>
      <c r="F39" s="205"/>
      <c r="H39"/>
      <c r="I39"/>
      <c r="J39"/>
    </row>
    <row r="40" spans="1:10" s="47" customFormat="1" ht="15" customHeight="1" x14ac:dyDescent="0.25">
      <c r="A40" s="78" t="s">
        <v>2</v>
      </c>
      <c r="B40" s="227" t="s">
        <v>127</v>
      </c>
      <c r="C40" s="216"/>
      <c r="D40" s="216"/>
      <c r="E40" s="216"/>
      <c r="H40"/>
      <c r="I40"/>
      <c r="J40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spans="1:7" ht="15" customHeight="1" x14ac:dyDescent="0.25">
      <c r="A49" s="46"/>
      <c r="B49" s="46"/>
      <c r="C49" s="46"/>
      <c r="D49" s="46"/>
      <c r="E49" s="46"/>
      <c r="F49" s="46"/>
      <c r="G49" s="46"/>
    </row>
    <row r="50" spans="1:7" ht="15" customHeight="1" x14ac:dyDescent="0.25"/>
    <row r="51" spans="1:7" ht="15" customHeight="1" x14ac:dyDescent="0.25"/>
  </sheetData>
  <sortState xmlns:xlrd2="http://schemas.microsoft.com/office/spreadsheetml/2017/richdata2" ref="B6:E35">
    <sortCondition descending="1" ref="E6:E35"/>
  </sortState>
  <mergeCells count="4">
    <mergeCell ref="B2:E2"/>
    <mergeCell ref="B38:E38"/>
    <mergeCell ref="B40:E40"/>
    <mergeCell ref="B39:F39"/>
  </mergeCells>
  <hyperlinks>
    <hyperlink ref="E1" location="Contents!A1" display="[contents Ç]" xr:uid="{00000000-0004-0000-0600-000000000000}"/>
    <hyperlink ref="B40" r:id="rId1" xr:uid="{00000000-0004-0000-0600-000001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47" t="s">
        <v>1</v>
      </c>
      <c r="C1" s="70"/>
      <c r="D1" s="69"/>
      <c r="E1" s="69"/>
      <c r="F1" s="71" t="s">
        <v>5</v>
      </c>
    </row>
    <row r="2" spans="1:16" s="26" customFormat="1" ht="30" customHeight="1" x14ac:dyDescent="0.25">
      <c r="A2" s="24"/>
      <c r="B2" s="228" t="s">
        <v>120</v>
      </c>
      <c r="C2" s="229"/>
      <c r="D2" s="229"/>
      <c r="E2" s="229"/>
      <c r="F2" s="229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69" customFormat="1" ht="15" customHeight="1" x14ac:dyDescent="0.25"/>
    <row r="5" spans="1:16" s="69" customFormat="1" ht="15" customHeight="1" x14ac:dyDescent="0.25"/>
    <row r="6" spans="1:16" s="69" customFormat="1" ht="15" customHeight="1" x14ac:dyDescent="0.25"/>
    <row r="7" spans="1:16" s="69" customFormat="1" ht="15" customHeight="1" x14ac:dyDescent="0.25"/>
    <row r="8" spans="1:16" s="69" customFormat="1" ht="15" customHeight="1" x14ac:dyDescent="0.25"/>
    <row r="9" spans="1:16" s="69" customFormat="1" ht="15" customHeight="1" x14ac:dyDescent="0.25"/>
    <row r="10" spans="1:16" s="69" customFormat="1" ht="15" customHeight="1" x14ac:dyDescent="0.25"/>
    <row r="11" spans="1:16" s="69" customFormat="1" ht="15" customHeight="1" x14ac:dyDescent="0.25"/>
    <row r="12" spans="1:16" s="69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69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9</v>
      </c>
      <c r="B33" s="215" t="s">
        <v>103</v>
      </c>
      <c r="C33" s="211"/>
      <c r="D33" s="211"/>
      <c r="E33" s="211"/>
      <c r="F33" s="211"/>
    </row>
    <row r="34" spans="1:6" s="1" customFormat="1" ht="15" customHeight="1" x14ac:dyDescent="0.25">
      <c r="A34" s="78" t="s">
        <v>6</v>
      </c>
      <c r="B34" s="204" t="s">
        <v>128</v>
      </c>
      <c r="C34" s="205"/>
      <c r="D34" s="205"/>
      <c r="E34" s="205"/>
      <c r="F34" s="205"/>
    </row>
    <row r="35" spans="1:6" s="1" customFormat="1" ht="15" customHeight="1" x14ac:dyDescent="0.25">
      <c r="A35" s="78" t="s">
        <v>2</v>
      </c>
      <c r="B35" s="212" t="s">
        <v>127</v>
      </c>
      <c r="C35" s="216"/>
      <c r="D35" s="216"/>
      <c r="E35" s="216"/>
      <c r="F35" s="216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700-000000000000}"/>
    <hyperlink ref="B35" r:id="rId1" xr:uid="{00000000-0004-0000-0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48" t="s">
        <v>1</v>
      </c>
      <c r="C1" s="69"/>
      <c r="D1" s="69"/>
      <c r="E1" s="69"/>
      <c r="F1" s="71" t="s">
        <v>5</v>
      </c>
    </row>
    <row r="2" spans="1:16" s="26" customFormat="1" ht="30" customHeight="1" x14ac:dyDescent="0.25">
      <c r="A2" s="24"/>
      <c r="B2" s="228" t="s">
        <v>121</v>
      </c>
      <c r="C2" s="229"/>
      <c r="D2" s="229"/>
      <c r="E2" s="229"/>
      <c r="F2" s="229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4"/>
      <c r="C3" s="85"/>
      <c r="D3" s="85"/>
      <c r="E3" s="85"/>
      <c r="F3" s="85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84"/>
      <c r="C4" s="85"/>
      <c r="D4" s="85"/>
      <c r="E4" s="85"/>
      <c r="F4" s="85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84"/>
      <c r="C5" s="85"/>
      <c r="D5" s="85"/>
      <c r="E5" s="85"/>
      <c r="F5" s="85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84"/>
      <c r="C6" s="85"/>
      <c r="D6" s="85"/>
      <c r="E6" s="85"/>
      <c r="F6" s="85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84"/>
      <c r="C7" s="85"/>
      <c r="D7" s="85"/>
      <c r="E7" s="85"/>
      <c r="F7" s="85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84"/>
      <c r="C8" s="85"/>
      <c r="D8" s="85"/>
      <c r="E8" s="85"/>
      <c r="F8" s="85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84"/>
      <c r="C9" s="85"/>
      <c r="D9" s="85"/>
      <c r="E9" s="85"/>
      <c r="F9" s="85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84"/>
      <c r="C10" s="85"/>
      <c r="D10" s="85"/>
      <c r="E10" s="85"/>
      <c r="F10" s="85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84"/>
      <c r="C11" s="85"/>
      <c r="D11" s="85"/>
      <c r="E11" s="85"/>
      <c r="F11" s="85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84"/>
      <c r="C12" s="85"/>
      <c r="D12" s="85"/>
      <c r="E12" s="85"/>
      <c r="F12" s="85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84"/>
      <c r="C13" s="85"/>
      <c r="D13" s="85"/>
      <c r="E13" s="85"/>
      <c r="F13" s="85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9</v>
      </c>
      <c r="B33" s="230" t="s">
        <v>103</v>
      </c>
      <c r="C33" s="211"/>
      <c r="D33" s="211"/>
      <c r="E33" s="211"/>
      <c r="F33" s="211"/>
    </row>
    <row r="34" spans="1:6" s="1" customFormat="1" ht="15" customHeight="1" x14ac:dyDescent="0.25">
      <c r="A34" s="78" t="s">
        <v>6</v>
      </c>
      <c r="B34" s="204" t="s">
        <v>128</v>
      </c>
      <c r="C34" s="205"/>
      <c r="D34" s="205"/>
      <c r="E34" s="205"/>
      <c r="F34" s="205"/>
    </row>
    <row r="35" spans="1:6" s="1" customFormat="1" ht="15" customHeight="1" x14ac:dyDescent="0.25">
      <c r="A35" s="78" t="s">
        <v>2</v>
      </c>
      <c r="B35" s="212" t="s">
        <v>127</v>
      </c>
      <c r="C35" s="216"/>
      <c r="D35" s="216"/>
      <c r="E35" s="216"/>
      <c r="F35" s="216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2" ht="15" customHeight="1" x14ac:dyDescent="0.25">
      <c r="B50" s="181" t="s">
        <v>20</v>
      </c>
      <c r="C50" s="182">
        <v>150939.99999999988</v>
      </c>
    </row>
    <row r="51" spans="1:12" ht="15" customHeight="1" x14ac:dyDescent="0.25">
      <c r="B51" s="181" t="s">
        <v>15</v>
      </c>
      <c r="C51" s="182">
        <v>59280</v>
      </c>
    </row>
    <row r="52" spans="1:12" ht="15" customHeight="1" x14ac:dyDescent="0.25">
      <c r="B52" s="181" t="s">
        <v>36</v>
      </c>
      <c r="C52" s="182">
        <v>52740</v>
      </c>
      <c r="E52" s="69"/>
      <c r="F52" s="69"/>
    </row>
    <row r="53" spans="1:12" ht="15" customHeight="1" x14ac:dyDescent="0.25">
      <c r="B53" s="181" t="s">
        <v>80</v>
      </c>
      <c r="C53" s="182">
        <v>46770</v>
      </c>
      <c r="E53" s="69"/>
      <c r="F53" s="69"/>
    </row>
    <row r="54" spans="1:12" ht="15" customHeight="1" x14ac:dyDescent="0.25">
      <c r="B54" s="181" t="s">
        <v>39</v>
      </c>
      <c r="C54" s="182">
        <v>29480</v>
      </c>
      <c r="E54" s="69"/>
      <c r="F54" s="69"/>
    </row>
    <row r="55" spans="1:12" ht="15" customHeight="1" x14ac:dyDescent="0.25">
      <c r="B55" s="183" t="s">
        <v>26</v>
      </c>
      <c r="C55" s="182">
        <v>19320</v>
      </c>
      <c r="E55" s="69"/>
      <c r="F55" s="69"/>
    </row>
    <row r="56" spans="1:12" ht="15" customHeight="1" x14ac:dyDescent="0.25">
      <c r="B56" s="181" t="s">
        <v>29</v>
      </c>
      <c r="C56" s="182">
        <v>5600</v>
      </c>
      <c r="E56" s="52"/>
      <c r="F56" s="52"/>
    </row>
    <row r="57" spans="1:12" ht="15" customHeight="1" x14ac:dyDescent="0.25">
      <c r="B57" s="181" t="s">
        <v>35</v>
      </c>
      <c r="C57" s="182">
        <v>2130</v>
      </c>
      <c r="E57" s="51"/>
      <c r="F57" s="51"/>
    </row>
    <row r="58" spans="1:12" ht="15" customHeight="1" x14ac:dyDescent="0.25">
      <c r="A58" s="36"/>
      <c r="B58" s="182" t="s">
        <v>30</v>
      </c>
      <c r="C58" s="182">
        <v>1380</v>
      </c>
      <c r="D58" s="36"/>
      <c r="E58" s="50"/>
      <c r="F58" s="50"/>
      <c r="G58" s="36"/>
    </row>
    <row r="59" spans="1:12" ht="15" customHeight="1" x14ac:dyDescent="0.25">
      <c r="A59" s="36"/>
      <c r="B59" s="182" t="s">
        <v>51</v>
      </c>
      <c r="C59" s="182">
        <v>-6880</v>
      </c>
      <c r="D59" s="36"/>
      <c r="E59" s="50"/>
      <c r="F59" s="50"/>
      <c r="G59" s="36"/>
    </row>
    <row r="60" spans="1:12" ht="15" customHeight="1" x14ac:dyDescent="0.25">
      <c r="A60" s="32"/>
      <c r="B60" s="182" t="s">
        <v>11</v>
      </c>
      <c r="C60" s="182">
        <v>-11300</v>
      </c>
      <c r="D60" s="33"/>
      <c r="E60" s="52"/>
      <c r="F60" s="52"/>
      <c r="G60" s="33"/>
      <c r="J60" s="7"/>
      <c r="K60" s="7"/>
      <c r="L60" s="7"/>
    </row>
    <row r="61" spans="1:12" ht="15" customHeight="1" x14ac:dyDescent="0.25">
      <c r="A61" s="32"/>
      <c r="B61" s="181" t="s">
        <v>52</v>
      </c>
      <c r="C61" s="182">
        <v>-30399.999999999996</v>
      </c>
      <c r="D61" s="33"/>
      <c r="E61" s="50"/>
      <c r="F61" s="50"/>
      <c r="G61" s="33"/>
    </row>
    <row r="62" spans="1:12" ht="15" customHeight="1" x14ac:dyDescent="0.25">
      <c r="A62" s="32"/>
      <c r="B62" s="181" t="s">
        <v>42</v>
      </c>
      <c r="C62" s="182">
        <v>-34840</v>
      </c>
      <c r="D62" s="35"/>
      <c r="E62" s="69"/>
      <c r="F62" s="69"/>
      <c r="G62" s="35"/>
    </row>
    <row r="63" spans="1:12" ht="15" customHeight="1" x14ac:dyDescent="0.25">
      <c r="A63" s="32"/>
      <c r="B63" s="181" t="s">
        <v>19</v>
      </c>
      <c r="C63" s="182">
        <v>-39710</v>
      </c>
      <c r="D63" s="33"/>
      <c r="E63" s="69"/>
      <c r="F63" s="69"/>
      <c r="G63" s="33"/>
    </row>
    <row r="64" spans="1:12" s="36" customFormat="1" ht="15" customHeight="1" x14ac:dyDescent="0.25">
      <c r="B64" s="41"/>
      <c r="C64" s="30"/>
      <c r="D64" s="29"/>
      <c r="E64" s="29"/>
      <c r="F64" s="29"/>
    </row>
    <row r="65" spans="2:6" s="36" customFormat="1" ht="15" customHeight="1" x14ac:dyDescent="0.25">
      <c r="B65" s="42"/>
      <c r="C65" s="28"/>
      <c r="D65" s="29"/>
      <c r="E65" s="29"/>
      <c r="F65" s="29"/>
    </row>
    <row r="66" spans="2:6" s="36" customFormat="1" ht="15" customHeight="1" x14ac:dyDescent="0.25">
      <c r="B66" s="43"/>
      <c r="C66" s="30"/>
      <c r="D66" s="29"/>
      <c r="E66" s="29"/>
      <c r="F66" s="29"/>
    </row>
    <row r="67" spans="2:6" s="36" customFormat="1" ht="15" customHeight="1" x14ac:dyDescent="0.25"/>
    <row r="68" spans="2:6" ht="15" customHeight="1" x14ac:dyDescent="0.25"/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</sheetData>
  <sortState xmlns:xlrd2="http://schemas.microsoft.com/office/spreadsheetml/2017/richdata2" ref="E50:F63">
    <sortCondition descending="1" ref="F50"/>
  </sortState>
  <mergeCells count="4">
    <mergeCell ref="B2:F2"/>
    <mergeCell ref="B33:F33"/>
    <mergeCell ref="B34:F34"/>
    <mergeCell ref="B35:F35"/>
  </mergeCells>
  <hyperlinks>
    <hyperlink ref="F1" location="Contents!A1" display="[contents Ç]" xr:uid="{00000000-0004-0000-0800-000000000000}"/>
    <hyperlink ref="B35" r:id="rId1" xr:uid="{00000000-0004-0000-0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Contents!Títulos_de_Impressão</vt:lpstr>
      <vt:lpstr>'Table 3.1'!Títulos_de_Impressão</vt:lpstr>
      <vt:lpstr>'Table 3.2'!Títulos_de_Impressão</vt:lpstr>
      <vt:lpstr>'Table 3.3'!Títulos_de_Impressão</vt:lpstr>
      <vt:lpstr>'Table 3.4'!Títulos_de_Impressão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2020-05-15T10:40:15Z</dcterms:modified>
</cp:coreProperties>
</file>