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CAD5BDDD-ABA6-417F-9875-8B813A16BD6A}"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 name="Sheet1" sheetId="42" r:id="rId22"/>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C19" i="7"/>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C18" i="7"/>
  <c r="C17" i="7"/>
  <c r="C16" i="7"/>
  <c r="C8" i="7"/>
  <c r="C7" i="7"/>
  <c r="C6" i="7"/>
  <c r="D84" i="26"/>
  <c r="C84" i="26"/>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<sst xmlns="http://schemas.openxmlformats.org/spreadsheetml/2006/main" count="643" uniqueCount="195">
  <si>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</si>
  <si>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</si>
  <si>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</si>
  <si>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</si>
  <si>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</si>
  <si>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</si>
  <si>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</si>
  <si>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</si>
  <si>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</si>
  <si>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</si>
  <si>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</si>
  <si>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</si>
  <si>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</si>
  <si>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</si>
  <si>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</si>
  <si>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</si>
  <si>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</si>
  <si>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</si>
  <si>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</si>
  <si>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</si>
  <si>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</si>
  <si>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</si>
  <si>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</si>
  <si>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</si>
  <si>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</si>
  <si>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</si>
  <si>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</si>
  <si>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</si>
  <si>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</si>
  <si>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</si>
  <si>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</si>
  <si>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</si>
  <si>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</si>
  <si>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</si>
  <si>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</si>
  <si>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</si>
  <si>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</si>
  <si>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</si>
  <si>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</si>
  <si>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</si>
  <si>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</si>
  <si>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</si>
  <si>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</si>
  <si>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</si>
  <si>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</si>
  <si>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</si>
  <si>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</si>
  <si>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</si>
  <si>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</si>
  <si>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</si>
  <si>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</si>
  <si>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</si>
  <si>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</si>
  <si>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</si>
  <si>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</si>
  <si>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</si>
  <si>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</si>
  <si>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</si>
  <si>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</si>
  <si>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</si>
  <si>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</si>
  <si>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</si>
  <si>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</si>
  <si>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</si>
  <si>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</si>
  <si>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</si>
  <si>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</si>
  <si>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</si>
  <si>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</si>
  <si>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</si>
  <si>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</si>
  <si>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Long-term unemployment (% of total unemployment, 2012)</t>
  </si>
  <si>
    <t>Inward remittance flows as a percentage of GDP (2013)</t>
  </si>
  <si>
    <t>Outward remittance flows (current US$, million, 2013)</t>
  </si>
  <si>
    <t>Inward remittance flows (current US$, million, 2013)</t>
  </si>
  <si>
    <t>Stock of emigrants as percentage of population (2010)</t>
  </si>
  <si>
    <t>Stock of immigrants as percentage of population (2010)</t>
  </si>
  <si>
    <t>Stock of emigrants (thousands, 2010)</t>
  </si>
  <si>
    <t>Stock of immigrants (thousands, 2010)</t>
  </si>
  <si>
    <t>Emigration rate of tertiary-educated population (age of entry &gt; 22, %, 2000)</t>
  </si>
  <si>
    <t>Labor force, total (millions, 2013)</t>
  </si>
  <si>
    <t>China</t>
  </si>
  <si>
    <t>Bangladesh</t>
  </si>
  <si>
    <t>Sri Lanka</t>
  </si>
  <si>
    <t>India</t>
  </si>
  <si>
    <t>Philippines</t>
  </si>
  <si>
    <t>Mexico</t>
  </si>
  <si>
    <t>France</t>
  </si>
  <si>
    <t>Egypt, Arab Rep.</t>
  </si>
  <si>
    <t>Pakistan</t>
  </si>
  <si>
    <t>Ukraine</t>
  </si>
  <si>
    <t>Indonesia</t>
  </si>
  <si>
    <t>Morocco</t>
  </si>
  <si>
    <t>United States</t>
  </si>
  <si>
    <t>Russian Federation</t>
  </si>
  <si>
    <t>Colombia</t>
  </si>
  <si>
    <t>Afghanistan</t>
  </si>
  <si>
    <t>Belarus</t>
  </si>
  <si>
    <t>Kazakhstan</t>
  </si>
  <si>
    <t>Korea, Republic of</t>
  </si>
  <si>
    <t>Puerto Rico</t>
  </si>
  <si>
    <t>Turkey</t>
  </si>
  <si>
    <t>Vietnam</t>
  </si>
  <si>
    <t>Uzbekistan</t>
  </si>
  <si>
    <t>State of Palestine</t>
  </si>
  <si>
    <t>Others</t>
  </si>
  <si>
    <t>Percentage</t>
  </si>
  <si>
    <t>Low reliability of data on France for 2011. Missing data for Belgium, Germany and the Netherlands.</t>
  </si>
  <si>
    <t>Table by OEm, data from the World Bank: Migration and Remittances Factbook 2011, second edition (stocks of emigrants and of immigrants); Migration Database with Age of Entry, 1900-2000 (emigration rate of tertiary-educated population); DataBank, World Development Indicators, updated 11/06/2014 (remittance flows).</t>
  </si>
  <si>
    <r>
      <t xml:space="preserve">Table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</si>
  <si>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Table by OEm, data from the World Bank, Migration and Remittances Factbook 2011, second edition.</t>
  </si>
  <si>
    <r>
      <t xml:space="preserve">Chart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</si>
  <si>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</si>
  <si>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</si>
  <si>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</si>
  <si>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Only countries with more than one million inhabitants.</t>
  </si>
  <si>
    <t>Emigrants, millions</t>
  </si>
  <si>
    <t>Instituto Nacional de Estatística (National Institute of Statistics)
[A]</t>
  </si>
  <si>
    <t xml:space="preserve">65+           </t>
  </si>
  <si>
    <t>Low</t>
  </si>
  <si>
    <t>Medium</t>
  </si>
  <si>
    <t>High</t>
  </si>
  <si>
    <t xml:space="preserve">Medium    </t>
  </si>
  <si>
    <t>Thousands</t>
  </si>
  <si>
    <t>Table by OEm, data from Eurostat, based on member states census data, 2000/2001 and 2010/2011.</t>
  </si>
  <si>
    <t>Chart by OEm, data from Eurostat, based on member states census data, 2000/2001 and 2010/2011.</t>
  </si>
  <si>
    <t>OEm
[B]</t>
  </si>
  <si>
    <r>
      <t xml:space="preserve">Table by OEm, data from: </t>
    </r>
    <r>
      <rPr>
        <b/>
        <sz val="8"/>
        <color theme="1"/>
        <rFont val="Arial"/>
        <family val="2"/>
      </rPr>
      <t>[A]</t>
    </r>
    <r>
      <rPr>
        <sz val="8"/>
        <color theme="1"/>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theme="1"/>
        <rFont val="Arial"/>
        <family val="2"/>
      </rPr>
      <t>[B]</t>
    </r>
    <r>
      <rPr>
        <sz val="8"/>
        <color theme="1"/>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</si>
  <si>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</si>
  <si>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</si>
  <si>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Factbook 2015: list of tables and charts</t>
  </si>
  <si>
    <t>By destination</t>
  </si>
  <si>
    <t>By legal status</t>
  </si>
  <si>
    <t xml:space="preserve">Clandestine </t>
  </si>
  <si>
    <t>Legal</t>
  </si>
  <si>
    <t>Population (millions, 2014)</t>
  </si>
  <si>
    <t>Population growth (annual %, 2014)</t>
  </si>
  <si>
    <t>Population ages 0-14 (% of total, 2014)</t>
  </si>
  <si>
    <t>Population ages 65 and above (% of total, 2014)</t>
  </si>
  <si>
    <t>Fertility rate, total (births per woman, 2013)</t>
  </si>
  <si>
    <t>Labor force with tertiary education (% of total, 2012)</t>
  </si>
  <si>
    <t>Unemployment, total (% of total labor force, ILO estimate, 2013)</t>
  </si>
  <si>
    <t>Unemployment, youth (ages 15-24, ILO estimate, 2013)</t>
  </si>
  <si>
    <t>GDP (current US$, billions, 2014)</t>
  </si>
  <si>
    <t>GDP growth (annual %, 2014)</t>
  </si>
  <si>
    <t>GDP per capita (current US$, thousands, 2014)</t>
  </si>
  <si>
    <t>Urban population (% of total, 2014)</t>
  </si>
  <si>
    <t>Infant mortality rate (deaths per 1000 live births, 2015)</t>
  </si>
  <si>
    <t>Mean years of schooling (2014)</t>
  </si>
  <si>
    <t>HDI score (2014)</t>
  </si>
  <si>
    <t>HDI ranking (2014)</t>
  </si>
  <si>
    <t>16 Dec 2015.</t>
  </si>
  <si>
    <t>Table by OEm, data from OECD, Database on Immigrants in OECD Countries,  DIOC 2000-2001 and DIOC 2010-2011 (Rev 3 File C).</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</si>
  <si>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</si>
  <si>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</si>
  <si>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</si>
  <si>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</si>
  <si>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</si>
  <si>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</si>
  <si>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r>
      <rPr>
        <b/>
        <sz val="9"/>
        <color rgb="FFC00000"/>
        <rFont val="Arial"/>
        <family val="2"/>
      </rPr>
      <t>Table 1.10</t>
    </r>
    <r>
      <rPr>
        <b/>
        <sz val="9"/>
        <rFont val="Arial"/>
        <family val="2"/>
      </rPr>
      <t xml:space="preserve"> Emigrants by country of origin, 2010</t>
    </r>
  </si>
  <si>
    <r>
      <rPr>
        <b/>
        <sz val="9"/>
        <color rgb="FFC00000"/>
        <rFont val="Arial"/>
        <family val="2"/>
      </rPr>
      <t>Table 1.11</t>
    </r>
    <r>
      <rPr>
        <b/>
        <sz val="9"/>
        <rFont val="Arial"/>
        <family val="2"/>
      </rPr>
      <t xml:space="preserve"> Emigration and immigration rates in EU countries, 2010</t>
    </r>
  </si>
  <si>
    <t>Table by OEm, data from Eurostat, database on population and social conditions.</t>
  </si>
  <si>
    <r>
      <rPr>
        <b/>
        <sz val="9"/>
        <color rgb="FFC00000"/>
        <rFont val="Arial"/>
        <family val="2"/>
      </rPr>
      <t>Table 1.5</t>
    </r>
    <r>
      <rPr>
        <b/>
        <sz val="9"/>
        <rFont val="Arial"/>
        <family val="2"/>
      </rPr>
      <t xml:space="preserve"> Eurostat estimates of Portuguese net migration, 2004-2013</t>
    </r>
  </si>
  <si>
    <r>
      <rPr>
        <b/>
        <sz val="9"/>
        <color rgb="FFC00000"/>
        <rFont val="Arial"/>
        <family val="2"/>
      </rPr>
      <t>Table 1.9</t>
    </r>
    <r>
      <rPr>
        <b/>
        <sz val="9"/>
        <rFont val="Arial"/>
        <family val="2"/>
      </rPr>
      <t xml:space="preserve"> Net migration in EU and EFTA countries, 2013</t>
    </r>
  </si>
  <si>
    <t>Resident 
population</t>
  </si>
  <si>
    <t>All flows</t>
  </si>
  <si>
    <t>Rate</t>
  </si>
  <si>
    <t>Except return flows (a)</t>
  </si>
  <si>
    <t>(a) Only outflows of nationals and inflows of foreigners.</t>
  </si>
  <si>
    <t>Chart by OEm, data from Eurostat, database on population and social conditions.</t>
  </si>
  <si>
    <t>Except return flows: only outflows of nationals and inflows of foreigners.</t>
  </si>
  <si>
    <r>
      <rPr>
        <b/>
        <sz val="9"/>
        <color rgb="FFC00000"/>
        <rFont val="Arial"/>
        <family val="2"/>
      </rPr>
      <t>Chart 1.3</t>
    </r>
    <r>
      <rPr>
        <b/>
        <sz val="9"/>
        <rFont val="Arial"/>
        <family val="2"/>
      </rPr>
      <t xml:space="preserve"> Eurostat estimates of Portuguese permanent outflows and inflows, 2004-2013</t>
    </r>
  </si>
  <si>
    <r>
      <rPr>
        <b/>
        <sz val="9"/>
        <color rgb="FFC00000"/>
        <rFont val="Arial"/>
        <family val="2"/>
      </rPr>
      <t>Chart 1.5</t>
    </r>
    <r>
      <rPr>
        <b/>
        <sz val="9"/>
        <rFont val="Arial"/>
        <family val="2"/>
      </rPr>
      <t xml:space="preserve"> Major changes in the stock of Portuguese-born emigrants in EU and EFTA countries, 2000-2001 to 2010/11</t>
    </r>
  </si>
  <si>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</si>
  <si>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r>
      <rPr>
        <b/>
        <sz val="9"/>
        <color rgb="FFC00000"/>
        <rFont val="Arial"/>
        <family val="2"/>
      </rPr>
      <t>Chart 1.7</t>
    </r>
    <r>
      <rPr>
        <b/>
        <sz val="9"/>
        <rFont val="Arial"/>
        <family val="2"/>
      </rPr>
      <t xml:space="preserve"> Net migration rates in EU and EFTA countries, except return flows, 2013</t>
    </r>
  </si>
  <si>
    <r>
      <rPr>
        <b/>
        <sz val="9"/>
        <color rgb="FFC00000"/>
        <rFont val="Arial"/>
        <family val="2"/>
      </rPr>
      <t>Chart 1.8</t>
    </r>
    <r>
      <rPr>
        <b/>
        <sz val="9"/>
        <rFont val="Arial"/>
        <family val="2"/>
      </rPr>
      <t xml:space="preserve"> Emigrants by country of origin, 2010</t>
    </r>
  </si>
  <si>
    <r>
      <rPr>
        <b/>
        <sz val="9"/>
        <color rgb="FFC00000"/>
        <rFont val="Arial"/>
        <family val="2"/>
      </rPr>
      <t>Chart 1.9</t>
    </r>
    <r>
      <rPr>
        <b/>
        <sz val="9"/>
        <rFont val="Arial"/>
        <family val="2"/>
      </rPr>
      <t xml:space="preserve"> Emigration and immigration rates in EU countries, 2010</t>
    </r>
  </si>
  <si>
    <t>Table by OEm, data from United Nations, Department of Economic and Social Affairs, Population Division (2015), Trends in International Migrant Stock: Migrants by Destination and Origin (United Nations database, POP/DB/MIG/Stock/Rev.2015).</t>
  </si>
  <si>
    <r>
      <t>Table 1.6</t>
    </r>
    <r>
      <rPr>
        <b/>
        <sz val="9"/>
        <rFont val="Arial"/>
        <family val="2"/>
      </rPr>
      <t xml:space="preserve"> UN estimates of the stock of Portuguese-born emigrants, 1990-2015</t>
    </r>
  </si>
  <si>
    <t>Chart by OEm, data from United Nations, Department of Economic and Social Affairs, Population Division (2015), Trends in International Migrant Stock: Migrants by Destination and Origin (United Nations database, POP/DB/MIG/Stock/Rev.2015).</t>
  </si>
  <si>
    <t>The Observatório da Emigração (OEm) is based at the Centre for Research and Studies in Sociology (CIES-IUL), at the University Institute of Lisbon (ISCTE-IUL).</t>
  </si>
  <si>
    <t>16 Feb 2016.</t>
  </si>
  <si>
    <t>Table by OEm, data from the World Bank, DataBank, World Development Indicators, updated 09/11/2015, and the United Nations Development Programme (UNDP), 2015 Human Development Report (for mean years of schooling, HDI score and HDI ranking).</t>
  </si>
  <si>
    <t>Surface area (1000 km2, 2014)</t>
  </si>
  <si>
    <t>Population density (people per km2, 2014)</t>
  </si>
  <si>
    <r>
      <rPr>
        <b/>
        <sz val="9"/>
        <color rgb="FFC00000"/>
        <rFont val="Arial"/>
        <family val="2"/>
      </rPr>
      <t>Chart 1.4</t>
    </r>
    <r>
      <rPr>
        <b/>
        <sz val="9"/>
        <rFont val="Arial"/>
        <family val="2"/>
      </rPr>
      <t xml:space="preserve"> UN estimates of the stock of Portuguese-born emigrants, 1990-2015</t>
    </r>
  </si>
  <si>
    <r>
      <rPr>
        <b/>
        <sz val="9"/>
        <color rgb="FFC00000"/>
        <rFont val="Arial"/>
        <family val="2"/>
      </rPr>
      <t>Table 1.4</t>
    </r>
    <r>
      <rPr>
        <b/>
        <sz val="9"/>
        <rFont val="Arial"/>
        <family val="2"/>
      </rPr>
      <t xml:space="preserve"> Estimates of the outflows of Portuguese emigrants, 2001-2014</t>
    </r>
  </si>
  <si>
    <r>
      <rPr>
        <b/>
        <sz val="9"/>
        <color rgb="FFC00000"/>
        <rFont val="Arial"/>
        <family val="2"/>
      </rPr>
      <t>Chart 1.2</t>
    </r>
    <r>
      <rPr>
        <b/>
        <sz val="9"/>
        <rFont val="Arial"/>
        <family val="2"/>
      </rPr>
      <t xml:space="preserve"> OEm Estimates of the outflows of Portuguese emigrants, 2001-2014</t>
    </r>
  </si>
  <si>
    <t>Absolute change</t>
  </si>
  <si>
    <t>Percentage change</t>
  </si>
  <si>
    <t>n.s.</t>
  </si>
  <si>
    <t>[n.s.] not significant; low reliability of data on Poland for 2010.</t>
  </si>
  <si>
    <t>Cancels and replaces the same document of December 2015. Corrects errors in table 1.4.</t>
  </si>
  <si>
    <t>21 May 2016.</t>
  </si>
  <si>
    <t>http://observatorioemigracao.pt/np4/4924.html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</si>
</sst>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u/>
      <sz val="11"/>
      <color theme="10"/>
      <name val="Calibri"/>
      <family val="2"/>
      <scheme val="minor"/>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b/>
      <sz val="8"/>
      <color theme="1"/>
      <name val="Calibri"/>
      <family val="2"/>
      <scheme val="minor"/>
    </font>
    <font>
      <sz val="10"/>
      <name val="Arial"/>
      <family val="2"/>
    </font>
    <font>
      <sz val="11"/>
      <name val="Arial"/>
      <family val="2"/>
    </font>
    <font>
      <sz val="9"/>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6" fillId="0" borderId="0" applyNumberFormat="0" applyFill="0" applyBorder="0" applyAlignment="0" applyProtection="0"/>
    <xf numFmtId="0" fontId="36" fillId="0" borderId="0"/>
    <xf numFmtId="166" fontId="46" fillId="0" borderId="8" applyFill="0" applyProtection="0">
      <alignment horizontal="right" vertical="center" wrapText="1"/>
    </xf>
    <xf numFmtId="167" fontId="46" fillId="0" borderId="13" applyFill="0" applyProtection="0">
      <alignment horizontal="right" vertical="center" wrapText="1"/>
    </xf>
    <xf numFmtId="0" fontId="46" fillId="0" borderId="0" applyNumberFormat="0" applyFill="0" applyBorder="0" applyProtection="0">
      <alignment horizontal="left" vertical="center" wrapText="1"/>
    </xf>
    <xf numFmtId="168" fontId="46" fillId="0" borderId="0" applyFill="0" applyBorder="0" applyProtection="0">
      <alignment horizontal="right" vertical="center" wrapText="1"/>
    </xf>
    <xf numFmtId="169" fontId="46" fillId="0" borderId="5" applyFill="0" applyProtection="0">
      <alignment horizontal="right" vertical="center" wrapText="1"/>
    </xf>
    <xf numFmtId="0" fontId="1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cellStyleXfs>
  <cellXfs count="491">
    <xf numFmtId="0" fontId="0" fillId="0" borderId="0" xfId="0"/>
    <xf numFmtId="3" fontId="27" fillId="0" borderId="0" xfId="0" applyNumberFormat="1" applyFont="1" applyAlignment="1">
      <alignment vertical="center"/>
    </xf>
    <xf numFmtId="0" fontId="0" fillId="0" borderId="0" xfId="0" applyAlignment="1">
      <alignment horizontal="left" vertical="center" indent="1"/>
    </xf>
    <xf numFmtId="3" fontId="25" fillId="2" borderId="0" xfId="0" applyNumberFormat="1" applyFont="1" applyFill="1" applyBorder="1" applyAlignment="1">
      <alignment horizontal="left" vertical="center" indent="1"/>
    </xf>
    <xf numFmtId="3" fontId="25" fillId="0" borderId="0" xfId="0" applyNumberFormat="1" applyFont="1" applyBorder="1" applyAlignment="1">
      <alignment horizontal="left" vertical="center" indent="1"/>
    </xf>
    <xf numFmtId="3" fontId="25"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7" fillId="0" borderId="0" xfId="0" applyNumberFormat="1" applyFont="1" applyAlignment="1">
      <alignment horizontal="left" vertical="center" indent="1"/>
    </xf>
    <xf numFmtId="0" fontId="0" fillId="0" borderId="0" xfId="0" applyAlignment="1">
      <alignment horizontal="left" indent="1"/>
    </xf>
    <xf numFmtId="3" fontId="27" fillId="0" borderId="0" xfId="0" applyNumberFormat="1" applyFont="1" applyBorder="1" applyAlignment="1">
      <alignment vertical="center"/>
    </xf>
    <xf numFmtId="0" fontId="30" fillId="0" borderId="0" xfId="0" applyFont="1" applyBorder="1" applyAlignment="1">
      <alignment horizontal="left" vertical="center" indent="1"/>
    </xf>
    <xf numFmtId="3" fontId="25" fillId="0" borderId="0" xfId="0" applyNumberFormat="1" applyFont="1" applyFill="1" applyBorder="1" applyAlignment="1">
      <alignment horizontal="left" vertical="center" indent="1"/>
    </xf>
    <xf numFmtId="3" fontId="28" fillId="0" borderId="0" xfId="0" applyNumberFormat="1" applyFont="1" applyAlignment="1">
      <alignment horizontal="left" indent="1"/>
    </xf>
    <xf numFmtId="0" fontId="31" fillId="0" borderId="0" xfId="0" applyFont="1" applyAlignment="1">
      <alignment horizontal="left" indent="1"/>
    </xf>
    <xf numFmtId="3" fontId="27" fillId="0" borderId="0" xfId="0" applyNumberFormat="1" applyFont="1" applyAlignment="1">
      <alignment horizontal="left" indent="1"/>
    </xf>
    <xf numFmtId="0" fontId="0" fillId="0" borderId="0" xfId="0" applyAlignment="1">
      <alignment horizontal="left" wrapText="1" indent="1"/>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wrapText="1" indent="1"/>
    </xf>
    <xf numFmtId="3" fontId="27" fillId="0" borderId="0" xfId="0" applyNumberFormat="1" applyFont="1" applyAlignment="1">
      <alignment horizontal="left" vertical="center"/>
    </xf>
    <xf numFmtId="0" fontId="27" fillId="0" borderId="0" xfId="0" applyFont="1" applyAlignment="1">
      <alignment horizontal="left" vertical="center"/>
    </xf>
    <xf numFmtId="0" fontId="0" fillId="0" borderId="0" xfId="0" applyAlignment="1">
      <alignment horizontal="left" indent="1"/>
    </xf>
    <xf numFmtId="14" fontId="27"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7" fillId="0" borderId="0" xfId="0" applyNumberFormat="1" applyFont="1" applyAlignment="1"/>
    <xf numFmtId="3" fontId="28" fillId="0" borderId="0" xfId="0" applyNumberFormat="1" applyFont="1" applyBorder="1" applyAlignment="1">
      <alignment horizontal="right" vertical="center"/>
    </xf>
    <xf numFmtId="3" fontId="28" fillId="0" borderId="0" xfId="0" applyNumberFormat="1" applyFont="1" applyAlignment="1">
      <alignment horizontal="right" vertical="center"/>
    </xf>
    <xf numFmtId="3" fontId="27" fillId="0" borderId="0" xfId="0" applyNumberFormat="1" applyFont="1" applyAlignment="1">
      <alignment horizontal="right" vertical="center"/>
    </xf>
    <xf numFmtId="3" fontId="29" fillId="0" borderId="0" xfId="0" applyNumberFormat="1" applyFont="1" applyAlignment="1">
      <alignment horizontal="right" vertical="center"/>
    </xf>
    <xf numFmtId="0" fontId="0" fillId="0" borderId="0" xfId="0" applyAlignment="1">
      <alignment horizontal="left" vertical="center" indent="1"/>
    </xf>
    <xf numFmtId="3" fontId="25" fillId="2" borderId="0" xfId="0" applyNumberFormat="1" applyFont="1" applyFill="1" applyBorder="1" applyAlignment="1" applyProtection="1">
      <alignment horizontal="left" vertical="center" indent="1"/>
      <protection locked="0"/>
    </xf>
    <xf numFmtId="3" fontId="25" fillId="3" borderId="0" xfId="0" applyNumberFormat="1" applyFont="1" applyFill="1" applyBorder="1" applyAlignment="1" applyProtection="1">
      <alignment horizontal="left" vertical="center" indent="1"/>
      <protection locked="0"/>
    </xf>
    <xf numFmtId="0" fontId="0" fillId="3" borderId="0" xfId="0" applyFill="1"/>
    <xf numFmtId="3" fontId="27" fillId="3" borderId="0" xfId="0" applyNumberFormat="1" applyFont="1" applyFill="1" applyAlignment="1">
      <alignment vertical="center"/>
    </xf>
    <xf numFmtId="3" fontId="24" fillId="3" borderId="1" xfId="0" applyNumberFormat="1" applyFont="1" applyFill="1" applyBorder="1" applyAlignment="1" applyProtection="1">
      <alignment horizontal="left" vertical="center" wrapText="1" indent="1"/>
      <protection locked="0"/>
    </xf>
    <xf numFmtId="3" fontId="24" fillId="3" borderId="0" xfId="0" applyNumberFormat="1" applyFont="1" applyFill="1" applyBorder="1" applyAlignment="1" applyProtection="1">
      <alignment horizontal="left" vertical="center" indent="1"/>
      <protection locked="0"/>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7" fillId="3" borderId="0" xfId="0" applyFont="1" applyFill="1" applyAlignment="1">
      <alignment horizontal="left" vertical="center" wrapText="1"/>
    </xf>
    <xf numFmtId="0" fontId="27" fillId="0" borderId="0" xfId="0" applyFont="1" applyAlignment="1">
      <alignment horizontal="left" vertical="center"/>
    </xf>
    <xf numFmtId="14" fontId="27" fillId="0" borderId="0" xfId="0" applyNumberFormat="1" applyFont="1" applyAlignment="1">
      <alignment horizontal="left" vertical="center"/>
    </xf>
    <xf numFmtId="0" fontId="0" fillId="0" borderId="0" xfId="0" applyAlignment="1">
      <alignment horizontal="left" vertical="center"/>
    </xf>
    <xf numFmtId="3" fontId="34" fillId="3" borderId="0" xfId="0" applyNumberFormat="1" applyFont="1" applyFill="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Border="1" applyAlignment="1">
      <alignment horizontal="center" vertical="center"/>
    </xf>
    <xf numFmtId="3" fontId="32" fillId="0" borderId="0" xfId="0" applyNumberFormat="1" applyFont="1" applyBorder="1" applyAlignment="1">
      <alignment horizontal="left" vertical="center" indent="1"/>
    </xf>
    <xf numFmtId="0" fontId="27" fillId="2" borderId="0" xfId="0" applyFont="1" applyFill="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8" fillId="0" borderId="0" xfId="0" applyNumberFormat="1" applyFont="1" applyAlignment="1">
      <alignment horizontal="right" vertical="top" indent="1"/>
    </xf>
    <xf numFmtId="3" fontId="27" fillId="0" borderId="0" xfId="0" applyNumberFormat="1" applyFont="1" applyFill="1" applyAlignment="1">
      <alignment vertical="center"/>
    </xf>
    <xf numFmtId="3" fontId="25" fillId="0" borderId="0" xfId="0" applyNumberFormat="1" applyFont="1" applyFill="1" applyBorder="1" applyAlignment="1" applyProtection="1">
      <alignment horizontal="left" vertical="center" indent="1"/>
      <protection locked="0"/>
    </xf>
    <xf numFmtId="0" fontId="0" fillId="0" borderId="0" xfId="0" applyFill="1"/>
    <xf numFmtId="0" fontId="27"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4" fillId="0" borderId="0" xfId="0" applyNumberFormat="1" applyFont="1" applyFill="1" applyAlignment="1">
      <alignment horizontal="center" vertical="center"/>
    </xf>
    <xf numFmtId="0" fontId="0" fillId="0" borderId="0" xfId="0" applyFill="1"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vertical="center" indent="1"/>
    </xf>
    <xf numFmtId="0" fontId="35" fillId="0" borderId="0" xfId="0" applyFont="1" applyAlignment="1">
      <alignment horizontal="left" vertical="center" indent="1"/>
    </xf>
    <xf numFmtId="0" fontId="39" fillId="0" borderId="0" xfId="1" applyFont="1" applyBorder="1" applyAlignment="1">
      <alignment horizontal="right" vertical="center" indent="1"/>
    </xf>
    <xf numFmtId="0" fontId="39" fillId="0" borderId="0" xfId="0" applyFont="1" applyFill="1" applyAlignment="1">
      <alignment horizontal="left" vertical="top"/>
    </xf>
    <xf numFmtId="0" fontId="39" fillId="0" borderId="0" xfId="1" applyFont="1" applyFill="1" applyAlignment="1">
      <alignment horizontal="left" vertical="top"/>
    </xf>
    <xf numFmtId="0" fontId="39" fillId="0" borderId="0" xfId="0" applyFont="1" applyFill="1" applyAlignment="1">
      <alignment horizontal="left" vertical="top" indent="1"/>
    </xf>
    <xf numFmtId="0" fontId="0" fillId="0" borderId="0" xfId="0" applyAlignment="1">
      <alignment horizontal="left" wrapText="1" indent="1"/>
    </xf>
    <xf numFmtId="1" fontId="25" fillId="2" borderId="0" xfId="0" applyNumberFormat="1" applyFont="1" applyFill="1" applyBorder="1" applyAlignment="1">
      <alignment horizontal="center" vertical="center"/>
    </xf>
    <xf numFmtId="0" fontId="30" fillId="0" borderId="0" xfId="0" applyFont="1" applyFill="1" applyBorder="1" applyAlignment="1">
      <alignment horizontal="right" vertical="center" indent="1"/>
    </xf>
    <xf numFmtId="0" fontId="39" fillId="2" borderId="0" xfId="0" applyFont="1" applyFill="1" applyBorder="1" applyAlignment="1">
      <alignment horizontal="left" vertical="center" indent="1"/>
    </xf>
    <xf numFmtId="1" fontId="24" fillId="0" borderId="1"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indent="1"/>
    </xf>
    <xf numFmtId="3" fontId="28" fillId="0" borderId="0" xfId="0" applyNumberFormat="1" applyFont="1" applyFill="1" applyAlignment="1">
      <alignment horizontal="left" indent="1"/>
    </xf>
    <xf numFmtId="3" fontId="28" fillId="0" borderId="0" xfId="0" applyNumberFormat="1" applyFont="1" applyFill="1" applyAlignment="1">
      <alignment horizontal="left"/>
    </xf>
    <xf numFmtId="3" fontId="25" fillId="2" borderId="7" xfId="0" applyNumberFormat="1" applyFont="1" applyFill="1" applyBorder="1" applyAlignment="1">
      <alignment horizontal="right" vertical="center" indent="4"/>
    </xf>
    <xf numFmtId="14" fontId="27" fillId="3" borderId="0" xfId="0" applyNumberFormat="1" applyFont="1" applyFill="1" applyBorder="1" applyAlignment="1">
      <alignment horizontal="left" vertical="center"/>
    </xf>
    <xf numFmtId="0" fontId="30" fillId="3" borderId="0" xfId="0" applyFont="1" applyFill="1" applyBorder="1" applyAlignment="1">
      <alignment horizontal="left" vertical="center"/>
    </xf>
    <xf numFmtId="0" fontId="33" fillId="3" borderId="0" xfId="1" applyFont="1" applyFill="1" applyBorder="1" applyAlignment="1">
      <alignment horizontal="left" vertical="center"/>
    </xf>
    <xf numFmtId="0" fontId="27" fillId="3" borderId="0" xfId="0" applyFont="1" applyFill="1" applyBorder="1" applyAlignment="1">
      <alignment horizontal="left" vertical="center"/>
    </xf>
    <xf numFmtId="3" fontId="21" fillId="0" borderId="0" xfId="0" applyNumberFormat="1" applyFont="1" applyAlignment="1">
      <alignment horizontal="right" vertical="center" indent="1"/>
    </xf>
    <xf numFmtId="3" fontId="25" fillId="0" borderId="2" xfId="0" applyNumberFormat="1" applyFont="1" applyFill="1" applyBorder="1" applyAlignment="1">
      <alignment horizontal="left" vertical="center" indent="1"/>
    </xf>
    <xf numFmtId="0" fontId="21" fillId="2" borderId="0" xfId="0" applyFont="1" applyFill="1" applyBorder="1" applyAlignment="1">
      <alignment horizontal="center" vertical="center"/>
    </xf>
    <xf numFmtId="3" fontId="25" fillId="2" borderId="2" xfId="0" applyNumberFormat="1" applyFont="1" applyFill="1" applyBorder="1" applyAlignment="1" applyProtection="1">
      <alignment horizontal="left" vertical="center" indent="1"/>
      <protection locked="0"/>
    </xf>
    <xf numFmtId="3" fontId="24" fillId="3" borderId="1" xfId="0" applyNumberFormat="1" applyFont="1" applyFill="1" applyBorder="1" applyAlignment="1" applyProtection="1">
      <alignment horizontal="center" vertical="center" wrapText="1"/>
      <protection locked="0"/>
    </xf>
    <xf numFmtId="1" fontId="24" fillId="3" borderId="1" xfId="0" quotePrefix="1"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right" vertical="center" indent="4"/>
      <protection locked="0"/>
    </xf>
    <xf numFmtId="3" fontId="28" fillId="3" borderId="3" xfId="0" applyNumberFormat="1" applyFont="1" applyFill="1" applyBorder="1" applyAlignment="1">
      <alignment horizontal="left" vertical="center" indent="1"/>
    </xf>
    <xf numFmtId="1" fontId="24" fillId="3" borderId="1" xfId="0" applyNumberFormat="1" applyFont="1" applyFill="1" applyBorder="1" applyAlignment="1" applyProtection="1">
      <alignment horizontal="left" vertical="center" wrapText="1" indent="1"/>
      <protection locked="0"/>
    </xf>
    <xf numFmtId="3" fontId="28" fillId="3" borderId="1"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wrapText="1" indent="1"/>
    </xf>
    <xf numFmtId="1" fontId="25" fillId="2" borderId="3"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3" fontId="25" fillId="0" borderId="7" xfId="0" applyNumberFormat="1" applyFont="1" applyFill="1" applyBorder="1" applyAlignment="1">
      <alignment horizontal="right" vertical="center" indent="4"/>
    </xf>
    <xf numFmtId="0" fontId="21" fillId="0" borderId="0" xfId="0" applyFont="1" applyFill="1" applyBorder="1" applyAlignment="1">
      <alignment horizontal="center" vertical="center"/>
    </xf>
    <xf numFmtId="1" fontId="25" fillId="0" borderId="0"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19"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3" fontId="24" fillId="0" borderId="14" xfId="0" applyNumberFormat="1" applyFont="1" applyBorder="1" applyAlignment="1">
      <alignment horizontal="center" vertical="center" wrapText="1"/>
    </xf>
    <xf numFmtId="3" fontId="25" fillId="0" borderId="0" xfId="0" applyNumberFormat="1" applyFont="1" applyFill="1" applyBorder="1" applyAlignment="1" applyProtection="1">
      <alignment horizontal="right" vertical="center" indent="3"/>
      <protection locked="0"/>
    </xf>
    <xf numFmtId="0" fontId="28" fillId="3" borderId="0" xfId="0" applyFont="1" applyFill="1" applyAlignment="1">
      <alignment horizontal="right" vertical="top" indent="1"/>
    </xf>
    <xf numFmtId="3" fontId="27"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5" fillId="0" borderId="2" xfId="0" applyNumberFormat="1" applyFont="1" applyFill="1" applyBorder="1" applyAlignment="1" applyProtection="1">
      <alignment horizontal="left" vertical="center" indent="1"/>
      <protection locked="0"/>
    </xf>
    <xf numFmtId="3" fontId="24" fillId="0" borderId="3" xfId="0" applyNumberFormat="1" applyFont="1" applyFill="1" applyBorder="1" applyAlignment="1" applyProtection="1">
      <alignment horizontal="left" vertical="center" indent="1"/>
      <protection locked="0"/>
    </xf>
    <xf numFmtId="3" fontId="24" fillId="3" borderId="15" xfId="0" quotePrefix="1" applyNumberFormat="1" applyFont="1" applyFill="1" applyBorder="1" applyAlignment="1" applyProtection="1">
      <alignment horizontal="center" vertical="center" wrapText="1"/>
      <protection locked="0"/>
    </xf>
    <xf numFmtId="3" fontId="24" fillId="3" borderId="18" xfId="0" quotePrefix="1" applyNumberFormat="1" applyFont="1" applyFill="1" applyBorder="1" applyAlignment="1" applyProtection="1">
      <alignment horizontal="center" vertical="center" wrapText="1"/>
      <protection locked="0"/>
    </xf>
    <xf numFmtId="3" fontId="24" fillId="3" borderId="1" xfId="0" quotePrefix="1" applyNumberFormat="1" applyFont="1" applyFill="1" applyBorder="1" applyAlignment="1" applyProtection="1">
      <alignment horizontal="center" vertical="center" wrapText="1"/>
      <protection locked="0"/>
    </xf>
    <xf numFmtId="3" fontId="24" fillId="3" borderId="0" xfId="0" applyNumberFormat="1" applyFont="1" applyFill="1" applyBorder="1" applyAlignment="1" applyProtection="1">
      <alignment horizontal="right" vertical="center" indent="7"/>
      <protection locked="0"/>
    </xf>
    <xf numFmtId="3" fontId="25" fillId="2" borderId="0" xfId="0" applyNumberFormat="1" applyFont="1" applyFill="1" applyBorder="1" applyAlignment="1" applyProtection="1">
      <alignment horizontal="right" vertical="center" indent="7"/>
      <protection locked="0"/>
    </xf>
    <xf numFmtId="3" fontId="25" fillId="3" borderId="0" xfId="0" applyNumberFormat="1" applyFont="1" applyFill="1" applyBorder="1" applyAlignment="1" applyProtection="1">
      <alignment horizontal="right" vertical="center" indent="7"/>
      <protection locked="0"/>
    </xf>
    <xf numFmtId="3" fontId="25" fillId="0" borderId="0" xfId="0" applyNumberFormat="1" applyFont="1" applyFill="1" applyBorder="1" applyAlignment="1" applyProtection="1">
      <alignment horizontal="right" vertical="center" indent="7"/>
      <protection locked="0"/>
    </xf>
    <xf numFmtId="3" fontId="25" fillId="2" borderId="2" xfId="0" applyNumberFormat="1" applyFont="1" applyFill="1" applyBorder="1" applyAlignment="1" applyProtection="1">
      <alignment horizontal="right" vertical="center" indent="7"/>
      <protection locked="0"/>
    </xf>
    <xf numFmtId="1" fontId="24" fillId="3" borderId="1" xfId="0" applyNumberFormat="1" applyFont="1" applyFill="1" applyBorder="1" applyAlignment="1" applyProtection="1">
      <alignment horizontal="center" vertical="center" wrapText="1"/>
      <protection locked="0"/>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3" fontId="42" fillId="0" borderId="0" xfId="0" applyNumberFormat="1" applyFont="1" applyAlignment="1">
      <alignment horizontal="left" vertical="center" indent="1"/>
    </xf>
    <xf numFmtId="3" fontId="24" fillId="0" borderId="13" xfId="0" applyNumberFormat="1" applyFont="1" applyBorder="1" applyAlignment="1">
      <alignment horizontal="center" vertical="center" wrapText="1"/>
    </xf>
    <xf numFmtId="0" fontId="30" fillId="0" borderId="0" xfId="0" applyFont="1" applyBorder="1" applyAlignment="1">
      <alignment horizontal="left" vertical="center"/>
    </xf>
    <xf numFmtId="0" fontId="0" fillId="0" borderId="0" xfId="0" applyAlignment="1">
      <alignment horizontal="left" wrapText="1"/>
    </xf>
    <xf numFmtId="0" fontId="21" fillId="0" borderId="2" xfId="0" applyFont="1" applyFill="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left" vertical="center" indent="1"/>
    </xf>
    <xf numFmtId="3" fontId="25" fillId="2" borderId="7" xfId="0" applyNumberFormat="1" applyFont="1" applyFill="1" applyBorder="1" applyAlignment="1">
      <alignment horizontal="right" vertical="center" indent="2"/>
    </xf>
    <xf numFmtId="3" fontId="25" fillId="0" borderId="7" xfId="0" applyNumberFormat="1" applyFont="1" applyBorder="1" applyAlignment="1">
      <alignment horizontal="right" vertical="center" indent="2"/>
    </xf>
    <xf numFmtId="3" fontId="25" fillId="2" borderId="9" xfId="0" applyNumberFormat="1" applyFont="1" applyFill="1" applyBorder="1" applyAlignment="1">
      <alignment horizontal="right" vertical="center" indent="2"/>
    </xf>
    <xf numFmtId="3" fontId="25" fillId="2" borderId="0" xfId="0" applyNumberFormat="1" applyFont="1" applyFill="1" applyBorder="1" applyAlignment="1">
      <alignment horizontal="right" vertical="center" indent="2"/>
    </xf>
    <xf numFmtId="3" fontId="25" fillId="2" borderId="8" xfId="0" applyNumberFormat="1" applyFont="1" applyFill="1" applyBorder="1" applyAlignment="1">
      <alignment horizontal="right" vertical="center" indent="2"/>
    </xf>
    <xf numFmtId="3" fontId="25" fillId="0" borderId="0"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5" fillId="3" borderId="0" xfId="0" applyNumberFormat="1" applyFont="1" applyFill="1" applyBorder="1" applyAlignment="1">
      <alignment horizontal="right" vertical="center" indent="2"/>
    </xf>
    <xf numFmtId="3" fontId="25" fillId="3" borderId="8" xfId="0" applyNumberFormat="1" applyFont="1" applyFill="1" applyBorder="1" applyAlignment="1">
      <alignment horizontal="right" vertical="center" indent="2"/>
    </xf>
    <xf numFmtId="3" fontId="25" fillId="0" borderId="0" xfId="0" applyNumberFormat="1" applyFont="1" applyFill="1" applyBorder="1" applyAlignment="1">
      <alignment horizontal="right" vertical="center" indent="2"/>
    </xf>
    <xf numFmtId="3" fontId="25" fillId="0" borderId="8" xfId="0" applyNumberFormat="1" applyFont="1" applyFill="1" applyBorder="1" applyAlignment="1">
      <alignment horizontal="right" vertical="center" indent="2"/>
    </xf>
    <xf numFmtId="3" fontId="25" fillId="0" borderId="7" xfId="0" applyNumberFormat="1" applyFont="1" applyFill="1" applyBorder="1" applyAlignment="1">
      <alignment horizontal="right" vertical="center" indent="2"/>
    </xf>
    <xf numFmtId="3" fontId="25" fillId="2" borderId="2" xfId="0" applyNumberFormat="1" applyFont="1" applyFill="1" applyBorder="1" applyAlignment="1">
      <alignment horizontal="right" vertical="center" indent="2"/>
    </xf>
    <xf numFmtId="3" fontId="25" fillId="2" borderId="1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5"/>
    </xf>
    <xf numFmtId="164" fontId="25" fillId="3" borderId="0" xfId="0" applyNumberFormat="1" applyFont="1" applyFill="1" applyBorder="1" applyAlignment="1">
      <alignment horizontal="right" vertical="center" indent="5"/>
    </xf>
    <xf numFmtId="164" fontId="25" fillId="3" borderId="2" xfId="0" applyNumberFormat="1" applyFont="1" applyFill="1" applyBorder="1" applyAlignment="1">
      <alignment horizontal="right" vertical="center" indent="5"/>
    </xf>
    <xf numFmtId="0" fontId="27" fillId="2" borderId="0" xfId="0" applyFont="1" applyFill="1" applyBorder="1" applyAlignment="1">
      <alignment horizontal="right" vertical="center" indent="2"/>
    </xf>
    <xf numFmtId="0" fontId="27" fillId="3"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2" fillId="3" borderId="0" xfId="0" applyFont="1" applyFill="1" applyBorder="1" applyAlignment="1">
      <alignment horizontal="right" vertical="center" indent="2"/>
    </xf>
    <xf numFmtId="0" fontId="27" fillId="3" borderId="2" xfId="0" applyFont="1" applyFill="1" applyBorder="1" applyAlignment="1">
      <alignment horizontal="right" vertical="center" indent="2"/>
    </xf>
    <xf numFmtId="3" fontId="27" fillId="2" borderId="0" xfId="0" applyNumberFormat="1" applyFont="1" applyFill="1" applyBorder="1" applyAlignment="1" applyProtection="1">
      <alignment horizontal="left" vertical="center" indent="1"/>
      <protection locked="0"/>
    </xf>
    <xf numFmtId="3" fontId="27" fillId="3" borderId="0" xfId="0" applyNumberFormat="1" applyFont="1" applyFill="1" applyBorder="1" applyAlignment="1">
      <alignment horizontal="left" vertical="center" indent="1"/>
    </xf>
    <xf numFmtId="3" fontId="23" fillId="2" borderId="0" xfId="0" applyNumberFormat="1" applyFont="1" applyFill="1" applyBorder="1" applyAlignment="1">
      <alignment horizontal="left" vertical="center" indent="1"/>
    </xf>
    <xf numFmtId="3" fontId="27" fillId="2" borderId="0" xfId="0" applyNumberFormat="1" applyFont="1" applyFill="1" applyBorder="1" applyAlignment="1">
      <alignment horizontal="left" vertical="center" indent="1"/>
    </xf>
    <xf numFmtId="3" fontId="27" fillId="3" borderId="2" xfId="0" applyNumberFormat="1" applyFont="1" applyFill="1" applyBorder="1" applyAlignment="1">
      <alignment horizontal="left" vertical="center" indent="1"/>
    </xf>
    <xf numFmtId="0" fontId="39" fillId="3" borderId="0" xfId="0" applyFont="1" applyFill="1" applyBorder="1" applyAlignment="1">
      <alignment horizontal="right" vertical="center" indent="2"/>
    </xf>
    <xf numFmtId="3" fontId="39" fillId="3" borderId="0" xfId="0" applyNumberFormat="1" applyFont="1" applyFill="1" applyBorder="1" applyAlignment="1">
      <alignment horizontal="left" vertical="center" indent="1"/>
    </xf>
    <xf numFmtId="164" fontId="39" fillId="3" borderId="0" xfId="0" applyNumberFormat="1" applyFont="1" applyFill="1" applyBorder="1" applyAlignment="1">
      <alignment horizontal="right" vertical="center" indent="5"/>
    </xf>
    <xf numFmtId="0" fontId="20" fillId="0" borderId="0" xfId="0" applyFont="1" applyFill="1" applyBorder="1" applyAlignment="1">
      <alignment horizontal="left" vertical="center" indent="1"/>
    </xf>
    <xf numFmtId="0" fontId="20" fillId="2" borderId="0" xfId="0" applyFont="1" applyFill="1" applyBorder="1" applyAlignment="1">
      <alignment horizontal="left" vertical="center" indent="1"/>
    </xf>
    <xf numFmtId="3" fontId="24" fillId="3" borderId="0" xfId="0" applyNumberFormat="1" applyFont="1" applyFill="1" applyAlignment="1">
      <alignment horizontal="left" vertical="center" indent="1"/>
    </xf>
    <xf numFmtId="3" fontId="24" fillId="3" borderId="0" xfId="0" applyNumberFormat="1" applyFont="1" applyFill="1" applyAlignment="1">
      <alignment horizontal="left" vertical="center"/>
    </xf>
    <xf numFmtId="3" fontId="24" fillId="0" borderId="0" xfId="0" applyNumberFormat="1" applyFont="1" applyAlignment="1">
      <alignment horizontal="left" vertical="center"/>
    </xf>
    <xf numFmtId="3" fontId="24" fillId="0" borderId="0" xfId="0" applyNumberFormat="1" applyFont="1" applyBorder="1" applyAlignment="1">
      <alignment horizontal="left" vertical="center"/>
    </xf>
    <xf numFmtId="0" fontId="47" fillId="0" borderId="0" xfId="0" applyFont="1" applyFill="1" applyBorder="1" applyAlignment="1">
      <alignment horizontal="right" vertical="center" indent="1"/>
    </xf>
    <xf numFmtId="3" fontId="24" fillId="0" borderId="0" xfId="0" applyNumberFormat="1" applyFont="1" applyFill="1" applyBorder="1" applyAlignment="1">
      <alignment horizontal="left" vertical="center"/>
    </xf>
    <xf numFmtId="3" fontId="24" fillId="0" borderId="0" xfId="0" applyNumberFormat="1" applyFont="1" applyFill="1" applyAlignment="1">
      <alignment horizontal="left" vertical="center"/>
    </xf>
    <xf numFmtId="0" fontId="28" fillId="0" borderId="18" xfId="0" applyFont="1" applyBorder="1" applyAlignment="1">
      <alignment horizontal="center" vertical="center"/>
    </xf>
    <xf numFmtId="3" fontId="24" fillId="0" borderId="19" xfId="0" applyNumberFormat="1"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3" fontId="24" fillId="0" borderId="15" xfId="0" applyNumberFormat="1" applyFont="1" applyFill="1" applyBorder="1" applyAlignment="1" applyProtection="1">
      <alignment horizontal="center" vertical="center" wrapText="1"/>
      <protection locked="0"/>
    </xf>
    <xf numFmtId="0" fontId="28" fillId="0" borderId="19" xfId="0" applyFont="1" applyBorder="1" applyAlignment="1">
      <alignment horizontal="center" vertical="center"/>
    </xf>
    <xf numFmtId="164" fontId="25" fillId="2" borderId="0" xfId="0" applyNumberFormat="1" applyFont="1" applyFill="1" applyBorder="1" applyAlignment="1">
      <alignment horizontal="right" vertical="center" indent="3"/>
    </xf>
    <xf numFmtId="164" fontId="25" fillId="0" borderId="0" xfId="0" applyNumberFormat="1" applyFont="1" applyFill="1" applyBorder="1" applyAlignment="1">
      <alignment horizontal="right" vertical="center" indent="3"/>
    </xf>
    <xf numFmtId="0" fontId="19" fillId="0" borderId="0" xfId="0" applyFont="1"/>
    <xf numFmtId="3" fontId="19" fillId="0" borderId="0" xfId="0" applyNumberFormat="1" applyFont="1"/>
    <xf numFmtId="0" fontId="28" fillId="0" borderId="0" xfId="0" applyFont="1" applyFill="1" applyAlignment="1">
      <alignment horizontal="right" vertical="center" indent="1"/>
    </xf>
    <xf numFmtId="1" fontId="24" fillId="3" borderId="19" xfId="0" quotePrefix="1" applyNumberFormat="1" applyFont="1" applyFill="1" applyBorder="1" applyAlignment="1" applyProtection="1">
      <alignment horizontal="center" vertical="center" wrapText="1"/>
      <protection locked="0"/>
    </xf>
    <xf numFmtId="165" fontId="24" fillId="3" borderId="8" xfId="0" applyNumberFormat="1" applyFont="1" applyFill="1" applyBorder="1" applyAlignment="1" applyProtection="1">
      <alignment horizontal="right" vertical="center" indent="6"/>
      <protection locked="0"/>
    </xf>
    <xf numFmtId="165" fontId="27" fillId="3" borderId="14" xfId="0" applyNumberFormat="1" applyFont="1" applyFill="1" applyBorder="1" applyAlignment="1">
      <alignment horizontal="right" vertical="center" indent="6"/>
    </xf>
    <xf numFmtId="165" fontId="25" fillId="2" borderId="8" xfId="0" applyNumberFormat="1" applyFont="1" applyFill="1" applyBorder="1" applyAlignment="1" applyProtection="1">
      <alignment horizontal="right" vertical="center" indent="6"/>
      <protection locked="0"/>
    </xf>
    <xf numFmtId="165" fontId="25" fillId="0" borderId="8" xfId="0" applyNumberFormat="1" applyFont="1" applyFill="1" applyBorder="1" applyAlignment="1" applyProtection="1">
      <alignment horizontal="right" vertical="center" indent="6"/>
      <protection locked="0"/>
    </xf>
    <xf numFmtId="165" fontId="25" fillId="0" borderId="14" xfId="0" applyNumberFormat="1" applyFont="1" applyFill="1" applyBorder="1" applyAlignment="1" applyProtection="1">
      <alignment horizontal="right" vertical="center" indent="6"/>
      <protection locked="0"/>
    </xf>
    <xf numFmtId="165" fontId="25" fillId="0" borderId="10" xfId="0" applyNumberFormat="1" applyFont="1" applyFill="1" applyBorder="1" applyAlignment="1" applyProtection="1">
      <alignment horizontal="right" vertical="center" indent="6"/>
      <protection locked="0"/>
    </xf>
    <xf numFmtId="165" fontId="24" fillId="3" borderId="0" xfId="0" applyNumberFormat="1" applyFont="1" applyFill="1" applyBorder="1" applyAlignment="1" applyProtection="1">
      <alignment horizontal="right" vertical="center" indent="6"/>
      <protection locked="0"/>
    </xf>
    <xf numFmtId="165" fontId="27" fillId="3" borderId="3" xfId="0" applyNumberFormat="1" applyFont="1" applyFill="1" applyBorder="1" applyAlignment="1">
      <alignment horizontal="right" vertical="center" indent="6"/>
    </xf>
    <xf numFmtId="165" fontId="25" fillId="2" borderId="0" xfId="0" applyNumberFormat="1" applyFont="1" applyFill="1" applyBorder="1" applyAlignment="1" applyProtection="1">
      <alignment horizontal="right" vertical="center" indent="6"/>
      <protection locked="0"/>
    </xf>
    <xf numFmtId="165" fontId="25" fillId="0" borderId="0" xfId="0" applyNumberFormat="1" applyFont="1" applyFill="1" applyBorder="1" applyAlignment="1" applyProtection="1">
      <alignment horizontal="right" vertical="center" indent="6"/>
      <protection locked="0"/>
    </xf>
    <xf numFmtId="165" fontId="25" fillId="0" borderId="3" xfId="0" applyNumberFormat="1" applyFont="1" applyFill="1" applyBorder="1" applyAlignment="1" applyProtection="1">
      <alignment horizontal="right" vertical="center" indent="6"/>
      <protection locked="0"/>
    </xf>
    <xf numFmtId="165" fontId="25" fillId="0" borderId="2" xfId="0" applyNumberFormat="1" applyFont="1" applyFill="1" applyBorder="1" applyAlignment="1" applyProtection="1">
      <alignment horizontal="right" vertical="center" indent="6"/>
      <protection locked="0"/>
    </xf>
    <xf numFmtId="164" fontId="25" fillId="2" borderId="21" xfId="0" applyNumberFormat="1" applyFont="1" applyFill="1" applyBorder="1" applyAlignment="1">
      <alignment horizontal="right" vertical="center" wrapText="1" indent="3"/>
    </xf>
    <xf numFmtId="164" fontId="25" fillId="2" borderId="7" xfId="0" applyNumberFormat="1" applyFont="1" applyFill="1" applyBorder="1" applyAlignment="1">
      <alignment horizontal="right" vertical="center" wrapText="1" indent="3"/>
    </xf>
    <xf numFmtId="164" fontId="25" fillId="2" borderId="0" xfId="0" applyNumberFormat="1" applyFont="1" applyFill="1" applyBorder="1" applyAlignment="1">
      <alignment horizontal="right" vertical="center" wrapText="1" indent="3"/>
    </xf>
    <xf numFmtId="164" fontId="25" fillId="2" borderId="8" xfId="0" applyNumberFormat="1" applyFont="1" applyFill="1" applyBorder="1" applyAlignment="1">
      <alignment horizontal="right" vertical="center" wrapText="1" indent="3"/>
    </xf>
    <xf numFmtId="164" fontId="25" fillId="0" borderId="21" xfId="0" applyNumberFormat="1" applyFont="1" applyFill="1" applyBorder="1" applyAlignment="1">
      <alignment horizontal="right" vertical="center" indent="3"/>
    </xf>
    <xf numFmtId="164" fontId="25" fillId="0" borderId="7" xfId="0" applyNumberFormat="1" applyFont="1" applyFill="1" applyBorder="1" applyAlignment="1">
      <alignment horizontal="right" vertical="center" indent="3"/>
    </xf>
    <xf numFmtId="164" fontId="25" fillId="0" borderId="8" xfId="0" applyNumberFormat="1" applyFont="1" applyFill="1" applyBorder="1" applyAlignment="1">
      <alignment horizontal="right" vertical="center" indent="3"/>
    </xf>
    <xf numFmtId="164" fontId="25" fillId="2" borderId="21" xfId="0" applyNumberFormat="1" applyFont="1" applyFill="1" applyBorder="1" applyAlignment="1">
      <alignment horizontal="right" vertical="center" indent="3"/>
    </xf>
    <xf numFmtId="164" fontId="25" fillId="2" borderId="7" xfId="0" applyNumberFormat="1" applyFont="1" applyFill="1" applyBorder="1" applyAlignment="1">
      <alignment horizontal="right" vertical="center" indent="3"/>
    </xf>
    <xf numFmtId="164" fontId="25" fillId="2" borderId="8" xfId="0" applyNumberFormat="1" applyFont="1" applyFill="1" applyBorder="1" applyAlignment="1">
      <alignment horizontal="right" vertical="center" indent="3"/>
    </xf>
    <xf numFmtId="164" fontId="25" fillId="2" borderId="0" xfId="0" applyNumberFormat="1" applyFont="1" applyFill="1" applyBorder="1" applyAlignment="1">
      <alignment horizontal="right" vertical="center" wrapText="1" indent="2"/>
    </xf>
    <xf numFmtId="164" fontId="25" fillId="0" borderId="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2"/>
    </xf>
    <xf numFmtId="164" fontId="25" fillId="0" borderId="2" xfId="0" applyNumberFormat="1" applyFont="1" applyFill="1" applyBorder="1" applyAlignment="1">
      <alignment horizontal="right" vertical="center" indent="2"/>
    </xf>
    <xf numFmtId="164" fontId="25" fillId="2" borderId="21" xfId="0" applyNumberFormat="1" applyFont="1" applyFill="1" applyBorder="1" applyAlignment="1">
      <alignment horizontal="right" vertical="center" indent="2"/>
    </xf>
    <xf numFmtId="164" fontId="25" fillId="2" borderId="7" xfId="0" applyNumberFormat="1" applyFont="1" applyFill="1" applyBorder="1" applyAlignment="1">
      <alignment horizontal="right" vertical="center" indent="2"/>
    </xf>
    <xf numFmtId="164" fontId="25" fillId="2" borderId="8" xfId="0" applyNumberFormat="1" applyFont="1" applyFill="1" applyBorder="1" applyAlignment="1">
      <alignment horizontal="right" vertical="center" indent="2"/>
    </xf>
    <xf numFmtId="164" fontId="25" fillId="0" borderId="21" xfId="0" applyNumberFormat="1" applyFont="1" applyFill="1" applyBorder="1" applyAlignment="1">
      <alignment horizontal="right" vertical="center" indent="2"/>
    </xf>
    <xf numFmtId="164" fontId="25" fillId="0" borderId="7"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164" fontId="25" fillId="0" borderId="22" xfId="0" applyNumberFormat="1" applyFont="1" applyFill="1" applyBorder="1" applyAlignment="1">
      <alignment horizontal="right" vertical="center" indent="2"/>
    </xf>
    <xf numFmtId="164" fontId="25" fillId="0" borderId="9" xfId="0" applyNumberFormat="1" applyFont="1" applyFill="1" applyBorder="1" applyAlignment="1">
      <alignment horizontal="right" vertical="center" indent="2"/>
    </xf>
    <xf numFmtId="164" fontId="25" fillId="0" borderId="10" xfId="0" applyNumberFormat="1" applyFont="1" applyFill="1" applyBorder="1" applyAlignment="1">
      <alignment horizontal="right" vertical="center" indent="2"/>
    </xf>
    <xf numFmtId="3" fontId="27"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3" fontId="27" fillId="2" borderId="0" xfId="0" applyNumberFormat="1" applyFont="1" applyFill="1" applyBorder="1" applyAlignment="1">
      <alignment horizontal="center" vertical="center"/>
    </xf>
    <xf numFmtId="164" fontId="27" fillId="2" borderId="0"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0" borderId="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3" fontId="27" fillId="0" borderId="9" xfId="0" applyNumberFormat="1" applyFont="1" applyFill="1" applyBorder="1" applyAlignment="1">
      <alignment horizontal="center" vertical="center"/>
    </xf>
    <xf numFmtId="165" fontId="25" fillId="0" borderId="10"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25" fillId="0" borderId="2"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0" fillId="0" borderId="0" xfId="0" applyAlignment="1">
      <alignment vertical="center" wrapText="1"/>
    </xf>
    <xf numFmtId="3" fontId="27" fillId="0" borderId="0" xfId="0" applyNumberFormat="1" applyFont="1" applyAlignment="1">
      <alignment vertical="center" wrapText="1"/>
    </xf>
    <xf numFmtId="165" fontId="27" fillId="2" borderId="0" xfId="0" applyNumberFormat="1" applyFont="1" applyFill="1" applyBorder="1" applyAlignment="1">
      <alignment horizontal="right" vertical="center" indent="8"/>
    </xf>
    <xf numFmtId="165" fontId="25" fillId="2" borderId="0" xfId="0" applyNumberFormat="1" applyFont="1" applyFill="1" applyAlignment="1">
      <alignment horizontal="right" vertical="center" indent="8"/>
    </xf>
    <xf numFmtId="165" fontId="27" fillId="0" borderId="0" xfId="0" applyNumberFormat="1" applyFont="1" applyFill="1" applyBorder="1" applyAlignment="1">
      <alignment horizontal="right" vertical="center" indent="8"/>
    </xf>
    <xf numFmtId="165" fontId="25" fillId="0" borderId="0" xfId="0" applyNumberFormat="1" applyFont="1" applyAlignment="1">
      <alignment horizontal="right" vertical="center" indent="8"/>
    </xf>
    <xf numFmtId="165" fontId="22" fillId="2" borderId="0" xfId="0" applyNumberFormat="1" applyFont="1" applyFill="1" applyBorder="1" applyAlignment="1">
      <alignment horizontal="right" vertical="center" indent="8"/>
    </xf>
    <xf numFmtId="165" fontId="23" fillId="0" borderId="0" xfId="0" applyNumberFormat="1" applyFont="1" applyFill="1" applyBorder="1" applyAlignment="1">
      <alignment horizontal="right" vertical="center" indent="8"/>
    </xf>
    <xf numFmtId="165" fontId="39" fillId="2" borderId="0" xfId="0" applyNumberFormat="1" applyFont="1" applyFill="1" applyBorder="1" applyAlignment="1">
      <alignment horizontal="right" vertical="center" indent="8"/>
    </xf>
    <xf numFmtId="165" fontId="39" fillId="2" borderId="0" xfId="0" applyNumberFormat="1" applyFont="1" applyFill="1" applyAlignment="1">
      <alignment horizontal="right" vertical="center" indent="8"/>
    </xf>
    <xf numFmtId="165" fontId="25" fillId="0" borderId="0" xfId="0" applyNumberFormat="1" applyFont="1" applyFill="1" applyBorder="1" applyAlignment="1">
      <alignment horizontal="right" vertical="center" indent="8"/>
    </xf>
    <xf numFmtId="0" fontId="20" fillId="2" borderId="2" xfId="0" applyFont="1" applyFill="1" applyBorder="1" applyAlignment="1">
      <alignment horizontal="left" vertical="center" indent="1"/>
    </xf>
    <xf numFmtId="165" fontId="27" fillId="2" borderId="2" xfId="0" applyNumberFormat="1" applyFont="1" applyFill="1" applyBorder="1" applyAlignment="1">
      <alignment horizontal="right" vertical="center" indent="8"/>
    </xf>
    <xf numFmtId="165" fontId="25"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8" fillId="0" borderId="0" xfId="0" applyFont="1"/>
    <xf numFmtId="3" fontId="25" fillId="2" borderId="3" xfId="0" applyNumberFormat="1" applyFont="1" applyFill="1" applyBorder="1" applyAlignment="1">
      <alignment horizontal="right" vertical="center" wrapText="1" indent="4"/>
    </xf>
    <xf numFmtId="3" fontId="25" fillId="0" borderId="0" xfId="0" applyNumberFormat="1" applyFont="1" applyFill="1" applyBorder="1" applyAlignment="1">
      <alignment horizontal="right" vertical="center" indent="4"/>
    </xf>
    <xf numFmtId="3" fontId="25" fillId="2" borderId="0" xfId="0" applyNumberFormat="1" applyFont="1" applyFill="1" applyBorder="1" applyAlignment="1">
      <alignment horizontal="right" vertical="center" indent="4"/>
    </xf>
    <xf numFmtId="3" fontId="0" fillId="0" borderId="0" xfId="0" applyNumberFormat="1"/>
    <xf numFmtId="3" fontId="25" fillId="2" borderId="11" xfId="0" applyNumberFormat="1" applyFont="1" applyFill="1" applyBorder="1" applyAlignment="1">
      <alignment horizontal="right" vertical="center" wrapText="1" indent="4"/>
    </xf>
    <xf numFmtId="3" fontId="25" fillId="2" borderId="14" xfId="0" applyNumberFormat="1" applyFont="1" applyFill="1" applyBorder="1" applyAlignment="1">
      <alignment horizontal="right" vertical="center" wrapText="1" indent="4"/>
    </xf>
    <xf numFmtId="3" fontId="25" fillId="0" borderId="8" xfId="0" applyNumberFormat="1" applyFont="1" applyFill="1" applyBorder="1" applyAlignment="1">
      <alignment horizontal="right" vertical="center" indent="4"/>
    </xf>
    <xf numFmtId="3" fontId="25"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4" fillId="3" borderId="7" xfId="0" applyNumberFormat="1" applyFont="1" applyFill="1" applyBorder="1" applyAlignment="1" applyProtection="1">
      <alignment horizontal="right" vertical="center" indent="6"/>
      <protection locked="0"/>
    </xf>
    <xf numFmtId="3" fontId="27" fillId="3" borderId="11" xfId="0" applyNumberFormat="1" applyFont="1" applyFill="1" applyBorder="1" applyAlignment="1">
      <alignment horizontal="right" vertical="center" indent="6"/>
    </xf>
    <xf numFmtId="3" fontId="25" fillId="2" borderId="7" xfId="0" applyNumberFormat="1" applyFont="1" applyFill="1" applyBorder="1" applyAlignment="1" applyProtection="1">
      <alignment horizontal="right" vertical="center" indent="6"/>
      <protection locked="0"/>
    </xf>
    <xf numFmtId="3" fontId="25" fillId="0" borderId="7" xfId="0" applyNumberFormat="1" applyFont="1" applyFill="1" applyBorder="1" applyAlignment="1" applyProtection="1">
      <alignment horizontal="right" vertical="center" indent="6"/>
      <protection locked="0"/>
    </xf>
    <xf numFmtId="3" fontId="25" fillId="0" borderId="11" xfId="0" applyNumberFormat="1" applyFont="1" applyFill="1" applyBorder="1" applyAlignment="1" applyProtection="1">
      <alignment horizontal="right" vertical="center" indent="6"/>
      <protection locked="0"/>
    </xf>
    <xf numFmtId="3" fontId="25" fillId="0" borderId="9" xfId="0" applyNumberFormat="1" applyFont="1" applyFill="1" applyBorder="1" applyAlignment="1" applyProtection="1">
      <alignment horizontal="right" vertical="center" indent="6"/>
      <protection locked="0"/>
    </xf>
    <xf numFmtId="3" fontId="24" fillId="0" borderId="3" xfId="0" applyNumberFormat="1" applyFont="1" applyBorder="1" applyAlignment="1">
      <alignment horizontal="center" vertical="center" wrapText="1"/>
    </xf>
    <xf numFmtId="3" fontId="25" fillId="0" borderId="0" xfId="1" applyNumberFormat="1" applyFont="1" applyFill="1" applyBorder="1" applyAlignment="1">
      <alignment horizontal="left" vertical="top" wrapText="1"/>
    </xf>
    <xf numFmtId="0" fontId="25" fillId="0" borderId="0" xfId="1" applyFont="1" applyFill="1" applyBorder="1" applyAlignment="1">
      <alignment horizontal="left" vertical="top" wrapText="1"/>
    </xf>
    <xf numFmtId="0" fontId="30" fillId="0" borderId="0" xfId="0" applyFont="1" applyFill="1" applyAlignment="1">
      <alignment horizontal="left" vertical="center" indent="1"/>
    </xf>
    <xf numFmtId="3" fontId="11" fillId="0" borderId="0" xfId="0" applyNumberFormat="1" applyFont="1" applyFill="1" applyAlignment="1">
      <alignment horizontal="left" vertical="center" indent="1"/>
    </xf>
    <xf numFmtId="3" fontId="11" fillId="0" borderId="0" xfId="0" applyNumberFormat="1" applyFont="1" applyFill="1" applyAlignment="1">
      <alignment horizontal="left"/>
    </xf>
    <xf numFmtId="0" fontId="11" fillId="0" borderId="0" xfId="0" applyFont="1" applyFill="1" applyAlignment="1">
      <alignment horizontal="left" vertical="center"/>
    </xf>
    <xf numFmtId="0" fontId="30" fillId="0" borderId="0" xfId="0" applyFont="1"/>
    <xf numFmtId="0" fontId="11" fillId="0" borderId="0" xfId="0" applyFont="1" applyFill="1" applyAlignment="1">
      <alignment horizontal="left"/>
    </xf>
    <xf numFmtId="0" fontId="11" fillId="0" borderId="0" xfId="0" applyFont="1" applyFill="1" applyAlignment="1">
      <alignment horizontal="left" vertical="center" indent="1"/>
    </xf>
    <xf numFmtId="0" fontId="11" fillId="0" borderId="0" xfId="0" applyFont="1" applyFill="1" applyAlignment="1">
      <alignment horizontal="left" vertical="top" indent="1"/>
    </xf>
    <xf numFmtId="0" fontId="11" fillId="0" borderId="0" xfId="0" applyFont="1" applyFill="1" applyBorder="1" applyAlignment="1">
      <alignment horizontal="left" vertical="center" indent="1"/>
    </xf>
    <xf numFmtId="0" fontId="11" fillId="0" borderId="0" xfId="0" applyFont="1" applyFill="1" applyAlignment="1">
      <alignment horizontal="left" vertical="top"/>
    </xf>
    <xf numFmtId="3" fontId="11" fillId="0" borderId="0" xfId="0" applyNumberFormat="1" applyFont="1" applyFill="1" applyAlignment="1">
      <alignment horizontal="right" vertical="center" wrapText="1" indent="1"/>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24" fillId="0" borderId="25" xfId="0" applyFont="1" applyBorder="1" applyAlignment="1">
      <alignment horizontal="center" vertical="center" wrapText="1"/>
    </xf>
    <xf numFmtId="0" fontId="28" fillId="0" borderId="18" xfId="0" applyFont="1" applyBorder="1" applyAlignment="1">
      <alignment horizontal="center" vertical="center" wrapText="1"/>
    </xf>
    <xf numFmtId="1" fontId="25" fillId="3" borderId="10" xfId="0" applyNumberFormat="1" applyFont="1" applyFill="1" applyBorder="1" applyAlignment="1">
      <alignment horizontal="center" vertical="center"/>
    </xf>
    <xf numFmtId="3" fontId="25" fillId="3" borderId="10" xfId="0" applyNumberFormat="1" applyFont="1" applyFill="1" applyBorder="1" applyAlignment="1">
      <alignment horizontal="right" vertical="center" indent="4"/>
    </xf>
    <xf numFmtId="3" fontId="25" fillId="3" borderId="9" xfId="0" applyNumberFormat="1" applyFont="1" applyFill="1" applyBorder="1" applyAlignment="1">
      <alignment horizontal="right" vertical="center" indent="4"/>
    </xf>
    <xf numFmtId="3" fontId="25" fillId="3" borderId="2" xfId="0" applyNumberFormat="1" applyFont="1" applyFill="1" applyBorder="1" applyAlignment="1">
      <alignment horizontal="right" vertical="center" indent="4"/>
    </xf>
    <xf numFmtId="165" fontId="38" fillId="0" borderId="0" xfId="0" applyNumberFormat="1" applyFont="1"/>
    <xf numFmtId="3" fontId="38" fillId="0" borderId="0" xfId="0" applyNumberFormat="1" applyFont="1"/>
    <xf numFmtId="3" fontId="25" fillId="0" borderId="22" xfId="0" applyNumberFormat="1" applyFont="1" applyFill="1" applyBorder="1" applyAlignment="1">
      <alignment horizontal="right" vertical="center" indent="3"/>
    </xf>
    <xf numFmtId="3" fontId="25" fillId="0" borderId="9" xfId="0" applyNumberFormat="1" applyFont="1" applyFill="1" applyBorder="1" applyAlignment="1">
      <alignment horizontal="right" vertical="center" indent="3"/>
    </xf>
    <xf numFmtId="3" fontId="25" fillId="0" borderId="2" xfId="0" applyNumberFormat="1" applyFont="1" applyFill="1" applyBorder="1" applyAlignment="1">
      <alignment horizontal="right" vertical="center" indent="3"/>
    </xf>
    <xf numFmtId="3" fontId="25" fillId="0" borderId="10" xfId="0" applyNumberFormat="1" applyFont="1" applyFill="1" applyBorder="1" applyAlignment="1">
      <alignment horizontal="right" vertical="center" indent="3"/>
    </xf>
    <xf numFmtId="3" fontId="25" fillId="0" borderId="2" xfId="0" applyNumberFormat="1" applyFont="1" applyFill="1" applyBorder="1" applyAlignment="1">
      <alignment horizontal="right" vertical="center" indent="2"/>
    </xf>
    <xf numFmtId="165" fontId="38" fillId="0" borderId="0" xfId="0" applyNumberFormat="1" applyFont="1" applyBorder="1" applyAlignment="1">
      <alignment vertical="center"/>
    </xf>
    <xf numFmtId="2" fontId="0" fillId="0" borderId="0" xfId="0" applyNumberFormat="1"/>
    <xf numFmtId="3" fontId="0" fillId="3" borderId="0" xfId="0" applyNumberFormat="1" applyFill="1"/>
    <xf numFmtId="1" fontId="25" fillId="0" borderId="2" xfId="0" applyNumberFormat="1" applyFont="1" applyFill="1" applyBorder="1" applyAlignment="1">
      <alignment horizontal="center" vertical="center"/>
    </xf>
    <xf numFmtId="3" fontId="25" fillId="0" borderId="9" xfId="0" applyNumberFormat="1" applyFont="1" applyFill="1" applyBorder="1" applyAlignment="1">
      <alignment horizontal="right" vertical="center" indent="4"/>
    </xf>
    <xf numFmtId="3" fontId="25" fillId="0" borderId="2" xfId="0" applyNumberFormat="1" applyFont="1" applyFill="1" applyBorder="1" applyAlignment="1">
      <alignment horizontal="right" vertical="center" indent="4"/>
    </xf>
    <xf numFmtId="3" fontId="24" fillId="0" borderId="16" xfId="0" applyNumberFormat="1" applyFont="1" applyBorder="1" applyAlignment="1">
      <alignment horizontal="center" vertical="center" wrapText="1"/>
    </xf>
    <xf numFmtId="3" fontId="25" fillId="2" borderId="11"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5" fillId="0" borderId="9" xfId="0" applyNumberFormat="1" applyFont="1" applyFill="1" applyBorder="1" applyAlignment="1">
      <alignment horizontal="center" vertical="center"/>
    </xf>
    <xf numFmtId="3" fontId="25" fillId="0" borderId="2" xfId="0" applyNumberFormat="1" applyFont="1" applyFill="1" applyBorder="1" applyAlignment="1">
      <alignment horizontal="center" vertical="center"/>
    </xf>
    <xf numFmtId="0" fontId="25" fillId="2" borderId="0" xfId="0" applyFont="1" applyFill="1" applyBorder="1" applyAlignment="1">
      <alignment horizontal="left" vertical="center" indent="1"/>
    </xf>
    <xf numFmtId="0" fontId="25" fillId="0" borderId="2" xfId="0" applyFont="1" applyFill="1" applyBorder="1" applyAlignment="1">
      <alignment horizontal="left" vertical="center" indent="1"/>
    </xf>
    <xf numFmtId="3" fontId="28" fillId="0" borderId="18"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28" fillId="0" borderId="15" xfId="0" applyNumberFormat="1" applyFont="1" applyFill="1" applyBorder="1" applyAlignment="1">
      <alignment horizontal="center" vertical="center"/>
    </xf>
    <xf numFmtId="4" fontId="25" fillId="2" borderId="8" xfId="0" applyNumberFormat="1" applyFont="1" applyFill="1" applyBorder="1" applyAlignment="1">
      <alignment horizontal="right" vertical="center" indent="5"/>
    </xf>
    <xf numFmtId="4" fontId="25" fillId="2" borderId="0" xfId="0" applyNumberFormat="1" applyFont="1" applyFill="1" applyAlignment="1">
      <alignment horizontal="right" vertical="center" indent="5"/>
    </xf>
    <xf numFmtId="4" fontId="25" fillId="0" borderId="8" xfId="0" applyNumberFormat="1" applyFont="1" applyFill="1" applyBorder="1" applyAlignment="1">
      <alignment horizontal="right" vertical="center" indent="5"/>
    </xf>
    <xf numFmtId="4" fontId="25" fillId="0" borderId="0" xfId="0" applyNumberFormat="1" applyFont="1" applyAlignment="1">
      <alignment horizontal="right" vertical="center" indent="5"/>
    </xf>
    <xf numFmtId="4" fontId="25" fillId="0" borderId="0" xfId="0" applyNumberFormat="1" applyFont="1" applyFill="1" applyAlignment="1">
      <alignment horizontal="right" vertical="center" indent="5"/>
    </xf>
    <xf numFmtId="4" fontId="39" fillId="2" borderId="8" xfId="0" applyNumberFormat="1" applyFont="1" applyFill="1" applyBorder="1" applyAlignment="1">
      <alignment horizontal="right" vertical="center" indent="5"/>
    </xf>
    <xf numFmtId="4" fontId="39" fillId="2" borderId="0" xfId="0" applyNumberFormat="1" applyFont="1" applyFill="1" applyAlignment="1">
      <alignment horizontal="right" vertical="center" indent="5"/>
    </xf>
    <xf numFmtId="4" fontId="25" fillId="0" borderId="10" xfId="0" applyNumberFormat="1" applyFont="1" applyFill="1" applyBorder="1" applyAlignment="1">
      <alignment horizontal="right" vertical="center" indent="5"/>
    </xf>
    <xf numFmtId="4" fontId="25" fillId="0" borderId="2" xfId="0" applyNumberFormat="1" applyFont="1" applyFill="1" applyBorder="1" applyAlignment="1">
      <alignment horizontal="right" vertical="center" indent="5"/>
    </xf>
    <xf numFmtId="3" fontId="39" fillId="2" borderId="7" xfId="0" applyNumberFormat="1" applyFont="1" applyFill="1" applyBorder="1" applyAlignment="1">
      <alignment horizontal="right" vertical="center" indent="4"/>
    </xf>
    <xf numFmtId="3" fontId="39" fillId="2" borderId="0" xfId="0" applyNumberFormat="1" applyFont="1" applyFill="1" applyBorder="1" applyAlignment="1">
      <alignment horizontal="right" vertical="center" indent="4"/>
    </xf>
    <xf numFmtId="2" fontId="8" fillId="0" borderId="0" xfId="0" applyNumberFormat="1" applyFont="1" applyAlignment="1">
      <alignment vertical="center"/>
    </xf>
    <xf numFmtId="2" fontId="8" fillId="0" borderId="0" xfId="0" applyNumberFormat="1" applyFont="1" applyBorder="1" applyAlignment="1">
      <alignment vertical="center"/>
    </xf>
    <xf numFmtId="2" fontId="29" fillId="0" borderId="0" xfId="0" applyNumberFormat="1" applyFont="1" applyAlignment="1">
      <alignment vertical="center"/>
    </xf>
    <xf numFmtId="2" fontId="8" fillId="0" borderId="0" xfId="0" applyNumberFormat="1" applyFont="1" applyAlignment="1">
      <alignment horizontal="right" vertical="center" indent="1"/>
    </xf>
    <xf numFmtId="2" fontId="8" fillId="0" borderId="0" xfId="0" applyNumberFormat="1" applyFont="1" applyBorder="1" applyAlignment="1">
      <alignment horizontal="right" vertical="center" indent="1"/>
    </xf>
    <xf numFmtId="3" fontId="7" fillId="0" borderId="0" xfId="0" applyNumberFormat="1" applyFont="1" applyAlignment="1">
      <alignment horizontal="right" vertical="center"/>
    </xf>
    <xf numFmtId="3" fontId="7" fillId="0" borderId="0" xfId="0" applyNumberFormat="1" applyFont="1" applyBorder="1" applyAlignment="1">
      <alignment horizontal="right" vertical="center"/>
    </xf>
    <xf numFmtId="0" fontId="7" fillId="0" borderId="0" xfId="0" applyFont="1" applyAlignment="1">
      <alignment horizontal="right" vertical="center"/>
    </xf>
    <xf numFmtId="0" fontId="7" fillId="0" borderId="0" xfId="0" applyNumberFormat="1" applyFont="1" applyAlignment="1">
      <alignment horizontal="right" vertical="center"/>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0" fontId="30" fillId="0" borderId="7" xfId="0" applyFont="1" applyBorder="1" applyAlignment="1">
      <alignment horizontal="left" vertical="center" wrapText="1" indent="1"/>
    </xf>
    <xf numFmtId="3" fontId="25" fillId="2" borderId="21" xfId="0" applyNumberFormat="1" applyFont="1" applyFill="1" applyBorder="1" applyAlignment="1">
      <alignment horizontal="right" vertical="center" indent="3"/>
    </xf>
    <xf numFmtId="3" fontId="25" fillId="0" borderId="21" xfId="0" applyNumberFormat="1" applyFont="1" applyFill="1" applyBorder="1" applyAlignment="1">
      <alignment horizontal="right" vertical="center" indent="3"/>
    </xf>
    <xf numFmtId="3" fontId="39" fillId="2" borderId="21" xfId="0" applyNumberFormat="1" applyFont="1" applyFill="1" applyBorder="1" applyAlignment="1">
      <alignment horizontal="right" vertical="center" indent="3"/>
    </xf>
    <xf numFmtId="165" fontId="25" fillId="2" borderId="0" xfId="0" applyNumberFormat="1" applyFont="1" applyFill="1" applyBorder="1" applyAlignment="1">
      <alignment horizontal="right" vertical="center" indent="8"/>
    </xf>
    <xf numFmtId="0" fontId="2" fillId="0" borderId="0" xfId="0" applyFont="1" applyFill="1" applyAlignment="1">
      <alignment horizontal="left" vertical="center" wrapText="1"/>
    </xf>
    <xf numFmtId="0" fontId="0" fillId="0" borderId="0" xfId="0" applyAlignment="1">
      <alignment horizontal="left" vertical="center" wrapText="1"/>
    </xf>
    <xf numFmtId="0" fontId="6"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3" fontId="24" fillId="0" borderId="0" xfId="0" applyNumberFormat="1" applyFont="1" applyFill="1" applyAlignment="1">
      <alignment horizontal="left" vertical="center" wrapText="1"/>
    </xf>
    <xf numFmtId="0" fontId="47" fillId="0" borderId="0" xfId="0" applyFont="1" applyFill="1" applyAlignment="1">
      <alignment horizontal="left" vertical="center" wrapText="1"/>
    </xf>
    <xf numFmtId="3" fontId="25" fillId="0" borderId="0" xfId="1" applyNumberFormat="1" applyFont="1" applyFill="1" applyAlignment="1">
      <alignment horizontal="left" vertical="top" wrapText="1"/>
    </xf>
    <xf numFmtId="0" fontId="25" fillId="0" borderId="0" xfId="1" applyFont="1" applyFill="1" applyAlignment="1">
      <alignment horizontal="left" vertical="top" wrapText="1"/>
    </xf>
    <xf numFmtId="3" fontId="37" fillId="0" borderId="0" xfId="0" applyNumberFormat="1" applyFont="1" applyFill="1" applyAlignment="1">
      <alignment horizontal="left" wrapText="1"/>
    </xf>
    <xf numFmtId="0" fontId="48" fillId="0" borderId="0" xfId="0" applyFont="1" applyFill="1" applyAlignment="1">
      <alignment horizontal="left" wrapText="1"/>
    </xf>
    <xf numFmtId="0" fontId="48" fillId="0" borderId="0" xfId="0" applyFont="1" applyAlignment="1">
      <alignment horizontal="left" wrapText="1"/>
    </xf>
    <xf numFmtId="0" fontId="30" fillId="0" borderId="0" xfId="0" applyFont="1" applyAlignment="1">
      <alignment horizontal="left" wrapText="1"/>
    </xf>
    <xf numFmtId="0" fontId="24"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3" fontId="25" fillId="0" borderId="0" xfId="1" quotePrefix="1" applyNumberFormat="1" applyFont="1" applyFill="1" applyAlignment="1">
      <alignment horizontal="left" vertical="top" wrapText="1"/>
    </xf>
    <xf numFmtId="0" fontId="2" fillId="0" borderId="0" xfId="0" quotePrefix="1" applyFont="1" applyFill="1" applyAlignment="1">
      <alignment horizontal="left" vertical="center" wrapText="1"/>
    </xf>
    <xf numFmtId="0" fontId="30" fillId="0" borderId="0" xfId="0" applyFont="1" applyAlignment="1">
      <alignment horizontal="left" vertical="center" wrapText="1"/>
    </xf>
    <xf numFmtId="3" fontId="4" fillId="0" borderId="0" xfId="0" applyNumberFormat="1" applyFont="1" applyAlignment="1">
      <alignment horizontal="left" vertical="top" wrapText="1"/>
    </xf>
    <xf numFmtId="0" fontId="0" fillId="0" borderId="0" xfId="0" applyAlignment="1">
      <alignment horizontal="left" vertical="top" wrapText="1"/>
    </xf>
    <xf numFmtId="3" fontId="17" fillId="0" borderId="0" xfId="0" quotePrefix="1" applyNumberFormat="1" applyFont="1" applyAlignment="1">
      <alignment horizontal="left" vertical="center" wrapText="1"/>
    </xf>
    <xf numFmtId="3" fontId="25" fillId="0" borderId="0" xfId="1" applyNumberFormat="1" applyFont="1" applyAlignment="1">
      <alignment horizontal="left" vertical="center" wrapText="1"/>
    </xf>
    <xf numFmtId="3" fontId="42"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4"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4"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4"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0" borderId="6" xfId="0" applyFont="1" applyBorder="1" applyAlignment="1">
      <alignment horizontal="center" vertical="center" wrapText="1"/>
    </xf>
    <xf numFmtId="3" fontId="25" fillId="0" borderId="0" xfId="0" applyNumberFormat="1" applyFont="1" applyBorder="1" applyAlignment="1">
      <alignment horizontal="left" vertical="top"/>
    </xf>
    <xf numFmtId="0" fontId="0" fillId="0" borderId="0" xfId="0" applyAlignment="1">
      <alignment horizontal="left" vertical="top"/>
    </xf>
    <xf numFmtId="0" fontId="43" fillId="0" borderId="2" xfId="0" applyFont="1" applyBorder="1" applyAlignment="1">
      <alignment horizontal="left" vertical="center" wrapText="1"/>
    </xf>
    <xf numFmtId="0" fontId="0" fillId="0" borderId="2" xfId="0" applyBorder="1" applyAlignment="1">
      <alignment horizontal="left" wrapText="1"/>
    </xf>
    <xf numFmtId="3" fontId="4" fillId="0" borderId="0" xfId="0" applyNumberFormat="1" applyFont="1" applyAlignment="1">
      <alignment vertical="top" wrapText="1"/>
    </xf>
    <xf numFmtId="0" fontId="0" fillId="0" borderId="0" xfId="0" applyAlignment="1">
      <alignment vertical="top" wrapText="1"/>
    </xf>
    <xf numFmtId="3" fontId="18" fillId="0" borderId="0" xfId="0" quotePrefix="1" applyNumberFormat="1" applyFont="1" applyAlignment="1">
      <alignment vertical="center" wrapText="1"/>
    </xf>
    <xf numFmtId="0" fontId="0" fillId="0" borderId="0" xfId="0" applyAlignment="1">
      <alignment vertical="center" wrapText="1"/>
    </xf>
    <xf numFmtId="3" fontId="25" fillId="0" borderId="0" xfId="1" applyNumberFormat="1" applyFont="1" applyAlignment="1">
      <alignment vertical="center" wrapText="1"/>
    </xf>
    <xf numFmtId="0" fontId="25" fillId="0" borderId="0" xfId="0" applyFont="1" applyAlignment="1">
      <alignment vertical="center" wrapText="1"/>
    </xf>
    <xf numFmtId="0" fontId="20"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4" fillId="0" borderId="4" xfId="0" applyNumberFormat="1" applyFont="1" applyBorder="1" applyAlignment="1">
      <alignment horizontal="center" vertical="center" wrapText="1"/>
    </xf>
    <xf numFmtId="0" fontId="0" fillId="0" borderId="5" xfId="0" applyBorder="1" applyAlignment="1">
      <alignment vertical="center"/>
    </xf>
    <xf numFmtId="3" fontId="24" fillId="0" borderId="20" xfId="0" applyNumberFormat="1" applyFont="1" applyBorder="1" applyAlignment="1">
      <alignment horizontal="center" vertical="center" wrapText="1"/>
    </xf>
    <xf numFmtId="3" fontId="42" fillId="0" borderId="6"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3" fontId="37" fillId="0" borderId="6" xfId="0" applyNumberFormat="1" applyFont="1" applyBorder="1" applyAlignment="1">
      <alignment horizontal="center" vertical="center"/>
    </xf>
    <xf numFmtId="3" fontId="48" fillId="0" borderId="1" xfId="0" applyNumberFormat="1" applyFont="1" applyBorder="1" applyAlignment="1">
      <alignment horizontal="center" vertical="center"/>
    </xf>
    <xf numFmtId="3" fontId="13" fillId="0" borderId="0" xfId="0" applyNumberFormat="1" applyFont="1" applyAlignment="1">
      <alignment vertical="top" wrapText="1"/>
    </xf>
    <xf numFmtId="0" fontId="0" fillId="0" borderId="0" xfId="0" applyFont="1" applyAlignment="1">
      <alignment wrapText="1"/>
    </xf>
    <xf numFmtId="3" fontId="2" fillId="0" borderId="0" xfId="0" quotePrefix="1" applyNumberFormat="1" applyFont="1" applyAlignment="1">
      <alignment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24" fillId="0" borderId="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45" fillId="0" borderId="1" xfId="0" applyFont="1" applyBorder="1" applyAlignment="1">
      <alignment horizontal="center" vertical="center" wrapText="1"/>
    </xf>
    <xf numFmtId="3" fontId="40"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Alignment="1">
      <alignment wrapText="1"/>
    </xf>
    <xf numFmtId="0" fontId="5" fillId="0" borderId="0" xfId="0" quotePrefix="1" applyFont="1" applyAlignment="1">
      <alignment vertical="center" wrapText="1"/>
    </xf>
    <xf numFmtId="0" fontId="18" fillId="0" borderId="0" xfId="0" applyFont="1" applyAlignment="1">
      <alignment vertical="center" wrapText="1"/>
    </xf>
    <xf numFmtId="0" fontId="25" fillId="0" borderId="0" xfId="1" applyFont="1" applyAlignment="1">
      <alignment vertical="center" wrapText="1"/>
    </xf>
    <xf numFmtId="0" fontId="28" fillId="0" borderId="17" xfId="0" applyFont="1" applyBorder="1" applyAlignment="1">
      <alignment horizontal="center" vertical="center"/>
    </xf>
    <xf numFmtId="0" fontId="0" fillId="0" borderId="24" xfId="0" applyBorder="1" applyAlignment="1">
      <alignment horizontal="center" vertical="center"/>
    </xf>
    <xf numFmtId="0" fontId="28" fillId="0" borderId="24" xfId="0" applyFont="1" applyBorder="1" applyAlignment="1">
      <alignment horizontal="center" vertical="center"/>
    </xf>
    <xf numFmtId="0" fontId="0" fillId="0" borderId="8" xfId="0" applyBorder="1" applyAlignment="1">
      <alignment horizontal="center" vertical="center"/>
    </xf>
    <xf numFmtId="0" fontId="28"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8" fillId="0" borderId="1" xfId="0" applyFont="1" applyBorder="1" applyAlignment="1">
      <alignment horizontal="center" vertical="center"/>
    </xf>
    <xf numFmtId="3" fontId="9" fillId="3" borderId="0" xfId="0" quotePrefix="1" applyNumberFormat="1" applyFont="1" applyFill="1" applyAlignment="1">
      <alignment vertical="center" wrapText="1"/>
    </xf>
    <xf numFmtId="3" fontId="25" fillId="3" borderId="0" xfId="1" applyNumberFormat="1" applyFont="1" applyFill="1" applyAlignment="1">
      <alignment vertical="center" wrapText="1"/>
    </xf>
    <xf numFmtId="3" fontId="42" fillId="3" borderId="0" xfId="0" applyNumberFormat="1" applyFont="1" applyFill="1" applyBorder="1" applyAlignment="1">
      <alignment horizontal="left" vertical="center" wrapText="1"/>
    </xf>
    <xf numFmtId="0" fontId="44" fillId="0" borderId="0" xfId="0" applyFont="1" applyBorder="1" applyAlignment="1">
      <alignment horizontal="left" vertical="center" wrapText="1"/>
    </xf>
    <xf numFmtId="0" fontId="3" fillId="3" borderId="0" xfId="0" applyFont="1" applyFill="1" applyAlignment="1">
      <alignment vertical="top" wrapText="1"/>
    </xf>
    <xf numFmtId="3" fontId="14" fillId="3" borderId="0" xfId="0" applyNumberFormat="1" applyFont="1" applyFill="1" applyAlignment="1">
      <alignment vertical="center" wrapText="1"/>
    </xf>
    <xf numFmtId="3" fontId="42" fillId="3" borderId="2" xfId="0" applyNumberFormat="1" applyFont="1" applyFill="1" applyBorder="1" applyAlignment="1">
      <alignment horizontal="left" vertical="center" wrapText="1"/>
    </xf>
    <xf numFmtId="0" fontId="44" fillId="0" borderId="2" xfId="0" applyFont="1" applyBorder="1" applyAlignment="1">
      <alignment horizontal="left" vertical="center" wrapText="1"/>
    </xf>
    <xf numFmtId="3" fontId="24" fillId="3" borderId="4" xfId="0" applyNumberFormat="1" applyFont="1" applyFill="1" applyBorder="1" applyAlignment="1" applyProtection="1">
      <alignment horizontal="left" vertical="center" wrapText="1" indent="1"/>
      <protection locked="0"/>
    </xf>
    <xf numFmtId="1" fontId="24"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4"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4" fillId="0" borderId="0" xfId="0" applyFont="1" applyAlignment="1">
      <alignment vertical="top" wrapText="1"/>
    </xf>
    <xf numFmtId="0" fontId="20" fillId="0" borderId="0" xfId="0" applyFont="1" applyAlignment="1">
      <alignment vertical="top" wrapText="1"/>
    </xf>
    <xf numFmtId="0" fontId="9" fillId="0" borderId="0" xfId="0" quotePrefix="1" applyFont="1" applyAlignment="1">
      <alignment vertical="center" wrapText="1"/>
    </xf>
    <xf numFmtId="0" fontId="20" fillId="0" borderId="0" xfId="0" applyFont="1" applyAlignment="1">
      <alignment vertical="center" wrapText="1"/>
    </xf>
    <xf numFmtId="3" fontId="42" fillId="0" borderId="2" xfId="0" applyNumberFormat="1" applyFont="1" applyFill="1" applyBorder="1" applyAlignment="1">
      <alignment horizontal="left" vertical="center" wrapText="1"/>
    </xf>
    <xf numFmtId="0" fontId="4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4"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0" fontId="18" fillId="3" borderId="0" xfId="0" quotePrefix="1" applyFont="1" applyFill="1" applyAlignment="1">
      <alignment horizontal="left" vertical="center" wrapText="1"/>
    </xf>
    <xf numFmtId="0" fontId="18" fillId="0" borderId="0" xfId="0" applyFont="1" applyAlignment="1">
      <alignment horizontal="left" vertical="center" wrapText="1"/>
    </xf>
    <xf numFmtId="0" fontId="25" fillId="3" borderId="0" xfId="1" applyFont="1" applyFill="1" applyAlignment="1">
      <alignment horizontal="left" vertical="center" wrapText="1"/>
    </xf>
    <xf numFmtId="0" fontId="25" fillId="3" borderId="0" xfId="0" applyFont="1" applyFill="1" applyAlignment="1">
      <alignment horizontal="left" vertical="center" wrapText="1"/>
    </xf>
    <xf numFmtId="0" fontId="25" fillId="0" borderId="0" xfId="0" applyFont="1" applyAlignment="1">
      <alignment horizontal="left" vertical="center" wrapText="1"/>
    </xf>
    <xf numFmtId="3" fontId="42"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2"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2"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4" fillId="3" borderId="0" xfId="0" applyFont="1" applyFill="1" applyBorder="1" applyAlignment="1">
      <alignment horizontal="left" vertical="top" wrapText="1"/>
    </xf>
    <xf numFmtId="0" fontId="35" fillId="0" borderId="2" xfId="0" applyFont="1" applyBorder="1" applyAlignment="1">
      <alignment horizontal="left" vertical="center" wrapText="1"/>
    </xf>
    <xf numFmtId="3" fontId="42" fillId="0" borderId="0" xfId="0" applyNumberFormat="1" applyFont="1" applyAlignment="1">
      <alignment horizontal="left" vertical="center" wrapText="1"/>
    </xf>
    <xf numFmtId="0" fontId="44" fillId="0" borderId="0" xfId="0" applyFont="1" applyAlignment="1">
      <alignment horizontal="left" vertical="center" wrapText="1"/>
    </xf>
    <xf numFmtId="0" fontId="17" fillId="0" borderId="0" xfId="0" applyFont="1" applyBorder="1" applyAlignment="1">
      <alignment horizontal="left" vertical="top" wrapText="1"/>
    </xf>
    <xf numFmtId="3" fontId="12" fillId="0" borderId="0" xfId="0" applyNumberFormat="1" applyFont="1" applyAlignment="1">
      <alignment vertical="top" wrapText="1"/>
    </xf>
    <xf numFmtId="3" fontId="8" fillId="0" borderId="0" xfId="0" applyNumberFormat="1" applyFont="1" applyAlignment="1">
      <alignment vertical="top" wrapText="1"/>
    </xf>
    <xf numFmtId="3" fontId="7" fillId="0" borderId="0" xfId="0" applyNumberFormat="1" applyFont="1" applyAlignment="1">
      <alignment vertical="top" wrapText="1"/>
    </xf>
    <xf numFmtId="3" fontId="5" fillId="0" borderId="0" xfId="0" quotePrefix="1" applyNumberFormat="1" applyFont="1" applyAlignment="1">
      <alignment vertical="center" wrapText="1"/>
    </xf>
    <xf numFmtId="3" fontId="26" fillId="0" borderId="0" xfId="1" applyNumberFormat="1" applyAlignment="1">
      <alignment vertical="center" wrapText="1"/>
    </xf>
    <xf numFmtId="3" fontId="42"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14" fillId="0" borderId="0" xfId="0" applyNumberFormat="1" applyFont="1" applyAlignment="1">
      <alignment vertical="top" wrapText="1"/>
    </xf>
    <xf numFmtId="0" fontId="4" fillId="0" borderId="0" xfId="0" applyFont="1" applyFill="1" applyAlignment="1">
      <alignment horizontal="left" vertical="center"/>
    </xf>
    <xf numFmtId="0" fontId="19" fillId="0" borderId="0" xfId="0" applyFont="1" applyAlignment="1">
      <alignment horizontal="left" vertical="center"/>
    </xf>
    <xf numFmtId="0" fontId="17" fillId="0" borderId="0" xfId="0" applyFont="1" applyAlignment="1">
      <alignment vertical="top" wrapText="1"/>
    </xf>
    <xf numFmtId="0" fontId="18" fillId="0" borderId="0" xfId="0" quotePrefix="1" applyFont="1" applyAlignment="1">
      <alignment vertical="center" wrapText="1"/>
    </xf>
    <xf numFmtId="3" fontId="17" fillId="0" borderId="0" xfId="0" applyNumberFormat="1" applyFont="1" applyAlignment="1">
      <alignment vertical="top" wrapText="1"/>
    </xf>
    <xf numFmtId="3" fontId="42" fillId="3" borderId="0" xfId="0" applyNumberFormat="1" applyFont="1" applyFill="1" applyAlignment="1">
      <alignment horizontal="left" vertical="center" wrapText="1"/>
    </xf>
    <xf numFmtId="0" fontId="44" fillId="3" borderId="0" xfId="0" applyFont="1" applyFill="1" applyAlignment="1">
      <alignment horizontal="left" vertical="center" wrapText="1"/>
    </xf>
    <xf numFmtId="0" fontId="14" fillId="0" borderId="0" xfId="0" applyFont="1" applyAlignment="1">
      <alignment horizontal="left" vertical="top" wrapText="1"/>
    </xf>
  </cellXfs>
  <cellStyles count="19">
    <cellStyle name="Hiperligação" xfId="1" builtinId="8"/>
    <cellStyle name="Normal" xfId="0" builtinId="0"/>
    <cellStyle name="Normal 2" xfId="9" xr:uid="{00000000-0005-0000-0000-000002000000}"/>
    <cellStyle name="Normal 3" xfId="8" xr:uid="{00000000-0005-0000-0000-000003000000}"/>
    <cellStyle name="Normal 54" xfId="2" xr:uid="{00000000-0005-0000-0000-000004000000}"/>
    <cellStyle name="ss15" xfId="5" xr:uid="{00000000-0005-0000-0000-000005000000}"/>
    <cellStyle name="ss16" xfId="3" xr:uid="{00000000-0005-0000-0000-000006000000}"/>
    <cellStyle name="ss17" xfId="6" xr:uid="{00000000-0005-0000-0000-000007000000}"/>
    <cellStyle name="ss22" xfId="4" xr:uid="{00000000-0005-0000-0000-000008000000}"/>
    <cellStyle name="ss23" xfId="7" xr:uid="{00000000-0005-0000-0000-000009000000}"/>
    <cellStyle name="style1450177002774" xfId="10" xr:uid="{00000000-0005-0000-0000-00000A000000}"/>
    <cellStyle name="style1450177005489" xfId="11" xr:uid="{00000000-0005-0000-0000-00000B000000}"/>
    <cellStyle name="style1450177005785" xfId="14" xr:uid="{00000000-0005-0000-0000-00000C000000}"/>
    <cellStyle name="style1450177005894" xfId="15" xr:uid="{00000000-0005-0000-0000-00000D000000}"/>
    <cellStyle name="style1450177007236" xfId="12" xr:uid="{00000000-0005-0000-0000-00000E000000}"/>
    <cellStyle name="style1450177007361" xfId="13" xr:uid="{00000000-0005-0000-0000-00000F000000}"/>
    <cellStyle name="style1450351136772" xfId="17" xr:uid="{00000000-0005-0000-0000-000010000000}"/>
    <cellStyle name="style1450351137958" xfId="16" xr:uid="{00000000-0005-0000-0000-000011000000}"/>
    <cellStyle name="style1450351138083"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B9D9-47D1-9A6C-A920FB53872C}"/>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B9D9-47D1-9A6C-A920FB53872C}"/>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B9D9-47D1-9A6C-A920FB53872C}"/>
            </c:ext>
          </c:extLst>
        </c:ser>
        <c:dLbls>
          <c:showLegendKey val="0"/>
          <c:showVal val="0"/>
          <c:showCatName val="0"/>
          <c:showSerName val="0"/>
          <c:showPercent val="0"/>
          <c:showBubbleSize val="0"/>
        </c:dLbls>
        <c:axId val="156342272"/>
        <c:axId val="15525120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B9D9-47D1-9A6C-A920FB53872C}"/>
                  </c:ext>
                </c:extLst>
              </c15:ser>
            </c15:filteredAreaSeries>
          </c:ext>
        </c:extLst>
      </c:areaChart>
      <c:catAx>
        <c:axId val="156342272"/>
        <c:scaling>
          <c:orientation val="minMax"/>
        </c:scaling>
        <c:delete val="0"/>
        <c:axPos val="b"/>
        <c:numFmt formatCode="0" sourceLinked="1"/>
        <c:majorTickMark val="none"/>
        <c:minorTickMark val="none"/>
        <c:tickLblPos val="nextTo"/>
        <c:txPr>
          <a:bodyPr rot="-5400000" vert="horz"/>
          <a:lstStyle/>
          <a:p>
            <a:pPr>
              <a:defRPr/>
            </a:pPr>
            <a:endParaRPr lang="pt-PT"/>
          </a:p>
        </c:txPr>
        <c:crossAx val="155251200"/>
        <c:crosses val="autoZero"/>
        <c:auto val="1"/>
        <c:lblAlgn val="ctr"/>
        <c:lblOffset val="100"/>
        <c:noMultiLvlLbl val="0"/>
      </c:catAx>
      <c:valAx>
        <c:axId val="155251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6342272"/>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manualLayout>
                  <c:x val="-5.0028490028490032E-2"/>
                  <c:y val="-2.440446239556843E-2"/>
                </c:manualLayout>
              </c:layout>
              <c:tx>
                <c:strRef>
                  <c:f>'Chart 1.9'!$B$60</c:f>
                  <c:strCache>
                    <c:ptCount val="1"/>
                    <c:pt idx="0">
                      <c:v>Austria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{CFF72FE8-52EC-4C51-8BD3-D7328A694B62}</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DD87-4563-85A4-6F0E0E9E5636}"/>
                </c:ext>
              </c:extLst>
            </c:dLbl>
            <c:dLbl>
              <c:idx val="1"/>
              <c:layout>
                <c:manualLayout>
                  <c:x val="-1.1282051282051283E-2"/>
                  <c:y val="-1.3762528388614635E-3"/>
                </c:manualLayout>
              </c:layout>
              <c:tx>
                <c:strRef>
                  <c:f>'Chart 1.9'!$B$61</c:f>
                  <c:strCache>
                    <c:ptCount val="1"/>
                    <c:pt idx="0">
                      <c:v>Belgium</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{45A995ED-374C-4A67-8B95-442D61E0F774}</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DD87-4563-85A4-6F0E0E9E5636}"/>
                </c:ext>
              </c:extLst>
            </c:dLbl>
            <c:dLbl>
              <c:idx val="2"/>
              <c:layout>
                <c:manualLayout>
                  <c:x val="-5.5099804832088296E-2"/>
                  <c:y val="-2.4404281071083733E-2"/>
                </c:manualLayout>
              </c:layout>
              <c:tx>
                <c:strRef>
                  <c:f>'Chart 1.9'!$B$62</c:f>
                  <c:strCache>
                    <c:ptCount val="1"/>
                    <c:pt idx="0">
                      <c:v>Bulgaria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{E7BEF592-564A-45CB-88A7-68B3B76D4EBC}</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DD87-4563-85A4-6F0E0E9E5636}"/>
                </c:ext>
              </c:extLst>
            </c:dLbl>
            <c:dLbl>
              <c:idx val="3"/>
              <c:layout>
                <c:manualLayout>
                  <c:x val="-9.2336227202368934E-2"/>
                  <c:y val="-2.4404099746599031E-2"/>
                </c:manualLayout>
              </c:layout>
              <c:tx>
                <c:strRef>
                  <c:f>'Chart 1.9'!$B$63</c:f>
                  <c:strCache>
                    <c:ptCount val="1"/>
                    <c:pt idx="0">
                      <c:v>Czech Republic</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{D14AFE18-43D3-4A93-B72D-4C2133C77CA1}</c15:txfldGUID>
                      <c15:f>'Chart 1.9'!$B$63</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3-DD87-4563-85A4-6F0E0E9E5636}"/>
                </c:ext>
              </c:extLst>
            </c:dLbl>
            <c:dLbl>
              <c:idx val="4"/>
              <c:layout>
                <c:manualLayout>
                  <c:x val="-5.8638131771990037E-2"/>
                  <c:y val="-2.4404099746599031E-2"/>
                </c:manualLayout>
              </c:layout>
              <c:tx>
                <c:strRef>
                  <c:f>'Chart 1.9'!$B$64</c:f>
                  <c:strCache>
                    <c:ptCount val="1"/>
                    <c:pt idx="0">
                      <c:v>Denmark</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{FE164CBD-4984-4D98-BC95-BD94FAB73C03}</c15:txfldGUID>
                      <c15:f>'Chart 1.9'!$B$64</c15:f>
                      <c15:dlblFieldTableCache>
                        <c:ptCount val="1"/>
                        <c:pt idx="0">
                          <c:v>Denmark</c:v>
                        </c:pt>
                      </c15:dlblFieldTableCache>
                    </c15:dlblFTEntry>
                  </c15:dlblFieldTable>
                  <c15:showDataLabelsRange val="0"/>
                </c:ext>
                <c:ext xmlns:c16="http://schemas.microsoft.com/office/drawing/2014/chart" uri="{C3380CC4-5D6E-409C-BE32-E72D297353CC}">
                  <c16:uniqueId val="{00000004-DD87-4563-85A4-6F0E0E9E5636}"/>
                </c:ext>
              </c:extLst>
            </c:dLbl>
            <c:dLbl>
              <c:idx val="5"/>
              <c:layout>
                <c:manualLayout>
                  <c:x val="-5.2062722928864665E-2"/>
                  <c:y val="-2.4404099746599031E-2"/>
                </c:manualLayout>
              </c:layout>
              <c:tx>
                <c:strRef>
                  <c:f>'Chart 1.9'!$B$65</c:f>
                  <c:strCache>
                    <c:ptCount val="1"/>
                    <c:pt idx="0">
                      <c:v>Estonia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{F9C6663E-B61B-467E-8DDC-8C0DB37802CF}</c15:txfldGUID>
                      <c15:f>'Chart 1.9'!$B$65</c15:f>
                      <c15:dlblFieldTableCache>
                        <c:ptCount val="1"/>
                        <c:pt idx="0">
                          <c:v>Estonia</c:v>
                        </c:pt>
                      </c15:dlblFieldTableCache>
                    </c15:dlblFTEntry>
                  </c15:dlblFieldTable>
                  <c15:showDataLabelsRange val="0"/>
                </c:ext>
                <c:ext xmlns:c16="http://schemas.microsoft.com/office/drawing/2014/chart" uri="{C3380CC4-5D6E-409C-BE32-E72D297353CC}">
                  <c16:uniqueId val="{00000005-DD87-4563-85A4-6F0E0E9E5636}"/>
                </c:ext>
              </c:extLst>
            </c:dLbl>
            <c:dLbl>
              <c:idx val="6"/>
              <c:layout>
                <c:manualLayout>
                  <c:x val="-5.1549812683670954E-2"/>
                  <c:y val="-1.9798639159742254E-2"/>
                </c:manualLayout>
              </c:layout>
              <c:tx>
                <c:strRef>
                  <c:f>'Chart 1.9'!$B$66</c:f>
                  <c:strCache>
                    <c:ptCount val="1"/>
                    <c:pt idx="0">
                      <c:v>Finland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{04244BE2-F75E-4E4F-896E-5B77702880A4}</c15:txfldGUID>
                      <c15:f>'Chart 1.9'!$B$66</c15:f>
                      <c15:dlblFieldTableCache>
                        <c:ptCount val="1"/>
                        <c:pt idx="0">
                          <c:v>Finland</c:v>
                        </c:pt>
                      </c15:dlblFieldTableCache>
                    </c15:dlblFTEntry>
                  </c15:dlblFieldTable>
                  <c15:showDataLabelsRange val="0"/>
                </c:ext>
                <c:ext xmlns:c16="http://schemas.microsoft.com/office/drawing/2014/chart" uri="{C3380CC4-5D6E-409C-BE32-E72D297353CC}">
                  <c16:uniqueId val="{00000006-DD87-4563-85A4-6F0E0E9E5636}"/>
                </c:ext>
              </c:extLst>
            </c:dLbl>
            <c:dLbl>
              <c:idx val="7"/>
              <c:layout>
                <c:manualLayout>
                  <c:x val="-5.0028490028490032E-2"/>
                  <c:y val="-2.4404099746599031E-2"/>
                </c:manualLayout>
              </c:layout>
              <c:tx>
                <c:strRef>
                  <c:f>'Chart 1.9'!$B$67</c:f>
                  <c:strCache>
                    <c:ptCount val="1"/>
                    <c:pt idx="0">
                      <c:v>France</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{97F84E25-DFD4-405E-A9C8-D119504D1B6F}</c15:txfldGUID>
                      <c15:f>'Chart 1.9'!$B$67</c15:f>
                      <c15:dlblFieldTableCache>
                        <c:ptCount val="1"/>
                        <c:pt idx="0">
                          <c:v>France</c:v>
                        </c:pt>
                      </c15:dlblFieldTableCache>
                    </c15:dlblFTEntry>
                  </c15:dlblFieldTable>
                  <c15:showDataLabelsRange val="0"/>
                </c:ext>
                <c:ext xmlns:c16="http://schemas.microsoft.com/office/drawing/2014/chart" uri="{C3380CC4-5D6E-409C-BE32-E72D297353CC}">
                  <c16:uniqueId val="{00000007-DD87-4563-85A4-6F0E0E9E5636}"/>
                </c:ext>
              </c:extLst>
            </c:dLbl>
            <c:dLbl>
              <c:idx val="8"/>
              <c:layout>
                <c:manualLayout>
                  <c:x val="-9.0087713394800002E-3"/>
                  <c:y val="-1.3760715143767651E-3"/>
                </c:manualLayout>
              </c:layout>
              <c:tx>
                <c:strRef>
                  <c:f>'Chart 1.9'!$B$68</c:f>
                  <c:strCache>
                    <c:ptCount val="1"/>
                    <c:pt idx="0">
                      <c:v>Germany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{495309EC-CA32-426F-95A3-DE0836248359}</c15:txfldGUID>
                      <c15:f>'Chart 1.9'!$B$68</c15:f>
                      <c15:dlblFieldTableCache>
                        <c:ptCount val="1"/>
                        <c:pt idx="0">
                          <c:v>Germany</c:v>
                        </c:pt>
                      </c15:dlblFieldTableCache>
                    </c15:dlblFTEntry>
                  </c15:dlblFieldTable>
                  <c15:showDataLabelsRange val="0"/>
                </c:ext>
                <c:ext xmlns:c16="http://schemas.microsoft.com/office/drawing/2014/chart" uri="{C3380CC4-5D6E-409C-BE32-E72D297353CC}">
                  <c16:uniqueId val="{00000008-DD87-4563-85A4-6F0E0E9E5636}"/>
                </c:ext>
              </c:extLst>
            </c:dLbl>
            <c:dLbl>
              <c:idx val="9"/>
              <c:layout>
                <c:manualLayout>
                  <c:x val="-5.1555555555555556E-2"/>
                  <c:y val="-2.4404099746599031E-2"/>
                </c:manualLayout>
              </c:layout>
              <c:tx>
                <c:strRef>
                  <c:f>'Chart 1.9'!$B$69</c:f>
                  <c:strCache>
                    <c:ptCount val="1"/>
                    <c:pt idx="0">
                      <c:v>Greece</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{6C9878DE-D55F-450D-81E7-DDAF649BA209}</c15:txfldGUID>
                      <c15:f>'Chart 1.9'!$B$69</c15:f>
                      <c15:dlblFieldTableCache>
                        <c:ptCount val="1"/>
                        <c:pt idx="0">
                          <c:v>Greece</c:v>
                        </c:pt>
                      </c15:dlblFieldTableCache>
                    </c15:dlblFTEntry>
                  </c15:dlblFieldTable>
                  <c15:showDataLabelsRange val="0"/>
                </c:ext>
                <c:ext xmlns:c16="http://schemas.microsoft.com/office/drawing/2014/chart" uri="{C3380CC4-5D6E-409C-BE32-E72D297353CC}">
                  <c16:uniqueId val="{00000009-DD87-4563-85A4-6F0E0E9E5636}"/>
                </c:ext>
              </c:extLst>
            </c:dLbl>
            <c:dLbl>
              <c:idx val="10"/>
              <c:layout>
                <c:manualLayout>
                  <c:x val="-5.6113960113960117E-2"/>
                  <c:y val="1.9348954437689938E-2"/>
                </c:manualLayout>
              </c:layout>
              <c:tx>
                <c:strRef>
                  <c:f>'Chart 1.9'!$B$70</c:f>
                  <c:strCache>
                    <c:ptCount val="1"/>
                    <c:pt idx="0">
                      <c:v>Hungary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{92DDEB68-97C3-4567-A42A-A3141419E3E2}</c15:txfldGUID>
                      <c15:f>'Chart 1.9'!$B$70</c15:f>
                      <c15:dlblFieldTableCache>
                        <c:ptCount val="1"/>
                        <c:pt idx="0">
                          <c:v>Hungary</c:v>
                        </c:pt>
                      </c15:dlblFieldTableCache>
                    </c15:dlblFTEntry>
                  </c15:dlblFieldTable>
                  <c15:showDataLabelsRange val="0"/>
                </c:ext>
                <c:ext xmlns:c16="http://schemas.microsoft.com/office/drawing/2014/chart" uri="{C3380CC4-5D6E-409C-BE32-E72D297353CC}">
                  <c16:uniqueId val="{0000000A-DD87-4563-85A4-6F0E0E9E5636}"/>
                </c:ext>
              </c:extLst>
            </c:dLbl>
            <c:dLbl>
              <c:idx val="11"/>
              <c:layout>
                <c:manualLayout>
                  <c:x val="-4.9532808398950134E-2"/>
                  <c:y val="-2.440409974659901E-2"/>
                </c:manualLayout>
              </c:layout>
              <c:tx>
                <c:strRef>
                  <c:f>'Chart 1.9'!$B$71</c:f>
                  <c:strCache>
                    <c:ptCount val="1"/>
                    <c:pt idx="0">
                      <c:v>Ireland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{7C236CD0-E7CB-4AC2-943F-2DE76BC4732E}</c15:txfldGUID>
                      <c15:f>'Chart 1.9'!$B$71</c15:f>
                      <c15:dlblFieldTableCache>
                        <c:ptCount val="1"/>
                        <c:pt idx="0">
                          <c:v>Ireland</c:v>
                        </c:pt>
                      </c15:dlblFieldTableCache>
                    </c15:dlblFTEntry>
                  </c15:dlblFieldTable>
                  <c15:showDataLabelsRange val="0"/>
                </c:ext>
                <c:ext xmlns:c16="http://schemas.microsoft.com/office/drawing/2014/chart" uri="{C3380CC4-5D6E-409C-BE32-E72D297353CC}">
                  <c16:uniqueId val="{0000000B-DD87-4563-85A4-6F0E0E9E5636}"/>
                </c:ext>
              </c:extLst>
            </c:dLbl>
            <c:dLbl>
              <c:idx val="12"/>
              <c:layout>
                <c:manualLayout>
                  <c:x val="-4.5213809812235009E-2"/>
                  <c:y val="-2.2101278790928335E-2"/>
                </c:manualLayout>
              </c:layout>
              <c:tx>
                <c:strRef>
                  <c:f>'Chart 1.9'!$B$72</c:f>
                  <c:strCache>
                    <c:ptCount val="1"/>
                    <c:pt idx="0">
                      <c:v>Italy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{C0485447-C92F-4CFC-B41A-4F2C233901EB}</c15:txfldGUID>
                      <c15:f>'Chart 1.9'!$B$72</c15:f>
                      <c15:dlblFieldTableCache>
                        <c:ptCount val="1"/>
                        <c:pt idx="0">
                          <c:v>Italy</c:v>
                        </c:pt>
                      </c15:dlblFieldTableCache>
                    </c15:dlblFTEntry>
                  </c15:dlblFieldTable>
                  <c15:showDataLabelsRange val="0"/>
                </c:ext>
                <c:ext xmlns:c16="http://schemas.microsoft.com/office/drawing/2014/chart" uri="{C3380CC4-5D6E-409C-BE32-E72D297353CC}">
                  <c16:uniqueId val="{0000000C-DD87-4563-85A4-6F0E0E9E5636}"/>
                </c:ext>
              </c:extLst>
            </c:dLbl>
            <c:dLbl>
              <c:idx val="13"/>
              <c:layout>
                <c:manualLayout>
                  <c:x val="-4.5982995715279182E-2"/>
                  <c:y val="-2.4404099746599031E-2"/>
                </c:manualLayout>
              </c:layout>
              <c:tx>
                <c:strRef>
                  <c:f>'Chart 1.9'!$B$73</c:f>
                  <c:strCache>
                    <c:ptCount val="1"/>
                    <c:pt idx="0">
                      <c:v>Latvia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{1E6684C5-81F9-439E-8BF9-496D63F39872}</c15:txfldGUID>
                      <c15:f>'Chart 1.9'!$B$73</c15:f>
                      <c15:dlblFieldTableCache>
                        <c:ptCount val="1"/>
                        <c:pt idx="0">
                          <c:v>Latvia</c:v>
                        </c:pt>
                      </c15:dlblFieldTableCache>
                    </c15:dlblFTEntry>
                  </c15:dlblFieldTable>
                  <c15:showDataLabelsRange val="0"/>
                </c:ext>
                <c:ext xmlns:c16="http://schemas.microsoft.com/office/drawing/2014/chart" uri="{C3380CC4-5D6E-409C-BE32-E72D297353CC}">
                  <c16:uniqueId val="{0000000D-DD87-4563-85A4-6F0E0E9E5636}"/>
                </c:ext>
              </c:extLst>
            </c:dLbl>
            <c:dLbl>
              <c:idx val="14"/>
              <c:layout>
                <c:manualLayout>
                  <c:x val="-5.8660923794782063E-2"/>
                  <c:y val="-2.4404099746598948E-2"/>
                </c:manualLayout>
              </c:layout>
              <c:tx>
                <c:strRef>
                  <c:f>'Chart 1.9'!$B$74</c:f>
                  <c:strCache>
                    <c:ptCount val="1"/>
                    <c:pt idx="0">
                      <c:v>Lithuania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{460390A5-7B79-48DD-8BE2-07978D656BAC}</c15:txfldGUID>
                      <c15:f>'Chart 1.9'!$B$74</c15:f>
                      <c15:dlblFieldTableCache>
                        <c:ptCount val="1"/>
                        <c:pt idx="0">
                          <c:v>Lithuania</c:v>
                        </c:pt>
                      </c15:dlblFieldTableCache>
                    </c15:dlblFTEntry>
                  </c15:dlblFieldTable>
                  <c15:showDataLabelsRange val="0"/>
                </c:ext>
                <c:ext xmlns:c16="http://schemas.microsoft.com/office/drawing/2014/chart" uri="{C3380CC4-5D6E-409C-BE32-E72D297353CC}">
                  <c16:uniqueId val="{0000000E-DD87-4563-85A4-6F0E0E9E5636}"/>
                </c:ext>
              </c:extLst>
            </c:dLbl>
            <c:dLbl>
              <c:idx val="15"/>
              <c:layout>
                <c:manualLayout>
                  <c:x val="-8.2211185140318999E-2"/>
                  <c:y val="-2.2101278790928335E-2"/>
                </c:manualLayout>
              </c:layout>
              <c:tx>
                <c:strRef>
                  <c:f>'Chart 1.9'!$B$75</c:f>
                  <c:strCache>
                    <c:ptCount val="1"/>
                    <c:pt idx="0">
                      <c:v>Netherlands</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{9AB262E9-652E-43A4-B8CF-BAE243B67CB9}</c15:txfldGUID>
                      <c15:f>'Chart 1.9'!$B$75</c15:f>
                      <c15:dlblFieldTableCache>
                        <c:ptCount val="1"/>
                        <c:pt idx="0">
                          <c:v>Netherlands</c:v>
                        </c:pt>
                      </c15:dlblFieldTableCache>
                    </c15:dlblFTEntry>
                  </c15:dlblFieldTable>
                  <c15:showDataLabelsRange val="0"/>
                </c:ext>
                <c:ext xmlns:c16="http://schemas.microsoft.com/office/drawing/2014/chart" uri="{C3380CC4-5D6E-409C-BE32-E72D297353CC}">
                  <c16:uniqueId val="{0000000F-DD87-4563-85A4-6F0E0E9E5636}"/>
                </c:ext>
              </c:extLst>
            </c:dLbl>
            <c:dLbl>
              <c:idx val="16"/>
              <c:layout>
                <c:manualLayout>
                  <c:x val="-5.6877762074612509E-2"/>
                  <c:y val="-2.4404099746599031E-2"/>
                </c:manualLayout>
              </c:layout>
              <c:tx>
                <c:strRef>
                  <c:f>'Chart 1.9'!$B$76</c:f>
                  <c:strCache>
                    <c:ptCount val="1"/>
                    <c:pt idx="0">
                      <c:v>Poland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{1DC4BBFA-FB84-49C9-9E11-0E9D258E2768}</c15:txfldGUID>
                      <c15:f>'Chart 1.9'!$B$76</c15:f>
                      <c15:dlblFieldTableCache>
                        <c:ptCount val="1"/>
                        <c:pt idx="0">
                          <c:v>Poland</c:v>
                        </c:pt>
                      </c15:dlblFieldTableCache>
                    </c15:dlblFTEntry>
                  </c15:dlblFieldTable>
                  <c15:showDataLabelsRange val="0"/>
                </c:ext>
                <c:ext xmlns:c16="http://schemas.microsoft.com/office/drawing/2014/chart" uri="{C3380CC4-5D6E-409C-BE32-E72D297353CC}">
                  <c16:uniqueId val="{00000010-DD87-4563-85A4-6F0E0E9E5636}"/>
                </c:ext>
              </c:extLst>
            </c:dLbl>
            <c:dLbl>
              <c:idx val="17"/>
              <c:layout>
                <c:manualLayout>
                  <c:x val="-5.8626825492967223E-2"/>
                  <c:y val="-2.4404099746599031E-2"/>
                </c:manualLayout>
              </c:layout>
              <c:tx>
                <c:rich>
                  <a:bodyPr/>
                  <a:lstStyle/>
                  <a:p>
                    <a:pPr>
                      <a:defRPr/>
                    </a:pPr>
                    <a:r>
                      <a:rPr lang="en-US" b="1">
                        <a:solidFill>
                          <a:srgbClr val="C00000"/>
                        </a:solidFill>
                      </a:rPr>
                      <a:t>Portugal</a:t>
                    </a: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87-4563-85A4-6F0E0E9E5636}"/>
                </c:ext>
              </c:extLst>
            </c:dLbl>
            <c:dLbl>
              <c:idx val="18"/>
              <c:layout>
                <c:manualLayout>
                  <c:x val="-5.8136707270565538E-2"/>
                  <c:y val="-2.4404281071083733E-2"/>
                </c:manualLayout>
              </c:layout>
              <c:tx>
                <c:strRef>
                  <c:f>'Chart 1.9'!$B$78</c:f>
                  <c:strCache>
                    <c:ptCount val="1"/>
                    <c:pt idx="0">
                      <c:v>Romania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{2C4652BF-9F93-4B17-ADAF-6CA8756011D4}</c15:txfldGUID>
                      <c15:f>'Chart 1.9'!$B$78</c15:f>
                      <c15:dlblFieldTableCache>
                        <c:ptCount val="1"/>
                        <c:pt idx="0">
                          <c:v>Romania</c:v>
                        </c:pt>
                      </c15:dlblFieldTableCache>
                    </c15:dlblFTEntry>
                  </c15:dlblFieldTable>
                  <c15:showDataLabelsRange val="0"/>
                </c:ext>
                <c:ext xmlns:c16="http://schemas.microsoft.com/office/drawing/2014/chart" uri="{C3380CC4-5D6E-409C-BE32-E72D297353CC}">
                  <c16:uniqueId val="{00000012-DD87-4563-85A4-6F0E0E9E5636}"/>
                </c:ext>
              </c:extLst>
            </c:dLbl>
            <c:dLbl>
              <c:idx val="19"/>
              <c:layout>
                <c:manualLayout>
                  <c:x val="-4.9270610404468673E-2"/>
                  <c:y val="-2.4404099746599031E-2"/>
                </c:manualLayout>
              </c:layout>
              <c:tx>
                <c:strRef>
                  <c:f>'Chart 1.9'!$B$79</c:f>
                  <c:strCache>
                    <c:ptCount val="1"/>
                    <c:pt idx="0">
                      <c:v>Slovakia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{B90EA33B-FEA4-4731-AC38-AD7106A352BC}</c15:txfldGUID>
                      <c15:f>'Chart 1.9'!$B$79</c15:f>
                      <c15:dlblFieldTableCache>
                        <c:ptCount val="1"/>
                        <c:pt idx="0">
                          <c:v>Slovakia</c:v>
                        </c:pt>
                      </c15:dlblFieldTableCache>
                    </c15:dlblFTEntry>
                  </c15:dlblFieldTable>
                  <c15:showDataLabelsRange val="0"/>
                </c:ext>
                <c:ext xmlns:c16="http://schemas.microsoft.com/office/drawing/2014/chart" uri="{C3380CC4-5D6E-409C-BE32-E72D297353CC}">
                  <c16:uniqueId val="{00000013-DD87-4563-85A4-6F0E0E9E5636}"/>
                </c:ext>
              </c:extLst>
            </c:dLbl>
            <c:dLbl>
              <c:idx val="20"/>
              <c:layout>
                <c:manualLayout>
                  <c:x val="-5.6621127487269218E-2"/>
                  <c:y val="-1.7495818204071641E-2"/>
                </c:manualLayout>
              </c:layout>
              <c:tx>
                <c:strRef>
                  <c:f>'Chart 1.9'!$B$80</c:f>
                  <c:strCache>
                    <c:ptCount val="1"/>
                    <c:pt idx="0">
                      <c:v>Slovenia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{3478BC5B-B1FA-4DAB-86C9-67B172D8C9EE}</c15:txfldGUID>
                      <c15:f>'Chart 1.9'!$B$80</c15:f>
                      <c15:dlblFieldTableCache>
                        <c:ptCount val="1"/>
                        <c:pt idx="0">
                          <c:v>Slovenia</c:v>
                        </c:pt>
                      </c15:dlblFieldTableCache>
                    </c15:dlblFTEntry>
                  </c15:dlblFieldTable>
                  <c15:showDataLabelsRange val="0"/>
                </c:ext>
                <c:ext xmlns:c16="http://schemas.microsoft.com/office/drawing/2014/chart" uri="{C3380CC4-5D6E-409C-BE32-E72D297353CC}">
                  <c16:uniqueId val="{00000014-DD87-4563-85A4-6F0E0E9E5636}"/>
                </c:ext>
              </c:extLst>
            </c:dLbl>
            <c:dLbl>
              <c:idx val="21"/>
              <c:layout>
                <c:manualLayout>
                  <c:x val="-4.4968660968660971E-2"/>
                  <c:y val="-2.4404462395568472E-2"/>
                </c:manualLayout>
              </c:layout>
              <c:tx>
                <c:strRef>
                  <c:f>'Chart 1.9'!$B$81</c:f>
                  <c:strCache>
                    <c:ptCount val="1"/>
                    <c:pt idx="0">
                      <c:v>Spain</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{1690F2A1-67FE-4701-935E-4589A4B54C64}</c15:txfldGUID>
                      <c15:f>'Chart 1.9'!$B$81</c15:f>
                      <c15:dlblFieldTableCache>
                        <c:ptCount val="1"/>
                        <c:pt idx="0">
                          <c:v>Spain</c:v>
                        </c:pt>
                      </c15:dlblFieldTableCache>
                    </c15:dlblFTEntry>
                  </c15:dlblFieldTable>
                  <c15:showDataLabelsRange val="0"/>
                </c:ext>
                <c:ext xmlns:c16="http://schemas.microsoft.com/office/drawing/2014/chart" uri="{C3380CC4-5D6E-409C-BE32-E72D297353CC}">
                  <c16:uniqueId val="{00000015-DD87-4563-85A4-6F0E0E9E5636}"/>
                </c:ext>
              </c:extLst>
            </c:dLbl>
            <c:dLbl>
              <c:idx val="22"/>
              <c:layout>
                <c:manualLayout>
                  <c:x val="-5.2319178051461517E-2"/>
                  <c:y val="-2.2101278790928335E-2"/>
                </c:manualLayout>
              </c:layout>
              <c:tx>
                <c:strRef>
                  <c:f>'Chart 1.9'!$B$82</c:f>
                  <c:strCache>
                    <c:ptCount val="1"/>
                    <c:pt idx="0">
                      <c:v>Sweden</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{090F0A3F-083B-4CBE-8B8E-9E20ECBCEF2E}</c15:txfldGUID>
                      <c15:f>'Chart 1.9'!$B$82</c15:f>
                      <c15:dlblFieldTableCache>
                        <c:ptCount val="1"/>
                        <c:pt idx="0">
                          <c:v>Sweden</c:v>
                        </c:pt>
                      </c15:dlblFieldTableCache>
                    </c15:dlblFTEntry>
                  </c15:dlblFieldTable>
                  <c15:showDataLabelsRange val="0"/>
                </c:ext>
                <c:ext xmlns:c16="http://schemas.microsoft.com/office/drawing/2014/chart" uri="{C3380CC4-5D6E-409C-BE32-E72D297353CC}">
                  <c16:uniqueId val="{00000016-DD87-4563-85A4-6F0E0E9E5636}"/>
                </c:ext>
              </c:extLst>
            </c:dLbl>
            <c:dLbl>
              <c:idx val="23"/>
              <c:layout>
                <c:manualLayout>
                  <c:x val="-8.6524261390403118E-2"/>
                  <c:y val="-2.4404099746599031E-2"/>
                </c:manualLayout>
              </c:layout>
              <c:tx>
                <c:strRef>
                  <c:f>'Chart 1.9'!$B$83</c:f>
                  <c:strCache>
                    <c:ptCount val="1"/>
                    <c:pt idx="0">
                      <c:v>United Kingdom</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{CC0096BC-BF7A-48F1-B4EE-79FA67EA0F58}</c15:txfldGUID>
                      <c15:f>'Chart 1.9'!$B$83</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7-DD87-4563-85A4-6F0E0E9E563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1.9'!$C$60:$C$83</c:f>
              <c:numCache>
                <c:formatCode>General</c:formatCode>
                <c:ptCount val="24"/>
                <c:pt idx="0">
                  <c:v>7.1</c:v>
                </c:pt>
                <c:pt idx="1">
                  <c:v>4.3</c:v>
                </c:pt>
                <c:pt idx="2">
                  <c:v>16</c:v>
                </c:pt>
                <c:pt idx="3">
                  <c:v>3.6</c:v>
                </c:pt>
                <c:pt idx="4">
                  <c:v>4.7</c:v>
                </c:pt>
                <c:pt idx="5">
                  <c:v>12.7</c:v>
                </c:pt>
                <c:pt idx="6">
                  <c:v>6.2</c:v>
                </c:pt>
                <c:pt idx="7">
                  <c:v>2.8</c:v>
                </c:pt>
                <c:pt idx="8">
                  <c:v>4.3</c:v>
                </c:pt>
                <c:pt idx="9">
                  <c:v>10.8</c:v>
                </c:pt>
                <c:pt idx="10">
                  <c:v>4.5999999999999996</c:v>
                </c:pt>
                <c:pt idx="11">
                  <c:v>16.100000000000001</c:v>
                </c:pt>
                <c:pt idx="12">
                  <c:v>5.8</c:v>
                </c:pt>
                <c:pt idx="13">
                  <c:v>12.2</c:v>
                </c:pt>
                <c:pt idx="14">
                  <c:v>13.5</c:v>
                </c:pt>
                <c:pt idx="15">
                  <c:v>6</c:v>
                </c:pt>
                <c:pt idx="16">
                  <c:v>8.1999999999999993</c:v>
                </c:pt>
                <c:pt idx="17">
                  <c:v>20.8</c:v>
                </c:pt>
                <c:pt idx="18">
                  <c:v>13.1</c:v>
                </c:pt>
                <c:pt idx="19">
                  <c:v>9.6</c:v>
                </c:pt>
                <c:pt idx="20">
                  <c:v>6.5</c:v>
                </c:pt>
                <c:pt idx="21">
                  <c:v>3</c:v>
                </c:pt>
                <c:pt idx="22">
                  <c:v>3.4</c:v>
                </c:pt>
                <c:pt idx="23">
                  <c:v>7.5</c:v>
                </c:pt>
              </c:numCache>
            </c:numRef>
          </c:xVal>
          <c:yVal>
            <c:numRef>
              <c:f>'Chart 1.9'!$D$60:$D$83</c:f>
              <c:numCache>
                <c:formatCode>General</c:formatCode>
                <c:ptCount val="24"/>
                <c:pt idx="0">
                  <c:v>15.6</c:v>
                </c:pt>
                <c:pt idx="1">
                  <c:v>13.7</c:v>
                </c:pt>
                <c:pt idx="2">
                  <c:v>1.4</c:v>
                </c:pt>
                <c:pt idx="3">
                  <c:v>4.4000000000000004</c:v>
                </c:pt>
                <c:pt idx="4">
                  <c:v>8.8000000000000007</c:v>
                </c:pt>
                <c:pt idx="5">
                  <c:v>13.6</c:v>
                </c:pt>
                <c:pt idx="6">
                  <c:v>4.2</c:v>
                </c:pt>
                <c:pt idx="7">
                  <c:v>10.7</c:v>
                </c:pt>
                <c:pt idx="8">
                  <c:v>13.1</c:v>
                </c:pt>
                <c:pt idx="9">
                  <c:v>10.1</c:v>
                </c:pt>
                <c:pt idx="10">
                  <c:v>3.7</c:v>
                </c:pt>
                <c:pt idx="11">
                  <c:v>19.600000000000001</c:v>
                </c:pt>
                <c:pt idx="12">
                  <c:v>7.4</c:v>
                </c:pt>
                <c:pt idx="13">
                  <c:v>8.8000000000000007</c:v>
                </c:pt>
                <c:pt idx="14">
                  <c:v>4</c:v>
                </c:pt>
                <c:pt idx="15">
                  <c:v>10.5</c:v>
                </c:pt>
                <c:pt idx="16">
                  <c:v>2.2000000000000002</c:v>
                </c:pt>
                <c:pt idx="17">
                  <c:v>8.6</c:v>
                </c:pt>
                <c:pt idx="18">
                  <c:v>0.6</c:v>
                </c:pt>
                <c:pt idx="19">
                  <c:v>2.4</c:v>
                </c:pt>
                <c:pt idx="20">
                  <c:v>8.1</c:v>
                </c:pt>
                <c:pt idx="21">
                  <c:v>15.2</c:v>
                </c:pt>
                <c:pt idx="22">
                  <c:v>14.1</c:v>
                </c:pt>
                <c:pt idx="23">
                  <c:v>11.2</c:v>
                </c:pt>
              </c:numCache>
            </c:numRef>
          </c:yVal>
          <c:smooth val="0"/>
          <c:extLst>
            <c:ext xmlns:c16="http://schemas.microsoft.com/office/drawing/2014/chart" uri="{C3380CC4-5D6E-409C-BE32-E72D297353CC}">
              <c16:uniqueId val="{00000018-DD87-4563-85A4-6F0E0E9E5636}"/>
            </c:ext>
          </c:extLst>
        </c:ser>
        <c:dLbls>
          <c:showLegendKey val="0"/>
          <c:showVal val="0"/>
          <c:showCatName val="0"/>
          <c:showSerName val="0"/>
          <c:showPercent val="0"/>
          <c:showBubbleSize val="0"/>
        </c:dLbls>
        <c:axId val="158253056"/>
        <c:axId val="158253632"/>
      </c:scatterChart>
      <c:valAx>
        <c:axId val="158253056"/>
        <c:scaling>
          <c:orientation val="minMax"/>
        </c:scaling>
        <c:delete val="0"/>
        <c:axPos val="b"/>
        <c:title>
          <c:tx>
            <c:rich>
              <a:bodyPr/>
              <a:lstStyle/>
              <a:p>
                <a:pPr>
                  <a:defRPr b="0"/>
                </a:pPr>
                <a:r>
                  <a:rPr lang="pt-PT" b="0"/>
                  <a:t>Emigration rate in percentage</a:t>
                </a:r>
              </a:p>
            </c:rich>
          </c:tx>
          <c:overlay val="0"/>
        </c:title>
        <c:numFmt formatCode="General" sourceLinked="1"/>
        <c:majorTickMark val="out"/>
        <c:minorTickMark val="in"/>
        <c:tickLblPos val="nextTo"/>
        <c:crossAx val="158253632"/>
        <c:crosses val="autoZero"/>
        <c:crossBetween val="midCat"/>
      </c:valAx>
      <c:valAx>
        <c:axId val="158253632"/>
        <c:scaling>
          <c:orientation val="minMax"/>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General" sourceLinked="1"/>
        <c:majorTickMark val="out"/>
        <c:minorTickMark val="none"/>
        <c:tickLblPos val="nextTo"/>
        <c:crossAx val="158253056"/>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'Table 1.4'!$B$6:$B$19</c:f>
              <c:numCache>
                <c:formatCode>0</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'Table 1.4'!$F$6:$F$19</c:f>
              <c:numCache>
                <c:formatCode>#,##0</c:formatCode>
                <c:ptCount val="14"/>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pt idx="13">
                  <c:v>110000</c:v>
                </c:pt>
              </c:numCache>
            </c:numRef>
          </c:val>
          <c:smooth val="0"/>
          <c:extLst>
            <c:ext xmlns:c16="http://schemas.microsoft.com/office/drawing/2014/chart" uri="{C3380CC4-5D6E-409C-BE32-E72D297353CC}">
              <c16:uniqueId val="{00000000-EC3B-4082-9028-FCF0D7BE8FA2}"/>
            </c:ext>
          </c:extLst>
        </c:ser>
        <c:dLbls>
          <c:showLegendKey val="0"/>
          <c:showVal val="0"/>
          <c:showCatName val="0"/>
          <c:showSerName val="0"/>
          <c:showPercent val="0"/>
          <c:showBubbleSize val="0"/>
        </c:dLbls>
        <c:smooth val="0"/>
        <c:axId val="157102080"/>
        <c:axId val="155253504"/>
      </c:lineChart>
      <c:catAx>
        <c:axId val="157102080"/>
        <c:scaling>
          <c:orientation val="minMax"/>
        </c:scaling>
        <c:delete val="0"/>
        <c:axPos val="b"/>
        <c:numFmt formatCode="0" sourceLinked="1"/>
        <c:majorTickMark val="none"/>
        <c:minorTickMark val="none"/>
        <c:tickLblPos val="nextTo"/>
        <c:crossAx val="155253504"/>
        <c:crosses val="autoZero"/>
        <c:auto val="1"/>
        <c:lblAlgn val="ctr"/>
        <c:lblOffset val="100"/>
        <c:noMultiLvlLbl val="0"/>
      </c:catAx>
      <c:valAx>
        <c:axId val="155253504"/>
        <c:scaling>
          <c:orientation val="minMax"/>
          <c:min val="2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57102080"/>
        <c:crosses val="autoZero"/>
        <c:crossBetween val="between"/>
        <c:majorUnit val="20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1.5'!$B$4:$B$13</c:f>
              <c:numCache>
                <c:formatCode>0</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1.5'!$C$4:$C$13</c:f>
              <c:numCache>
                <c:formatCode>#,##0</c:formatCode>
                <c:ptCount val="10"/>
                <c:pt idx="0">
                  <c:v>10680</c:v>
                </c:pt>
                <c:pt idx="1">
                  <c:v>10800</c:v>
                </c:pt>
                <c:pt idx="2">
                  <c:v>12700</c:v>
                </c:pt>
                <c:pt idx="3">
                  <c:v>26800</c:v>
                </c:pt>
                <c:pt idx="4">
                  <c:v>20357</c:v>
                </c:pt>
                <c:pt idx="5">
                  <c:v>16899</c:v>
                </c:pt>
                <c:pt idx="6">
                  <c:v>23760</c:v>
                </c:pt>
                <c:pt idx="7">
                  <c:v>43998</c:v>
                </c:pt>
                <c:pt idx="8">
                  <c:v>51958</c:v>
                </c:pt>
                <c:pt idx="9">
                  <c:v>53786</c:v>
                </c:pt>
              </c:numCache>
            </c:numRef>
          </c:val>
          <c:smooth val="0"/>
          <c:extLst>
            <c:ext xmlns:c16="http://schemas.microsoft.com/office/drawing/2014/chart" uri="{C3380CC4-5D6E-409C-BE32-E72D297353CC}">
              <c16:uniqueId val="{00000000-28F7-45E5-A957-05EA27BFF297}"/>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1.5'!$B$4:$B$13</c:f>
              <c:numCache>
                <c:formatCode>0</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1.5'!$D$4:$D$13</c:f>
              <c:numCache>
                <c:formatCode>#,##0</c:formatCode>
                <c:ptCount val="10"/>
                <c:pt idx="0">
                  <c:v>57920</c:v>
                </c:pt>
                <c:pt idx="1">
                  <c:v>49200</c:v>
                </c:pt>
                <c:pt idx="2">
                  <c:v>38800</c:v>
                </c:pt>
                <c:pt idx="3">
                  <c:v>46300</c:v>
                </c:pt>
                <c:pt idx="4">
                  <c:v>29718</c:v>
                </c:pt>
                <c:pt idx="5">
                  <c:v>32307</c:v>
                </c:pt>
                <c:pt idx="6">
                  <c:v>27575</c:v>
                </c:pt>
                <c:pt idx="7">
                  <c:v>19667</c:v>
                </c:pt>
                <c:pt idx="8">
                  <c:v>14606</c:v>
                </c:pt>
                <c:pt idx="9">
                  <c:v>17554</c:v>
                </c:pt>
              </c:numCache>
            </c:numRef>
          </c:val>
          <c:smooth val="0"/>
          <c:extLst>
            <c:ext xmlns:c16="http://schemas.microsoft.com/office/drawing/2014/chart" uri="{C3380CC4-5D6E-409C-BE32-E72D297353CC}">
              <c16:uniqueId val="{00000001-28F7-45E5-A957-05EA27BFF297}"/>
            </c:ext>
          </c:extLst>
        </c:ser>
        <c:dLbls>
          <c:showLegendKey val="0"/>
          <c:showVal val="0"/>
          <c:showCatName val="0"/>
          <c:showSerName val="0"/>
          <c:showPercent val="0"/>
          <c:showBubbleSize val="0"/>
        </c:dLbls>
        <c:smooth val="0"/>
        <c:axId val="157104128"/>
        <c:axId val="157073984"/>
      </c:lineChart>
      <c:catAx>
        <c:axId val="157104128"/>
        <c:scaling>
          <c:orientation val="minMax"/>
        </c:scaling>
        <c:delete val="0"/>
        <c:axPos val="b"/>
        <c:numFmt formatCode="0" sourceLinked="1"/>
        <c:majorTickMark val="none"/>
        <c:minorTickMark val="none"/>
        <c:tickLblPos val="nextTo"/>
        <c:crossAx val="157073984"/>
        <c:crosses val="autoZero"/>
        <c:auto val="1"/>
        <c:lblAlgn val="ctr"/>
        <c:lblOffset val="100"/>
        <c:noMultiLvlLbl val="0"/>
      </c:catAx>
      <c:valAx>
        <c:axId val="1570739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7104128"/>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C13F-4BD5-8658-4AFAF61FE40A}"/>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C13F-4BD5-8658-4AFAF61FE40A}"/>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C13F-4BD5-8658-4AFAF61FE40A}"/>
            </c:ext>
          </c:extLst>
        </c:ser>
        <c:dLbls>
          <c:showLegendKey val="0"/>
          <c:showVal val="0"/>
          <c:showCatName val="0"/>
          <c:showSerName val="0"/>
          <c:showPercent val="0"/>
          <c:showBubbleSize val="0"/>
        </c:dLbls>
        <c:axId val="131540992"/>
        <c:axId val="157076288"/>
      </c:areaChart>
      <c:catAx>
        <c:axId val="131540992"/>
        <c:scaling>
          <c:orientation val="minMax"/>
        </c:scaling>
        <c:delete val="0"/>
        <c:axPos val="b"/>
        <c:numFmt formatCode="General" sourceLinked="1"/>
        <c:majorTickMark val="none"/>
        <c:minorTickMark val="none"/>
        <c:tickLblPos val="nextTo"/>
        <c:crossAx val="157076288"/>
        <c:crosses val="autoZero"/>
        <c:auto val="1"/>
        <c:lblAlgn val="ctr"/>
        <c:lblOffset val="100"/>
        <c:noMultiLvlLbl val="0"/>
      </c:catAx>
      <c:valAx>
        <c:axId val="1570762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31540992"/>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54A8-43A0-9D0E-FB4FA7099F34}"/>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54A8-43A0-9D0E-FB4FA7099F34}"/>
            </c:ext>
          </c:extLst>
        </c:ser>
        <c:dLbls>
          <c:showLegendKey val="0"/>
          <c:showVal val="0"/>
          <c:showCatName val="0"/>
          <c:showSerName val="0"/>
          <c:showPercent val="0"/>
          <c:showBubbleSize val="0"/>
        </c:dLbls>
        <c:gapWidth val="50"/>
        <c:axId val="155756544"/>
        <c:axId val="157078592"/>
      </c:barChart>
      <c:catAx>
        <c:axId val="155756544"/>
        <c:scaling>
          <c:orientation val="maxMin"/>
        </c:scaling>
        <c:delete val="0"/>
        <c:axPos val="l"/>
        <c:numFmt formatCode="General" sourceLinked="0"/>
        <c:majorTickMark val="none"/>
        <c:minorTickMark val="none"/>
        <c:tickLblPos val="nextTo"/>
        <c:crossAx val="157078592"/>
        <c:crosses val="autoZero"/>
        <c:auto val="1"/>
        <c:lblAlgn val="ctr"/>
        <c:lblOffset val="100"/>
        <c:noMultiLvlLbl val="0"/>
      </c:catAx>
      <c:valAx>
        <c:axId val="157078592"/>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15575654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E40A-45B3-BB2B-01E342C5AC4A}"/>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E40A-45B3-BB2B-01E342C5AC4A}"/>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E40A-45B3-BB2B-01E342C5AC4A}"/>
            </c:ext>
          </c:extLst>
        </c:ser>
        <c:dLbls>
          <c:showLegendKey val="0"/>
          <c:showVal val="0"/>
          <c:showCatName val="0"/>
          <c:showSerName val="0"/>
          <c:showPercent val="0"/>
          <c:showBubbleSize val="0"/>
        </c:dLbls>
        <c:gapWidth val="100"/>
        <c:overlap val="100"/>
        <c:serLines>
          <c:spPr>
            <a:ln w="15875">
              <a:prstDash val="sysDot"/>
            </a:ln>
          </c:spPr>
        </c:serLines>
        <c:axId val="155754496"/>
        <c:axId val="157080320"/>
      </c:barChart>
      <c:catAx>
        <c:axId val="155754496"/>
        <c:scaling>
          <c:orientation val="minMax"/>
        </c:scaling>
        <c:delete val="0"/>
        <c:axPos val="b"/>
        <c:numFmt formatCode="General" sourceLinked="1"/>
        <c:majorTickMark val="none"/>
        <c:minorTickMark val="none"/>
        <c:tickLblPos val="nextTo"/>
        <c:crossAx val="157080320"/>
        <c:crosses val="autoZero"/>
        <c:auto val="1"/>
        <c:lblAlgn val="ctr"/>
        <c:lblOffset val="100"/>
        <c:noMultiLvlLbl val="0"/>
      </c:catAx>
      <c:valAx>
        <c:axId val="15708032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5754496"/>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78C5-491D-ADC2-6384BACC6274}"/>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78C5-491D-ADC2-6384BACC6274}"/>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78C5-491D-ADC2-6384BACC6274}"/>
            </c:ext>
          </c:extLst>
        </c:ser>
        <c:dLbls>
          <c:showLegendKey val="0"/>
          <c:showVal val="0"/>
          <c:showCatName val="0"/>
          <c:showSerName val="0"/>
          <c:showPercent val="0"/>
          <c:showBubbleSize val="0"/>
        </c:dLbls>
        <c:gapWidth val="100"/>
        <c:overlap val="100"/>
        <c:serLines>
          <c:spPr>
            <a:ln w="15875">
              <a:prstDash val="sysDot"/>
            </a:ln>
          </c:spPr>
        </c:serLines>
        <c:axId val="157635072"/>
        <c:axId val="157344896"/>
      </c:barChart>
      <c:catAx>
        <c:axId val="157635072"/>
        <c:scaling>
          <c:orientation val="minMax"/>
        </c:scaling>
        <c:delete val="0"/>
        <c:axPos val="b"/>
        <c:numFmt formatCode="General" sourceLinked="1"/>
        <c:majorTickMark val="none"/>
        <c:minorTickMark val="none"/>
        <c:tickLblPos val="nextTo"/>
        <c:crossAx val="157344896"/>
        <c:crosses val="autoZero"/>
        <c:auto val="1"/>
        <c:lblAlgn val="ctr"/>
        <c:lblOffset val="100"/>
        <c:noMultiLvlLbl val="0"/>
      </c:catAx>
      <c:valAx>
        <c:axId val="157344896"/>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7635072"/>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5257-48A4-BBFF-47C1934505E1}"/>
              </c:ext>
            </c:extLst>
          </c:dPt>
          <c:dPt>
            <c:idx val="22"/>
            <c:invertIfNegative val="0"/>
            <c:bubble3D val="0"/>
            <c:spPr>
              <a:solidFill>
                <a:srgbClr val="C00000"/>
              </a:solidFill>
            </c:spPr>
            <c:extLst>
              <c:ext xmlns:c16="http://schemas.microsoft.com/office/drawing/2014/chart" uri="{C3380CC4-5D6E-409C-BE32-E72D297353CC}">
                <c16:uniqueId val="{00000003-5257-48A4-BBFF-47C1934505E1}"/>
              </c:ext>
            </c:extLst>
          </c:dPt>
          <c:dPt>
            <c:idx val="23"/>
            <c:invertIfNegative val="0"/>
            <c:bubble3D val="0"/>
            <c:spPr>
              <a:solidFill>
                <a:srgbClr val="C00000"/>
              </a:solidFill>
            </c:spPr>
            <c:extLst>
              <c:ext xmlns:c16="http://schemas.microsoft.com/office/drawing/2014/chart" uri="{C3380CC4-5D6E-409C-BE32-E72D297353CC}">
                <c16:uniqueId val="{00000005-5257-48A4-BBFF-47C1934505E1}"/>
              </c:ext>
            </c:extLst>
          </c:dPt>
          <c:dPt>
            <c:idx val="24"/>
            <c:invertIfNegative val="0"/>
            <c:bubble3D val="0"/>
            <c:spPr>
              <a:solidFill>
                <a:srgbClr val="C00000"/>
              </a:solidFill>
            </c:spPr>
            <c:extLst>
              <c:ext xmlns:c16="http://schemas.microsoft.com/office/drawing/2014/chart" uri="{C3380CC4-5D6E-409C-BE32-E72D297353CC}">
                <c16:uniqueId val="{00000007-5257-48A4-BBFF-47C1934505E1}"/>
              </c:ext>
            </c:extLst>
          </c:dPt>
          <c:dPt>
            <c:idx val="25"/>
            <c:invertIfNegative val="0"/>
            <c:bubble3D val="0"/>
            <c:spPr>
              <a:solidFill>
                <a:srgbClr val="C00000"/>
              </a:solidFill>
            </c:spPr>
            <c:extLst>
              <c:ext xmlns:c16="http://schemas.microsoft.com/office/drawing/2014/chart" uri="{C3380CC4-5D6E-409C-BE32-E72D297353CC}">
                <c16:uniqueId val="{00000009-5257-48A4-BBFF-47C1934505E1}"/>
              </c:ext>
            </c:extLst>
          </c:dPt>
          <c:dPt>
            <c:idx val="26"/>
            <c:invertIfNegative val="0"/>
            <c:bubble3D val="0"/>
            <c:spPr>
              <a:solidFill>
                <a:srgbClr val="C00000"/>
              </a:solidFill>
            </c:spPr>
            <c:extLst>
              <c:ext xmlns:c16="http://schemas.microsoft.com/office/drawing/2014/chart" uri="{C3380CC4-5D6E-409C-BE32-E72D297353CC}">
                <c16:uniqueId val="{0000000B-5257-48A4-BBFF-47C1934505E1}"/>
              </c:ext>
            </c:extLst>
          </c:dPt>
          <c:dPt>
            <c:idx val="27"/>
            <c:invertIfNegative val="0"/>
            <c:bubble3D val="0"/>
            <c:spPr>
              <a:solidFill>
                <a:srgbClr val="C00000"/>
              </a:solidFill>
            </c:spPr>
            <c:extLst>
              <c:ext xmlns:c16="http://schemas.microsoft.com/office/drawing/2014/chart" uri="{C3380CC4-5D6E-409C-BE32-E72D297353CC}">
                <c16:uniqueId val="{0000000D-5257-48A4-BBFF-47C1934505E1}"/>
              </c:ext>
            </c:extLst>
          </c:dPt>
          <c:dPt>
            <c:idx val="28"/>
            <c:invertIfNegative val="0"/>
            <c:bubble3D val="0"/>
            <c:spPr>
              <a:solidFill>
                <a:srgbClr val="FFC000"/>
              </a:solidFill>
            </c:spPr>
            <c:extLst>
              <c:ext xmlns:c16="http://schemas.microsoft.com/office/drawing/2014/chart" uri="{C3380CC4-5D6E-409C-BE32-E72D297353CC}">
                <c16:uniqueId val="{0000000F-5257-48A4-BBFF-47C1934505E1}"/>
              </c:ext>
            </c:extLst>
          </c:dPt>
          <c:dPt>
            <c:idx val="29"/>
            <c:invertIfNegative val="0"/>
            <c:bubble3D val="0"/>
            <c:spPr>
              <a:solidFill>
                <a:srgbClr val="C00000"/>
              </a:solidFill>
            </c:spPr>
            <c:extLst>
              <c:ext xmlns:c16="http://schemas.microsoft.com/office/drawing/2014/chart" uri="{C3380CC4-5D6E-409C-BE32-E72D297353CC}">
                <c16:uniqueId val="{00000011-5257-48A4-BBFF-47C1934505E1}"/>
              </c:ext>
            </c:extLst>
          </c:dPt>
          <c:dPt>
            <c:idx val="30"/>
            <c:invertIfNegative val="0"/>
            <c:bubble3D val="0"/>
            <c:spPr>
              <a:solidFill>
                <a:srgbClr val="C00000"/>
              </a:solidFill>
            </c:spPr>
            <c:extLst>
              <c:ext xmlns:c16="http://schemas.microsoft.com/office/drawing/2014/chart" uri="{C3380CC4-5D6E-409C-BE32-E72D297353CC}">
                <c16:uniqueId val="{00000013-5257-48A4-BBFF-47C1934505E1}"/>
              </c:ext>
            </c:extLst>
          </c:dPt>
          <c:dPt>
            <c:idx val="31"/>
            <c:invertIfNegative val="0"/>
            <c:bubble3D val="0"/>
            <c:spPr>
              <a:solidFill>
                <a:srgbClr val="C00000"/>
              </a:solidFill>
            </c:spPr>
            <c:extLst>
              <c:ext xmlns:c16="http://schemas.microsoft.com/office/drawing/2014/chart" uri="{C3380CC4-5D6E-409C-BE32-E72D297353CC}">
                <c16:uniqueId val="{00000015-5257-48A4-BBFF-47C1934505E1}"/>
              </c:ext>
            </c:extLst>
          </c:dPt>
          <c:cat>
            <c:strRef>
              <c:f>'Chart 1.7'!$B$50:$B$81</c:f>
              <c:strCache>
                <c:ptCount val="32"/>
                <c:pt idx="0">
                  <c:v>Luxembourg</c:v>
                </c:pt>
                <c:pt idx="1">
                  <c:v>Switzerland</c:v>
                </c:pt>
                <c:pt idx="2">
                  <c:v>Malta</c:v>
                </c:pt>
                <c:pt idx="3">
                  <c:v>Norway</c:v>
                </c:pt>
                <c:pt idx="4">
                  <c:v>Cyprus</c:v>
                </c:pt>
                <c:pt idx="5">
                  <c:v>Austria</c:v>
                </c:pt>
                <c:pt idx="6">
                  <c:v>Liechtenstein</c:v>
                </c:pt>
                <c:pt idx="7">
                  <c:v>Sweden</c:v>
                </c:pt>
                <c:pt idx="8">
                  <c:v>Belgium</c:v>
                </c:pt>
                <c:pt idx="9">
                  <c:v>Germany</c:v>
                </c:pt>
                <c:pt idx="10">
                  <c:v>Denmark</c:v>
                </c:pt>
                <c:pt idx="11">
                  <c:v>United Kingdom</c:v>
                </c:pt>
                <c:pt idx="12">
                  <c:v>Spain</c:v>
                </c:pt>
                <c:pt idx="13">
                  <c:v>Italy</c:v>
                </c:pt>
                <c:pt idx="14">
                  <c:v>Finland</c:v>
                </c:pt>
                <c:pt idx="15">
                  <c:v>Iceland</c:v>
                </c:pt>
                <c:pt idx="16">
                  <c:v>Netherlands</c:v>
                </c:pt>
                <c:pt idx="17">
                  <c:v>Ireland</c:v>
                </c:pt>
                <c:pt idx="18">
                  <c:v>Slovenia</c:v>
                </c:pt>
                <c:pt idx="19">
                  <c:v>Czech Republic</c:v>
                </c:pt>
                <c:pt idx="20">
                  <c:v>France</c:v>
                </c:pt>
                <c:pt idx="21">
                  <c:v>Hungary</c:v>
                </c:pt>
                <c:pt idx="22">
                  <c:v>Slovakia</c:v>
                </c:pt>
                <c:pt idx="23">
                  <c:v>Bulgaria</c:v>
                </c:pt>
                <c:pt idx="24">
                  <c:v>Croatia</c:v>
                </c:pt>
                <c:pt idx="25">
                  <c:v>Greece</c:v>
                </c:pt>
                <c:pt idx="26">
                  <c:v>Estonia</c:v>
                </c:pt>
                <c:pt idx="27">
                  <c:v>Poland</c:v>
                </c:pt>
                <c:pt idx="28">
                  <c:v>Portugal</c:v>
                </c:pt>
                <c:pt idx="29">
                  <c:v>Romania</c:v>
                </c:pt>
                <c:pt idx="30">
                  <c:v>Latvia</c:v>
                </c:pt>
                <c:pt idx="31">
                  <c:v>Lithuania</c:v>
                </c:pt>
              </c:strCache>
            </c:strRef>
          </c:cat>
          <c:val>
            <c:numRef>
              <c:f>'Chart 1.7'!$C$50:$C$81</c:f>
              <c:numCache>
                <c:formatCode>0.00</c:formatCode>
                <c:ptCount val="32"/>
                <c:pt idx="0">
                  <c:v>3.2709940328918643</c:v>
                </c:pt>
                <c:pt idx="1">
                  <c:v>1.297528106618101</c:v>
                </c:pt>
                <c:pt idx="2">
                  <c:v>1.2391157166230982</c:v>
                </c:pt>
                <c:pt idx="3">
                  <c:v>1.0296654052392635</c:v>
                </c:pt>
                <c:pt idx="4">
                  <c:v>0.93659673659673648</c:v>
                </c:pt>
                <c:pt idx="5">
                  <c:v>0.90821685812522057</c:v>
                </c:pt>
                <c:pt idx="6">
                  <c:v>0.79452718898973851</c:v>
                </c:pt>
                <c:pt idx="7">
                  <c:v>0.71798835110583203</c:v>
                </c:pt>
                <c:pt idx="8">
                  <c:v>0.64849207318248703</c:v>
                </c:pt>
                <c:pt idx="9">
                  <c:v>0.62554769115380038</c:v>
                </c:pt>
                <c:pt idx="10">
                  <c:v>0.49349280774661092</c:v>
                </c:pt>
                <c:pt idx="11">
                  <c:v>0.49190258775618267</c:v>
                </c:pt>
                <c:pt idx="12">
                  <c:v>0.37629052971673083</c:v>
                </c:pt>
                <c:pt idx="13">
                  <c:v>0.3239838040673042</c:v>
                </c:pt>
                <c:pt idx="14">
                  <c:v>0.26076492266939633</c:v>
                </c:pt>
                <c:pt idx="15">
                  <c:v>0.24441844683745251</c:v>
                </c:pt>
                <c:pt idx="16">
                  <c:v>0.21402567868434608</c:v>
                </c:pt>
                <c:pt idx="17">
                  <c:v>0.20188900186972059</c:v>
                </c:pt>
                <c:pt idx="18">
                  <c:v>0.18592149280597356</c:v>
                </c:pt>
                <c:pt idx="19">
                  <c:v>0.14773954500862266</c:v>
                </c:pt>
                <c:pt idx="20">
                  <c:v>9.5130932166632876E-2</c:v>
                </c:pt>
                <c:pt idx="21">
                  <c:v>-3.3409720102476723E-3</c:v>
                </c:pt>
                <c:pt idx="22">
                  <c:v>-4.7452440929558236E-3</c:v>
                </c:pt>
                <c:pt idx="23">
                  <c:v>-2.9645262961625257E-2</c:v>
                </c:pt>
                <c:pt idx="24">
                  <c:v>-0.19075498803925489</c:v>
                </c:pt>
                <c:pt idx="25">
                  <c:v>-0.28175660099057298</c:v>
                </c:pt>
                <c:pt idx="26">
                  <c:v>-0.36304385329593203</c:v>
                </c:pt>
                <c:pt idx="27">
                  <c:v>-0.36322142942516272</c:v>
                </c:pt>
                <c:pt idx="28">
                  <c:v>-0.43575034421659065</c:v>
                </c:pt>
                <c:pt idx="29">
                  <c:v>-0.70009937680321921</c:v>
                </c:pt>
                <c:pt idx="30">
                  <c:v>-0.78067698309440869</c:v>
                </c:pt>
                <c:pt idx="31">
                  <c:v>-1.1026434088722434</c:v>
                </c:pt>
              </c:numCache>
            </c:numRef>
          </c:val>
          <c:extLst>
            <c:ext xmlns:c16="http://schemas.microsoft.com/office/drawing/2014/chart" uri="{C3380CC4-5D6E-409C-BE32-E72D297353CC}">
              <c16:uniqueId val="{00000016-5257-48A4-BBFF-47C1934505E1}"/>
            </c:ext>
          </c:extLst>
        </c:ser>
        <c:dLbls>
          <c:showLegendKey val="0"/>
          <c:showVal val="0"/>
          <c:showCatName val="0"/>
          <c:showSerName val="0"/>
          <c:showPercent val="0"/>
          <c:showBubbleSize val="0"/>
        </c:dLbls>
        <c:gapWidth val="50"/>
        <c:axId val="157637120"/>
        <c:axId val="157347200"/>
      </c:barChart>
      <c:catAx>
        <c:axId val="157637120"/>
        <c:scaling>
          <c:orientation val="maxMin"/>
        </c:scaling>
        <c:delete val="0"/>
        <c:axPos val="l"/>
        <c:numFmt formatCode="General" sourceLinked="0"/>
        <c:majorTickMark val="none"/>
        <c:minorTickMark val="none"/>
        <c:tickLblPos val="low"/>
        <c:crossAx val="157347200"/>
        <c:crosses val="autoZero"/>
        <c:auto val="1"/>
        <c:lblAlgn val="ctr"/>
        <c:lblOffset val="100"/>
        <c:noMultiLvlLbl val="0"/>
      </c:catAx>
      <c:valAx>
        <c:axId val="157347200"/>
        <c:scaling>
          <c:orientation val="minMax"/>
          <c:max val="3.3"/>
          <c:min val="-1.2"/>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15763712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7C4F-463B-9735-C2A282658406}"/>
              </c:ext>
            </c:extLst>
          </c:dPt>
          <c:cat>
            <c:strRef>
              <c:f>'Table 1.10'!$C$4:$C$33</c:f>
              <c:strCache>
                <c:ptCount val="30"/>
                <c:pt idx="0">
                  <c:v>Mexico</c:v>
                </c:pt>
                <c:pt idx="1">
                  <c:v>India</c:v>
                </c:pt>
                <c:pt idx="2">
                  <c:v>Russian Federation</c:v>
                </c:pt>
                <c:pt idx="3">
                  <c:v>China</c:v>
                </c:pt>
                <c:pt idx="4">
                  <c:v>Ukraine</c:v>
                </c:pt>
                <c:pt idx="5">
                  <c:v>Bangladesh</c:v>
                </c:pt>
                <c:pt idx="6">
                  <c:v>Pakistan</c:v>
                </c:pt>
                <c:pt idx="7">
                  <c:v>United Kingdom</c:v>
                </c:pt>
                <c:pt idx="8">
                  <c:v>Philippines</c:v>
                </c:pt>
                <c:pt idx="9">
                  <c:v>Turkey</c:v>
                </c:pt>
                <c:pt idx="10">
                  <c:v>Egypt, Arab Rep.</c:v>
                </c:pt>
                <c:pt idx="11">
                  <c:v>Kazakhstan</c:v>
                </c:pt>
                <c:pt idx="12">
                  <c:v>Germany</c:v>
                </c:pt>
                <c:pt idx="13">
                  <c:v>Italy</c:v>
                </c:pt>
                <c:pt idx="14">
                  <c:v>Poland</c:v>
                </c:pt>
                <c:pt idx="15">
                  <c:v>Morocco</c:v>
                </c:pt>
                <c:pt idx="16">
                  <c:v>State of Palestine</c:v>
                </c:pt>
                <c:pt idx="17">
                  <c:v>Romania</c:v>
                </c:pt>
                <c:pt idx="18">
                  <c:v>Indonesia</c:v>
                </c:pt>
                <c:pt idx="19">
                  <c:v>United States</c:v>
                </c:pt>
                <c:pt idx="20">
                  <c:v>Afghanistan</c:v>
                </c:pt>
                <c:pt idx="21">
                  <c:v>Portugal</c:v>
                </c:pt>
                <c:pt idx="22">
                  <c:v>Vietnam</c:v>
                </c:pt>
                <c:pt idx="23">
                  <c:v>Colombia</c:v>
                </c:pt>
                <c:pt idx="24">
                  <c:v>Korea, Republic of</c:v>
                </c:pt>
                <c:pt idx="25">
                  <c:v>Uzbekistan</c:v>
                </c:pt>
                <c:pt idx="26">
                  <c:v>Sri Lanka</c:v>
                </c:pt>
                <c:pt idx="27">
                  <c:v>Belarus</c:v>
                </c:pt>
                <c:pt idx="28">
                  <c:v>France</c:v>
                </c:pt>
                <c:pt idx="29">
                  <c:v>Puerto Rico</c:v>
                </c:pt>
              </c:strCache>
            </c:strRef>
          </c:cat>
          <c:val>
            <c:numRef>
              <c:f>'Table 1.10'!$D$4:$D$33</c:f>
              <c:numCache>
                <c:formatCode>#\ ##0.0</c:formatCode>
                <c:ptCount val="30"/>
                <c:pt idx="0">
                  <c:v>11.9</c:v>
                </c:pt>
                <c:pt idx="1">
                  <c:v>11.4</c:v>
                </c:pt>
                <c:pt idx="2">
                  <c:v>11.1</c:v>
                </c:pt>
                <c:pt idx="3">
                  <c:v>8.3000000000000007</c:v>
                </c:pt>
                <c:pt idx="4">
                  <c:v>6.6</c:v>
                </c:pt>
                <c:pt idx="5">
                  <c:v>5.4</c:v>
                </c:pt>
                <c:pt idx="6">
                  <c:v>4.7</c:v>
                </c:pt>
                <c:pt idx="7">
                  <c:v>4.7</c:v>
                </c:pt>
                <c:pt idx="8">
                  <c:v>4.3</c:v>
                </c:pt>
                <c:pt idx="9">
                  <c:v>4.3</c:v>
                </c:pt>
                <c:pt idx="10">
                  <c:v>3.7</c:v>
                </c:pt>
                <c:pt idx="11">
                  <c:v>3.7</c:v>
                </c:pt>
                <c:pt idx="12">
                  <c:v>3.5</c:v>
                </c:pt>
                <c:pt idx="13">
                  <c:v>3.5</c:v>
                </c:pt>
                <c:pt idx="14">
                  <c:v>3.1</c:v>
                </c:pt>
                <c:pt idx="15">
                  <c:v>3</c:v>
                </c:pt>
                <c:pt idx="16">
                  <c:v>3</c:v>
                </c:pt>
                <c:pt idx="17">
                  <c:v>2.8</c:v>
                </c:pt>
                <c:pt idx="18">
                  <c:v>2.5</c:v>
                </c:pt>
                <c:pt idx="19">
                  <c:v>2.4</c:v>
                </c:pt>
                <c:pt idx="20">
                  <c:v>2.2999999999999998</c:v>
                </c:pt>
                <c:pt idx="21">
                  <c:v>2.2000000000000002</c:v>
                </c:pt>
                <c:pt idx="22">
                  <c:v>2.2000000000000002</c:v>
                </c:pt>
                <c:pt idx="23">
                  <c:v>2.1</c:v>
                </c:pt>
                <c:pt idx="24">
                  <c:v>2.1</c:v>
                </c:pt>
                <c:pt idx="25">
                  <c:v>2</c:v>
                </c:pt>
                <c:pt idx="26">
                  <c:v>1.8</c:v>
                </c:pt>
                <c:pt idx="27">
                  <c:v>1.8</c:v>
                </c:pt>
                <c:pt idx="28">
                  <c:v>1.7</c:v>
                </c:pt>
                <c:pt idx="29">
                  <c:v>1.7</c:v>
                </c:pt>
              </c:numCache>
            </c:numRef>
          </c:val>
          <c:extLst>
            <c:ext xmlns:c16="http://schemas.microsoft.com/office/drawing/2014/chart" uri="{C3380CC4-5D6E-409C-BE32-E72D297353CC}">
              <c16:uniqueId val="{00000002-7C4F-463B-9735-C2A282658406}"/>
            </c:ext>
          </c:extLst>
        </c:ser>
        <c:dLbls>
          <c:showLegendKey val="0"/>
          <c:showVal val="0"/>
          <c:showCatName val="0"/>
          <c:showSerName val="0"/>
          <c:showPercent val="0"/>
          <c:showBubbleSize val="0"/>
        </c:dLbls>
        <c:gapWidth val="50"/>
        <c:axId val="157636608"/>
        <c:axId val="157348928"/>
      </c:barChart>
      <c:catAx>
        <c:axId val="157636608"/>
        <c:scaling>
          <c:orientation val="maxMin"/>
        </c:scaling>
        <c:delete val="0"/>
        <c:axPos val="l"/>
        <c:numFmt formatCode="General" sourceLinked="0"/>
        <c:majorTickMark val="none"/>
        <c:minorTickMark val="none"/>
        <c:tickLblPos val="nextTo"/>
        <c:crossAx val="157348928"/>
        <c:crosses val="autoZero"/>
        <c:auto val="1"/>
        <c:lblAlgn val="ctr"/>
        <c:lblOffset val="100"/>
        <c:noMultiLvlLbl val="0"/>
      </c:catAx>
      <c:valAx>
        <c:axId val="157348928"/>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1576366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30</xdr:row>
      <xdr:rowOff>180975</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552450</xdr:colOff>
      <xdr:row>19</xdr:row>
      <xdr:rowOff>66675</xdr:rowOff>
    </xdr:from>
    <xdr:to>
      <xdr:col>5</xdr:col>
      <xdr:colOff>857250</xdr:colOff>
      <xdr:row>19</xdr:row>
      <xdr:rowOff>66675</xdr:rowOff>
    </xdr:to>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133475" y="406717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1047750</xdr:colOff>
      <xdr:row>2</xdr:row>
      <xdr:rowOff>171450</xdr:rowOff>
    </xdr:from>
    <xdr:to>
      <xdr:col>2</xdr:col>
      <xdr:colOff>1047750</xdr:colOff>
      <xdr:row>28</xdr:row>
      <xdr:rowOff>38100</xdr:rowOff>
    </xdr:to>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2743200" y="93345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12</xdr:row>
      <xdr:rowOff>0</xdr:rowOff>
    </xdr:from>
    <xdr:to>
      <xdr:col>12</xdr:col>
      <xdr:colOff>152400</xdr:colOff>
      <xdr:row>12</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13</xdr:row>
      <xdr:rowOff>0</xdr:rowOff>
    </xdr:from>
    <xdr:to>
      <xdr:col>12</xdr:col>
      <xdr:colOff>152400</xdr:colOff>
      <xdr:row>13</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13</xdr:row>
      <xdr:rowOff>0</xdr:rowOff>
    </xdr:from>
    <xdr:to>
      <xdr:col>12</xdr:col>
      <xdr:colOff>152400</xdr:colOff>
      <xdr:row>13</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2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observatorioemigracao.pt/np4/492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observatorioemigracao.pt/np4/4924.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observatorioemigracao.pt/np4/4924.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observatorioemigracao.pt/np4/4924.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observatorioemigracao.pt/np4/4924.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observatorioemigracao.pt/np4/4924.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http://observatorioemigracao.pt/np4/4924.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7.bin"/><Relationship Id="rId1" Type="http://schemas.openxmlformats.org/officeDocument/2006/relationships/hyperlink" Target="http://observatorioemigracao.pt/np4/4924.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hyperlink" Target="http://observatorioemigracao.pt/np4/4924.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hyperlink" Target="http://observatorioemigracao.pt/np4/492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924.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hyperlink" Target="http://observatorioemigracao.pt/np4/4924.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hyperlink" Target="http://observatorioemigracao.pt/np4/4924.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92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924.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observatorioemigracao.pt/np4/4924.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observatorioemigracao.pt/np4/4924.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4924.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4924.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bservatorioemigracao.pt/np4/49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showGridLines="0" tabSelected="1" workbookViewId="0"/>
  </sheetViews>
  <sheetFormatPr defaultColWidth="8.7109375" defaultRowHeight="12" customHeight="1" x14ac:dyDescent="0.25"/>
  <cols>
    <col min="1" max="1" width="8.7109375" style="289"/>
    <col min="2" max="4" width="36.7109375" style="295" customWidth="1"/>
    <col min="5" max="7" width="36.7109375" style="289" customWidth="1"/>
    <col min="8" max="8" width="8.7109375" style="79" customWidth="1"/>
    <col min="9" max="16384" width="8.7109375" style="289"/>
  </cols>
  <sheetData>
    <row r="1" spans="1:13" s="284" customFormat="1" ht="30" customHeight="1" x14ac:dyDescent="0.25">
      <c r="A1" s="71" t="s">
        <v>0</v>
      </c>
      <c r="B1" s="362" t="s">
        <v>1</v>
      </c>
      <c r="C1" s="363"/>
      <c r="D1" s="363"/>
      <c r="E1" s="283"/>
      <c r="F1" s="283"/>
      <c r="G1" s="283"/>
      <c r="H1" s="79"/>
      <c r="I1" s="283"/>
      <c r="J1" s="283"/>
      <c r="K1" s="283"/>
      <c r="L1" s="283"/>
      <c r="M1" s="283"/>
    </row>
    <row r="2" spans="1:13" s="285" customFormat="1" ht="30" customHeight="1" x14ac:dyDescent="0.2">
      <c r="A2" s="87"/>
      <c r="B2" s="366" t="s">
        <v>130</v>
      </c>
      <c r="C2" s="367"/>
      <c r="D2" s="367"/>
      <c r="E2" s="368"/>
      <c r="F2" s="368"/>
      <c r="G2" s="368"/>
      <c r="H2" s="369"/>
    </row>
    <row r="3" spans="1:13" s="286" customFormat="1" ht="30" customHeight="1" x14ac:dyDescent="0.25">
      <c r="B3" s="370" t="s">
        <v>6</v>
      </c>
      <c r="C3" s="371"/>
      <c r="D3" s="371"/>
      <c r="E3" s="371"/>
      <c r="F3" s="371"/>
      <c r="G3" s="371"/>
      <c r="H3" s="77"/>
    </row>
    <row r="4" spans="1:13" s="286" customFormat="1" ht="15" customHeight="1" x14ac:dyDescent="0.25">
      <c r="A4" s="140"/>
      <c r="B4" s="364" t="str">
        <f>'Table 1.1'!B2</f>
        <v>Table 1.1 Main social indicators: international comparison</v>
      </c>
      <c r="C4" s="365"/>
      <c r="D4" s="365"/>
      <c r="E4" s="360" t="str">
        <f>'Chart 1.1'!B2</f>
        <v>Chart 1.1 Permanent outflows of Portuguese emigrants: the historical background</v>
      </c>
      <c r="F4" s="361"/>
      <c r="G4" s="361"/>
      <c r="H4" s="78"/>
    </row>
    <row r="5" spans="1:13" s="286" customFormat="1" ht="15" customHeight="1" x14ac:dyDescent="0.25">
      <c r="A5" s="140"/>
      <c r="B5" s="364" t="str">
        <f>'Table 1.2'!B2</f>
        <v>Table 1.2 Main migration indicators:  international comparison</v>
      </c>
      <c r="C5" s="365"/>
      <c r="D5" s="365"/>
      <c r="E5" s="360" t="str">
        <f>'Chart 1.2'!B2</f>
        <v>Chart 1.2 OEm Estimates of the outflows of Portuguese emigrants, 2001-2014</v>
      </c>
      <c r="F5" s="361"/>
      <c r="G5" s="361"/>
      <c r="H5" s="78"/>
    </row>
    <row r="6" spans="1:13" s="286" customFormat="1" ht="15" customHeight="1" x14ac:dyDescent="0.25">
      <c r="A6" s="140"/>
      <c r="B6" s="364" t="str">
        <f>'Table 1.3'!B2:H2</f>
        <v>Table 1.3 Permanent outflows of Portuguese emigrants: the historical background</v>
      </c>
      <c r="C6" s="365"/>
      <c r="D6" s="365"/>
      <c r="E6" s="360" t="str">
        <f>'Chart 1.3'!B2</f>
        <v>Chart 1.3 Eurostat estimates of Portuguese permanent outflows and inflows, 2004-2013</v>
      </c>
      <c r="F6" s="361"/>
      <c r="G6" s="361"/>
      <c r="H6" s="78"/>
    </row>
    <row r="7" spans="1:13" s="286" customFormat="1" ht="15" customHeight="1" x14ac:dyDescent="0.25">
      <c r="A7" s="140"/>
      <c r="B7" s="364" t="str">
        <f>'Table 1.4'!B2:F2</f>
        <v>Table 1.4 Estimates of the outflows of Portuguese emigrants, 2001-2014</v>
      </c>
      <c r="C7" s="365"/>
      <c r="D7" s="365"/>
      <c r="E7" s="360" t="str">
        <f>'Chart 1.4'!B2</f>
        <v>Chart 1.4 UN estimates of the stock of Portuguese-born emigrants, 1990-2015</v>
      </c>
      <c r="F7" s="361"/>
      <c r="G7" s="361"/>
      <c r="H7" s="77"/>
    </row>
    <row r="8" spans="1:13" s="288" customFormat="1" ht="15" customHeight="1" x14ac:dyDescent="0.2">
      <c r="A8" s="140"/>
      <c r="B8" s="364" t="str">
        <f>'Table 1.5'!B2:F2</f>
        <v>Table 1.5 Eurostat estimates of Portuguese net migration, 2004-2013</v>
      </c>
      <c r="C8" s="365"/>
      <c r="D8" s="365"/>
      <c r="E8" s="360" t="str">
        <f>'Chart 1.5'!B2</f>
        <v>Chart 1.5 Major changes in the stock of Portuguese-born emigrants in EU and EFTA countries, 2000-2001 to 2010/11</v>
      </c>
      <c r="F8" s="361"/>
      <c r="G8" s="361"/>
      <c r="H8" s="287"/>
    </row>
    <row r="9" spans="1:13" s="286" customFormat="1" ht="15" customHeight="1" x14ac:dyDescent="0.25">
      <c r="A9" s="140"/>
      <c r="B9" s="372" t="str">
        <f>'Table 1.6'!B2</f>
        <v>Table 1.6 UN estimates of the stock of Portuguese-born emigrants, 1990-2015</v>
      </c>
      <c r="C9" s="365"/>
      <c r="D9" s="365"/>
      <c r="E9" s="360" t="str">
        <f>'Chart 1.6'!B2</f>
        <v>Chart 1.6 Stock of Portuguese-born emigrants aged 15 and over in OECD countries by age group and educational attainment, 2000/2001 and 2010/11</v>
      </c>
      <c r="F9" s="361"/>
      <c r="G9" s="361"/>
      <c r="H9" s="77"/>
    </row>
    <row r="10" spans="1:13" s="288" customFormat="1" ht="15" customHeight="1" x14ac:dyDescent="0.2">
      <c r="A10" s="140"/>
      <c r="B10" s="372" t="str">
        <f>'Table 1.7'!B2</f>
        <v>Table 1.7 Stock of Portuguese-born emigrants in EU and EFTA countries, 2000/2001 and 2010/11</v>
      </c>
      <c r="C10" s="365"/>
      <c r="D10" s="365"/>
      <c r="E10" s="360" t="str">
        <f>'Chart 1.7'!B2</f>
        <v>Chart 1.7 Net migration rates in EU and EFTA countries, except return flows, 2013</v>
      </c>
      <c r="F10" s="361"/>
      <c r="G10" s="361"/>
      <c r="H10" s="77"/>
    </row>
    <row r="11" spans="1:13" s="288" customFormat="1" ht="15" customHeight="1" x14ac:dyDescent="0.2">
      <c r="A11" s="140"/>
      <c r="B11" s="372" t="str">
        <f>'Table 1.8'!B2</f>
        <v>Table 1.8 Stock of Portuguese-born emigrants aged 15 and over in OECD countries by age group and educational attainment, 2000/2001 and 2010/11</v>
      </c>
      <c r="C11" s="365"/>
      <c r="D11" s="365"/>
      <c r="E11" s="360" t="str">
        <f>'Chart 1.8'!B2</f>
        <v>Chart 1.8 Emigrants by country of origin, 2010</v>
      </c>
      <c r="F11" s="361"/>
      <c r="G11" s="361"/>
      <c r="H11" s="77"/>
    </row>
    <row r="12" spans="1:13" ht="15" customHeight="1" x14ac:dyDescent="0.25">
      <c r="A12" s="141"/>
      <c r="B12" s="372" t="str">
        <f>'Table 1.9'!B2</f>
        <v>Table 1.9 Net migration in EU and EFTA countries, 2013</v>
      </c>
      <c r="C12" s="365"/>
      <c r="D12" s="365"/>
      <c r="E12" s="360" t="str">
        <f>'Chart 1.9'!B2</f>
        <v>Chart 1.9 Emigration and immigration rates in EU countries, 2010</v>
      </c>
      <c r="F12" s="361"/>
      <c r="G12" s="361"/>
    </row>
    <row r="13" spans="1:13" ht="15" customHeight="1" x14ac:dyDescent="0.25">
      <c r="A13" s="141"/>
      <c r="B13" s="372" t="str">
        <f>'Table 1.10'!B2</f>
        <v>Table 1.10 Emigrants by country of origin, 2010</v>
      </c>
      <c r="C13" s="365"/>
      <c r="D13" s="365"/>
      <c r="E13" s="349"/>
      <c r="F13" s="350"/>
      <c r="G13" s="350"/>
    </row>
    <row r="14" spans="1:13" ht="15" customHeight="1" x14ac:dyDescent="0.25">
      <c r="A14" s="141"/>
      <c r="B14" s="372" t="str">
        <f>'Table 1.11'!B2</f>
        <v>Table 1.11 Emigration and immigration rates in EU countries, 2010</v>
      </c>
      <c r="C14" s="365"/>
      <c r="D14" s="365"/>
      <c r="E14" s="349"/>
      <c r="F14" s="350"/>
      <c r="G14" s="350"/>
    </row>
    <row r="15" spans="1:13" ht="30" customHeight="1" x14ac:dyDescent="0.25">
      <c r="B15" s="281"/>
      <c r="C15" s="282"/>
      <c r="D15" s="282"/>
      <c r="E15" s="290"/>
      <c r="F15" s="292"/>
      <c r="G15" s="292"/>
    </row>
    <row r="16" spans="1:13" ht="15" customHeight="1" x14ac:dyDescent="0.25">
      <c r="A16" s="293" t="s">
        <v>7</v>
      </c>
      <c r="B16" s="373" t="s">
        <v>193</v>
      </c>
      <c r="C16" s="374"/>
      <c r="D16" s="374"/>
      <c r="E16" s="374"/>
      <c r="F16" s="374"/>
      <c r="G16" s="374"/>
    </row>
    <row r="17" spans="1:7" ht="15" customHeight="1" x14ac:dyDescent="0.25">
      <c r="A17" s="293" t="s">
        <v>2</v>
      </c>
      <c r="B17" s="372" t="s">
        <v>194</v>
      </c>
      <c r="C17" s="365"/>
      <c r="D17" s="365"/>
      <c r="E17" s="372"/>
      <c r="F17" s="365"/>
      <c r="G17" s="365"/>
    </row>
    <row r="18" spans="1:7" ht="30" customHeight="1" x14ac:dyDescent="0.25">
      <c r="B18" s="294"/>
      <c r="C18" s="294"/>
      <c r="D18" s="294"/>
      <c r="E18" s="291"/>
      <c r="F18" s="291"/>
      <c r="G18" s="291"/>
    </row>
    <row r="19" spans="1:7" ht="45" customHeight="1" x14ac:dyDescent="0.25">
      <c r="B19" s="358" t="s">
        <v>180</v>
      </c>
      <c r="C19" s="359"/>
      <c r="D19" s="351"/>
    </row>
    <row r="20" spans="1:7" ht="15" customHeight="1" x14ac:dyDescent="0.25"/>
    <row r="21" spans="1:7" ht="15" customHeight="1" x14ac:dyDescent="0.25">
      <c r="B21" s="356" t="s">
        <v>192</v>
      </c>
      <c r="C21" s="357"/>
      <c r="D21" s="357"/>
    </row>
    <row r="22" spans="1:7" ht="15" customHeight="1" x14ac:dyDescent="0.25">
      <c r="B22"/>
      <c r="C22"/>
    </row>
    <row r="23" spans="1:7" ht="15" customHeight="1" x14ac:dyDescent="0.25">
      <c r="B23"/>
      <c r="C23"/>
    </row>
  </sheetData>
  <mergeCells count="28">
    <mergeCell ref="B16:G16"/>
    <mergeCell ref="E12:G12"/>
    <mergeCell ref="B14:D14"/>
    <mergeCell ref="B13:D13"/>
    <mergeCell ref="B8:D8"/>
    <mergeCell ref="B12:D12"/>
    <mergeCell ref="E8:G8"/>
    <mergeCell ref="B9:D9"/>
    <mergeCell ref="E9:G9"/>
    <mergeCell ref="B10:D10"/>
    <mergeCell ref="E11:G11"/>
    <mergeCell ref="B11:D11"/>
    <mergeCell ref="B21:D21"/>
    <mergeCell ref="B19:C19"/>
    <mergeCell ref="E6:G6"/>
    <mergeCell ref="E10:G10"/>
    <mergeCell ref="B1:D1"/>
    <mergeCell ref="B4:D4"/>
    <mergeCell ref="B5:D5"/>
    <mergeCell ref="B6:D6"/>
    <mergeCell ref="B2:H2"/>
    <mergeCell ref="B3:G3"/>
    <mergeCell ref="E4:G4"/>
    <mergeCell ref="E5:G5"/>
    <mergeCell ref="E7:G7"/>
    <mergeCell ref="B7:D7"/>
    <mergeCell ref="B17:D17"/>
    <mergeCell ref="E17:G17"/>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xr:uid="{00000000-0004-0000-0000-000014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topLeftCell="A16" workbookViewId="0">
      <selection activeCell="B41" sqref="B41:G41"/>
    </sheetView>
  </sheetViews>
  <sheetFormatPr defaultRowHeight="15" x14ac:dyDescent="0.25"/>
  <cols>
    <col min="1" max="1" width="8.7109375" style="37" customWidth="1"/>
    <col min="2" max="5" width="16.7109375" style="37" customWidth="1"/>
    <col min="6" max="6" width="16.7109375" style="55" customWidth="1"/>
    <col min="7" max="7" width="16.7109375" style="37" customWidth="1"/>
    <col min="8" max="8" width="9.140625" style="37"/>
    <col min="9" max="14" width="12.7109375" customWidth="1"/>
    <col min="21" max="16384" width="9.140625" style="37"/>
  </cols>
  <sheetData>
    <row r="1" spans="1:140" s="38" customFormat="1" ht="30" customHeight="1" x14ac:dyDescent="0.25">
      <c r="A1" s="50" t="s">
        <v>0</v>
      </c>
      <c r="B1" s="181" t="s">
        <v>1</v>
      </c>
      <c r="C1" s="181"/>
      <c r="D1" s="181"/>
      <c r="E1" s="181"/>
      <c r="F1" s="82"/>
      <c r="G1" s="76" t="s">
        <v>5</v>
      </c>
      <c r="I1"/>
      <c r="J1"/>
      <c r="K1"/>
      <c r="L1"/>
      <c r="M1"/>
      <c r="N1"/>
      <c r="O1"/>
      <c r="P1"/>
      <c r="Q1"/>
      <c r="R1"/>
      <c r="S1"/>
      <c r="T1"/>
    </row>
    <row r="2" spans="1:140" s="38" customFormat="1" ht="30" customHeight="1" thickBot="1" x14ac:dyDescent="0.3">
      <c r="B2" s="453" t="s">
        <v>163</v>
      </c>
      <c r="C2" s="453"/>
      <c r="D2" s="453"/>
      <c r="E2" s="453"/>
      <c r="F2" s="454"/>
      <c r="G2" s="455"/>
      <c r="I2"/>
      <c r="J2"/>
      <c r="K2"/>
      <c r="L2"/>
      <c r="M2"/>
      <c r="N2"/>
      <c r="O2"/>
      <c r="P2"/>
      <c r="Q2"/>
      <c r="R2"/>
      <c r="S2"/>
      <c r="T2"/>
    </row>
    <row r="3" spans="1:140" s="38" customFormat="1" ht="30" customHeight="1" x14ac:dyDescent="0.25">
      <c r="B3" s="468" t="s">
        <v>15</v>
      </c>
      <c r="C3" s="466" t="s">
        <v>164</v>
      </c>
      <c r="D3" s="463" t="s">
        <v>165</v>
      </c>
      <c r="E3" s="464"/>
      <c r="F3" s="463" t="s">
        <v>167</v>
      </c>
      <c r="G3" s="465"/>
      <c r="I3"/>
      <c r="J3"/>
      <c r="K3"/>
      <c r="L3"/>
      <c r="M3"/>
      <c r="N3"/>
      <c r="O3"/>
      <c r="P3"/>
      <c r="Q3"/>
      <c r="R3"/>
      <c r="S3"/>
      <c r="T3"/>
    </row>
    <row r="4" spans="1:140" s="38" customFormat="1" ht="30" customHeight="1" x14ac:dyDescent="0.25">
      <c r="B4" s="469"/>
      <c r="C4" s="467"/>
      <c r="D4" s="326" t="s">
        <v>63</v>
      </c>
      <c r="E4" s="327" t="s">
        <v>166</v>
      </c>
      <c r="F4" s="326" t="s">
        <v>63</v>
      </c>
      <c r="G4" s="328" t="s">
        <v>166</v>
      </c>
      <c r="I4"/>
      <c r="J4"/>
      <c r="K4"/>
      <c r="L4"/>
      <c r="M4"/>
      <c r="N4"/>
      <c r="O4"/>
      <c r="P4"/>
      <c r="Q4"/>
      <c r="R4"/>
      <c r="S4"/>
      <c r="T4"/>
    </row>
    <row r="5" spans="1:140" s="67" customFormat="1" ht="15" customHeight="1" x14ac:dyDescent="0.25">
      <c r="A5" s="37"/>
      <c r="B5" s="324" t="s">
        <v>44</v>
      </c>
      <c r="C5" s="352">
        <v>8506889</v>
      </c>
      <c r="D5" s="88">
        <v>47795</v>
      </c>
      <c r="E5" s="329">
        <v>0.56183876385362497</v>
      </c>
      <c r="F5" s="266">
        <v>77261</v>
      </c>
      <c r="G5" s="330">
        <v>0.90821685812522057</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5" t="s">
        <v>26</v>
      </c>
      <c r="C6" s="353">
        <v>11203992</v>
      </c>
      <c r="D6" s="107">
        <v>27456</v>
      </c>
      <c r="E6" s="331">
        <v>0.24505551235666717</v>
      </c>
      <c r="F6" s="265">
        <v>72657</v>
      </c>
      <c r="G6" s="332">
        <v>0.64849207318248703</v>
      </c>
      <c r="H6"/>
    </row>
    <row r="7" spans="1:140" s="67" customFormat="1" ht="15" customHeight="1" x14ac:dyDescent="0.25">
      <c r="A7" s="37"/>
      <c r="B7" s="324" t="s">
        <v>27</v>
      </c>
      <c r="C7" s="352">
        <v>7245677</v>
      </c>
      <c r="D7" s="88">
        <v>-1108</v>
      </c>
      <c r="E7" s="329">
        <v>-1.5291876797709863E-2</v>
      </c>
      <c r="F7" s="266">
        <v>-2148</v>
      </c>
      <c r="G7" s="330">
        <v>-2.9645262961625257E-2</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5" t="s">
        <v>35</v>
      </c>
      <c r="C8" s="353">
        <v>4246809</v>
      </c>
      <c r="D8" s="107">
        <v>-4884</v>
      </c>
      <c r="E8" s="331">
        <v>-0.11500399476406874</v>
      </c>
      <c r="F8" s="265">
        <v>-8101</v>
      </c>
      <c r="G8" s="332">
        <v>-0.19075498803925489</v>
      </c>
      <c r="H8"/>
    </row>
    <row r="9" spans="1:140" s="67" customFormat="1" ht="15" customHeight="1" x14ac:dyDescent="0.25">
      <c r="A9" s="37"/>
      <c r="B9" s="324" t="s">
        <v>37</v>
      </c>
      <c r="C9" s="352">
        <v>858000</v>
      </c>
      <c r="D9" s="88">
        <v>-12078</v>
      </c>
      <c r="E9" s="329">
        <v>-1.4076923076923078</v>
      </c>
      <c r="F9" s="266">
        <v>8036</v>
      </c>
      <c r="G9" s="330">
        <v>0.93659673659673648</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5" t="s">
        <v>28</v>
      </c>
      <c r="C10" s="353">
        <v>10512419</v>
      </c>
      <c r="D10" s="107">
        <v>4230</v>
      </c>
      <c r="E10" s="331">
        <v>4.0238122167695178E-2</v>
      </c>
      <c r="F10" s="265">
        <v>15531</v>
      </c>
      <c r="G10" s="332">
        <v>0.14773954500862266</v>
      </c>
      <c r="H10"/>
    </row>
    <row r="11" spans="1:140" s="67" customFormat="1" ht="15" customHeight="1" x14ac:dyDescent="0.25">
      <c r="A11" s="37"/>
      <c r="B11" s="324" t="s">
        <v>29</v>
      </c>
      <c r="C11" s="352">
        <v>5627235</v>
      </c>
      <c r="D11" s="88">
        <v>17002</v>
      </c>
      <c r="E11" s="329">
        <v>0.30213772838703201</v>
      </c>
      <c r="F11" s="266">
        <v>27770</v>
      </c>
      <c r="G11" s="330">
        <v>0.49349280774661092</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5" t="s">
        <v>31</v>
      </c>
      <c r="C12" s="353">
        <v>1315819</v>
      </c>
      <c r="D12" s="107">
        <v>-2631</v>
      </c>
      <c r="E12" s="331">
        <v>-0.19995151308804632</v>
      </c>
      <c r="F12" s="265">
        <v>-4777</v>
      </c>
      <c r="G12" s="332">
        <v>-0.36304385329593203</v>
      </c>
      <c r="H12"/>
    </row>
    <row r="13" spans="1:140" s="67" customFormat="1" ht="15" customHeight="1" x14ac:dyDescent="0.25">
      <c r="A13" s="37"/>
      <c r="B13" s="324" t="s">
        <v>49</v>
      </c>
      <c r="C13" s="352">
        <v>5451270</v>
      </c>
      <c r="D13" s="88">
        <v>18048</v>
      </c>
      <c r="E13" s="329">
        <v>0.33107881282710266</v>
      </c>
      <c r="F13" s="266">
        <v>14215</v>
      </c>
      <c r="G13" s="330">
        <v>0.26076492266939633</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5" t="s">
        <v>87</v>
      </c>
      <c r="C14" s="353">
        <v>65835579</v>
      </c>
      <c r="D14" s="107">
        <v>31880</v>
      </c>
      <c r="E14" s="331">
        <v>4.842366465706939E-2</v>
      </c>
      <c r="F14" s="265">
        <v>62630</v>
      </c>
      <c r="G14" s="332">
        <v>9.5130932166632876E-2</v>
      </c>
      <c r="H14"/>
    </row>
    <row r="15" spans="1:140" s="67" customFormat="1" ht="15" customHeight="1" x14ac:dyDescent="0.25">
      <c r="A15" s="37"/>
      <c r="B15" s="324" t="s">
        <v>30</v>
      </c>
      <c r="C15" s="352">
        <v>80767463</v>
      </c>
      <c r="D15" s="88">
        <v>433385</v>
      </c>
      <c r="E15" s="329">
        <v>0.5365836487893646</v>
      </c>
      <c r="F15" s="266">
        <v>505239</v>
      </c>
      <c r="G15" s="330">
        <v>0.62554769115380038</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5" t="s">
        <v>33</v>
      </c>
      <c r="C16" s="353">
        <v>10926807</v>
      </c>
      <c r="D16" s="107">
        <v>-59148</v>
      </c>
      <c r="E16" s="331">
        <v>-0.54131092459123697</v>
      </c>
      <c r="F16" s="265">
        <v>-30787</v>
      </c>
      <c r="G16" s="332">
        <v>-0.28175660099057298</v>
      </c>
      <c r="H16"/>
    </row>
    <row r="17" spans="1:140" s="67" customFormat="1" ht="15" customHeight="1" x14ac:dyDescent="0.25">
      <c r="A17" s="37"/>
      <c r="B17" s="324" t="s">
        <v>41</v>
      </c>
      <c r="C17" s="352">
        <v>9877365</v>
      </c>
      <c r="D17" s="88">
        <v>4277</v>
      </c>
      <c r="E17" s="329">
        <v>4.3301022084331196E-2</v>
      </c>
      <c r="F17" s="266">
        <v>-330</v>
      </c>
      <c r="G17" s="330">
        <v>-3.3409720102476723E-3</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5" t="s">
        <v>52</v>
      </c>
      <c r="C18" s="353">
        <v>325671</v>
      </c>
      <c r="D18" s="107">
        <v>2034</v>
      </c>
      <c r="E18" s="331">
        <v>0.62455668450675683</v>
      </c>
      <c r="F18" s="265">
        <v>796</v>
      </c>
      <c r="G18" s="332">
        <v>0.24441844683745251</v>
      </c>
      <c r="H18"/>
    </row>
    <row r="19" spans="1:140" s="67" customFormat="1" ht="15" customHeight="1" x14ac:dyDescent="0.25">
      <c r="A19" s="37"/>
      <c r="B19" s="324" t="s">
        <v>32</v>
      </c>
      <c r="C19" s="352">
        <v>4605501</v>
      </c>
      <c r="D19" s="88">
        <v>-24497</v>
      </c>
      <c r="E19" s="329">
        <v>-0.53190738640595236</v>
      </c>
      <c r="F19" s="266">
        <v>9298</v>
      </c>
      <c r="G19" s="330">
        <v>0.20188900186972059</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5" t="s">
        <v>36</v>
      </c>
      <c r="C20" s="353">
        <v>60782668</v>
      </c>
      <c r="D20" s="107">
        <v>181719</v>
      </c>
      <c r="E20" s="331">
        <v>0.29896515894958736</v>
      </c>
      <c r="F20" s="265">
        <v>196926</v>
      </c>
      <c r="G20" s="332">
        <v>0.3239838040673042</v>
      </c>
      <c r="H20"/>
    </row>
    <row r="21" spans="1:140" s="67" customFormat="1" ht="15" customHeight="1" x14ac:dyDescent="0.25">
      <c r="A21" s="37"/>
      <c r="B21" s="324" t="s">
        <v>38</v>
      </c>
      <c r="C21" s="352">
        <v>2001468</v>
      </c>
      <c r="D21" s="88">
        <v>-14262</v>
      </c>
      <c r="E21" s="329">
        <v>-0.71257696850511731</v>
      </c>
      <c r="F21" s="266">
        <v>-15625</v>
      </c>
      <c r="G21" s="330">
        <v>-0.78067698309440869</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5" t="s">
        <v>53</v>
      </c>
      <c r="C22" s="353">
        <v>37129</v>
      </c>
      <c r="D22" s="107">
        <v>199</v>
      </c>
      <c r="E22" s="331">
        <v>0.53596918850494224</v>
      </c>
      <c r="F22" s="265">
        <v>295</v>
      </c>
      <c r="G22" s="332">
        <v>0.79452718898973851</v>
      </c>
      <c r="H22"/>
    </row>
    <row r="23" spans="1:140" s="67" customFormat="1" ht="15" customHeight="1" x14ac:dyDescent="0.25">
      <c r="A23" s="37"/>
      <c r="B23" s="324" t="s">
        <v>39</v>
      </c>
      <c r="C23" s="352">
        <v>2943472</v>
      </c>
      <c r="D23" s="88">
        <v>-16807</v>
      </c>
      <c r="E23" s="329">
        <v>-0.5709923518891975</v>
      </c>
      <c r="F23" s="266">
        <v>-32456</v>
      </c>
      <c r="G23" s="330">
        <v>-1.1026434088722434</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5" t="s">
        <v>40</v>
      </c>
      <c r="C24" s="353">
        <v>549680</v>
      </c>
      <c r="D24" s="107">
        <v>10348</v>
      </c>
      <c r="E24" s="331">
        <v>1.8825498471838162</v>
      </c>
      <c r="F24" s="265">
        <v>17980</v>
      </c>
      <c r="G24" s="332">
        <v>3.2709940328918643</v>
      </c>
      <c r="H24"/>
    </row>
    <row r="25" spans="1:140" s="67" customFormat="1" ht="15" customHeight="1" x14ac:dyDescent="0.25">
      <c r="A25" s="37"/>
      <c r="B25" s="324" t="s">
        <v>42</v>
      </c>
      <c r="C25" s="352">
        <v>425384</v>
      </c>
      <c r="D25" s="88">
        <v>3224</v>
      </c>
      <c r="E25" s="329">
        <v>0.75790344723825998</v>
      </c>
      <c r="F25" s="266">
        <v>5271</v>
      </c>
      <c r="G25" s="330">
        <v>1.2391157166230982</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7" customFormat="1" ht="15" customHeight="1" x14ac:dyDescent="0.25">
      <c r="A26" s="37"/>
      <c r="B26" s="85" t="s">
        <v>43</v>
      </c>
      <c r="C26" s="353">
        <v>16829289</v>
      </c>
      <c r="D26" s="107">
        <v>16803</v>
      </c>
      <c r="E26" s="331">
        <v>9.9843790192205989E-2</v>
      </c>
      <c r="F26" s="265">
        <v>36019</v>
      </c>
      <c r="G26" s="333">
        <v>0.21402567868434608</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7" customFormat="1" ht="15" customHeight="1" x14ac:dyDescent="0.25">
      <c r="A27" s="37"/>
      <c r="B27" s="324" t="s">
        <v>54</v>
      </c>
      <c r="C27" s="352">
        <v>5107970</v>
      </c>
      <c r="D27" s="88">
        <v>41790</v>
      </c>
      <c r="E27" s="329">
        <v>0.81813323100957924</v>
      </c>
      <c r="F27" s="266">
        <v>52595</v>
      </c>
      <c r="G27" s="330">
        <v>1.0296654052392635</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7" customFormat="1" ht="15" customHeight="1" x14ac:dyDescent="0.25">
      <c r="A28" s="37"/>
      <c r="B28" s="85" t="s">
        <v>45</v>
      </c>
      <c r="C28" s="353">
        <v>38017856</v>
      </c>
      <c r="D28" s="107">
        <v>-56135</v>
      </c>
      <c r="E28" s="331">
        <v>-0.14765430223103584</v>
      </c>
      <c r="F28" s="265">
        <v>-138089</v>
      </c>
      <c r="G28" s="333">
        <v>-0.36322142942516272</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7" customFormat="1" ht="15" customHeight="1" x14ac:dyDescent="0.25">
      <c r="A29" s="37"/>
      <c r="B29" s="83" t="s">
        <v>4</v>
      </c>
      <c r="C29" s="354">
        <v>10427301</v>
      </c>
      <c r="D29" s="338">
        <v>-36232</v>
      </c>
      <c r="E29" s="334">
        <v>-0.34747246674858623</v>
      </c>
      <c r="F29" s="339">
        <v>-45437</v>
      </c>
      <c r="G29" s="335">
        <v>-0.43575034421659065</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7" customFormat="1" ht="15" customHeight="1" x14ac:dyDescent="0.25">
      <c r="A30" s="37"/>
      <c r="B30" s="85" t="s">
        <v>46</v>
      </c>
      <c r="C30" s="353">
        <v>19947311</v>
      </c>
      <c r="D30" s="107">
        <v>-8109</v>
      </c>
      <c r="E30" s="331">
        <v>-4.0652095914080852E-2</v>
      </c>
      <c r="F30" s="265">
        <v>-139651</v>
      </c>
      <c r="G30" s="333">
        <v>-0.70009937680321921</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324" t="s">
        <v>48</v>
      </c>
      <c r="C31" s="352">
        <v>5415949</v>
      </c>
      <c r="D31" s="88">
        <v>2379</v>
      </c>
      <c r="E31" s="329">
        <v>4.3925819833236984E-2</v>
      </c>
      <c r="F31" s="266">
        <v>-257</v>
      </c>
      <c r="G31" s="330">
        <v>-4.7452440929558236E-3</v>
      </c>
      <c r="H31"/>
    </row>
    <row r="32" spans="1:140" s="67" customFormat="1" ht="15" customHeight="1" x14ac:dyDescent="0.25">
      <c r="A32" s="37"/>
      <c r="B32" s="85" t="s">
        <v>47</v>
      </c>
      <c r="C32" s="353">
        <v>2061085</v>
      </c>
      <c r="D32" s="107">
        <v>487</v>
      </c>
      <c r="E32" s="331">
        <v>2.362833167967357E-2</v>
      </c>
      <c r="F32" s="265">
        <v>3832</v>
      </c>
      <c r="G32" s="333">
        <v>0.18592149280597356</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324" t="s">
        <v>34</v>
      </c>
      <c r="C33" s="352">
        <v>46512199</v>
      </c>
      <c r="D33" s="88">
        <v>-251531</v>
      </c>
      <c r="E33" s="329">
        <v>-0.540785009971255</v>
      </c>
      <c r="F33" s="266">
        <v>175021</v>
      </c>
      <c r="G33" s="330">
        <v>0.37629052971673083</v>
      </c>
      <c r="H33"/>
    </row>
    <row r="34" spans="1:140" s="67" customFormat="1" ht="15" customHeight="1" x14ac:dyDescent="0.25">
      <c r="A34" s="37"/>
      <c r="B34" s="85" t="s">
        <v>50</v>
      </c>
      <c r="C34" s="353">
        <v>9644864</v>
      </c>
      <c r="D34" s="107">
        <v>65130</v>
      </c>
      <c r="E34" s="331">
        <v>0.67528168359864904</v>
      </c>
      <c r="F34" s="265">
        <v>69249</v>
      </c>
      <c r="G34" s="333">
        <v>0.71798835110583203</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324" t="s">
        <v>55</v>
      </c>
      <c r="C35" s="352">
        <v>8139631</v>
      </c>
      <c r="D35" s="88">
        <v>53961</v>
      </c>
      <c r="E35" s="329">
        <v>0.66294160017818993</v>
      </c>
      <c r="F35" s="266">
        <v>105614</v>
      </c>
      <c r="G35" s="330">
        <v>1.297528106618101</v>
      </c>
      <c r="H35"/>
    </row>
    <row r="36" spans="1:140" s="67" customFormat="1" ht="15" customHeight="1" thickBot="1" x14ac:dyDescent="0.3">
      <c r="A36" s="37"/>
      <c r="B36" s="325" t="s">
        <v>51</v>
      </c>
      <c r="C36" s="304">
        <v>64308261</v>
      </c>
      <c r="D36" s="313">
        <v>209112</v>
      </c>
      <c r="E36" s="336">
        <v>0.32517128709171594</v>
      </c>
      <c r="F36" s="314">
        <v>316334</v>
      </c>
      <c r="G36" s="337">
        <v>0.49190258775618267</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9"/>
      <c r="H37"/>
    </row>
    <row r="38" spans="1:140" ht="15" customHeight="1" x14ac:dyDescent="0.25">
      <c r="A38" s="60" t="s">
        <v>57</v>
      </c>
      <c r="B38" s="456" t="s">
        <v>168</v>
      </c>
      <c r="C38" s="457"/>
      <c r="D38" s="457"/>
      <c r="E38" s="457"/>
      <c r="F38" s="402"/>
      <c r="G38" s="402"/>
      <c r="H38"/>
    </row>
    <row r="39" spans="1:140" ht="15" customHeight="1" x14ac:dyDescent="0.25">
      <c r="A39" s="60" t="s">
        <v>11</v>
      </c>
      <c r="B39" s="456" t="s">
        <v>161</v>
      </c>
      <c r="C39" s="457"/>
      <c r="D39" s="457"/>
      <c r="E39" s="457"/>
      <c r="F39" s="402"/>
      <c r="G39" s="402"/>
      <c r="H39"/>
    </row>
    <row r="40" spans="1:140" ht="15" customHeight="1" x14ac:dyDescent="0.25">
      <c r="A40" s="93" t="s">
        <v>7</v>
      </c>
      <c r="B40" s="458" t="s">
        <v>151</v>
      </c>
      <c r="C40" s="458"/>
      <c r="D40" s="458"/>
      <c r="E40" s="458"/>
      <c r="F40" s="459"/>
      <c r="G40" s="459"/>
      <c r="H40"/>
    </row>
    <row r="41" spans="1:140" ht="15" customHeight="1" x14ac:dyDescent="0.25">
      <c r="A41" s="93" t="s">
        <v>2</v>
      </c>
      <c r="B41" s="460" t="s">
        <v>194</v>
      </c>
      <c r="C41" s="461"/>
      <c r="D41" s="461"/>
      <c r="E41" s="461"/>
      <c r="F41" s="462"/>
      <c r="G41" s="462"/>
      <c r="H41"/>
    </row>
    <row r="42" spans="1:140" x14ac:dyDescent="0.25">
      <c r="B42"/>
      <c r="C42"/>
      <c r="D42"/>
      <c r="E42"/>
      <c r="F42"/>
      <c r="G4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9">
    <mergeCell ref="B2:G2"/>
    <mergeCell ref="B39:G39"/>
    <mergeCell ref="B40:G40"/>
    <mergeCell ref="B41:G41"/>
    <mergeCell ref="D3:E3"/>
    <mergeCell ref="F3:G3"/>
    <mergeCell ref="C3:C4"/>
    <mergeCell ref="B3:B4"/>
    <mergeCell ref="B38:G38"/>
  </mergeCells>
  <hyperlinks>
    <hyperlink ref="G1" location="Contents!A1" display="[contents Ç]" xr:uid="{00000000-0004-0000-0900-000000000000}"/>
    <hyperlink ref="B41" r:id="rId1" xr:uid="{00000000-0004-0000-0900-000001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showGridLines="0" topLeftCell="A10" zoomScaleNormal="100" workbookViewId="0">
      <selection activeCell="B37" sqref="B37:D37"/>
    </sheetView>
  </sheetViews>
  <sheetFormatPr defaultRowHeight="15" x14ac:dyDescent="0.25"/>
  <cols>
    <col min="1" max="2" width="8.7109375" style="37" customWidth="1"/>
    <col min="3" max="3" width="32.7109375" style="55" customWidth="1"/>
    <col min="4" max="4" width="16.7109375" style="37" customWidth="1"/>
    <col min="5" max="16384" width="9.140625" style="37"/>
  </cols>
  <sheetData>
    <row r="1" spans="1:6" s="38" customFormat="1" ht="30" customHeight="1" x14ac:dyDescent="0.25">
      <c r="A1" s="50" t="s">
        <v>0</v>
      </c>
      <c r="B1" s="180" t="s">
        <v>1</v>
      </c>
      <c r="C1" s="179"/>
      <c r="D1" s="76" t="s">
        <v>5</v>
      </c>
    </row>
    <row r="2" spans="1:6" s="38" customFormat="1" ht="30" customHeight="1" thickBot="1" x14ac:dyDescent="0.3">
      <c r="B2" s="453" t="s">
        <v>159</v>
      </c>
      <c r="C2" s="454"/>
      <c r="D2" s="454"/>
    </row>
    <row r="3" spans="1:6" s="38" customFormat="1" ht="30" customHeight="1" x14ac:dyDescent="0.25">
      <c r="B3" s="97" t="s">
        <v>19</v>
      </c>
      <c r="C3" s="101" t="s">
        <v>20</v>
      </c>
      <c r="D3" s="129" t="s">
        <v>116</v>
      </c>
    </row>
    <row r="4" spans="1:6" ht="15" customHeight="1" x14ac:dyDescent="0.25">
      <c r="B4" s="159">
        <v>1</v>
      </c>
      <c r="C4" s="165" t="s">
        <v>86</v>
      </c>
      <c r="D4" s="156">
        <v>11.9</v>
      </c>
    </row>
    <row r="5" spans="1:6" ht="15" customHeight="1" x14ac:dyDescent="0.25">
      <c r="B5" s="160">
        <v>2</v>
      </c>
      <c r="C5" s="166" t="s">
        <v>84</v>
      </c>
      <c r="D5" s="157">
        <v>11.4</v>
      </c>
    </row>
    <row r="6" spans="1:6" ht="15" customHeight="1" x14ac:dyDescent="0.25">
      <c r="B6" s="161">
        <v>3</v>
      </c>
      <c r="C6" s="167" t="s">
        <v>94</v>
      </c>
      <c r="D6" s="156">
        <v>11.1</v>
      </c>
    </row>
    <row r="7" spans="1:6" ht="15" customHeight="1" x14ac:dyDescent="0.25">
      <c r="B7" s="160">
        <v>4</v>
      </c>
      <c r="C7" s="166" t="s">
        <v>81</v>
      </c>
      <c r="D7" s="157">
        <v>8.3000000000000007</v>
      </c>
    </row>
    <row r="8" spans="1:6" ht="15" customHeight="1" x14ac:dyDescent="0.25">
      <c r="B8" s="162">
        <v>5</v>
      </c>
      <c r="C8" s="168" t="s">
        <v>90</v>
      </c>
      <c r="D8" s="156">
        <v>6.6</v>
      </c>
    </row>
    <row r="9" spans="1:6" ht="15" customHeight="1" x14ac:dyDescent="0.25">
      <c r="B9" s="160">
        <v>6</v>
      </c>
      <c r="C9" s="166" t="s">
        <v>82</v>
      </c>
      <c r="D9" s="157">
        <v>5.4</v>
      </c>
    </row>
    <row r="10" spans="1:6" ht="15" customHeight="1" x14ac:dyDescent="0.25">
      <c r="B10" s="159">
        <v>7</v>
      </c>
      <c r="C10" s="168" t="s">
        <v>89</v>
      </c>
      <c r="D10" s="156">
        <v>4.7</v>
      </c>
    </row>
    <row r="11" spans="1:6" ht="15" customHeight="1" x14ac:dyDescent="0.25">
      <c r="B11" s="163">
        <v>8</v>
      </c>
      <c r="C11" s="166" t="s">
        <v>51</v>
      </c>
      <c r="D11" s="157">
        <v>4.7</v>
      </c>
    </row>
    <row r="12" spans="1:6" ht="15" customHeight="1" x14ac:dyDescent="0.25">
      <c r="B12" s="159">
        <v>9</v>
      </c>
      <c r="C12" s="168" t="s">
        <v>85</v>
      </c>
      <c r="D12" s="156">
        <v>4.3</v>
      </c>
    </row>
    <row r="13" spans="1:6" ht="15" customHeight="1" x14ac:dyDescent="0.25">
      <c r="B13" s="160">
        <v>10</v>
      </c>
      <c r="C13" s="166" t="s">
        <v>101</v>
      </c>
      <c r="D13" s="157">
        <v>4.3</v>
      </c>
      <c r="F13" s="63"/>
    </row>
    <row r="14" spans="1:6" ht="15" customHeight="1" x14ac:dyDescent="0.25">
      <c r="B14" s="159">
        <v>11</v>
      </c>
      <c r="C14" s="168" t="s">
        <v>88</v>
      </c>
      <c r="D14" s="156">
        <v>3.7</v>
      </c>
    </row>
    <row r="15" spans="1:6" ht="15" customHeight="1" x14ac:dyDescent="0.25">
      <c r="B15" s="160">
        <v>12</v>
      </c>
      <c r="C15" s="166" t="s">
        <v>98</v>
      </c>
      <c r="D15" s="157">
        <v>3.7</v>
      </c>
      <c r="F15" s="63"/>
    </row>
    <row r="16" spans="1:6" ht="15" customHeight="1" x14ac:dyDescent="0.25">
      <c r="B16" s="159">
        <v>13</v>
      </c>
      <c r="C16" s="168" t="s">
        <v>30</v>
      </c>
      <c r="D16" s="156">
        <v>3.5</v>
      </c>
    </row>
    <row r="17" spans="2:6" ht="15" customHeight="1" x14ac:dyDescent="0.25">
      <c r="B17" s="160">
        <v>14</v>
      </c>
      <c r="C17" s="166" t="s">
        <v>36</v>
      </c>
      <c r="D17" s="157">
        <v>3.5</v>
      </c>
    </row>
    <row r="18" spans="2:6" ht="15" customHeight="1" x14ac:dyDescent="0.25">
      <c r="B18" s="159">
        <v>15</v>
      </c>
      <c r="C18" s="168" t="s">
        <v>45</v>
      </c>
      <c r="D18" s="156">
        <v>3.1</v>
      </c>
    </row>
    <row r="19" spans="2:6" ht="15" customHeight="1" x14ac:dyDescent="0.25">
      <c r="B19" s="160">
        <v>16</v>
      </c>
      <c r="C19" s="166" t="s">
        <v>92</v>
      </c>
      <c r="D19" s="157">
        <v>3</v>
      </c>
    </row>
    <row r="20" spans="2:6" ht="15" customHeight="1" x14ac:dyDescent="0.25">
      <c r="B20" s="159">
        <v>17</v>
      </c>
      <c r="C20" s="168" t="s">
        <v>104</v>
      </c>
      <c r="D20" s="156">
        <v>3</v>
      </c>
      <c r="F20" s="63"/>
    </row>
    <row r="21" spans="2:6" ht="15" customHeight="1" x14ac:dyDescent="0.25">
      <c r="B21" s="160">
        <v>18</v>
      </c>
      <c r="C21" s="166" t="s">
        <v>46</v>
      </c>
      <c r="D21" s="157">
        <v>2.8</v>
      </c>
    </row>
    <row r="22" spans="2:6" ht="15" customHeight="1" x14ac:dyDescent="0.25">
      <c r="B22" s="159">
        <v>19</v>
      </c>
      <c r="C22" s="168" t="s">
        <v>91</v>
      </c>
      <c r="D22" s="156">
        <v>2.5</v>
      </c>
    </row>
    <row r="23" spans="2:6" ht="15" customHeight="1" x14ac:dyDescent="0.25">
      <c r="B23" s="160">
        <v>20</v>
      </c>
      <c r="C23" s="166" t="s">
        <v>93</v>
      </c>
      <c r="D23" s="157">
        <v>2.4</v>
      </c>
    </row>
    <row r="24" spans="2:6" ht="15" customHeight="1" x14ac:dyDescent="0.25">
      <c r="B24" s="161">
        <v>21</v>
      </c>
      <c r="C24" s="168" t="s">
        <v>96</v>
      </c>
      <c r="D24" s="156">
        <v>2.2999999999999998</v>
      </c>
      <c r="F24" s="63"/>
    </row>
    <row r="25" spans="2:6" ht="15" customHeight="1" x14ac:dyDescent="0.25">
      <c r="B25" s="170">
        <v>22</v>
      </c>
      <c r="C25" s="171" t="s">
        <v>4</v>
      </c>
      <c r="D25" s="172">
        <v>2.2000000000000002</v>
      </c>
    </row>
    <row r="26" spans="2:6" ht="15" customHeight="1" x14ac:dyDescent="0.25">
      <c r="B26" s="162">
        <v>23</v>
      </c>
      <c r="C26" s="168" t="s">
        <v>102</v>
      </c>
      <c r="D26" s="156">
        <v>2.2000000000000002</v>
      </c>
      <c r="F26" s="63"/>
    </row>
    <row r="27" spans="2:6" ht="15" customHeight="1" x14ac:dyDescent="0.25">
      <c r="B27" s="160">
        <v>24</v>
      </c>
      <c r="C27" s="166" t="s">
        <v>95</v>
      </c>
      <c r="D27" s="157">
        <v>2.1</v>
      </c>
    </row>
    <row r="28" spans="2:6" ht="15" customHeight="1" x14ac:dyDescent="0.25">
      <c r="B28" s="159">
        <v>25</v>
      </c>
      <c r="C28" s="168" t="s">
        <v>99</v>
      </c>
      <c r="D28" s="156">
        <v>2.1</v>
      </c>
      <c r="F28" s="63"/>
    </row>
    <row r="29" spans="2:6" ht="15" customHeight="1" x14ac:dyDescent="0.25">
      <c r="B29" s="160">
        <v>26</v>
      </c>
      <c r="C29" s="166" t="s">
        <v>103</v>
      </c>
      <c r="D29" s="157">
        <v>2</v>
      </c>
      <c r="F29" s="63"/>
    </row>
    <row r="30" spans="2:6" ht="15" customHeight="1" x14ac:dyDescent="0.25">
      <c r="B30" s="159">
        <v>27</v>
      </c>
      <c r="C30" s="168" t="s">
        <v>83</v>
      </c>
      <c r="D30" s="156">
        <v>1.8</v>
      </c>
    </row>
    <row r="31" spans="2:6" ht="15" customHeight="1" x14ac:dyDescent="0.25">
      <c r="B31" s="160">
        <v>28</v>
      </c>
      <c r="C31" s="166" t="s">
        <v>97</v>
      </c>
      <c r="D31" s="157">
        <v>1.8</v>
      </c>
      <c r="F31" s="63"/>
    </row>
    <row r="32" spans="2:6" ht="15" customHeight="1" x14ac:dyDescent="0.25">
      <c r="B32" s="159">
        <v>29</v>
      </c>
      <c r="C32" s="168" t="s">
        <v>87</v>
      </c>
      <c r="D32" s="156">
        <v>1.7</v>
      </c>
    </row>
    <row r="33" spans="1:10" ht="15" customHeight="1" thickBot="1" x14ac:dyDescent="0.3">
      <c r="B33" s="164">
        <v>30</v>
      </c>
      <c r="C33" s="169" t="s">
        <v>100</v>
      </c>
      <c r="D33" s="158">
        <v>1.7</v>
      </c>
      <c r="F33" s="63"/>
    </row>
    <row r="34" spans="1:10" x14ac:dyDescent="0.25">
      <c r="C34" s="69"/>
    </row>
    <row r="35" spans="1:10" s="68" customFormat="1" ht="30" customHeight="1" x14ac:dyDescent="0.25">
      <c r="A35" s="60" t="s">
        <v>11</v>
      </c>
      <c r="B35" s="470" t="s">
        <v>110</v>
      </c>
      <c r="C35" s="376"/>
      <c r="D35" s="376"/>
      <c r="E35" s="64"/>
      <c r="F35" s="64"/>
      <c r="G35" s="64"/>
      <c r="H35" s="64"/>
      <c r="I35" s="65"/>
      <c r="J35" s="65"/>
    </row>
    <row r="36" spans="1:10" x14ac:dyDescent="0.25">
      <c r="A36" s="93" t="s">
        <v>7</v>
      </c>
      <c r="B36" s="458" t="s">
        <v>151</v>
      </c>
      <c r="C36" s="459"/>
      <c r="D36" s="459"/>
      <c r="E36" s="89"/>
      <c r="F36" s="89"/>
      <c r="G36" s="89"/>
      <c r="H36" s="89"/>
      <c r="I36" s="90"/>
      <c r="J36" s="90"/>
    </row>
    <row r="37" spans="1:10" x14ac:dyDescent="0.25">
      <c r="A37" s="93" t="s">
        <v>2</v>
      </c>
      <c r="B37" s="460" t="s">
        <v>194</v>
      </c>
      <c r="C37" s="462"/>
      <c r="D37" s="462"/>
      <c r="E37" s="91"/>
      <c r="F37" s="91"/>
      <c r="G37" s="91"/>
      <c r="H37" s="91"/>
      <c r="I37" s="92"/>
      <c r="J37" s="92"/>
    </row>
  </sheetData>
  <sortState xmlns:xlrd2="http://schemas.microsoft.com/office/spreadsheetml/2017/richdata2" ref="I4:I33">
    <sortCondition ref="I4"/>
  </sortState>
  <mergeCells count="4">
    <mergeCell ref="B2:D2"/>
    <mergeCell ref="B35:D35"/>
    <mergeCell ref="B36:D36"/>
    <mergeCell ref="B37:D37"/>
  </mergeCells>
  <hyperlinks>
    <hyperlink ref="D1" location="Contents!A1" display="[contents Ç]" xr:uid="{00000000-0004-0000-0A00-000000000000}"/>
    <hyperlink ref="B37" r:id="rId1" xr:uid="{00000000-0004-0000-0A00-000001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49"/>
  <sheetViews>
    <sheetView showGridLines="0" topLeftCell="A10" workbookViewId="0">
      <selection activeCell="B34" sqref="B34:D34"/>
    </sheetView>
  </sheetViews>
  <sheetFormatPr defaultRowHeight="15" x14ac:dyDescent="0.25"/>
  <cols>
    <col min="1" max="1" width="8.7109375" style="37" customWidth="1"/>
    <col min="2" max="2" width="24.7109375" style="37" customWidth="1"/>
    <col min="3" max="3" width="24.7109375" style="55" customWidth="1"/>
    <col min="4" max="4" width="24.7109375" style="37" customWidth="1"/>
    <col min="5" max="16384" width="9.140625" style="37"/>
  </cols>
  <sheetData>
    <row r="1" spans="1:138" s="38" customFormat="1" ht="30" customHeight="1" x14ac:dyDescent="0.25">
      <c r="A1" s="50" t="s">
        <v>0</v>
      </c>
      <c r="B1" s="181" t="s">
        <v>1</v>
      </c>
      <c r="C1" s="82"/>
      <c r="D1" s="76" t="s">
        <v>5</v>
      </c>
    </row>
    <row r="2" spans="1:138" s="38" customFormat="1" ht="30" customHeight="1" thickBot="1" x14ac:dyDescent="0.3">
      <c r="B2" s="453" t="s">
        <v>160</v>
      </c>
      <c r="C2" s="454"/>
      <c r="D2" s="471"/>
    </row>
    <row r="3" spans="1:138" s="38" customFormat="1" ht="30" customHeight="1" x14ac:dyDescent="0.25">
      <c r="B3" s="102" t="s">
        <v>15</v>
      </c>
      <c r="C3" s="97" t="s">
        <v>21</v>
      </c>
      <c r="D3" s="84" t="s">
        <v>22</v>
      </c>
    </row>
    <row r="4" spans="1:138" s="67" customFormat="1" ht="15" customHeight="1" x14ac:dyDescent="0.25">
      <c r="A4" s="37"/>
      <c r="B4" s="174" t="s">
        <v>44</v>
      </c>
      <c r="C4" s="249">
        <v>7.1</v>
      </c>
      <c r="D4" s="250">
        <v>15.6</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173" t="s">
        <v>26</v>
      </c>
      <c r="C5" s="251">
        <v>4.3</v>
      </c>
      <c r="D5" s="252">
        <v>13.7</v>
      </c>
      <c r="G5"/>
      <c r="H5"/>
      <c r="I5"/>
    </row>
    <row r="6" spans="1:138" s="67" customFormat="1" ht="15" customHeight="1" x14ac:dyDescent="0.25">
      <c r="A6" s="37"/>
      <c r="B6" s="174" t="s">
        <v>27</v>
      </c>
      <c r="C6" s="249">
        <v>16</v>
      </c>
      <c r="D6" s="250">
        <v>1.4</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173" t="s">
        <v>37</v>
      </c>
      <c r="C7" s="251">
        <v>17</v>
      </c>
      <c r="D7" s="252">
        <v>17.5</v>
      </c>
      <c r="G7"/>
      <c r="H7"/>
      <c r="I7"/>
    </row>
    <row r="8" spans="1:138" s="67" customFormat="1" ht="15" customHeight="1" x14ac:dyDescent="0.25">
      <c r="A8" s="37"/>
      <c r="B8" s="174" t="s">
        <v>28</v>
      </c>
      <c r="C8" s="249">
        <v>3.6</v>
      </c>
      <c r="D8" s="250">
        <v>4.4000000000000004</v>
      </c>
      <c r="E8" s="37"/>
      <c r="F8" s="37"/>
      <c r="G8"/>
      <c r="H8"/>
      <c r="I8"/>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row>
    <row r="9" spans="1:138" ht="15" customHeight="1" x14ac:dyDescent="0.25">
      <c r="B9" s="173" t="s">
        <v>29</v>
      </c>
      <c r="C9" s="251">
        <v>4.7</v>
      </c>
      <c r="D9" s="252">
        <v>8.8000000000000007</v>
      </c>
      <c r="G9"/>
      <c r="H9"/>
      <c r="I9"/>
    </row>
    <row r="10" spans="1:138" s="67" customFormat="1" ht="15" customHeight="1" x14ac:dyDescent="0.25">
      <c r="A10" s="37"/>
      <c r="B10" s="174" t="s">
        <v>31</v>
      </c>
      <c r="C10" s="253">
        <v>12.7</v>
      </c>
      <c r="D10" s="250">
        <v>13.6</v>
      </c>
      <c r="E10" s="37"/>
      <c r="F10" s="37"/>
      <c r="G10"/>
      <c r="H10"/>
      <c r="I10"/>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row>
    <row r="11" spans="1:138" ht="15" customHeight="1" x14ac:dyDescent="0.25">
      <c r="B11" s="173" t="s">
        <v>49</v>
      </c>
      <c r="C11" s="251">
        <v>6.2</v>
      </c>
      <c r="D11" s="252">
        <v>4.2</v>
      </c>
      <c r="G11"/>
      <c r="H11"/>
      <c r="I11"/>
    </row>
    <row r="12" spans="1:138" s="67" customFormat="1" ht="15" customHeight="1" x14ac:dyDescent="0.25">
      <c r="A12" s="37"/>
      <c r="B12" s="174" t="s">
        <v>87</v>
      </c>
      <c r="C12" s="249">
        <v>2.8</v>
      </c>
      <c r="D12" s="250">
        <v>10.7</v>
      </c>
      <c r="E12" s="37"/>
      <c r="F12" s="37"/>
      <c r="G12"/>
      <c r="H12"/>
      <c r="I12"/>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row>
    <row r="13" spans="1:138" ht="15" customHeight="1" x14ac:dyDescent="0.25">
      <c r="B13" s="173" t="s">
        <v>30</v>
      </c>
      <c r="C13" s="251">
        <v>4.3</v>
      </c>
      <c r="D13" s="252">
        <v>13.1</v>
      </c>
      <c r="G13"/>
      <c r="H13"/>
      <c r="I13"/>
    </row>
    <row r="14" spans="1:138" s="67" customFormat="1" ht="15" customHeight="1" x14ac:dyDescent="0.25">
      <c r="A14" s="37"/>
      <c r="B14" s="174" t="s">
        <v>33</v>
      </c>
      <c r="C14" s="249">
        <v>10.8</v>
      </c>
      <c r="D14" s="250">
        <v>10.1</v>
      </c>
      <c r="E14" s="37"/>
      <c r="F14" s="37"/>
      <c r="G14"/>
      <c r="H14"/>
      <c r="I1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row>
    <row r="15" spans="1:138" ht="15" customHeight="1" x14ac:dyDescent="0.25">
      <c r="B15" s="173" t="s">
        <v>41</v>
      </c>
      <c r="C15" s="251">
        <v>4.5999999999999996</v>
      </c>
      <c r="D15" s="252">
        <v>3.7</v>
      </c>
      <c r="G15"/>
      <c r="H15"/>
      <c r="I15"/>
    </row>
    <row r="16" spans="1:138" s="67" customFormat="1" ht="15" customHeight="1" x14ac:dyDescent="0.25">
      <c r="A16" s="37"/>
      <c r="B16" s="174" t="s">
        <v>32</v>
      </c>
      <c r="C16" s="249">
        <v>16.100000000000001</v>
      </c>
      <c r="D16" s="250">
        <v>19.600000000000001</v>
      </c>
      <c r="E16" s="37"/>
      <c r="F16" s="37"/>
      <c r="G16"/>
      <c r="H16"/>
      <c r="I1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row>
    <row r="17" spans="1:138" ht="15" customHeight="1" x14ac:dyDescent="0.25">
      <c r="B17" s="173" t="s">
        <v>36</v>
      </c>
      <c r="C17" s="251">
        <v>5.8</v>
      </c>
      <c r="D17" s="252">
        <v>7.4</v>
      </c>
      <c r="G17"/>
      <c r="H17"/>
      <c r="I17"/>
    </row>
    <row r="18" spans="1:138" s="67" customFormat="1" ht="15" customHeight="1" x14ac:dyDescent="0.25">
      <c r="A18" s="37"/>
      <c r="B18" s="174" t="s">
        <v>38</v>
      </c>
      <c r="C18" s="249">
        <v>12.2</v>
      </c>
      <c r="D18" s="250">
        <v>8.8000000000000007</v>
      </c>
      <c r="E18" s="37"/>
      <c r="F18" s="37"/>
      <c r="G18"/>
      <c r="H18"/>
      <c r="I18"/>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row>
    <row r="19" spans="1:138" ht="15" customHeight="1" x14ac:dyDescent="0.25">
      <c r="B19" s="173" t="s">
        <v>39</v>
      </c>
      <c r="C19" s="251">
        <v>13.5</v>
      </c>
      <c r="D19" s="252">
        <v>4</v>
      </c>
      <c r="G19"/>
      <c r="H19"/>
      <c r="I19"/>
    </row>
    <row r="20" spans="1:138" s="67" customFormat="1" ht="15" customHeight="1" x14ac:dyDescent="0.25">
      <c r="A20" s="37"/>
      <c r="B20" s="174" t="s">
        <v>40</v>
      </c>
      <c r="C20" s="249">
        <v>11.8</v>
      </c>
      <c r="D20" s="355">
        <v>35.200000000000003</v>
      </c>
      <c r="E20" s="37"/>
      <c r="F20" s="37"/>
      <c r="G20"/>
      <c r="H20"/>
      <c r="I20"/>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row>
    <row r="21" spans="1:138" ht="15" customHeight="1" x14ac:dyDescent="0.25">
      <c r="B21" s="173" t="s">
        <v>42</v>
      </c>
      <c r="C21" s="251">
        <v>26.2</v>
      </c>
      <c r="D21" s="252">
        <v>3.8</v>
      </c>
      <c r="G21"/>
      <c r="H21"/>
      <c r="I21"/>
    </row>
    <row r="22" spans="1:138" s="67" customFormat="1" ht="15" customHeight="1" x14ac:dyDescent="0.25">
      <c r="A22" s="37"/>
      <c r="B22" s="54" t="s">
        <v>43</v>
      </c>
      <c r="C22" s="249">
        <v>6</v>
      </c>
      <c r="D22" s="250">
        <v>10.5</v>
      </c>
      <c r="E22" s="37"/>
      <c r="F22" s="37"/>
      <c r="G22"/>
      <c r="H22"/>
      <c r="I22"/>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row>
    <row r="23" spans="1:138" ht="15" customHeight="1" x14ac:dyDescent="0.25">
      <c r="B23" s="173" t="s">
        <v>45</v>
      </c>
      <c r="C23" s="254">
        <v>8.1999999999999993</v>
      </c>
      <c r="D23" s="252">
        <v>2.2000000000000002</v>
      </c>
      <c r="G23"/>
      <c r="H23"/>
      <c r="I23"/>
    </row>
    <row r="24" spans="1:138" s="67" customFormat="1" ht="15" customHeight="1" x14ac:dyDescent="0.25">
      <c r="A24" s="37"/>
      <c r="B24" s="83" t="s">
        <v>4</v>
      </c>
      <c r="C24" s="255">
        <v>20.8</v>
      </c>
      <c r="D24" s="256">
        <v>8.6</v>
      </c>
      <c r="E24" s="37"/>
      <c r="F24" s="37"/>
      <c r="G24"/>
      <c r="H24"/>
      <c r="I24"/>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row>
    <row r="25" spans="1:138" ht="15" customHeight="1" x14ac:dyDescent="0.25">
      <c r="B25" s="85" t="s">
        <v>46</v>
      </c>
      <c r="C25" s="257">
        <v>13.1</v>
      </c>
      <c r="D25" s="252">
        <v>0.6</v>
      </c>
      <c r="G25"/>
      <c r="H25"/>
      <c r="I25"/>
    </row>
    <row r="26" spans="1:138" s="67" customFormat="1" ht="15" customHeight="1" x14ac:dyDescent="0.25">
      <c r="A26" s="37"/>
      <c r="B26" s="174" t="s">
        <v>48</v>
      </c>
      <c r="C26" s="249">
        <v>9.6</v>
      </c>
      <c r="D26" s="250">
        <v>2.4</v>
      </c>
      <c r="E26" s="37"/>
      <c r="F26" s="37"/>
      <c r="G26"/>
      <c r="H26"/>
      <c r="I26"/>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row>
    <row r="27" spans="1:138" ht="15" customHeight="1" x14ac:dyDescent="0.25">
      <c r="B27" s="173" t="s">
        <v>47</v>
      </c>
      <c r="C27" s="251">
        <v>6.5</v>
      </c>
      <c r="D27" s="252">
        <v>8.1</v>
      </c>
      <c r="G27"/>
      <c r="H27"/>
      <c r="I27"/>
    </row>
    <row r="28" spans="1:138" s="67" customFormat="1" ht="15" customHeight="1" x14ac:dyDescent="0.25">
      <c r="A28" s="37"/>
      <c r="B28" s="174" t="s">
        <v>34</v>
      </c>
      <c r="C28" s="249">
        <v>3</v>
      </c>
      <c r="D28" s="250">
        <v>15.2</v>
      </c>
      <c r="E28" s="37"/>
      <c r="F28" s="37"/>
      <c r="G28"/>
      <c r="H28"/>
      <c r="I2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row>
    <row r="29" spans="1:138" ht="15" customHeight="1" x14ac:dyDescent="0.25">
      <c r="B29" s="173" t="s">
        <v>50</v>
      </c>
      <c r="C29" s="251">
        <v>3.4</v>
      </c>
      <c r="D29" s="252">
        <v>14.1</v>
      </c>
      <c r="G29"/>
      <c r="H29"/>
      <c r="I29"/>
    </row>
    <row r="30" spans="1:138" s="67" customFormat="1" ht="15" customHeight="1" thickBot="1" x14ac:dyDescent="0.3">
      <c r="A30" s="37"/>
      <c r="B30" s="258" t="s">
        <v>51</v>
      </c>
      <c r="C30" s="259">
        <v>7.5</v>
      </c>
      <c r="D30" s="260">
        <v>11.2</v>
      </c>
      <c r="E30" s="37"/>
      <c r="F30" s="37"/>
      <c r="G30"/>
      <c r="H30"/>
      <c r="I30"/>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row>
    <row r="31" spans="1:138" ht="15" customHeight="1" x14ac:dyDescent="0.25">
      <c r="C31" s="69"/>
    </row>
    <row r="32" spans="1:138" ht="15" customHeight="1" x14ac:dyDescent="0.25">
      <c r="A32" s="60" t="s">
        <v>11</v>
      </c>
      <c r="B32" s="457" t="s">
        <v>110</v>
      </c>
      <c r="C32" s="402"/>
      <c r="D32" s="402"/>
      <c r="E32" s="64"/>
      <c r="F32" s="64"/>
      <c r="G32" s="64"/>
      <c r="H32" s="64"/>
      <c r="I32" s="65"/>
      <c r="J32" s="65"/>
    </row>
    <row r="33" spans="1:10" ht="15" customHeight="1" x14ac:dyDescent="0.25">
      <c r="A33" s="93" t="s">
        <v>7</v>
      </c>
      <c r="B33" s="458" t="s">
        <v>151</v>
      </c>
      <c r="C33" s="459"/>
      <c r="D33" s="459"/>
      <c r="E33" s="89"/>
      <c r="F33" s="89"/>
      <c r="G33" s="89"/>
      <c r="H33" s="89"/>
      <c r="I33" s="90"/>
      <c r="J33" s="90"/>
    </row>
    <row r="34" spans="1:10" ht="15" customHeight="1" x14ac:dyDescent="0.25">
      <c r="A34" s="93" t="s">
        <v>2</v>
      </c>
      <c r="B34" s="460" t="s">
        <v>194</v>
      </c>
      <c r="C34" s="462"/>
      <c r="D34" s="462"/>
      <c r="E34" s="91"/>
      <c r="F34" s="91"/>
      <c r="G34" s="91"/>
      <c r="H34" s="91"/>
      <c r="I34" s="92"/>
      <c r="J34" s="92"/>
    </row>
    <row r="35" spans="1:10" x14ac:dyDescent="0.25">
      <c r="B35"/>
      <c r="C35"/>
      <c r="D35"/>
      <c r="E35"/>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3" x14ac:dyDescent="0.25">
      <c r="B49"/>
      <c r="C49"/>
    </row>
  </sheetData>
  <mergeCells count="4">
    <mergeCell ref="B2:D2"/>
    <mergeCell ref="B32:D32"/>
    <mergeCell ref="B33:D33"/>
    <mergeCell ref="B34:D34"/>
  </mergeCells>
  <hyperlinks>
    <hyperlink ref="D1" location="Contents!A1" display="[contents Ç]" xr:uid="{00000000-0004-0000-0B00-000000000000}"/>
    <hyperlink ref="B34" r:id="rId1" xr:uid="{00000000-0004-0000-0B00-000001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topLeftCell="A13" zoomScaleNormal="100" workbookViewId="0">
      <selection activeCell="B35" sqref="B35:F35"/>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77" t="s">
        <v>1</v>
      </c>
      <c r="C1" s="74"/>
      <c r="D1" s="74"/>
      <c r="E1" s="74"/>
      <c r="F1" s="76" t="s">
        <v>5</v>
      </c>
    </row>
    <row r="2" spans="1:16" s="17" customFormat="1" ht="30" customHeight="1" x14ac:dyDescent="0.25">
      <c r="A2" s="15"/>
      <c r="B2" s="472" t="s">
        <v>9</v>
      </c>
      <c r="C2" s="473"/>
      <c r="D2" s="473"/>
      <c r="E2" s="473"/>
      <c r="F2" s="473"/>
      <c r="G2" s="25"/>
      <c r="H2" s="25"/>
      <c r="I2" s="25"/>
      <c r="J2" s="18"/>
      <c r="K2" s="18"/>
      <c r="L2" s="16"/>
      <c r="M2" s="16"/>
      <c r="N2" s="16"/>
      <c r="O2" s="11"/>
      <c r="P2" s="11"/>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4"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60" t="s">
        <v>11</v>
      </c>
      <c r="B33" s="474" t="s">
        <v>111</v>
      </c>
      <c r="C33" s="402"/>
      <c r="D33" s="402"/>
      <c r="E33" s="402"/>
      <c r="F33" s="402"/>
      <c r="G33" s="138"/>
      <c r="H33" s="138"/>
    </row>
    <row r="34" spans="1:8" s="1" customFormat="1" ht="15" customHeight="1" x14ac:dyDescent="0.25">
      <c r="A34" s="93" t="s">
        <v>7</v>
      </c>
      <c r="B34" s="395" t="s">
        <v>151</v>
      </c>
      <c r="C34" s="396"/>
      <c r="D34" s="396"/>
      <c r="E34" s="396"/>
      <c r="F34" s="396"/>
    </row>
    <row r="35" spans="1:8" s="1" customFormat="1" ht="15" customHeight="1" x14ac:dyDescent="0.25">
      <c r="A35" s="93" t="s">
        <v>2</v>
      </c>
      <c r="B35" s="397" t="s">
        <v>194</v>
      </c>
      <c r="C35" s="398"/>
      <c r="D35" s="398"/>
      <c r="E35" s="398"/>
      <c r="F35" s="398"/>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xr:uid="{00000000-0004-0000-0C00-000000000000}"/>
    <hyperlink ref="B35" r:id="rId1" xr:uid="{00000000-0004-0000-0C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B22" sqref="B22:F22"/>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77" t="s">
        <v>1</v>
      </c>
      <c r="C1" s="74"/>
      <c r="D1" s="74"/>
      <c r="E1" s="74"/>
      <c r="F1" s="76" t="s">
        <v>5</v>
      </c>
    </row>
    <row r="2" spans="1:16" s="17" customFormat="1" ht="30" customHeight="1" x14ac:dyDescent="0.25">
      <c r="A2" s="15"/>
      <c r="B2" s="472" t="s">
        <v>187</v>
      </c>
      <c r="C2" s="473"/>
      <c r="D2" s="473"/>
      <c r="E2" s="473"/>
      <c r="F2" s="473"/>
      <c r="G2" s="25"/>
      <c r="H2" s="25"/>
      <c r="I2" s="25"/>
      <c r="J2" s="22"/>
      <c r="K2" s="22"/>
      <c r="L2" s="16"/>
      <c r="M2" s="16"/>
      <c r="N2" s="16"/>
      <c r="O2" s="25"/>
      <c r="P2" s="25"/>
    </row>
    <row r="3" spans="1:16" s="10" customFormat="1" ht="15" customHeight="1" x14ac:dyDescent="0.25">
      <c r="B3" s="117"/>
      <c r="C3" s="118"/>
      <c r="D3" s="118"/>
      <c r="E3" s="118"/>
      <c r="F3" s="118"/>
      <c r="G3" s="70"/>
      <c r="H3" s="70"/>
      <c r="I3" s="70"/>
      <c r="J3" s="8"/>
      <c r="K3" s="8"/>
      <c r="L3" s="8"/>
      <c r="M3" s="8"/>
      <c r="N3" s="8"/>
      <c r="O3" s="70"/>
      <c r="P3" s="70"/>
    </row>
    <row r="4" spans="1:16" s="10" customFormat="1" ht="15" customHeight="1" x14ac:dyDescent="0.25">
      <c r="B4" s="117"/>
      <c r="C4" s="118"/>
      <c r="D4" s="118"/>
      <c r="E4" s="118"/>
      <c r="F4" s="118"/>
      <c r="G4" s="70"/>
      <c r="H4" s="70"/>
      <c r="I4" s="70"/>
      <c r="J4" s="8"/>
      <c r="K4" s="8"/>
      <c r="L4" s="8"/>
      <c r="M4" s="8"/>
      <c r="N4" s="8"/>
      <c r="O4" s="70"/>
      <c r="P4" s="70"/>
    </row>
    <row r="5" spans="1:16" s="10" customFormat="1" ht="15" customHeight="1" x14ac:dyDescent="0.25">
      <c r="B5" s="117"/>
      <c r="C5" s="118"/>
      <c r="D5" s="118"/>
      <c r="E5" s="118"/>
      <c r="F5" s="118"/>
      <c r="G5" s="70"/>
      <c r="H5" s="70"/>
      <c r="I5" s="70"/>
      <c r="J5" s="8"/>
      <c r="K5" s="8"/>
      <c r="L5" s="8"/>
      <c r="M5" s="8"/>
      <c r="N5" s="8"/>
      <c r="O5" s="70"/>
      <c r="P5" s="70"/>
    </row>
    <row r="6" spans="1:16" s="10" customFormat="1" ht="15" customHeight="1" x14ac:dyDescent="0.25">
      <c r="B6" s="117"/>
      <c r="C6" s="118"/>
      <c r="D6" s="118"/>
      <c r="E6" s="118"/>
      <c r="F6" s="118"/>
      <c r="G6" s="70"/>
      <c r="H6" s="70"/>
      <c r="I6" s="70"/>
      <c r="J6" s="8"/>
      <c r="K6" s="8"/>
      <c r="L6" s="8"/>
      <c r="M6" s="8"/>
      <c r="N6" s="8"/>
      <c r="O6" s="70"/>
      <c r="P6" s="70"/>
    </row>
    <row r="7" spans="1:16" s="10" customFormat="1" ht="15" customHeight="1" x14ac:dyDescent="0.25">
      <c r="B7" s="117"/>
      <c r="C7" s="118"/>
      <c r="D7" s="118"/>
      <c r="E7" s="118"/>
      <c r="F7" s="118"/>
      <c r="G7" s="70"/>
      <c r="H7" s="70"/>
      <c r="I7" s="70"/>
      <c r="J7" s="8"/>
      <c r="K7" s="8"/>
      <c r="L7" s="8"/>
      <c r="M7" s="8"/>
      <c r="N7" s="8"/>
      <c r="O7" s="70"/>
      <c r="P7" s="70"/>
    </row>
    <row r="8" spans="1:16" s="10" customFormat="1" ht="15" customHeight="1" x14ac:dyDescent="0.25">
      <c r="B8" s="117"/>
      <c r="C8" s="118"/>
      <c r="D8" s="118"/>
      <c r="E8" s="118"/>
      <c r="F8" s="118"/>
      <c r="G8" s="70"/>
      <c r="H8" s="70"/>
      <c r="I8" s="70"/>
      <c r="J8" s="8"/>
      <c r="K8" s="8"/>
      <c r="L8" s="8"/>
      <c r="M8" s="8"/>
      <c r="N8" s="8"/>
      <c r="O8" s="70"/>
      <c r="P8" s="70"/>
    </row>
    <row r="9" spans="1:16" s="10" customFormat="1" ht="15" customHeight="1" x14ac:dyDescent="0.25">
      <c r="B9" s="117"/>
      <c r="C9" s="118"/>
      <c r="D9" s="118"/>
      <c r="E9" s="118"/>
      <c r="F9" s="118"/>
      <c r="G9" s="70"/>
      <c r="H9" s="70"/>
      <c r="I9" s="70"/>
      <c r="J9" s="8"/>
      <c r="K9" s="8"/>
      <c r="L9" s="8"/>
      <c r="M9" s="8"/>
      <c r="N9" s="8"/>
      <c r="O9" s="70"/>
      <c r="P9" s="70"/>
    </row>
    <row r="10" spans="1:16" s="10" customFormat="1" ht="15" customHeight="1" x14ac:dyDescent="0.25">
      <c r="B10" s="117"/>
      <c r="C10" s="118"/>
      <c r="D10" s="118"/>
      <c r="E10" s="118"/>
      <c r="F10" s="118"/>
      <c r="G10" s="70"/>
      <c r="H10" s="70"/>
      <c r="I10" s="70"/>
      <c r="J10" s="8"/>
      <c r="K10" s="8"/>
      <c r="L10" s="8"/>
      <c r="M10" s="8"/>
      <c r="N10" s="8"/>
      <c r="O10" s="70"/>
      <c r="P10" s="70"/>
    </row>
    <row r="11" spans="1:16" s="10" customFormat="1" ht="15" customHeight="1" x14ac:dyDescent="0.25">
      <c r="B11" s="117"/>
      <c r="C11" s="118"/>
      <c r="D11" s="118"/>
      <c r="E11" s="118"/>
      <c r="F11" s="118"/>
      <c r="G11" s="70"/>
      <c r="H11" s="70"/>
      <c r="I11" s="70"/>
      <c r="J11" s="8"/>
      <c r="K11" s="8"/>
      <c r="L11" s="8"/>
      <c r="M11" s="8"/>
      <c r="N11" s="8"/>
      <c r="O11" s="70"/>
      <c r="P11" s="70"/>
    </row>
    <row r="12" spans="1:16" s="10" customFormat="1" ht="15" customHeight="1" x14ac:dyDescent="0.25">
      <c r="B12" s="117"/>
      <c r="C12" s="118"/>
      <c r="D12" s="118"/>
      <c r="E12" s="118"/>
      <c r="F12" s="118"/>
      <c r="G12" s="70"/>
      <c r="H12" s="70"/>
      <c r="I12" s="70"/>
      <c r="J12" s="8"/>
      <c r="K12" s="8"/>
      <c r="L12" s="8"/>
      <c r="M12" s="8"/>
      <c r="N12" s="8"/>
      <c r="O12" s="70"/>
      <c r="P12" s="70"/>
    </row>
    <row r="13" spans="1:16" s="10" customFormat="1" ht="15" customHeight="1" x14ac:dyDescent="0.25">
      <c r="B13" s="117"/>
      <c r="C13" s="118"/>
      <c r="D13" s="118"/>
      <c r="E13" s="118"/>
      <c r="F13" s="118"/>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60" t="s">
        <v>11</v>
      </c>
      <c r="B20" s="475" t="s">
        <v>128</v>
      </c>
      <c r="C20" s="412"/>
      <c r="D20" s="412"/>
      <c r="E20" s="412"/>
      <c r="F20" s="412"/>
    </row>
    <row r="21" spans="1:6" s="1" customFormat="1" ht="15" customHeight="1" x14ac:dyDescent="0.25">
      <c r="A21" s="93" t="s">
        <v>7</v>
      </c>
      <c r="B21" s="395" t="s">
        <v>151</v>
      </c>
      <c r="C21" s="396"/>
      <c r="D21" s="396"/>
      <c r="E21" s="396"/>
      <c r="F21" s="396"/>
    </row>
    <row r="22" spans="1:6" s="1" customFormat="1" ht="15" customHeight="1" x14ac:dyDescent="0.25">
      <c r="A22" s="93" t="s">
        <v>2</v>
      </c>
      <c r="B22" s="397" t="s">
        <v>194</v>
      </c>
      <c r="C22" s="398"/>
      <c r="D22" s="398"/>
      <c r="E22" s="398"/>
      <c r="F22" s="398"/>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0D00-000000000000}"/>
    <hyperlink ref="B22" r:id="rId1" xr:uid="{00000000-0004-0000-0D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B22" sqref="B22:F22"/>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7" t="s">
        <v>1</v>
      </c>
      <c r="C1" s="74"/>
      <c r="D1" s="74"/>
      <c r="E1" s="74"/>
      <c r="F1" s="76" t="s">
        <v>5</v>
      </c>
    </row>
    <row r="2" spans="1:16" s="17" customFormat="1" ht="30" customHeight="1" x14ac:dyDescent="0.25">
      <c r="A2" s="15"/>
      <c r="B2" s="472" t="s">
        <v>171</v>
      </c>
      <c r="C2" s="473"/>
      <c r="D2" s="473"/>
      <c r="E2" s="473"/>
      <c r="F2" s="473"/>
      <c r="G2" s="70"/>
      <c r="H2" s="70"/>
      <c r="I2" s="70"/>
      <c r="J2" s="80"/>
      <c r="K2" s="80"/>
      <c r="L2" s="16"/>
      <c r="M2" s="16"/>
      <c r="N2" s="16"/>
      <c r="O2" s="70"/>
      <c r="P2" s="70"/>
    </row>
    <row r="3" spans="1:16" s="10" customFormat="1" ht="15" customHeight="1" x14ac:dyDescent="0.25">
      <c r="B3" s="117"/>
      <c r="C3" s="118"/>
      <c r="D3" s="118"/>
      <c r="E3" s="118"/>
      <c r="F3" s="118"/>
      <c r="G3" s="70"/>
      <c r="H3" s="70"/>
      <c r="I3" s="70"/>
      <c r="J3" s="8"/>
      <c r="K3" s="8"/>
      <c r="L3" s="8"/>
      <c r="M3" s="8"/>
      <c r="N3" s="8"/>
      <c r="O3" s="70"/>
      <c r="P3" s="70"/>
    </row>
    <row r="4" spans="1:16" s="10" customFormat="1" ht="15" customHeight="1" x14ac:dyDescent="0.25">
      <c r="B4" s="117"/>
      <c r="C4" s="118"/>
      <c r="D4" s="118"/>
      <c r="E4" s="118"/>
      <c r="F4" s="118"/>
      <c r="G4" s="70"/>
      <c r="H4" s="70"/>
      <c r="I4" s="70"/>
      <c r="J4" s="8"/>
      <c r="K4" s="8"/>
      <c r="L4" s="8"/>
      <c r="M4" s="8"/>
      <c r="N4" s="8"/>
      <c r="O4" s="70"/>
      <c r="P4" s="70"/>
    </row>
    <row r="5" spans="1:16" s="10" customFormat="1" ht="15" customHeight="1" x14ac:dyDescent="0.25">
      <c r="B5" s="117"/>
      <c r="C5" s="118"/>
      <c r="D5" s="118"/>
      <c r="E5" s="118"/>
      <c r="F5" s="118"/>
      <c r="G5" s="70"/>
      <c r="H5" s="70"/>
      <c r="I5" s="70"/>
      <c r="J5" s="8"/>
      <c r="K5" s="8"/>
      <c r="L5" s="8"/>
      <c r="M5" s="8"/>
      <c r="N5" s="8"/>
      <c r="O5" s="70"/>
      <c r="P5" s="70"/>
    </row>
    <row r="6" spans="1:16" s="10" customFormat="1" ht="15" customHeight="1" x14ac:dyDescent="0.25">
      <c r="B6" s="117"/>
      <c r="C6" s="118"/>
      <c r="D6" s="118"/>
      <c r="E6" s="118"/>
      <c r="F6" s="118"/>
      <c r="G6" s="70"/>
      <c r="H6" s="70"/>
      <c r="I6" s="70"/>
      <c r="J6" s="8"/>
      <c r="K6" s="8"/>
      <c r="L6" s="8"/>
      <c r="M6" s="8"/>
      <c r="N6" s="8"/>
      <c r="O6" s="70"/>
      <c r="P6" s="70"/>
    </row>
    <row r="7" spans="1:16" s="10" customFormat="1" ht="15" customHeight="1" x14ac:dyDescent="0.25">
      <c r="B7" s="117"/>
      <c r="C7" s="118"/>
      <c r="D7" s="118"/>
      <c r="E7" s="118"/>
      <c r="F7" s="118"/>
      <c r="G7" s="70"/>
      <c r="H7" s="70"/>
      <c r="I7" s="70"/>
      <c r="J7" s="8"/>
      <c r="K7" s="8"/>
      <c r="L7" s="8"/>
      <c r="M7" s="8"/>
      <c r="N7" s="8"/>
      <c r="O7" s="70"/>
      <c r="P7" s="70"/>
    </row>
    <row r="8" spans="1:16" s="10" customFormat="1" ht="15" customHeight="1" x14ac:dyDescent="0.25">
      <c r="B8" s="117"/>
      <c r="C8" s="118"/>
      <c r="D8" s="118"/>
      <c r="E8" s="118"/>
      <c r="F8" s="118"/>
      <c r="G8" s="70"/>
      <c r="H8" s="70"/>
      <c r="I8" s="70"/>
      <c r="J8" s="8"/>
      <c r="K8" s="8"/>
      <c r="L8" s="8"/>
      <c r="M8" s="8"/>
      <c r="N8" s="8"/>
      <c r="O8" s="70"/>
      <c r="P8" s="70"/>
    </row>
    <row r="9" spans="1:16" s="10" customFormat="1" ht="15" customHeight="1" x14ac:dyDescent="0.25">
      <c r="B9" s="117"/>
      <c r="C9" s="118"/>
      <c r="D9" s="118"/>
      <c r="E9" s="118"/>
      <c r="F9" s="118"/>
      <c r="G9" s="70"/>
      <c r="H9" s="70"/>
      <c r="I9" s="70"/>
      <c r="J9" s="8"/>
      <c r="K9" s="8"/>
      <c r="L9" s="8"/>
      <c r="M9" s="8"/>
      <c r="N9" s="8"/>
      <c r="O9" s="70"/>
      <c r="P9" s="70"/>
    </row>
    <row r="10" spans="1:16" s="10" customFormat="1" ht="15" customHeight="1" x14ac:dyDescent="0.25">
      <c r="B10" s="117"/>
      <c r="C10" s="118"/>
      <c r="D10" s="118"/>
      <c r="E10" s="118"/>
      <c r="F10" s="118"/>
      <c r="G10" s="70"/>
      <c r="H10" s="70"/>
      <c r="I10" s="70"/>
      <c r="J10" s="8"/>
      <c r="K10" s="8"/>
      <c r="L10" s="8"/>
      <c r="M10" s="8"/>
      <c r="N10" s="8"/>
      <c r="O10" s="70"/>
      <c r="P10" s="70"/>
    </row>
    <row r="11" spans="1:16" s="10" customFormat="1" ht="15" customHeight="1" x14ac:dyDescent="0.25">
      <c r="B11" s="117"/>
      <c r="C11" s="118"/>
      <c r="D11" s="118"/>
      <c r="E11" s="118"/>
      <c r="F11" s="118"/>
      <c r="G11" s="70"/>
      <c r="H11" s="70"/>
      <c r="I11" s="70"/>
      <c r="J11" s="8"/>
      <c r="K11" s="8"/>
      <c r="L11" s="8"/>
      <c r="M11" s="8"/>
      <c r="N11" s="8"/>
      <c r="O11" s="70"/>
      <c r="P11" s="70"/>
    </row>
    <row r="12" spans="1:16" s="10" customFormat="1" ht="15" customHeight="1" x14ac:dyDescent="0.25">
      <c r="B12" s="117"/>
      <c r="C12" s="118"/>
      <c r="D12" s="118"/>
      <c r="E12" s="118"/>
      <c r="F12" s="118"/>
      <c r="G12" s="70"/>
      <c r="H12" s="70"/>
      <c r="I12" s="70"/>
      <c r="J12" s="8"/>
      <c r="K12" s="8"/>
      <c r="L12" s="8"/>
      <c r="M12" s="8"/>
      <c r="N12" s="8"/>
      <c r="O12" s="70"/>
      <c r="P12" s="70"/>
    </row>
    <row r="13" spans="1:16" s="10" customFormat="1" ht="15" customHeight="1" x14ac:dyDescent="0.25">
      <c r="B13" s="117"/>
      <c r="C13" s="118"/>
      <c r="D13" s="118"/>
      <c r="E13" s="118"/>
      <c r="F13" s="118"/>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60" t="s">
        <v>11</v>
      </c>
      <c r="B20" s="476" t="s">
        <v>169</v>
      </c>
      <c r="C20" s="412"/>
      <c r="D20" s="412"/>
      <c r="E20" s="412"/>
      <c r="F20" s="412"/>
    </row>
    <row r="21" spans="1:6" s="1" customFormat="1" ht="15" customHeight="1" x14ac:dyDescent="0.25">
      <c r="A21" s="93" t="s">
        <v>7</v>
      </c>
      <c r="B21" s="395" t="s">
        <v>151</v>
      </c>
      <c r="C21" s="396"/>
      <c r="D21" s="396"/>
      <c r="E21" s="396"/>
      <c r="F21" s="396"/>
    </row>
    <row r="22" spans="1:6" s="1" customFormat="1" ht="15" customHeight="1" x14ac:dyDescent="0.25">
      <c r="A22" s="93" t="s">
        <v>2</v>
      </c>
      <c r="B22" s="397" t="s">
        <v>194</v>
      </c>
      <c r="C22" s="398"/>
      <c r="D22" s="398"/>
      <c r="E22" s="398"/>
      <c r="F22" s="398"/>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7"/>
      <c r="E54" s="137"/>
      <c r="F54" s="137"/>
    </row>
    <row r="55" spans="1:14" s="49" customFormat="1" ht="12" customHeight="1" x14ac:dyDescent="0.25">
      <c r="B55" s="32"/>
      <c r="C55" s="41"/>
      <c r="D55" s="137"/>
      <c r="E55" s="137"/>
      <c r="F55" s="137"/>
    </row>
    <row r="56" spans="1:14" s="49" customFormat="1" ht="12" customHeight="1" x14ac:dyDescent="0.25">
      <c r="B56" s="33"/>
      <c r="C56" s="43"/>
      <c r="D56" s="137"/>
      <c r="E56" s="137"/>
      <c r="F56" s="137"/>
    </row>
    <row r="57" spans="1:14" s="49" customFormat="1" ht="12" customHeight="1" x14ac:dyDescent="0.25"/>
  </sheetData>
  <mergeCells count="4">
    <mergeCell ref="B2:F2"/>
    <mergeCell ref="B20:F20"/>
    <mergeCell ref="B21:F21"/>
    <mergeCell ref="B22:F22"/>
  </mergeCells>
  <hyperlinks>
    <hyperlink ref="F1" location="Contents!A1" display="[contents Ç]" xr:uid="{00000000-0004-0000-0E00-000000000000}"/>
    <hyperlink ref="B22" r:id="rId1" xr:uid="{00000000-0004-0000-0E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6"/>
  <sheetViews>
    <sheetView showGridLines="0" zoomScaleNormal="100" workbookViewId="0">
      <selection activeCell="B22" sqref="B22:F22"/>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77" t="s">
        <v>1</v>
      </c>
      <c r="C1" s="74"/>
      <c r="D1" s="74"/>
      <c r="E1" s="74"/>
      <c r="F1" s="76" t="s">
        <v>5</v>
      </c>
    </row>
    <row r="2" spans="1:16" s="17" customFormat="1" ht="45" customHeight="1" x14ac:dyDescent="0.25">
      <c r="A2" s="15"/>
      <c r="B2" s="472" t="s">
        <v>185</v>
      </c>
      <c r="C2" s="473"/>
      <c r="D2" s="473"/>
      <c r="E2" s="473"/>
      <c r="F2" s="473"/>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4" customFormat="1" ht="15" customHeight="1" x14ac:dyDescent="0.25"/>
    <row r="8" spans="1:16" s="74" customFormat="1" ht="15" customHeight="1" x14ac:dyDescent="0.25"/>
    <row r="9" spans="1:16" s="74"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0" t="s">
        <v>11</v>
      </c>
      <c r="B20" s="477" t="s">
        <v>179</v>
      </c>
      <c r="C20" s="394"/>
      <c r="D20" s="394"/>
      <c r="E20" s="394"/>
      <c r="F20" s="394"/>
      <c r="G20"/>
    </row>
    <row r="21" spans="1:7" s="1" customFormat="1" ht="15" customHeight="1" x14ac:dyDescent="0.25">
      <c r="A21" s="93" t="s">
        <v>7</v>
      </c>
      <c r="B21" s="478" t="s">
        <v>181</v>
      </c>
      <c r="C21" s="396"/>
      <c r="D21" s="396"/>
      <c r="E21" s="396"/>
      <c r="F21" s="396"/>
    </row>
    <row r="22" spans="1:7" s="1" customFormat="1" ht="15" customHeight="1" x14ac:dyDescent="0.25">
      <c r="A22" s="93" t="s">
        <v>2</v>
      </c>
      <c r="B22" s="479" t="s">
        <v>194</v>
      </c>
      <c r="C22" s="396"/>
      <c r="D22" s="396"/>
      <c r="E22" s="396"/>
      <c r="F22" s="396"/>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46"/>
      <c r="C50" s="347" t="s">
        <v>24</v>
      </c>
      <c r="D50" s="347" t="s">
        <v>23</v>
      </c>
      <c r="E50" s="347" t="s">
        <v>105</v>
      </c>
      <c r="G50" s="7"/>
      <c r="H50" s="7"/>
      <c r="I50" s="7"/>
    </row>
    <row r="51" spans="1:9" ht="12" customHeight="1" x14ac:dyDescent="0.25">
      <c r="A51" s="23"/>
      <c r="B51" s="348">
        <v>1990</v>
      </c>
      <c r="C51" s="345">
        <v>1092141</v>
      </c>
      <c r="D51" s="345">
        <v>910907</v>
      </c>
      <c r="E51" s="345">
        <v>57742</v>
      </c>
    </row>
    <row r="52" spans="1:9" ht="12" customHeight="1" x14ac:dyDescent="0.25">
      <c r="A52" s="23"/>
      <c r="B52" s="348">
        <v>1995</v>
      </c>
      <c r="C52" s="345">
        <v>1187356</v>
      </c>
      <c r="D52" s="345">
        <v>853198</v>
      </c>
      <c r="E52" s="345">
        <v>56635</v>
      </c>
    </row>
    <row r="53" spans="1:9" s="27" customFormat="1" ht="12" customHeight="1" x14ac:dyDescent="0.25">
      <c r="B53" s="348">
        <v>2000</v>
      </c>
      <c r="C53" s="346">
        <v>1301084</v>
      </c>
      <c r="D53" s="345">
        <v>815315</v>
      </c>
      <c r="E53" s="345">
        <v>58045</v>
      </c>
    </row>
    <row r="54" spans="1:9" s="27" customFormat="1" ht="12" customHeight="1" x14ac:dyDescent="0.25">
      <c r="B54" s="348">
        <v>2005</v>
      </c>
      <c r="C54" s="346">
        <v>1114618</v>
      </c>
      <c r="D54" s="345">
        <v>758905</v>
      </c>
      <c r="E54" s="345">
        <v>62543</v>
      </c>
    </row>
    <row r="55" spans="1:9" s="27" customFormat="1" ht="12" customHeight="1" x14ac:dyDescent="0.25">
      <c r="B55" s="348">
        <v>2010</v>
      </c>
      <c r="C55" s="346">
        <v>1308130</v>
      </c>
      <c r="D55" s="345">
        <v>712886</v>
      </c>
      <c r="E55" s="345">
        <v>77881</v>
      </c>
    </row>
    <row r="56" spans="1:9" s="27" customFormat="1" ht="12" customHeight="1" x14ac:dyDescent="0.25">
      <c r="B56" s="348">
        <v>2015</v>
      </c>
      <c r="C56" s="345">
        <v>1433482</v>
      </c>
      <c r="D56" s="345">
        <v>775050</v>
      </c>
      <c r="E56" s="345">
        <v>97789</v>
      </c>
    </row>
  </sheetData>
  <mergeCells count="4">
    <mergeCell ref="B2:F2"/>
    <mergeCell ref="B20:F20"/>
    <mergeCell ref="B21:F21"/>
    <mergeCell ref="B22:F22"/>
  </mergeCells>
  <hyperlinks>
    <hyperlink ref="F1" location="Contents!A1" display="[contents Ç]" xr:uid="{00000000-0004-0000-0F00-000000000000}"/>
    <hyperlink ref="B22" r:id="rId1" xr:uid="{00000000-0004-0000-0F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election activeCell="B23" sqref="B23:F23"/>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7" t="s">
        <v>1</v>
      </c>
      <c r="C1" s="75"/>
      <c r="D1" s="75"/>
      <c r="E1" s="75"/>
      <c r="F1" s="76" t="s">
        <v>5</v>
      </c>
    </row>
    <row r="2" spans="1:16" s="17" customFormat="1" ht="45" customHeight="1" x14ac:dyDescent="0.25">
      <c r="A2" s="86"/>
      <c r="B2" s="480" t="s">
        <v>172</v>
      </c>
      <c r="C2" s="481"/>
      <c r="D2" s="481"/>
      <c r="E2" s="481"/>
      <c r="F2" s="481"/>
      <c r="G2" s="70"/>
      <c r="H2" s="70"/>
      <c r="I2" s="70"/>
      <c r="J2" s="80"/>
      <c r="K2" s="80"/>
      <c r="L2" s="16"/>
      <c r="M2" s="16"/>
      <c r="N2" s="16"/>
      <c r="O2" s="70"/>
      <c r="P2" s="70"/>
    </row>
    <row r="3" spans="1:16" ht="15" customHeight="1" x14ac:dyDescent="0.25">
      <c r="A3" s="72"/>
      <c r="B3" s="72"/>
      <c r="C3" s="72"/>
      <c r="D3" s="72"/>
      <c r="E3" s="72"/>
      <c r="F3" s="72"/>
      <c r="J3"/>
      <c r="K3"/>
      <c r="L3"/>
      <c r="M3"/>
    </row>
    <row r="4" spans="1:16" ht="15" customHeight="1" x14ac:dyDescent="0.25">
      <c r="A4" s="72"/>
      <c r="B4" s="72"/>
      <c r="C4" s="72"/>
      <c r="D4" s="72"/>
      <c r="E4" s="72"/>
      <c r="F4" s="72"/>
      <c r="J4"/>
      <c r="K4"/>
      <c r="L4"/>
      <c r="M4"/>
    </row>
    <row r="5" spans="1:16" ht="15" customHeight="1" x14ac:dyDescent="0.25">
      <c r="A5" s="72"/>
      <c r="B5" s="72"/>
      <c r="C5" s="72"/>
      <c r="D5" s="72"/>
      <c r="E5" s="72"/>
      <c r="F5" s="72"/>
      <c r="J5"/>
      <c r="K5"/>
      <c r="L5"/>
      <c r="M5"/>
    </row>
    <row r="6" spans="1:16" ht="15" customHeight="1" x14ac:dyDescent="0.25">
      <c r="A6" s="72"/>
      <c r="B6" s="72"/>
      <c r="C6" s="72"/>
      <c r="D6" s="72"/>
      <c r="E6" s="72"/>
      <c r="F6" s="72"/>
      <c r="J6"/>
      <c r="K6"/>
      <c r="L6"/>
      <c r="M6"/>
    </row>
    <row r="7" spans="1:16" ht="15" customHeight="1" x14ac:dyDescent="0.25">
      <c r="A7" s="72"/>
      <c r="B7" s="72"/>
      <c r="C7" s="72"/>
      <c r="D7" s="72"/>
      <c r="E7" s="72"/>
      <c r="F7" s="72"/>
      <c r="J7"/>
      <c r="K7"/>
      <c r="L7"/>
      <c r="M7"/>
    </row>
    <row r="8" spans="1:16" ht="15" customHeight="1" x14ac:dyDescent="0.25">
      <c r="A8" s="72"/>
      <c r="B8" s="72"/>
      <c r="C8" s="72"/>
      <c r="D8" s="72"/>
      <c r="E8" s="72"/>
      <c r="F8" s="72"/>
      <c r="J8"/>
      <c r="K8"/>
      <c r="L8"/>
      <c r="M8"/>
    </row>
    <row r="9" spans="1:16" ht="15" customHeight="1" x14ac:dyDescent="0.25">
      <c r="A9" s="72"/>
      <c r="B9" s="72"/>
      <c r="C9" s="72"/>
      <c r="D9" s="72"/>
      <c r="E9" s="72"/>
      <c r="F9" s="72"/>
      <c r="J9"/>
      <c r="K9"/>
      <c r="L9"/>
      <c r="M9"/>
    </row>
    <row r="10" spans="1:16" ht="15" customHeight="1" x14ac:dyDescent="0.25">
      <c r="A10" s="72"/>
      <c r="B10" s="72"/>
      <c r="C10" s="72"/>
      <c r="D10" s="72"/>
      <c r="E10" s="72"/>
      <c r="F10" s="72"/>
      <c r="J10"/>
      <c r="K10"/>
      <c r="L10"/>
      <c r="M10"/>
    </row>
    <row r="11" spans="1:16" ht="15" customHeight="1" x14ac:dyDescent="0.25">
      <c r="A11" s="72"/>
      <c r="B11" s="72"/>
      <c r="C11" s="72"/>
      <c r="D11" s="72"/>
      <c r="E11" s="72"/>
      <c r="F11" s="72"/>
      <c r="J11"/>
      <c r="K11"/>
      <c r="L11"/>
      <c r="M11"/>
    </row>
    <row r="12" spans="1:16" ht="15" customHeight="1" x14ac:dyDescent="0.25">
      <c r="A12" s="72"/>
      <c r="B12" s="72"/>
      <c r="C12" s="72"/>
      <c r="D12" s="72"/>
      <c r="E12" s="72"/>
      <c r="F12" s="72"/>
    </row>
    <row r="13" spans="1:16" ht="15" customHeight="1" x14ac:dyDescent="0.25">
      <c r="A13" s="72"/>
      <c r="B13" s="72"/>
      <c r="C13" s="72"/>
      <c r="D13" s="72"/>
      <c r="E13" s="72"/>
      <c r="F13" s="72"/>
    </row>
    <row r="14" spans="1:16" ht="15" customHeight="1" x14ac:dyDescent="0.25">
      <c r="A14" s="72"/>
      <c r="B14" s="72"/>
      <c r="C14" s="72"/>
      <c r="D14" s="72"/>
      <c r="E14" s="72"/>
      <c r="F14" s="72"/>
    </row>
    <row r="15" spans="1:16" ht="15" customHeight="1" x14ac:dyDescent="0.25">
      <c r="A15" s="72"/>
      <c r="B15" s="72"/>
      <c r="C15" s="72"/>
      <c r="D15" s="72"/>
      <c r="E15" s="72"/>
      <c r="F15" s="72"/>
    </row>
    <row r="16" spans="1:16" ht="15" customHeight="1" x14ac:dyDescent="0.25">
      <c r="A16" s="72"/>
      <c r="B16" s="72"/>
      <c r="C16" s="72"/>
      <c r="D16" s="72"/>
      <c r="E16" s="72"/>
      <c r="F16" s="72"/>
    </row>
    <row r="17" spans="1:6" ht="15" customHeight="1" x14ac:dyDescent="0.25">
      <c r="A17" s="72"/>
      <c r="B17" s="72"/>
      <c r="C17" s="72"/>
      <c r="D17" s="72"/>
      <c r="E17" s="72"/>
      <c r="F17" s="72"/>
    </row>
    <row r="18" spans="1:6" ht="15" customHeight="1" x14ac:dyDescent="0.25">
      <c r="A18" s="72"/>
      <c r="B18" s="72"/>
      <c r="C18" s="72"/>
      <c r="D18" s="72"/>
      <c r="E18" s="72"/>
      <c r="F18" s="72"/>
    </row>
    <row r="19" spans="1:6" ht="15" customHeight="1" x14ac:dyDescent="0.25">
      <c r="A19" s="72"/>
      <c r="B19" s="72"/>
      <c r="C19" s="72"/>
      <c r="D19" s="72"/>
      <c r="E19" s="72"/>
      <c r="F19" s="72"/>
    </row>
    <row r="20" spans="1:6" ht="15" customHeight="1" x14ac:dyDescent="0.25">
      <c r="A20" s="191" t="s">
        <v>57</v>
      </c>
      <c r="B20" s="483" t="s">
        <v>107</v>
      </c>
      <c r="C20" s="484"/>
      <c r="D20" s="484"/>
      <c r="E20" s="484"/>
      <c r="F20" s="484"/>
    </row>
    <row r="21" spans="1:6" s="1" customFormat="1" ht="15" customHeight="1" x14ac:dyDescent="0.25">
      <c r="A21" s="60" t="s">
        <v>11</v>
      </c>
      <c r="B21" s="482" t="s">
        <v>125</v>
      </c>
      <c r="C21" s="394"/>
      <c r="D21" s="394"/>
      <c r="E21" s="394"/>
      <c r="F21" s="394"/>
    </row>
    <row r="22" spans="1:6" s="1" customFormat="1" ht="15" customHeight="1" x14ac:dyDescent="0.25">
      <c r="A22" s="93" t="s">
        <v>7</v>
      </c>
      <c r="B22" s="395" t="s">
        <v>151</v>
      </c>
      <c r="C22" s="396"/>
      <c r="D22" s="396"/>
      <c r="E22" s="396"/>
      <c r="F22" s="396"/>
    </row>
    <row r="23" spans="1:6" s="1" customFormat="1" ht="15" customHeight="1" x14ac:dyDescent="0.25">
      <c r="A23" s="93" t="s">
        <v>2</v>
      </c>
      <c r="B23" s="479" t="s">
        <v>194</v>
      </c>
      <c r="C23" s="396"/>
      <c r="D23" s="396"/>
      <c r="E23" s="396"/>
      <c r="F23" s="396"/>
    </row>
    <row r="24" spans="1:6" s="1" customFormat="1" ht="15" customHeight="1" x14ac:dyDescent="0.25">
      <c r="A24" s="93"/>
      <c r="B24" s="248"/>
      <c r="C24" s="247"/>
      <c r="D24" s="247"/>
      <c r="E24" s="247"/>
      <c r="F24" s="247"/>
    </row>
    <row r="25" spans="1:6" s="1" customFormat="1" ht="15" customHeight="1" x14ac:dyDescent="0.25">
      <c r="A25" s="93"/>
      <c r="B25" s="248"/>
      <c r="C25" s="247"/>
      <c r="D25" s="247"/>
      <c r="E25" s="247"/>
      <c r="F25" s="247"/>
    </row>
    <row r="26" spans="1:6" s="1" customFormat="1" ht="15" customHeight="1" x14ac:dyDescent="0.25">
      <c r="A26" s="93"/>
      <c r="B26" s="248"/>
      <c r="C26" s="247"/>
      <c r="D26" s="247"/>
      <c r="E26" s="247"/>
      <c r="F26" s="247"/>
    </row>
    <row r="27" spans="1:6" s="1" customFormat="1" ht="15" customHeight="1" x14ac:dyDescent="0.25">
      <c r="A27" s="93"/>
      <c r="B27" s="248"/>
      <c r="C27" s="247"/>
      <c r="D27" s="247"/>
      <c r="E27" s="247"/>
      <c r="F27" s="247"/>
    </row>
    <row r="28" spans="1:6" s="1" customFormat="1" ht="15" customHeight="1" x14ac:dyDescent="0.25">
      <c r="A28" s="93"/>
      <c r="B28" s="248"/>
      <c r="C28" s="247"/>
      <c r="D28" s="247"/>
      <c r="E28" s="247"/>
      <c r="F28" s="247"/>
    </row>
    <row r="29" spans="1:6" s="1" customFormat="1" ht="15" customHeight="1" x14ac:dyDescent="0.25">
      <c r="A29" s="93"/>
      <c r="B29" s="248"/>
      <c r="C29" s="247"/>
      <c r="D29" s="247"/>
      <c r="E29" s="247"/>
      <c r="F29" s="247"/>
    </row>
    <row r="30" spans="1:6" s="1" customFormat="1" ht="15" customHeight="1" x14ac:dyDescent="0.25">
      <c r="A30" s="93"/>
      <c r="B30" s="248"/>
      <c r="C30" s="247"/>
      <c r="D30" s="247"/>
      <c r="E30" s="247"/>
      <c r="F30" s="247"/>
    </row>
    <row r="31" spans="1:6" s="1" customFormat="1" ht="15" customHeight="1" x14ac:dyDescent="0.25">
      <c r="A31" s="93"/>
      <c r="B31" s="248"/>
      <c r="C31" s="247"/>
      <c r="D31" s="247"/>
      <c r="E31" s="247"/>
      <c r="F31" s="247"/>
    </row>
    <row r="32" spans="1:6" s="1" customFormat="1" ht="15" customHeight="1" x14ac:dyDescent="0.25">
      <c r="A32" s="93"/>
      <c r="B32" s="248"/>
      <c r="C32" s="247"/>
      <c r="D32" s="247"/>
      <c r="E32" s="247"/>
      <c r="F32" s="247"/>
    </row>
    <row r="33" spans="1:12" ht="15" customHeight="1" x14ac:dyDescent="0.25">
      <c r="A33" s="72"/>
      <c r="B33" s="72"/>
      <c r="C33" s="72"/>
      <c r="D33" s="72"/>
      <c r="E33" s="72"/>
      <c r="F33" s="72"/>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9" t="s">
        <v>55</v>
      </c>
      <c r="C50" s="190">
        <v>68483</v>
      </c>
    </row>
    <row r="51" spans="2:3" ht="12" customHeight="1" x14ac:dyDescent="0.2">
      <c r="B51" s="189" t="s">
        <v>51</v>
      </c>
      <c r="C51" s="190">
        <v>55509</v>
      </c>
    </row>
    <row r="52" spans="2:3" ht="12" customHeight="1" x14ac:dyDescent="0.2">
      <c r="B52" s="189" t="s">
        <v>34</v>
      </c>
      <c r="C52" s="190">
        <v>42616</v>
      </c>
    </row>
    <row r="53" spans="2:3" ht="12" customHeight="1" x14ac:dyDescent="0.2">
      <c r="B53" s="189" t="s">
        <v>87</v>
      </c>
      <c r="C53" s="190">
        <v>36173</v>
      </c>
    </row>
    <row r="54" spans="2:3" ht="12" customHeight="1" x14ac:dyDescent="0.2">
      <c r="B54" s="189" t="s">
        <v>40</v>
      </c>
      <c r="C54" s="190">
        <v>19207</v>
      </c>
    </row>
    <row r="55" spans="2:3" ht="12" customHeight="1" x14ac:dyDescent="0.2">
      <c r="B55" s="189"/>
      <c r="C55" s="190"/>
    </row>
  </sheetData>
  <sortState xmlns:xlrd2="http://schemas.microsoft.com/office/spreadsheetml/2017/richdata2" ref="B50:C55">
    <sortCondition descending="1" ref="C50:C55"/>
  </sortState>
  <mergeCells count="5">
    <mergeCell ref="B2:F2"/>
    <mergeCell ref="B21:F21"/>
    <mergeCell ref="B22:F22"/>
    <mergeCell ref="B23:F23"/>
    <mergeCell ref="B20:F20"/>
  </mergeCells>
  <hyperlinks>
    <hyperlink ref="F1" location="Contents!A1" display="[contents Ç]" xr:uid="{00000000-0004-0000-1000-000000000000}"/>
    <hyperlink ref="B23" r:id="rId1" xr:uid="{00000000-0004-0000-10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topLeftCell="A13" zoomScaleNormal="100" workbookViewId="0">
      <selection activeCell="B39" sqref="B39:F39"/>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77" t="s">
        <v>1</v>
      </c>
      <c r="C1" s="74"/>
      <c r="D1" s="74"/>
      <c r="E1" s="74"/>
      <c r="F1" s="76" t="s">
        <v>5</v>
      </c>
    </row>
    <row r="2" spans="1:10" s="17" customFormat="1" ht="45" customHeight="1" x14ac:dyDescent="0.25">
      <c r="A2" s="15"/>
      <c r="B2" s="472" t="s">
        <v>173</v>
      </c>
      <c r="C2" s="473"/>
      <c r="D2" s="473"/>
      <c r="E2" s="473"/>
      <c r="F2" s="473"/>
      <c r="G2" s="25"/>
      <c r="H2" s="25"/>
      <c r="I2" s="25"/>
      <c r="J2" s="25"/>
    </row>
    <row r="3" spans="1:10" ht="15" customHeight="1" x14ac:dyDescent="0.25">
      <c r="A3" s="63"/>
    </row>
    <row r="4" spans="1:10" s="74" customFormat="1" ht="15" customHeight="1" x14ac:dyDescent="0.25">
      <c r="A4" s="63"/>
    </row>
    <row r="5" spans="1:10" s="74" customFormat="1" ht="15" customHeight="1" x14ac:dyDescent="0.25">
      <c r="A5" s="63"/>
    </row>
    <row r="6" spans="1:10" s="74" customFormat="1" ht="15" customHeight="1" x14ac:dyDescent="0.25">
      <c r="A6" s="63"/>
    </row>
    <row r="7" spans="1:10" s="74" customFormat="1" ht="15" customHeight="1" x14ac:dyDescent="0.25">
      <c r="A7" s="63"/>
    </row>
    <row r="8" spans="1:10" s="74" customFormat="1" ht="15" customHeight="1" x14ac:dyDescent="0.25">
      <c r="A8" s="63"/>
    </row>
    <row r="9" spans="1:10" s="74" customFormat="1" ht="15" customHeight="1" x14ac:dyDescent="0.25">
      <c r="A9" s="63"/>
    </row>
    <row r="10" spans="1:10" s="74" customFormat="1" ht="15" customHeight="1" x14ac:dyDescent="0.25">
      <c r="A10" s="63"/>
    </row>
    <row r="11" spans="1:10" s="74" customFormat="1" ht="15" customHeight="1" x14ac:dyDescent="0.25">
      <c r="A11" s="63"/>
    </row>
    <row r="12" spans="1:10" s="74" customFormat="1" ht="15" customHeight="1" x14ac:dyDescent="0.25">
      <c r="A12" s="63"/>
    </row>
    <row r="13" spans="1:10" s="74" customFormat="1" ht="15" customHeight="1" x14ac:dyDescent="0.25">
      <c r="A13" s="63"/>
    </row>
    <row r="14" spans="1:10" ht="15" customHeight="1" x14ac:dyDescent="0.25">
      <c r="A14" s="63"/>
    </row>
    <row r="15" spans="1:10" s="74" customFormat="1" ht="15" customHeight="1" x14ac:dyDescent="0.25">
      <c r="A15" s="63"/>
    </row>
    <row r="16" spans="1:10" ht="15" customHeight="1" x14ac:dyDescent="0.25">
      <c r="A16" s="63"/>
    </row>
    <row r="17" spans="1:1" ht="15" customHeight="1" x14ac:dyDescent="0.25">
      <c r="A17" s="63"/>
    </row>
    <row r="18" spans="1:1" ht="15" customHeight="1" x14ac:dyDescent="0.25">
      <c r="A18" s="63"/>
    </row>
    <row r="19" spans="1:1" ht="15" customHeight="1" x14ac:dyDescent="0.25">
      <c r="A19" s="63"/>
    </row>
    <row r="20" spans="1:1" ht="15" customHeight="1" x14ac:dyDescent="0.25">
      <c r="A20" s="63"/>
    </row>
    <row r="21" spans="1:1" s="74" customFormat="1" ht="15" customHeight="1" x14ac:dyDescent="0.25">
      <c r="A21" s="63"/>
    </row>
    <row r="22" spans="1:1" s="74" customFormat="1" ht="15" customHeight="1" x14ac:dyDescent="0.25">
      <c r="A22" s="63"/>
    </row>
    <row r="23" spans="1:1" ht="15" customHeight="1" x14ac:dyDescent="0.25">
      <c r="A23" s="63"/>
    </row>
    <row r="24" spans="1:1" ht="15" customHeight="1" x14ac:dyDescent="0.25">
      <c r="A24" s="63"/>
    </row>
    <row r="25" spans="1:1" s="74" customFormat="1" ht="15" customHeight="1" x14ac:dyDescent="0.25">
      <c r="A25" s="63"/>
    </row>
    <row r="26" spans="1:1" ht="15" customHeight="1" x14ac:dyDescent="0.25">
      <c r="A26" s="63"/>
    </row>
    <row r="27" spans="1:1" ht="15" customHeight="1" x14ac:dyDescent="0.25">
      <c r="A27" s="63"/>
    </row>
    <row r="28" spans="1:1" ht="15" customHeight="1" x14ac:dyDescent="0.25">
      <c r="A28" s="63"/>
    </row>
    <row r="29" spans="1:1" ht="15" customHeight="1" x14ac:dyDescent="0.25">
      <c r="A29" s="63"/>
    </row>
    <row r="30" spans="1:1" ht="15" customHeight="1" x14ac:dyDescent="0.25">
      <c r="A30" s="63"/>
    </row>
    <row r="31" spans="1:1" ht="15" customHeight="1" x14ac:dyDescent="0.25">
      <c r="A31" s="63"/>
    </row>
    <row r="32" spans="1:1" ht="15" customHeight="1" x14ac:dyDescent="0.25">
      <c r="A32" s="63"/>
    </row>
    <row r="33" spans="1:6" ht="15" customHeight="1" x14ac:dyDescent="0.25">
      <c r="A33" s="63"/>
    </row>
    <row r="34" spans="1:6" ht="15" customHeight="1" x14ac:dyDescent="0.25">
      <c r="A34" s="63"/>
    </row>
    <row r="35" spans="1:6" ht="15" customHeight="1" x14ac:dyDescent="0.25">
      <c r="A35" s="72"/>
    </row>
    <row r="36" spans="1:6" ht="15" customHeight="1" x14ac:dyDescent="0.25"/>
    <row r="37" spans="1:6" s="1" customFormat="1" ht="15" customHeight="1" x14ac:dyDescent="0.25">
      <c r="A37" s="60" t="s">
        <v>11</v>
      </c>
      <c r="B37" s="485" t="s">
        <v>112</v>
      </c>
      <c r="C37" s="450"/>
      <c r="D37" s="450"/>
      <c r="E37" s="450"/>
      <c r="F37" s="450"/>
    </row>
    <row r="38" spans="1:6" s="1" customFormat="1" ht="15" customHeight="1" x14ac:dyDescent="0.25">
      <c r="A38" s="93" t="s">
        <v>7</v>
      </c>
      <c r="B38" s="486" t="s">
        <v>151</v>
      </c>
      <c r="C38" s="452"/>
      <c r="D38" s="452"/>
      <c r="E38" s="452"/>
      <c r="F38" s="452"/>
    </row>
    <row r="39" spans="1:6" ht="15" customHeight="1" x14ac:dyDescent="0.25">
      <c r="A39" s="93" t="s">
        <v>2</v>
      </c>
      <c r="B39" s="427" t="s">
        <v>194</v>
      </c>
      <c r="C39" s="398"/>
      <c r="D39" s="398"/>
      <c r="E39" s="398"/>
      <c r="F39" s="398"/>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72"/>
      <c r="C60" s="272">
        <v>2001</v>
      </c>
      <c r="D60" s="272">
        <v>2011</v>
      </c>
      <c r="F60"/>
      <c r="G60"/>
      <c r="H60"/>
    </row>
    <row r="61" spans="1:8" ht="15" customHeight="1" x14ac:dyDescent="0.25">
      <c r="B61" s="272" t="s">
        <v>18</v>
      </c>
      <c r="C61" s="272"/>
      <c r="D61" s="272"/>
      <c r="F61"/>
      <c r="G61"/>
      <c r="H61"/>
    </row>
    <row r="62" spans="1:8" ht="15" customHeight="1" x14ac:dyDescent="0.25">
      <c r="B62" s="272" t="s">
        <v>59</v>
      </c>
      <c r="C62" s="273">
        <v>82.238</v>
      </c>
      <c r="D62" s="273">
        <v>77</v>
      </c>
      <c r="F62"/>
      <c r="G62"/>
      <c r="H62"/>
    </row>
    <row r="63" spans="1:8" ht="15" customHeight="1" x14ac:dyDescent="0.25">
      <c r="B63" s="272" t="s">
        <v>60</v>
      </c>
      <c r="C63" s="273">
        <v>1058.4749999999999</v>
      </c>
      <c r="D63" s="273">
        <v>1154</v>
      </c>
      <c r="F63"/>
      <c r="G63"/>
      <c r="H63"/>
    </row>
    <row r="64" spans="1:8" ht="15" customHeight="1" x14ac:dyDescent="0.25">
      <c r="A64" s="49"/>
      <c r="B64" s="272" t="s">
        <v>118</v>
      </c>
      <c r="C64" s="273">
        <v>119.536</v>
      </c>
      <c r="D64" s="273">
        <v>205</v>
      </c>
      <c r="E64" s="49"/>
      <c r="F64"/>
      <c r="G64"/>
      <c r="H64"/>
    </row>
    <row r="65" spans="1:8" ht="15" customHeight="1" x14ac:dyDescent="0.25">
      <c r="A65" s="49"/>
      <c r="B65" s="272" t="s">
        <v>58</v>
      </c>
      <c r="C65" s="273"/>
      <c r="D65" s="273"/>
      <c r="E65" s="49"/>
      <c r="F65"/>
      <c r="G65"/>
      <c r="H65"/>
    </row>
    <row r="66" spans="1:8" ht="15" customHeight="1" x14ac:dyDescent="0.25">
      <c r="A66" s="23"/>
      <c r="B66" s="272" t="s">
        <v>119</v>
      </c>
      <c r="C66" s="273">
        <v>847.125</v>
      </c>
      <c r="D66" s="273">
        <v>875.79899999999998</v>
      </c>
      <c r="E66" s="47"/>
      <c r="F66"/>
      <c r="G66"/>
      <c r="H66"/>
    </row>
    <row r="67" spans="1:8" ht="15" customHeight="1" x14ac:dyDescent="0.25">
      <c r="A67" s="23"/>
      <c r="B67" s="272" t="s">
        <v>122</v>
      </c>
      <c r="C67" s="273">
        <v>295.08600000000001</v>
      </c>
      <c r="D67" s="273">
        <v>384.411</v>
      </c>
      <c r="E67" s="47"/>
      <c r="F67"/>
      <c r="G67"/>
      <c r="H67"/>
    </row>
    <row r="68" spans="1:8" ht="15" customHeight="1" x14ac:dyDescent="0.25">
      <c r="A68" s="23"/>
      <c r="B68" s="272" t="s">
        <v>121</v>
      </c>
      <c r="C68" s="273">
        <v>77.876000000000005</v>
      </c>
      <c r="D68" s="273">
        <v>151.22399999999999</v>
      </c>
      <c r="E68" s="48"/>
      <c r="F68"/>
      <c r="G68"/>
      <c r="H68"/>
    </row>
    <row r="69" spans="1:8" ht="15" customHeight="1" x14ac:dyDescent="0.25">
      <c r="A69" s="23"/>
      <c r="B69" s="272"/>
      <c r="C69" s="273"/>
      <c r="D69" s="27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4">
    <mergeCell ref="B39:F39"/>
    <mergeCell ref="B2:F2"/>
    <mergeCell ref="B37:F37"/>
    <mergeCell ref="B38:F38"/>
  </mergeCells>
  <hyperlinks>
    <hyperlink ref="F1" location="Contents!A1" display="[contents Ç]" xr:uid="{00000000-0004-0000-1100-000000000000}"/>
    <hyperlink ref="B39" r:id="rId1" xr:uid="{00000000-0004-0000-11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topLeftCell="A16" zoomScaleNormal="100" workbookViewId="0">
      <selection activeCell="B36" sqref="B36:F36"/>
    </sheetView>
  </sheetViews>
  <sheetFormatPr defaultColWidth="8.7109375" defaultRowHeight="12" customHeight="1" x14ac:dyDescent="0.25"/>
  <cols>
    <col min="1" max="1" width="8.7109375" style="74"/>
    <col min="2" max="6" width="16.7109375" style="74" customWidth="1"/>
    <col min="7" max="16384" width="8.7109375" style="74"/>
  </cols>
  <sheetData>
    <row r="1" spans="1:12" s="1" customFormat="1" ht="30" customHeight="1" x14ac:dyDescent="0.25">
      <c r="A1" s="51" t="s">
        <v>0</v>
      </c>
      <c r="B1" s="177" t="s">
        <v>1</v>
      </c>
      <c r="C1" s="74"/>
      <c r="D1" s="74"/>
      <c r="E1" s="74"/>
      <c r="F1" s="76" t="s">
        <v>5</v>
      </c>
    </row>
    <row r="2" spans="1:12" s="17" customFormat="1" ht="30" customHeight="1" x14ac:dyDescent="0.25">
      <c r="A2" s="15"/>
      <c r="B2" s="472" t="s">
        <v>174</v>
      </c>
      <c r="C2" s="473"/>
      <c r="D2" s="473"/>
      <c r="E2" s="473"/>
      <c r="F2" s="473"/>
      <c r="G2" s="70"/>
      <c r="H2" s="70"/>
      <c r="I2" s="70"/>
      <c r="J2" s="80"/>
      <c r="K2" s="80"/>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60" t="s">
        <v>57</v>
      </c>
      <c r="B33" s="456" t="s">
        <v>170</v>
      </c>
      <c r="C33" s="457"/>
      <c r="D33" s="457"/>
      <c r="E33" s="457"/>
      <c r="F33" s="402"/>
      <c r="G33" s="402"/>
    </row>
    <row r="34" spans="1:7" s="1" customFormat="1" ht="15" customHeight="1" x14ac:dyDescent="0.25">
      <c r="A34" s="60" t="s">
        <v>11</v>
      </c>
      <c r="B34" s="476" t="s">
        <v>169</v>
      </c>
      <c r="C34" s="394"/>
      <c r="D34" s="394"/>
      <c r="E34" s="394"/>
      <c r="F34" s="394"/>
    </row>
    <row r="35" spans="1:7" s="1" customFormat="1" ht="15" customHeight="1" x14ac:dyDescent="0.25">
      <c r="A35" s="93" t="s">
        <v>7</v>
      </c>
      <c r="B35" s="395" t="s">
        <v>151</v>
      </c>
      <c r="C35" s="396"/>
      <c r="D35" s="396"/>
      <c r="E35" s="396"/>
      <c r="F35" s="396"/>
    </row>
    <row r="36" spans="1:7" s="1" customFormat="1" ht="15" customHeight="1" x14ac:dyDescent="0.25">
      <c r="A36" s="93" t="s">
        <v>2</v>
      </c>
      <c r="B36" s="397" t="s">
        <v>194</v>
      </c>
      <c r="C36" s="398"/>
      <c r="D36" s="398"/>
      <c r="E36" s="398"/>
      <c r="F36" s="398"/>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40" t="s">
        <v>40</v>
      </c>
      <c r="C50" s="344">
        <v>3.2709940328918643</v>
      </c>
    </row>
    <row r="51" spans="1:12" ht="12" customHeight="1" x14ac:dyDescent="0.25">
      <c r="B51" s="340" t="s">
        <v>55</v>
      </c>
      <c r="C51" s="343">
        <v>1.297528106618101</v>
      </c>
    </row>
    <row r="52" spans="1:12" ht="12" customHeight="1" x14ac:dyDescent="0.25">
      <c r="B52" s="342" t="s">
        <v>42</v>
      </c>
      <c r="C52" s="344">
        <v>1.2391157166230982</v>
      </c>
    </row>
    <row r="53" spans="1:12" ht="12" customHeight="1" x14ac:dyDescent="0.25">
      <c r="B53" s="340" t="s">
        <v>54</v>
      </c>
      <c r="C53" s="343">
        <v>1.0296654052392635</v>
      </c>
    </row>
    <row r="54" spans="1:12" ht="12" customHeight="1" x14ac:dyDescent="0.25">
      <c r="B54" s="340" t="s">
        <v>37</v>
      </c>
      <c r="C54" s="343">
        <v>0.93659673659673648</v>
      </c>
    </row>
    <row r="55" spans="1:12" ht="12" customHeight="1" x14ac:dyDescent="0.25">
      <c r="B55" s="340" t="s">
        <v>44</v>
      </c>
      <c r="C55" s="343">
        <v>0.90821685812522057</v>
      </c>
    </row>
    <row r="56" spans="1:12" ht="12" customHeight="1" x14ac:dyDescent="0.25">
      <c r="B56" s="342" t="s">
        <v>53</v>
      </c>
      <c r="C56" s="343">
        <v>0.79452718898973851</v>
      </c>
    </row>
    <row r="57" spans="1:12" ht="12" customHeight="1" x14ac:dyDescent="0.25">
      <c r="B57" s="340" t="s">
        <v>50</v>
      </c>
      <c r="C57" s="343">
        <v>0.71798835110583203</v>
      </c>
    </row>
    <row r="58" spans="1:12" ht="12" customHeight="1" x14ac:dyDescent="0.25">
      <c r="B58" s="340" t="s">
        <v>26</v>
      </c>
      <c r="C58" s="343">
        <v>0.64849207318248703</v>
      </c>
    </row>
    <row r="59" spans="1:12" ht="12" customHeight="1" x14ac:dyDescent="0.25">
      <c r="B59" s="340" t="s">
        <v>30</v>
      </c>
      <c r="C59" s="343">
        <v>0.62554769115380038</v>
      </c>
    </row>
    <row r="60" spans="1:12" ht="12" customHeight="1" x14ac:dyDescent="0.25">
      <c r="B60" s="340" t="s">
        <v>29</v>
      </c>
      <c r="C60" s="343">
        <v>0.49349280774661092</v>
      </c>
    </row>
    <row r="61" spans="1:12" ht="12" customHeight="1" x14ac:dyDescent="0.25">
      <c r="B61" s="340" t="s">
        <v>51</v>
      </c>
      <c r="C61" s="343">
        <v>0.49190258775618267</v>
      </c>
    </row>
    <row r="62" spans="1:12" ht="12" customHeight="1" x14ac:dyDescent="0.25">
      <c r="A62" s="49"/>
      <c r="B62" s="340" t="s">
        <v>34</v>
      </c>
      <c r="C62" s="343">
        <v>0.37629052971673083</v>
      </c>
      <c r="D62" s="49"/>
      <c r="E62" s="49"/>
      <c r="F62" s="49"/>
      <c r="G62" s="49"/>
      <c r="H62" s="49"/>
      <c r="I62" s="49"/>
    </row>
    <row r="63" spans="1:12" ht="12" customHeight="1" x14ac:dyDescent="0.25">
      <c r="A63" s="49"/>
      <c r="B63" s="340" t="s">
        <v>36</v>
      </c>
      <c r="C63" s="343">
        <v>0.3239838040673042</v>
      </c>
      <c r="D63" s="49"/>
      <c r="E63" s="49"/>
      <c r="F63" s="49"/>
      <c r="G63" s="49"/>
      <c r="H63" s="49"/>
      <c r="I63" s="49"/>
    </row>
    <row r="64" spans="1:12" ht="12" customHeight="1" x14ac:dyDescent="0.25">
      <c r="A64" s="23"/>
      <c r="B64" s="340" t="s">
        <v>49</v>
      </c>
      <c r="C64" s="343">
        <v>0.26076492266939633</v>
      </c>
      <c r="D64" s="47"/>
      <c r="E64" s="47"/>
      <c r="F64" s="47"/>
      <c r="G64" s="47"/>
      <c r="H64" s="47"/>
      <c r="I64" s="47"/>
      <c r="L64" s="7"/>
    </row>
    <row r="65" spans="1:9" ht="12" customHeight="1" x14ac:dyDescent="0.25">
      <c r="A65" s="23"/>
      <c r="B65" s="340" t="s">
        <v>52</v>
      </c>
      <c r="C65" s="343">
        <v>0.24441844683745251</v>
      </c>
      <c r="D65" s="47"/>
      <c r="E65" s="47"/>
      <c r="F65" s="47"/>
      <c r="G65" s="47"/>
      <c r="H65" s="47"/>
      <c r="I65" s="47"/>
    </row>
    <row r="66" spans="1:9" ht="12" customHeight="1" x14ac:dyDescent="0.25">
      <c r="A66" s="23"/>
      <c r="B66" s="340" t="s">
        <v>43</v>
      </c>
      <c r="C66" s="343">
        <v>0.21402567868434608</v>
      </c>
      <c r="D66" s="48"/>
      <c r="E66" s="48"/>
      <c r="F66" s="48"/>
      <c r="G66" s="48"/>
      <c r="H66" s="48"/>
      <c r="I66" s="48"/>
    </row>
    <row r="67" spans="1:9" ht="12" customHeight="1" x14ac:dyDescent="0.25">
      <c r="A67" s="23"/>
      <c r="B67" s="341" t="s">
        <v>32</v>
      </c>
      <c r="C67" s="343">
        <v>0.20188900186972059</v>
      </c>
      <c r="D67" s="47"/>
      <c r="E67" s="47"/>
      <c r="F67" s="47"/>
      <c r="G67" s="47"/>
      <c r="H67" s="47"/>
      <c r="I67" s="47"/>
    </row>
    <row r="68" spans="1:9" s="49" customFormat="1" ht="12" customHeight="1" x14ac:dyDescent="0.25">
      <c r="B68" s="340" t="s">
        <v>47</v>
      </c>
      <c r="C68" s="343">
        <v>0.18592149280597356</v>
      </c>
      <c r="D68" s="137"/>
      <c r="E68" s="137"/>
      <c r="F68" s="137"/>
    </row>
    <row r="69" spans="1:9" s="49" customFormat="1" ht="12" customHeight="1" x14ac:dyDescent="0.25">
      <c r="B69" s="340" t="s">
        <v>28</v>
      </c>
      <c r="C69" s="343">
        <v>0.14773954500862266</v>
      </c>
      <c r="D69" s="137"/>
      <c r="E69" s="137"/>
      <c r="F69" s="137"/>
    </row>
    <row r="70" spans="1:9" s="49" customFormat="1" ht="12" customHeight="1" x14ac:dyDescent="0.25">
      <c r="B70" s="340" t="s">
        <v>87</v>
      </c>
      <c r="C70" s="343">
        <v>9.5130932166632876E-2</v>
      </c>
      <c r="D70" s="137"/>
      <c r="E70" s="137"/>
      <c r="F70" s="137"/>
    </row>
    <row r="71" spans="1:9" s="49" customFormat="1" ht="12" customHeight="1" x14ac:dyDescent="0.25">
      <c r="B71" s="340" t="s">
        <v>41</v>
      </c>
      <c r="C71" s="343">
        <v>-3.3409720102476723E-3</v>
      </c>
    </row>
    <row r="72" spans="1:9" ht="12" customHeight="1" x14ac:dyDescent="0.25">
      <c r="B72" s="340" t="s">
        <v>48</v>
      </c>
      <c r="C72" s="343">
        <v>-4.7452440929558236E-3</v>
      </c>
    </row>
    <row r="73" spans="1:9" ht="12" customHeight="1" x14ac:dyDescent="0.25">
      <c r="B73" s="340" t="s">
        <v>27</v>
      </c>
      <c r="C73" s="343">
        <v>-2.9645262961625257E-2</v>
      </c>
    </row>
    <row r="74" spans="1:9" ht="12" customHeight="1" x14ac:dyDescent="0.25">
      <c r="B74" s="340" t="s">
        <v>35</v>
      </c>
      <c r="C74" s="343">
        <v>-0.19075498803925489</v>
      </c>
    </row>
    <row r="75" spans="1:9" ht="12" customHeight="1" x14ac:dyDescent="0.25">
      <c r="B75" s="340" t="s">
        <v>33</v>
      </c>
      <c r="C75" s="343">
        <v>-0.28175660099057298</v>
      </c>
    </row>
    <row r="76" spans="1:9" ht="12" customHeight="1" x14ac:dyDescent="0.25">
      <c r="B76" s="340" t="s">
        <v>31</v>
      </c>
      <c r="C76" s="343">
        <v>-0.36304385329593203</v>
      </c>
    </row>
    <row r="77" spans="1:9" ht="12" customHeight="1" x14ac:dyDescent="0.25">
      <c r="B77" s="340" t="s">
        <v>45</v>
      </c>
      <c r="C77" s="343">
        <v>-0.36322142942516272</v>
      </c>
    </row>
    <row r="78" spans="1:9" ht="12" customHeight="1" x14ac:dyDescent="0.25">
      <c r="B78" s="340" t="s">
        <v>4</v>
      </c>
      <c r="C78" s="343">
        <v>-0.43575034421659065</v>
      </c>
    </row>
    <row r="79" spans="1:9" ht="12" customHeight="1" x14ac:dyDescent="0.25">
      <c r="B79" s="340" t="s">
        <v>46</v>
      </c>
      <c r="C79" s="343">
        <v>-0.70009937680321921</v>
      </c>
    </row>
    <row r="80" spans="1:9" ht="12" customHeight="1" x14ac:dyDescent="0.25">
      <c r="B80" s="340" t="s">
        <v>38</v>
      </c>
      <c r="C80" s="343">
        <v>-0.78067698309440869</v>
      </c>
    </row>
    <row r="81" spans="2:3" ht="12" customHeight="1" x14ac:dyDescent="0.25">
      <c r="B81" s="340" t="s">
        <v>39</v>
      </c>
      <c r="C81" s="344">
        <v>-1.1026434088722434</v>
      </c>
    </row>
  </sheetData>
  <sortState xmlns:xlrd2="http://schemas.microsoft.com/office/spreadsheetml/2017/richdata2" ref="B49:C80">
    <sortCondition descending="1" ref="C49:C80"/>
  </sortState>
  <mergeCells count="5">
    <mergeCell ref="B2:F2"/>
    <mergeCell ref="B34:F34"/>
    <mergeCell ref="B35:F35"/>
    <mergeCell ref="B36:F36"/>
    <mergeCell ref="B33:G33"/>
  </mergeCells>
  <hyperlinks>
    <hyperlink ref="F1" location="Contents!A1" display="[contents Ç]" xr:uid="{00000000-0004-0000-1200-000000000000}"/>
    <hyperlink ref="B36" r:id="rId1" xr:uid="{00000000-0004-0000-12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topLeftCell="A7" zoomScaleNormal="100" workbookViewId="0">
      <selection activeCell="B29" sqref="B29:I29"/>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77" t="s">
        <v>1</v>
      </c>
      <c r="C1" s="135"/>
      <c r="D1" s="135"/>
      <c r="E1" s="135"/>
      <c r="F1" s="135"/>
      <c r="G1" s="13"/>
      <c r="H1" s="13"/>
      <c r="I1" s="76" t="s">
        <v>5</v>
      </c>
    </row>
    <row r="2" spans="1:9" ht="30" customHeight="1" thickBot="1" x14ac:dyDescent="0.3">
      <c r="B2" s="379" t="s">
        <v>65</v>
      </c>
      <c r="C2" s="380"/>
      <c r="D2" s="380"/>
      <c r="E2" s="380"/>
      <c r="F2" s="380"/>
      <c r="G2" s="380"/>
      <c r="H2" s="380"/>
      <c r="I2" s="380"/>
    </row>
    <row r="3" spans="1:9" ht="45" customHeight="1" x14ac:dyDescent="0.25">
      <c r="B3" s="381" t="s">
        <v>10</v>
      </c>
      <c r="C3" s="383" t="s">
        <v>4</v>
      </c>
      <c r="D3" s="385" t="s">
        <v>66</v>
      </c>
      <c r="E3" s="386"/>
      <c r="F3" s="387"/>
      <c r="G3" s="388" t="s">
        <v>67</v>
      </c>
      <c r="H3" s="386"/>
      <c r="I3" s="386"/>
    </row>
    <row r="4" spans="1:9" ht="30" customHeight="1" x14ac:dyDescent="0.25">
      <c r="B4" s="382"/>
      <c r="C4" s="384"/>
      <c r="D4" s="130" t="s">
        <v>51</v>
      </c>
      <c r="E4" s="131" t="s">
        <v>55</v>
      </c>
      <c r="F4" s="136" t="s">
        <v>30</v>
      </c>
      <c r="G4" s="131" t="s">
        <v>68</v>
      </c>
      <c r="H4" s="131" t="s">
        <v>70</v>
      </c>
      <c r="I4" s="134" t="s">
        <v>46</v>
      </c>
    </row>
    <row r="5" spans="1:9" ht="15" customHeight="1" x14ac:dyDescent="0.25">
      <c r="B5" s="103" t="s">
        <v>183</v>
      </c>
      <c r="C5" s="205">
        <v>92.2</v>
      </c>
      <c r="D5" s="206">
        <v>243.6</v>
      </c>
      <c r="E5" s="207">
        <v>41.3</v>
      </c>
      <c r="F5" s="208">
        <v>357.2</v>
      </c>
      <c r="G5" s="215">
        <v>8515.7999999999993</v>
      </c>
      <c r="H5" s="207">
        <v>4</v>
      </c>
      <c r="I5" s="207">
        <v>238.4</v>
      </c>
    </row>
    <row r="6" spans="1:9" ht="15" customHeight="1" x14ac:dyDescent="0.25">
      <c r="B6" s="14" t="s">
        <v>135</v>
      </c>
      <c r="C6" s="209">
        <v>10.4</v>
      </c>
      <c r="D6" s="210">
        <v>64.5</v>
      </c>
      <c r="E6" s="188">
        <v>8.1999999999999993</v>
      </c>
      <c r="F6" s="211">
        <v>80.900000000000006</v>
      </c>
      <c r="G6" s="216">
        <v>206.1</v>
      </c>
      <c r="H6" s="188">
        <v>0.5</v>
      </c>
      <c r="I6" s="188">
        <v>19.899999999999999</v>
      </c>
    </row>
    <row r="7" spans="1:9" ht="15" customHeight="1" x14ac:dyDescent="0.25">
      <c r="B7" s="3" t="s">
        <v>184</v>
      </c>
      <c r="C7" s="212">
        <v>113.5</v>
      </c>
      <c r="D7" s="213">
        <v>266.60000000000002</v>
      </c>
      <c r="E7" s="187">
        <v>207.3</v>
      </c>
      <c r="F7" s="214">
        <v>232.1</v>
      </c>
      <c r="G7" s="217">
        <v>24.7</v>
      </c>
      <c r="H7" s="187">
        <v>127.5</v>
      </c>
      <c r="I7" s="187">
        <v>86.6</v>
      </c>
    </row>
    <row r="8" spans="1:9" ht="15" customHeight="1" x14ac:dyDescent="0.25">
      <c r="B8" s="14" t="s">
        <v>146</v>
      </c>
      <c r="C8" s="209">
        <v>62.9</v>
      </c>
      <c r="D8" s="210">
        <v>82.3</v>
      </c>
      <c r="E8" s="188">
        <v>73.8</v>
      </c>
      <c r="F8" s="211">
        <v>75.099999999999994</v>
      </c>
      <c r="G8" s="216">
        <v>85.4</v>
      </c>
      <c r="H8" s="188">
        <v>64.8</v>
      </c>
      <c r="I8" s="188">
        <v>54.4</v>
      </c>
    </row>
    <row r="9" spans="1:9" ht="15" customHeight="1" x14ac:dyDescent="0.25">
      <c r="B9" s="3" t="s">
        <v>136</v>
      </c>
      <c r="C9" s="212">
        <v>-0.6</v>
      </c>
      <c r="D9" s="213">
        <v>0.6</v>
      </c>
      <c r="E9" s="187">
        <v>1.2</v>
      </c>
      <c r="F9" s="214">
        <v>0.3</v>
      </c>
      <c r="G9" s="217">
        <v>0.9</v>
      </c>
      <c r="H9" s="187">
        <v>1.3</v>
      </c>
      <c r="I9" s="187">
        <v>-0.4</v>
      </c>
    </row>
    <row r="10" spans="1:9" ht="15" customHeight="1" x14ac:dyDescent="0.25">
      <c r="B10" s="14" t="s">
        <v>137</v>
      </c>
      <c r="C10" s="209">
        <v>14.2</v>
      </c>
      <c r="D10" s="210">
        <v>17.7</v>
      </c>
      <c r="E10" s="188">
        <v>14.8</v>
      </c>
      <c r="F10" s="211">
        <v>13</v>
      </c>
      <c r="G10" s="216">
        <v>23.5</v>
      </c>
      <c r="H10" s="188">
        <v>30</v>
      </c>
      <c r="I10" s="188">
        <v>15.6</v>
      </c>
    </row>
    <row r="11" spans="1:9" ht="15" customHeight="1" x14ac:dyDescent="0.25">
      <c r="B11" s="3" t="s">
        <v>138</v>
      </c>
      <c r="C11" s="212">
        <v>20.399999999999999</v>
      </c>
      <c r="D11" s="213">
        <v>17.5</v>
      </c>
      <c r="E11" s="187">
        <v>17.8</v>
      </c>
      <c r="F11" s="214">
        <v>21.1</v>
      </c>
      <c r="G11" s="217">
        <v>7.6</v>
      </c>
      <c r="H11" s="187">
        <v>4.7</v>
      </c>
      <c r="I11" s="187">
        <v>16.899999999999999</v>
      </c>
    </row>
    <row r="12" spans="1:9" ht="15" customHeight="1" x14ac:dyDescent="0.25">
      <c r="B12" s="14" t="s">
        <v>139</v>
      </c>
      <c r="C12" s="209">
        <v>1.3</v>
      </c>
      <c r="D12" s="210">
        <v>1.9</v>
      </c>
      <c r="E12" s="188">
        <v>1.5</v>
      </c>
      <c r="F12" s="211">
        <v>1.4</v>
      </c>
      <c r="G12" s="216">
        <v>1.8</v>
      </c>
      <c r="H12" s="188">
        <v>2.2999999999999998</v>
      </c>
      <c r="I12" s="188">
        <v>1.5</v>
      </c>
    </row>
    <row r="13" spans="1:9" ht="15" customHeight="1" x14ac:dyDescent="0.25">
      <c r="B13" s="3" t="s">
        <v>80</v>
      </c>
      <c r="C13" s="212">
        <v>5.4</v>
      </c>
      <c r="D13" s="213">
        <v>32.799999999999997</v>
      </c>
      <c r="E13" s="187">
        <v>4.7</v>
      </c>
      <c r="F13" s="214">
        <v>42</v>
      </c>
      <c r="G13" s="217">
        <v>108.4</v>
      </c>
      <c r="H13" s="187">
        <v>0.2</v>
      </c>
      <c r="I13" s="187">
        <v>9.5</v>
      </c>
    </row>
    <row r="14" spans="1:9" ht="15" customHeight="1" x14ac:dyDescent="0.25">
      <c r="B14" s="14" t="s">
        <v>140</v>
      </c>
      <c r="C14" s="209">
        <v>19.8</v>
      </c>
      <c r="D14" s="210">
        <v>38.1</v>
      </c>
      <c r="E14" s="188">
        <v>34.299999999999997</v>
      </c>
      <c r="F14" s="211">
        <v>28.1</v>
      </c>
      <c r="G14" s="216" t="s">
        <v>56</v>
      </c>
      <c r="H14" s="188" t="s">
        <v>56</v>
      </c>
      <c r="I14" s="188">
        <v>17.600000000000001</v>
      </c>
    </row>
    <row r="15" spans="1:9" ht="15" customHeight="1" x14ac:dyDescent="0.25">
      <c r="B15" s="3" t="s">
        <v>141</v>
      </c>
      <c r="C15" s="212">
        <v>16.399999999999999</v>
      </c>
      <c r="D15" s="213">
        <v>7.9</v>
      </c>
      <c r="E15" s="187">
        <v>4.3</v>
      </c>
      <c r="F15" s="214">
        <v>5.6</v>
      </c>
      <c r="G15" s="217">
        <v>4.5</v>
      </c>
      <c r="H15" s="187">
        <v>6.7</v>
      </c>
      <c r="I15" s="187">
        <v>7.9</v>
      </c>
    </row>
    <row r="16" spans="1:9" ht="15" customHeight="1" x14ac:dyDescent="0.25">
      <c r="B16" s="14" t="s">
        <v>71</v>
      </c>
      <c r="C16" s="209">
        <v>48.7</v>
      </c>
      <c r="D16" s="210">
        <v>34.700000000000003</v>
      </c>
      <c r="E16" s="188">
        <v>34.700000000000003</v>
      </c>
      <c r="F16" s="211">
        <v>45.2</v>
      </c>
      <c r="G16" s="216">
        <v>14.6</v>
      </c>
      <c r="H16" s="188" t="s">
        <v>56</v>
      </c>
      <c r="I16" s="188">
        <v>45.3</v>
      </c>
    </row>
    <row r="17" spans="1:9" ht="15" customHeight="1" x14ac:dyDescent="0.25">
      <c r="B17" s="3" t="s">
        <v>142</v>
      </c>
      <c r="C17" s="212">
        <v>37.799999999999997</v>
      </c>
      <c r="D17" s="213">
        <v>20.3</v>
      </c>
      <c r="E17" s="187">
        <v>8.8000000000000007</v>
      </c>
      <c r="F17" s="214">
        <v>7.8</v>
      </c>
      <c r="G17" s="217">
        <v>13.6</v>
      </c>
      <c r="H17" s="187">
        <v>10.8</v>
      </c>
      <c r="I17" s="187">
        <v>23.8</v>
      </c>
    </row>
    <row r="18" spans="1:9" ht="15" customHeight="1" x14ac:dyDescent="0.25">
      <c r="B18" s="14" t="s">
        <v>143</v>
      </c>
      <c r="C18" s="209">
        <v>229.6</v>
      </c>
      <c r="D18" s="210">
        <v>2941.9</v>
      </c>
      <c r="E18" s="188" t="s">
        <v>56</v>
      </c>
      <c r="F18" s="211">
        <v>3852.6</v>
      </c>
      <c r="G18" s="216">
        <v>2346.1</v>
      </c>
      <c r="H18" s="188">
        <v>1.9</v>
      </c>
      <c r="I18" s="188">
        <v>199</v>
      </c>
    </row>
    <row r="19" spans="1:9" ht="15" customHeight="1" x14ac:dyDescent="0.25">
      <c r="B19" s="3" t="s">
        <v>144</v>
      </c>
      <c r="C19" s="212">
        <v>0.9</v>
      </c>
      <c r="D19" s="213">
        <v>2.6</v>
      </c>
      <c r="E19" s="187" t="s">
        <v>56</v>
      </c>
      <c r="F19" s="214">
        <v>1.6</v>
      </c>
      <c r="G19" s="217">
        <v>0.1</v>
      </c>
      <c r="H19" s="187">
        <v>2.7</v>
      </c>
      <c r="I19" s="187">
        <v>1.8</v>
      </c>
    </row>
    <row r="20" spans="1:9" ht="15" customHeight="1" x14ac:dyDescent="0.25">
      <c r="B20" s="14" t="s">
        <v>145</v>
      </c>
      <c r="C20" s="209">
        <v>22.1</v>
      </c>
      <c r="D20" s="210">
        <v>45.6</v>
      </c>
      <c r="E20" s="188" t="s">
        <v>56</v>
      </c>
      <c r="F20" s="211">
        <v>47.6</v>
      </c>
      <c r="G20" s="216">
        <v>11.4</v>
      </c>
      <c r="H20" s="188">
        <v>3.6</v>
      </c>
      <c r="I20" s="188">
        <v>10</v>
      </c>
    </row>
    <row r="21" spans="1:9" ht="15" customHeight="1" x14ac:dyDescent="0.25">
      <c r="B21" s="3" t="s">
        <v>147</v>
      </c>
      <c r="C21" s="212">
        <v>3</v>
      </c>
      <c r="D21" s="213">
        <v>3.5</v>
      </c>
      <c r="E21" s="187">
        <v>3.4</v>
      </c>
      <c r="F21" s="214">
        <v>3.1</v>
      </c>
      <c r="G21" s="217">
        <v>14.6</v>
      </c>
      <c r="H21" s="187">
        <v>20.7</v>
      </c>
      <c r="I21" s="187">
        <v>9.6999999999999993</v>
      </c>
    </row>
    <row r="22" spans="1:9" ht="15" customHeight="1" x14ac:dyDescent="0.25">
      <c r="B22" s="14" t="s">
        <v>148</v>
      </c>
      <c r="C22" s="209">
        <v>8.1999999999999993</v>
      </c>
      <c r="D22" s="210">
        <v>13.1</v>
      </c>
      <c r="E22" s="188">
        <v>12.8</v>
      </c>
      <c r="F22" s="211">
        <v>13.1</v>
      </c>
      <c r="G22" s="216">
        <v>7.7</v>
      </c>
      <c r="H22" s="188">
        <v>4.7</v>
      </c>
      <c r="I22" s="188">
        <v>10.8</v>
      </c>
    </row>
    <row r="23" spans="1:9" ht="15" customHeight="1" x14ac:dyDescent="0.25">
      <c r="B23" s="3" t="s">
        <v>149</v>
      </c>
      <c r="C23" s="212">
        <v>0.8</v>
      </c>
      <c r="D23" s="213">
        <v>0.9</v>
      </c>
      <c r="E23" s="187">
        <v>0.9</v>
      </c>
      <c r="F23" s="214">
        <v>0.9</v>
      </c>
      <c r="G23" s="217">
        <v>0.8</v>
      </c>
      <c r="H23" s="187">
        <v>0.6</v>
      </c>
      <c r="I23" s="187">
        <v>0.8</v>
      </c>
    </row>
    <row r="24" spans="1:9" ht="15" customHeight="1" thickBot="1" x14ac:dyDescent="0.3">
      <c r="B24" s="94" t="s">
        <v>150</v>
      </c>
      <c r="C24" s="304">
        <v>43</v>
      </c>
      <c r="D24" s="305">
        <v>14</v>
      </c>
      <c r="E24" s="306">
        <v>3</v>
      </c>
      <c r="F24" s="307">
        <v>6</v>
      </c>
      <c r="G24" s="308">
        <v>75</v>
      </c>
      <c r="H24" s="306">
        <v>122</v>
      </c>
      <c r="I24" s="306">
        <v>52</v>
      </c>
    </row>
    <row r="25" spans="1:9" ht="15" customHeight="1" x14ac:dyDescent="0.25">
      <c r="B25" s="4"/>
      <c r="C25" s="4"/>
      <c r="D25" s="4"/>
      <c r="E25" s="4"/>
      <c r="F25" s="4"/>
      <c r="G25" s="5"/>
      <c r="H25" s="5"/>
      <c r="I25" s="5"/>
    </row>
    <row r="26" spans="1:9" ht="15" customHeight="1" x14ac:dyDescent="0.25">
      <c r="A26" s="60" t="s">
        <v>57</v>
      </c>
      <c r="B26" s="389" t="s">
        <v>129</v>
      </c>
      <c r="C26" s="390"/>
      <c r="D26" s="390"/>
      <c r="E26" s="390"/>
      <c r="F26" s="390"/>
      <c r="G26" s="390"/>
      <c r="H26" s="390"/>
      <c r="I26" s="390"/>
    </row>
    <row r="27" spans="1:9" ht="30" customHeight="1" x14ac:dyDescent="0.25">
      <c r="A27" s="60" t="s">
        <v>11</v>
      </c>
      <c r="B27" s="375" t="s">
        <v>182</v>
      </c>
      <c r="C27" s="376"/>
      <c r="D27" s="376"/>
      <c r="E27" s="376"/>
      <c r="F27" s="376"/>
      <c r="G27" s="376"/>
      <c r="H27" s="376"/>
      <c r="I27" s="376"/>
    </row>
    <row r="28" spans="1:9" ht="15" customHeight="1" x14ac:dyDescent="0.25">
      <c r="A28" s="93" t="s">
        <v>7</v>
      </c>
      <c r="B28" s="377" t="s">
        <v>151</v>
      </c>
      <c r="C28" s="357"/>
      <c r="D28" s="357"/>
      <c r="E28" s="357"/>
      <c r="F28" s="357"/>
      <c r="G28" s="357"/>
      <c r="H28" s="357"/>
      <c r="I28" s="357"/>
    </row>
    <row r="29" spans="1:9" ht="15" customHeight="1" x14ac:dyDescent="0.25">
      <c r="A29" s="93" t="s">
        <v>2</v>
      </c>
      <c r="B29" s="378" t="s">
        <v>194</v>
      </c>
      <c r="C29" s="378"/>
      <c r="D29" s="378"/>
      <c r="E29" s="378"/>
      <c r="F29" s="378"/>
      <c r="G29" s="378"/>
      <c r="H29" s="378"/>
      <c r="I29" s="378"/>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xr:uid="{00000000-0004-0000-0100-000000000000}"/>
    <hyperlink ref="B29" r:id="rId1" xr:uid="{00000000-0004-0000-01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topLeftCell="A16" zoomScaleNormal="100" workbookViewId="0">
      <selection activeCell="B35" sqref="B35:F35"/>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7" t="s">
        <v>1</v>
      </c>
      <c r="C1" s="74"/>
      <c r="D1" s="74"/>
      <c r="E1" s="74"/>
      <c r="F1" s="76" t="s">
        <v>5</v>
      </c>
    </row>
    <row r="2" spans="1:16" s="17" customFormat="1" ht="30" customHeight="1" x14ac:dyDescent="0.25">
      <c r="A2" s="15"/>
      <c r="B2" s="472" t="s">
        <v>175</v>
      </c>
      <c r="C2" s="473"/>
      <c r="D2" s="473"/>
      <c r="E2" s="473"/>
      <c r="F2" s="473"/>
      <c r="G2" s="25"/>
      <c r="H2" s="25"/>
      <c r="I2" s="25"/>
      <c r="J2" s="45"/>
      <c r="K2" s="45"/>
      <c r="L2" s="16"/>
      <c r="M2" s="16"/>
      <c r="N2" s="16"/>
      <c r="O2" s="25"/>
      <c r="P2" s="25"/>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4"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60" t="s">
        <v>11</v>
      </c>
      <c r="B33" s="487" t="s">
        <v>114</v>
      </c>
      <c r="C33" s="394"/>
      <c r="D33" s="394"/>
      <c r="E33" s="394"/>
      <c r="F33" s="394"/>
    </row>
    <row r="34" spans="1:6" s="1" customFormat="1" ht="15" customHeight="1" x14ac:dyDescent="0.25">
      <c r="A34" s="93" t="s">
        <v>7</v>
      </c>
      <c r="B34" s="395" t="s">
        <v>151</v>
      </c>
      <c r="C34" s="396"/>
      <c r="D34" s="396"/>
      <c r="E34" s="396"/>
      <c r="F34" s="396"/>
    </row>
    <row r="35" spans="1:6" s="1" customFormat="1" ht="15" customHeight="1" x14ac:dyDescent="0.25">
      <c r="A35" s="93" t="s">
        <v>2</v>
      </c>
      <c r="B35" s="397" t="s">
        <v>194</v>
      </c>
      <c r="C35" s="398"/>
      <c r="D35" s="398"/>
      <c r="E35" s="398"/>
      <c r="F35" s="398"/>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xr:uid="{00000000-0004-0000-1300-000000000000}"/>
    <hyperlink ref="B35" r:id="rId1" xr:uid="{00000000-0004-0000-13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4"/>
  <sheetViews>
    <sheetView showGridLines="0" topLeftCell="A7" zoomScaleNormal="100" workbookViewId="0">
      <selection activeCell="B36" sqref="B36:F36"/>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7" t="s">
        <v>1</v>
      </c>
      <c r="C1" s="74"/>
      <c r="D1" s="74"/>
      <c r="E1" s="74"/>
      <c r="F1" s="76" t="s">
        <v>5</v>
      </c>
    </row>
    <row r="2" spans="1:16" s="17" customFormat="1" ht="30" customHeight="1" x14ac:dyDescent="0.25">
      <c r="A2" s="15"/>
      <c r="B2" s="488" t="s">
        <v>176</v>
      </c>
      <c r="C2" s="489"/>
      <c r="D2" s="489"/>
      <c r="E2" s="489"/>
      <c r="F2" s="489"/>
      <c r="G2" s="25"/>
      <c r="H2" s="25"/>
      <c r="I2" s="25"/>
      <c r="J2" s="45"/>
      <c r="K2" s="45"/>
      <c r="L2" s="16"/>
      <c r="M2" s="16"/>
      <c r="N2" s="16"/>
      <c r="O2" s="25"/>
      <c r="P2" s="25"/>
    </row>
    <row r="3" spans="1:16" ht="15" customHeight="1" x14ac:dyDescent="0.25"/>
    <row r="4" spans="1:16"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s="74" customFormat="1" ht="15" customHeight="1" x14ac:dyDescent="0.25"/>
    <row r="14" spans="1:16" s="74" customFormat="1" ht="15" customHeight="1" x14ac:dyDescent="0.25"/>
    <row r="15" spans="1:16" s="74"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4" customFormat="1" ht="15" customHeight="1" x14ac:dyDescent="0.25"/>
    <row r="33" spans="1:6" ht="15" customHeight="1" x14ac:dyDescent="0.25">
      <c r="A33" s="60" t="s">
        <v>57</v>
      </c>
      <c r="B33" s="490" t="s">
        <v>115</v>
      </c>
      <c r="C33" s="376"/>
      <c r="D33" s="376"/>
      <c r="E33" s="376"/>
      <c r="F33" s="376"/>
    </row>
    <row r="34" spans="1:6" s="1" customFormat="1" ht="15" customHeight="1" x14ac:dyDescent="0.25">
      <c r="A34" s="60" t="s">
        <v>11</v>
      </c>
      <c r="B34" s="487" t="s">
        <v>113</v>
      </c>
      <c r="C34" s="394"/>
      <c r="D34" s="394"/>
      <c r="E34" s="394"/>
      <c r="F34" s="394"/>
    </row>
    <row r="35" spans="1:6" s="1" customFormat="1" ht="15" customHeight="1" x14ac:dyDescent="0.25">
      <c r="A35" s="93" t="s">
        <v>7</v>
      </c>
      <c r="B35" s="395" t="s">
        <v>151</v>
      </c>
      <c r="C35" s="396"/>
      <c r="D35" s="396"/>
      <c r="E35" s="396"/>
      <c r="F35" s="396"/>
    </row>
    <row r="36" spans="1:6" s="1" customFormat="1" ht="15" customHeight="1" x14ac:dyDescent="0.25">
      <c r="A36" s="93" t="s">
        <v>2</v>
      </c>
      <c r="B36" s="397" t="s">
        <v>194</v>
      </c>
      <c r="C36" s="398"/>
      <c r="D36" s="398"/>
      <c r="E36" s="398"/>
      <c r="F36" s="398"/>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
      <c r="B60" s="261" t="s">
        <v>44</v>
      </c>
      <c r="C60" s="261">
        <v>7.1</v>
      </c>
      <c r="D60" s="261">
        <v>15.6</v>
      </c>
    </row>
    <row r="61" spans="1:14" ht="12" customHeight="1" x14ac:dyDescent="0.2">
      <c r="B61" s="261" t="s">
        <v>26</v>
      </c>
      <c r="C61" s="261">
        <v>4.3</v>
      </c>
      <c r="D61" s="261">
        <v>13.7</v>
      </c>
    </row>
    <row r="62" spans="1:14" ht="12" customHeight="1" x14ac:dyDescent="0.2">
      <c r="A62" s="49"/>
      <c r="B62" s="261" t="s">
        <v>27</v>
      </c>
      <c r="C62" s="261">
        <v>16</v>
      </c>
      <c r="D62" s="261">
        <v>1.4</v>
      </c>
      <c r="E62" s="49"/>
      <c r="F62" s="49"/>
      <c r="G62" s="49"/>
      <c r="H62" s="49"/>
      <c r="I62" s="49"/>
    </row>
    <row r="63" spans="1:14" ht="12" customHeight="1" x14ac:dyDescent="0.2">
      <c r="A63" s="23"/>
      <c r="B63" s="261" t="s">
        <v>28</v>
      </c>
      <c r="C63" s="261">
        <v>3.6</v>
      </c>
      <c r="D63" s="261">
        <v>4.4000000000000004</v>
      </c>
      <c r="E63" s="47"/>
      <c r="F63" s="47"/>
      <c r="G63" s="47"/>
      <c r="H63" s="47"/>
      <c r="I63" s="47"/>
      <c r="L63" s="7"/>
      <c r="M63" s="7"/>
      <c r="N63" s="7"/>
    </row>
    <row r="64" spans="1:14" ht="12" customHeight="1" x14ac:dyDescent="0.2">
      <c r="A64" s="23"/>
      <c r="B64" s="261" t="s">
        <v>29</v>
      </c>
      <c r="C64" s="261">
        <v>4.7</v>
      </c>
      <c r="D64" s="261">
        <v>8.8000000000000007</v>
      </c>
      <c r="E64" s="47"/>
      <c r="F64" s="47"/>
      <c r="G64" s="47"/>
      <c r="H64" s="47"/>
      <c r="I64" s="47"/>
    </row>
    <row r="65" spans="1:9" ht="12" customHeight="1" x14ac:dyDescent="0.2">
      <c r="A65" s="23"/>
      <c r="B65" s="261" t="s">
        <v>31</v>
      </c>
      <c r="C65" s="261">
        <v>12.7</v>
      </c>
      <c r="D65" s="261">
        <v>13.6</v>
      </c>
      <c r="E65" s="48"/>
      <c r="F65" s="48"/>
      <c r="G65" s="48"/>
      <c r="H65" s="48"/>
      <c r="I65" s="48"/>
    </row>
    <row r="66" spans="1:9" ht="12" customHeight="1" x14ac:dyDescent="0.2">
      <c r="A66" s="23"/>
      <c r="B66" s="261" t="s">
        <v>49</v>
      </c>
      <c r="C66" s="261">
        <v>6.2</v>
      </c>
      <c r="D66" s="261">
        <v>4.2</v>
      </c>
      <c r="E66" s="47"/>
      <c r="F66" s="47"/>
      <c r="G66" s="47"/>
      <c r="H66" s="47"/>
      <c r="I66" s="47"/>
    </row>
    <row r="67" spans="1:9" s="49" customFormat="1" ht="12" customHeight="1" x14ac:dyDescent="0.2">
      <c r="B67" s="261" t="s">
        <v>87</v>
      </c>
      <c r="C67" s="261">
        <v>2.8</v>
      </c>
      <c r="D67" s="261">
        <v>10.7</v>
      </c>
      <c r="E67" s="42"/>
      <c r="F67" s="42"/>
    </row>
    <row r="68" spans="1:9" s="49" customFormat="1" ht="12" customHeight="1" x14ac:dyDescent="0.2">
      <c r="B68" s="261" t="s">
        <v>30</v>
      </c>
      <c r="C68" s="261">
        <v>4.3</v>
      </c>
      <c r="D68" s="261">
        <v>13.1</v>
      </c>
      <c r="E68" s="42"/>
      <c r="F68" s="42"/>
    </row>
    <row r="69" spans="1:9" s="49" customFormat="1" ht="12" customHeight="1" x14ac:dyDescent="0.2">
      <c r="B69" s="261" t="s">
        <v>33</v>
      </c>
      <c r="C69" s="261">
        <v>10.8</v>
      </c>
      <c r="D69" s="261">
        <v>10.1</v>
      </c>
      <c r="E69" s="42"/>
      <c r="F69" s="42"/>
    </row>
    <row r="70" spans="1:9" s="49" customFormat="1" ht="12" customHeight="1" x14ac:dyDescent="0.2">
      <c r="B70" s="261" t="s">
        <v>41</v>
      </c>
      <c r="C70" s="261">
        <v>4.5999999999999996</v>
      </c>
      <c r="D70" s="261">
        <v>3.7</v>
      </c>
    </row>
    <row r="71" spans="1:9" ht="12" customHeight="1" x14ac:dyDescent="0.2">
      <c r="B71" s="261" t="s">
        <v>32</v>
      </c>
      <c r="C71" s="261">
        <v>16.100000000000001</v>
      </c>
      <c r="D71" s="261">
        <v>19.600000000000001</v>
      </c>
    </row>
    <row r="72" spans="1:9" ht="12" customHeight="1" x14ac:dyDescent="0.2">
      <c r="B72" s="261" t="s">
        <v>36</v>
      </c>
      <c r="C72" s="261">
        <v>5.8</v>
      </c>
      <c r="D72" s="261">
        <v>7.4</v>
      </c>
    </row>
    <row r="73" spans="1:9" ht="12" customHeight="1" x14ac:dyDescent="0.2">
      <c r="B73" s="261" t="s">
        <v>38</v>
      </c>
      <c r="C73" s="261">
        <v>12.2</v>
      </c>
      <c r="D73" s="261">
        <v>8.8000000000000007</v>
      </c>
    </row>
    <row r="74" spans="1:9" ht="12" customHeight="1" x14ac:dyDescent="0.2">
      <c r="B74" s="261" t="s">
        <v>39</v>
      </c>
      <c r="C74" s="261">
        <v>13.5</v>
      </c>
      <c r="D74" s="261">
        <v>4</v>
      </c>
    </row>
    <row r="75" spans="1:9" ht="12" customHeight="1" x14ac:dyDescent="0.2">
      <c r="B75" s="261" t="s">
        <v>43</v>
      </c>
      <c r="C75" s="261">
        <v>6</v>
      </c>
      <c r="D75" s="261">
        <v>10.5</v>
      </c>
    </row>
    <row r="76" spans="1:9" ht="12" customHeight="1" x14ac:dyDescent="0.2">
      <c r="B76" s="261" t="s">
        <v>45</v>
      </c>
      <c r="C76" s="261">
        <v>8.1999999999999993</v>
      </c>
      <c r="D76" s="261">
        <v>2.2000000000000002</v>
      </c>
    </row>
    <row r="77" spans="1:9" ht="12" customHeight="1" x14ac:dyDescent="0.2">
      <c r="B77" s="263" t="s">
        <v>4</v>
      </c>
      <c r="C77" s="261">
        <v>20.8</v>
      </c>
      <c r="D77" s="261">
        <v>8.6</v>
      </c>
    </row>
    <row r="78" spans="1:9" ht="12" customHeight="1" x14ac:dyDescent="0.2">
      <c r="B78" s="261" t="s">
        <v>46</v>
      </c>
      <c r="C78" s="261">
        <v>13.1</v>
      </c>
      <c r="D78" s="261">
        <v>0.6</v>
      </c>
    </row>
    <row r="79" spans="1:9" ht="12" customHeight="1" x14ac:dyDescent="0.2">
      <c r="B79" s="261" t="s">
        <v>48</v>
      </c>
      <c r="C79" s="261">
        <v>9.6</v>
      </c>
      <c r="D79" s="261">
        <v>2.4</v>
      </c>
    </row>
    <row r="80" spans="1:9" ht="12" customHeight="1" x14ac:dyDescent="0.2">
      <c r="B80" s="261" t="s">
        <v>47</v>
      </c>
      <c r="C80" s="261">
        <v>6.5</v>
      </c>
      <c r="D80" s="261">
        <v>8.1</v>
      </c>
    </row>
    <row r="81" spans="2:4" ht="12" customHeight="1" x14ac:dyDescent="0.2">
      <c r="B81" s="261" t="s">
        <v>34</v>
      </c>
      <c r="C81" s="261">
        <v>3</v>
      </c>
      <c r="D81" s="261">
        <v>15.2</v>
      </c>
    </row>
    <row r="82" spans="2:4" ht="12" customHeight="1" x14ac:dyDescent="0.2">
      <c r="B82" s="261" t="s">
        <v>50</v>
      </c>
      <c r="C82" s="261">
        <v>3.4</v>
      </c>
      <c r="D82" s="261">
        <v>14.1</v>
      </c>
    </row>
    <row r="83" spans="2:4" ht="12" customHeight="1" x14ac:dyDescent="0.2">
      <c r="B83" s="261" t="s">
        <v>51</v>
      </c>
      <c r="C83" s="261">
        <v>7.5</v>
      </c>
      <c r="D83" s="261">
        <v>11.2</v>
      </c>
    </row>
    <row r="84" spans="2:4" ht="12" customHeight="1" x14ac:dyDescent="0.25">
      <c r="C84" s="262">
        <f>AVERAGE(C60:C83)</f>
        <v>8.4499999999999993</v>
      </c>
      <c r="D84" s="262">
        <f>AVERAGE(D60:D83)</f>
        <v>8.8333333333333304</v>
      </c>
    </row>
  </sheetData>
  <mergeCells count="5">
    <mergeCell ref="B2:F2"/>
    <mergeCell ref="B34:F34"/>
    <mergeCell ref="B35:F35"/>
    <mergeCell ref="B36:F36"/>
    <mergeCell ref="B33:F33"/>
  </mergeCells>
  <hyperlinks>
    <hyperlink ref="F1" location="Contents!A1" display="[contents Ç]" xr:uid="{00000000-0004-0000-1400-000000000000}"/>
    <hyperlink ref="B36" r:id="rId1" xr:uid="{00000000-0004-0000-14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B17" sqref="B17:I17"/>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77" t="s">
        <v>1</v>
      </c>
      <c r="C1" s="13"/>
      <c r="D1" s="13"/>
      <c r="I1" s="76" t="s">
        <v>5</v>
      </c>
    </row>
    <row r="2" spans="1:19" ht="30" customHeight="1" thickBot="1" x14ac:dyDescent="0.3">
      <c r="B2" s="379" t="s">
        <v>69</v>
      </c>
      <c r="C2" s="391"/>
      <c r="D2" s="391"/>
      <c r="E2" s="391"/>
      <c r="F2" s="392"/>
      <c r="G2" s="392"/>
      <c r="H2" s="392"/>
      <c r="I2" s="392"/>
    </row>
    <row r="3" spans="1:19" ht="45" customHeight="1" x14ac:dyDescent="0.25">
      <c r="B3" s="381" t="s">
        <v>10</v>
      </c>
      <c r="C3" s="383" t="s">
        <v>4</v>
      </c>
      <c r="D3" s="385" t="s">
        <v>66</v>
      </c>
      <c r="E3" s="386"/>
      <c r="F3" s="387"/>
      <c r="G3" s="388" t="s">
        <v>67</v>
      </c>
      <c r="H3" s="386"/>
      <c r="I3" s="386"/>
    </row>
    <row r="4" spans="1:19" ht="30" customHeight="1" x14ac:dyDescent="0.25">
      <c r="B4" s="382"/>
      <c r="C4" s="384"/>
      <c r="D4" s="132" t="s">
        <v>51</v>
      </c>
      <c r="E4" s="133" t="s">
        <v>55</v>
      </c>
      <c r="F4" s="136" t="s">
        <v>30</v>
      </c>
      <c r="G4" s="133" t="s">
        <v>68</v>
      </c>
      <c r="H4" s="133" t="s">
        <v>70</v>
      </c>
      <c r="I4" s="134" t="s">
        <v>46</v>
      </c>
    </row>
    <row r="5" spans="1:19" ht="15" customHeight="1" x14ac:dyDescent="0.25">
      <c r="B5" s="103" t="s">
        <v>77</v>
      </c>
      <c r="C5" s="219">
        <v>2230</v>
      </c>
      <c r="D5" s="220">
        <v>4668.3</v>
      </c>
      <c r="E5" s="217">
        <v>407.8</v>
      </c>
      <c r="F5" s="221">
        <v>3540.6</v>
      </c>
      <c r="G5" s="217">
        <v>1367.1</v>
      </c>
      <c r="H5" s="217">
        <v>192.5</v>
      </c>
      <c r="I5" s="217">
        <v>2769.4</v>
      </c>
    </row>
    <row r="6" spans="1:19" ht="15" customHeight="1" x14ac:dyDescent="0.25">
      <c r="B6" s="14" t="s">
        <v>75</v>
      </c>
      <c r="C6" s="222">
        <v>20.8</v>
      </c>
      <c r="D6" s="223">
        <v>7.5</v>
      </c>
      <c r="E6" s="216">
        <v>5.4</v>
      </c>
      <c r="F6" s="224">
        <v>4.3</v>
      </c>
      <c r="G6" s="216">
        <v>0.7</v>
      </c>
      <c r="H6" s="216">
        <v>37.5</v>
      </c>
      <c r="I6" s="216">
        <v>13.1</v>
      </c>
    </row>
    <row r="7" spans="1:19" ht="15" customHeight="1" x14ac:dyDescent="0.25">
      <c r="B7" s="3" t="s">
        <v>79</v>
      </c>
      <c r="C7" s="219">
        <v>13.082865246168501</v>
      </c>
      <c r="D7" s="220">
        <v>11.655423542047799</v>
      </c>
      <c r="E7" s="217">
        <v>6.6223783055507397</v>
      </c>
      <c r="F7" s="221">
        <v>3.2156926188235602</v>
      </c>
      <c r="G7" s="217">
        <v>1.8664827291510999</v>
      </c>
      <c r="H7" s="217">
        <v>55.469988518160498</v>
      </c>
      <c r="I7" s="217">
        <v>10.2446519284524</v>
      </c>
    </row>
    <row r="8" spans="1:19" ht="15" customHeight="1" x14ac:dyDescent="0.25">
      <c r="B8" s="14" t="s">
        <v>78</v>
      </c>
      <c r="C8" s="222">
        <v>918.6</v>
      </c>
      <c r="D8" s="223">
        <v>6955.7</v>
      </c>
      <c r="E8" s="216">
        <v>1762.8</v>
      </c>
      <c r="F8" s="224">
        <v>10758.1</v>
      </c>
      <c r="G8" s="216">
        <v>688</v>
      </c>
      <c r="H8" s="216">
        <v>12.1</v>
      </c>
      <c r="I8" s="216">
        <v>132.80000000000001</v>
      </c>
    </row>
    <row r="9" spans="1:19" ht="15" customHeight="1" x14ac:dyDescent="0.25">
      <c r="B9" s="3" t="s">
        <v>76</v>
      </c>
      <c r="C9" s="219">
        <v>8.6</v>
      </c>
      <c r="D9" s="220">
        <v>11.2</v>
      </c>
      <c r="E9" s="217">
        <v>23.2</v>
      </c>
      <c r="F9" s="221">
        <v>13.1</v>
      </c>
      <c r="G9" s="217">
        <v>0.4</v>
      </c>
      <c r="H9" s="217">
        <v>2.4</v>
      </c>
      <c r="I9" s="217">
        <v>0.6</v>
      </c>
    </row>
    <row r="10" spans="1:19" ht="15" customHeight="1" x14ac:dyDescent="0.25">
      <c r="B10" s="14" t="s">
        <v>74</v>
      </c>
      <c r="C10" s="222">
        <v>4372.3655301992394</v>
      </c>
      <c r="D10" s="223">
        <v>1711.9127251130399</v>
      </c>
      <c r="E10" s="216">
        <v>3148.89436296228</v>
      </c>
      <c r="F10" s="224">
        <v>15204.3732746322</v>
      </c>
      <c r="G10" s="216">
        <v>2537.2334704600003</v>
      </c>
      <c r="H10" s="216">
        <v>175.89420786446701</v>
      </c>
      <c r="I10" s="216">
        <v>3515</v>
      </c>
    </row>
    <row r="11" spans="1:19" ht="15" customHeight="1" x14ac:dyDescent="0.25">
      <c r="B11" s="3" t="s">
        <v>72</v>
      </c>
      <c r="C11" s="219">
        <v>1.9872388283157221</v>
      </c>
      <c r="D11" s="220">
        <v>6.7895837781193569E-2</v>
      </c>
      <c r="E11" s="217">
        <v>0.48416455903875072</v>
      </c>
      <c r="F11" s="221">
        <v>0.41829753565248706</v>
      </c>
      <c r="G11" s="217">
        <v>0.11298320966167756</v>
      </c>
      <c r="H11" s="217">
        <v>9.3158218950367768</v>
      </c>
      <c r="I11" s="217">
        <v>1.8535298816880597</v>
      </c>
    </row>
    <row r="12" spans="1:19" ht="15" customHeight="1" thickBot="1" x14ac:dyDescent="0.3">
      <c r="B12" s="94" t="s">
        <v>73</v>
      </c>
      <c r="C12" s="225">
        <v>1230.9370280103701</v>
      </c>
      <c r="D12" s="226">
        <v>2221.88703762558</v>
      </c>
      <c r="E12" s="218">
        <v>30108.978011200699</v>
      </c>
      <c r="F12" s="227">
        <v>16700.616414488301</v>
      </c>
      <c r="G12" s="218">
        <v>1019.4464817200001</v>
      </c>
      <c r="H12" s="218">
        <v>9.7283629855508593</v>
      </c>
      <c r="I12" s="218">
        <v>543</v>
      </c>
    </row>
    <row r="13" spans="1:19" ht="15" customHeight="1" x14ac:dyDescent="0.25">
      <c r="B13" s="4"/>
      <c r="C13" s="4"/>
      <c r="D13" s="4"/>
      <c r="E13" s="4"/>
      <c r="F13" s="4"/>
      <c r="G13" s="5"/>
      <c r="H13" s="5"/>
      <c r="I13" s="5"/>
    </row>
    <row r="14" spans="1:19" ht="15" customHeight="1" x14ac:dyDescent="0.25">
      <c r="A14" s="60" t="s">
        <v>57</v>
      </c>
      <c r="B14" s="389" t="s">
        <v>129</v>
      </c>
      <c r="C14" s="390"/>
      <c r="D14" s="390"/>
      <c r="E14" s="390"/>
      <c r="F14" s="390"/>
      <c r="G14" s="390"/>
      <c r="H14" s="390"/>
      <c r="I14" s="390"/>
      <c r="K14"/>
      <c r="L14"/>
      <c r="M14"/>
      <c r="N14"/>
      <c r="O14"/>
      <c r="P14"/>
      <c r="Q14"/>
      <c r="R14"/>
      <c r="S14"/>
    </row>
    <row r="15" spans="1:19" ht="30" customHeight="1" x14ac:dyDescent="0.25">
      <c r="A15" s="60" t="s">
        <v>11</v>
      </c>
      <c r="B15" s="393" t="s">
        <v>108</v>
      </c>
      <c r="C15" s="394"/>
      <c r="D15" s="394"/>
      <c r="E15" s="394"/>
      <c r="F15" s="394"/>
      <c r="G15" s="394"/>
      <c r="H15" s="394"/>
      <c r="I15" s="394"/>
    </row>
    <row r="16" spans="1:19" ht="15" customHeight="1" x14ac:dyDescent="0.25">
      <c r="A16" s="93" t="s">
        <v>7</v>
      </c>
      <c r="B16" s="395" t="s">
        <v>151</v>
      </c>
      <c r="C16" s="396"/>
      <c r="D16" s="396"/>
      <c r="E16" s="396"/>
      <c r="F16" s="396"/>
      <c r="G16" s="396"/>
      <c r="H16" s="396"/>
      <c r="I16" s="396"/>
    </row>
    <row r="17" spans="1:17" ht="15" customHeight="1" x14ac:dyDescent="0.25">
      <c r="A17" s="93" t="s">
        <v>2</v>
      </c>
      <c r="B17" s="397" t="s">
        <v>194</v>
      </c>
      <c r="C17" s="398"/>
      <c r="D17" s="398"/>
      <c r="E17" s="398"/>
      <c r="F17" s="398"/>
      <c r="G17" s="398"/>
      <c r="H17" s="398"/>
      <c r="I17" s="398"/>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xr:uid="{00000000-0004-0000-0200-000000000000}"/>
    <hyperlink ref="B17" r:id="rId1" xr:uid="{00000000-0004-0000-02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topLeftCell="A58" zoomScaleNormal="100" workbookViewId="0">
      <selection activeCell="B81" sqref="B81:H8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77" t="s">
        <v>1</v>
      </c>
      <c r="C1" s="73"/>
      <c r="D1" s="73"/>
      <c r="E1" s="13"/>
      <c r="F1" s="13"/>
      <c r="G1" s="13"/>
      <c r="H1" s="76" t="s">
        <v>5</v>
      </c>
    </row>
    <row r="2" spans="1:8" ht="30" customHeight="1" thickBot="1" x14ac:dyDescent="0.3">
      <c r="B2" s="379" t="s">
        <v>8</v>
      </c>
      <c r="C2" s="379"/>
      <c r="D2" s="379"/>
      <c r="E2" s="391"/>
      <c r="F2" s="391"/>
      <c r="G2" s="391"/>
      <c r="H2" s="391"/>
    </row>
    <row r="3" spans="1:8" ht="30" customHeight="1" x14ac:dyDescent="0.25">
      <c r="B3" s="403" t="s">
        <v>12</v>
      </c>
      <c r="C3" s="383" t="s">
        <v>3</v>
      </c>
      <c r="D3" s="406" t="s">
        <v>131</v>
      </c>
      <c r="E3" s="407"/>
      <c r="F3" s="408"/>
      <c r="G3" s="409" t="s">
        <v>132</v>
      </c>
      <c r="H3" s="410"/>
    </row>
    <row r="4" spans="1:8" ht="30" customHeight="1" x14ac:dyDescent="0.25">
      <c r="B4" s="404"/>
      <c r="C4" s="405"/>
      <c r="D4" s="110" t="s">
        <v>23</v>
      </c>
      <c r="E4" s="111" t="s">
        <v>24</v>
      </c>
      <c r="F4" s="112" t="s">
        <v>25</v>
      </c>
      <c r="G4" s="296" t="s">
        <v>133</v>
      </c>
      <c r="H4" s="297" t="s">
        <v>134</v>
      </c>
    </row>
    <row r="5" spans="1:8" ht="15" customHeight="1" x14ac:dyDescent="0.25">
      <c r="B5" s="81">
        <v>1901</v>
      </c>
      <c r="C5" s="142">
        <v>20646</v>
      </c>
      <c r="D5" s="142">
        <v>18426</v>
      </c>
      <c r="E5" s="145">
        <v>207</v>
      </c>
      <c r="F5" s="146">
        <v>2013</v>
      </c>
      <c r="G5" s="145">
        <v>3097</v>
      </c>
      <c r="H5" s="142">
        <f>C5-G5</f>
        <v>17549</v>
      </c>
    </row>
    <row r="6" spans="1:8" ht="15" customHeight="1" x14ac:dyDescent="0.25">
      <c r="B6" s="109">
        <v>1902</v>
      </c>
      <c r="C6" s="143">
        <v>24170</v>
      </c>
      <c r="D6" s="143">
        <v>21916</v>
      </c>
      <c r="E6" s="147">
        <v>290</v>
      </c>
      <c r="F6" s="148">
        <v>1964</v>
      </c>
      <c r="G6" s="147">
        <v>3626</v>
      </c>
      <c r="H6" s="153">
        <f>C6-G6</f>
        <v>20544</v>
      </c>
    </row>
    <row r="7" spans="1:8" ht="15" customHeight="1" x14ac:dyDescent="0.25">
      <c r="B7" s="81">
        <v>1903</v>
      </c>
      <c r="C7" s="142">
        <v>21611</v>
      </c>
      <c r="D7" s="142">
        <v>19339</v>
      </c>
      <c r="E7" s="145">
        <v>320</v>
      </c>
      <c r="F7" s="146">
        <v>1952</v>
      </c>
      <c r="G7" s="145">
        <v>3242</v>
      </c>
      <c r="H7" s="142">
        <f t="shared" ref="H7:H70" si="0">C7-G7</f>
        <v>18369</v>
      </c>
    </row>
    <row r="8" spans="1:8" ht="15" customHeight="1" x14ac:dyDescent="0.25">
      <c r="B8" s="109">
        <v>1904</v>
      </c>
      <c r="C8" s="143">
        <v>28304</v>
      </c>
      <c r="D8" s="143">
        <v>25963</v>
      </c>
      <c r="E8" s="147">
        <v>379</v>
      </c>
      <c r="F8" s="148">
        <v>1962</v>
      </c>
      <c r="G8" s="147">
        <v>4246</v>
      </c>
      <c r="H8" s="153">
        <f t="shared" si="0"/>
        <v>24058</v>
      </c>
    </row>
    <row r="9" spans="1:8" ht="15" customHeight="1" x14ac:dyDescent="0.25">
      <c r="B9" s="81">
        <v>1905</v>
      </c>
      <c r="C9" s="142">
        <v>33610</v>
      </c>
      <c r="D9" s="142">
        <v>31227</v>
      </c>
      <c r="E9" s="145">
        <v>292</v>
      </c>
      <c r="F9" s="146">
        <v>2091</v>
      </c>
      <c r="G9" s="145">
        <v>5042</v>
      </c>
      <c r="H9" s="142">
        <f t="shared" si="0"/>
        <v>28568</v>
      </c>
    </row>
    <row r="10" spans="1:8" ht="15" customHeight="1" x14ac:dyDescent="0.25">
      <c r="B10" s="109">
        <v>1906</v>
      </c>
      <c r="C10" s="143">
        <v>38093</v>
      </c>
      <c r="D10" s="143">
        <v>34094</v>
      </c>
      <c r="E10" s="149">
        <v>369</v>
      </c>
      <c r="F10" s="150">
        <v>3630</v>
      </c>
      <c r="G10" s="149">
        <v>5714</v>
      </c>
      <c r="H10" s="153">
        <f t="shared" si="0"/>
        <v>32379</v>
      </c>
    </row>
    <row r="11" spans="1:8" ht="15" customHeight="1" x14ac:dyDescent="0.25">
      <c r="B11" s="81">
        <v>1907</v>
      </c>
      <c r="C11" s="142">
        <v>41950</v>
      </c>
      <c r="D11" s="142">
        <v>40152</v>
      </c>
      <c r="E11" s="145">
        <v>106</v>
      </c>
      <c r="F11" s="146">
        <v>1692</v>
      </c>
      <c r="G11" s="145">
        <v>6293</v>
      </c>
      <c r="H11" s="142">
        <f t="shared" si="0"/>
        <v>35657</v>
      </c>
    </row>
    <row r="12" spans="1:8" ht="15" customHeight="1" x14ac:dyDescent="0.25">
      <c r="B12" s="109">
        <v>1908</v>
      </c>
      <c r="C12" s="143">
        <v>40995</v>
      </c>
      <c r="D12" s="143">
        <v>40046</v>
      </c>
      <c r="E12" s="147">
        <v>83</v>
      </c>
      <c r="F12" s="148">
        <v>866</v>
      </c>
      <c r="G12" s="147">
        <v>6022</v>
      </c>
      <c r="H12" s="153">
        <f t="shared" si="0"/>
        <v>34973</v>
      </c>
    </row>
    <row r="13" spans="1:8" ht="15" customHeight="1" x14ac:dyDescent="0.25">
      <c r="B13" s="81">
        <v>1909</v>
      </c>
      <c r="C13" s="142">
        <v>37451</v>
      </c>
      <c r="D13" s="142">
        <v>37295</v>
      </c>
      <c r="E13" s="145">
        <v>67</v>
      </c>
      <c r="F13" s="146">
        <v>89</v>
      </c>
      <c r="G13" s="145">
        <v>5733</v>
      </c>
      <c r="H13" s="142">
        <f t="shared" si="0"/>
        <v>31718</v>
      </c>
    </row>
    <row r="14" spans="1:8" ht="15" customHeight="1" x14ac:dyDescent="0.25">
      <c r="B14" s="109">
        <v>1910</v>
      </c>
      <c r="C14" s="143">
        <v>39675</v>
      </c>
      <c r="D14" s="143">
        <v>39359</v>
      </c>
      <c r="E14" s="147">
        <v>48</v>
      </c>
      <c r="F14" s="148">
        <v>268</v>
      </c>
      <c r="G14" s="147">
        <v>5927</v>
      </c>
      <c r="H14" s="153">
        <f t="shared" si="0"/>
        <v>33748</v>
      </c>
    </row>
    <row r="15" spans="1:8" ht="15" customHeight="1" x14ac:dyDescent="0.25">
      <c r="B15" s="81">
        <v>1911</v>
      </c>
      <c r="C15" s="142">
        <v>59549</v>
      </c>
      <c r="D15" s="142">
        <v>59150</v>
      </c>
      <c r="E15" s="145">
        <v>253</v>
      </c>
      <c r="F15" s="146">
        <v>146</v>
      </c>
      <c r="G15" s="145">
        <v>4176</v>
      </c>
      <c r="H15" s="142">
        <f t="shared" si="0"/>
        <v>55373</v>
      </c>
    </row>
    <row r="16" spans="1:8" ht="15" customHeight="1" x14ac:dyDescent="0.25">
      <c r="B16" s="109">
        <v>1912</v>
      </c>
      <c r="C16" s="143">
        <v>88834</v>
      </c>
      <c r="D16" s="143">
        <v>88383</v>
      </c>
      <c r="E16" s="147">
        <v>329</v>
      </c>
      <c r="F16" s="148">
        <v>122</v>
      </c>
      <c r="G16" s="147">
        <v>6225</v>
      </c>
      <c r="H16" s="153">
        <f t="shared" si="0"/>
        <v>82609</v>
      </c>
    </row>
    <row r="17" spans="2:8" ht="15" customHeight="1" x14ac:dyDescent="0.25">
      <c r="B17" s="81">
        <v>1913</v>
      </c>
      <c r="C17" s="142">
        <v>77425</v>
      </c>
      <c r="D17" s="142">
        <v>77015</v>
      </c>
      <c r="E17" s="145">
        <v>407</v>
      </c>
      <c r="F17" s="146">
        <v>3</v>
      </c>
      <c r="G17" s="145">
        <v>5435</v>
      </c>
      <c r="H17" s="142">
        <f t="shared" si="0"/>
        <v>71990</v>
      </c>
    </row>
    <row r="18" spans="2:8" ht="15" customHeight="1" x14ac:dyDescent="0.25">
      <c r="B18" s="109">
        <v>1914</v>
      </c>
      <c r="C18" s="143">
        <v>25730</v>
      </c>
      <c r="D18" s="143">
        <v>25576</v>
      </c>
      <c r="E18" s="147">
        <v>114</v>
      </c>
      <c r="F18" s="148">
        <v>40</v>
      </c>
      <c r="G18" s="147">
        <v>1801</v>
      </c>
      <c r="H18" s="153">
        <f t="shared" si="0"/>
        <v>23929</v>
      </c>
    </row>
    <row r="19" spans="2:8" ht="15" customHeight="1" x14ac:dyDescent="0.25">
      <c r="B19" s="81">
        <v>1915</v>
      </c>
      <c r="C19" s="142">
        <v>19314</v>
      </c>
      <c r="D19" s="142">
        <v>18830</v>
      </c>
      <c r="E19" s="145">
        <v>390</v>
      </c>
      <c r="F19" s="146">
        <v>94</v>
      </c>
      <c r="G19" s="145">
        <v>1352</v>
      </c>
      <c r="H19" s="142">
        <f t="shared" si="0"/>
        <v>17962</v>
      </c>
    </row>
    <row r="20" spans="2:8" ht="15" customHeight="1" x14ac:dyDescent="0.25">
      <c r="B20" s="109">
        <v>1916</v>
      </c>
      <c r="C20" s="143">
        <v>24897</v>
      </c>
      <c r="D20" s="143">
        <v>21662</v>
      </c>
      <c r="E20" s="147">
        <v>2292</v>
      </c>
      <c r="F20" s="148">
        <v>943</v>
      </c>
      <c r="G20" s="147">
        <v>1743</v>
      </c>
      <c r="H20" s="153">
        <f t="shared" si="0"/>
        <v>23154</v>
      </c>
    </row>
    <row r="21" spans="2:8" ht="15" customHeight="1" x14ac:dyDescent="0.25">
      <c r="B21" s="81">
        <v>1917</v>
      </c>
      <c r="C21" s="142">
        <v>15825</v>
      </c>
      <c r="D21" s="142">
        <v>11593</v>
      </c>
      <c r="E21" s="145">
        <v>3381</v>
      </c>
      <c r="F21" s="146">
        <v>851</v>
      </c>
      <c r="G21" s="145">
        <v>1108</v>
      </c>
      <c r="H21" s="142">
        <f t="shared" si="0"/>
        <v>14717</v>
      </c>
    </row>
    <row r="22" spans="2:8" ht="15" customHeight="1" x14ac:dyDescent="0.25">
      <c r="B22" s="109">
        <v>1918</v>
      </c>
      <c r="C22" s="143">
        <v>11853</v>
      </c>
      <c r="D22" s="143">
        <v>7663</v>
      </c>
      <c r="E22" s="151">
        <v>3219</v>
      </c>
      <c r="F22" s="152">
        <v>971</v>
      </c>
      <c r="G22" s="151">
        <v>830</v>
      </c>
      <c r="H22" s="153">
        <f t="shared" si="0"/>
        <v>11023</v>
      </c>
    </row>
    <row r="23" spans="2:8" ht="15" customHeight="1" x14ac:dyDescent="0.25">
      <c r="B23" s="81">
        <v>1919</v>
      </c>
      <c r="C23" s="142">
        <v>37138</v>
      </c>
      <c r="D23" s="142">
        <v>26883</v>
      </c>
      <c r="E23" s="145">
        <v>7989</v>
      </c>
      <c r="F23" s="146">
        <v>2266</v>
      </c>
      <c r="G23" s="145">
        <v>2600</v>
      </c>
      <c r="H23" s="142">
        <f t="shared" si="0"/>
        <v>34538</v>
      </c>
    </row>
    <row r="24" spans="2:8" ht="15" customHeight="1" x14ac:dyDescent="0.25">
      <c r="B24" s="109">
        <v>1920</v>
      </c>
      <c r="C24" s="143">
        <v>64783</v>
      </c>
      <c r="D24" s="143">
        <v>58618</v>
      </c>
      <c r="E24" s="151">
        <v>5008</v>
      </c>
      <c r="F24" s="152">
        <v>1157</v>
      </c>
      <c r="G24" s="151">
        <v>4535</v>
      </c>
      <c r="H24" s="153">
        <f t="shared" si="0"/>
        <v>60248</v>
      </c>
    </row>
    <row r="25" spans="2:8" ht="15" customHeight="1" x14ac:dyDescent="0.25">
      <c r="B25" s="81">
        <v>1921</v>
      </c>
      <c r="C25" s="142">
        <v>24597</v>
      </c>
      <c r="D25" s="142">
        <v>18387</v>
      </c>
      <c r="E25" s="145">
        <v>5167</v>
      </c>
      <c r="F25" s="146">
        <v>1043</v>
      </c>
      <c r="G25" s="145">
        <v>1722</v>
      </c>
      <c r="H25" s="142">
        <f t="shared" si="0"/>
        <v>22875</v>
      </c>
    </row>
    <row r="26" spans="2:8" ht="15" customHeight="1" x14ac:dyDescent="0.25">
      <c r="B26" s="109">
        <v>1922</v>
      </c>
      <c r="C26" s="143">
        <v>39795</v>
      </c>
      <c r="D26" s="143">
        <v>30536</v>
      </c>
      <c r="E26" s="151">
        <v>8488</v>
      </c>
      <c r="F26" s="152">
        <v>771</v>
      </c>
      <c r="G26" s="151">
        <v>2786</v>
      </c>
      <c r="H26" s="153">
        <f t="shared" si="0"/>
        <v>37009</v>
      </c>
    </row>
    <row r="27" spans="2:8" ht="15" customHeight="1" x14ac:dyDescent="0.25">
      <c r="B27" s="81">
        <v>1923</v>
      </c>
      <c r="C27" s="142">
        <v>40171</v>
      </c>
      <c r="D27" s="142">
        <v>28395</v>
      </c>
      <c r="E27" s="145">
        <v>11195</v>
      </c>
      <c r="F27" s="146">
        <v>581</v>
      </c>
      <c r="G27" s="145">
        <v>2812</v>
      </c>
      <c r="H27" s="142">
        <f t="shared" si="0"/>
        <v>37359</v>
      </c>
    </row>
    <row r="28" spans="2:8" ht="15" customHeight="1" x14ac:dyDescent="0.25">
      <c r="B28" s="109">
        <v>1924</v>
      </c>
      <c r="C28" s="143">
        <v>29710</v>
      </c>
      <c r="D28" s="143">
        <v>17294</v>
      </c>
      <c r="E28" s="151">
        <v>12003</v>
      </c>
      <c r="F28" s="152">
        <v>413</v>
      </c>
      <c r="G28" s="151">
        <v>2080</v>
      </c>
      <c r="H28" s="153">
        <f t="shared" si="0"/>
        <v>27630</v>
      </c>
    </row>
    <row r="29" spans="2:8" ht="15" customHeight="1" x14ac:dyDescent="0.25">
      <c r="B29" s="81">
        <v>1925</v>
      </c>
      <c r="C29" s="142">
        <v>22884</v>
      </c>
      <c r="D29" s="142">
        <v>15697</v>
      </c>
      <c r="E29" s="145">
        <v>6818</v>
      </c>
      <c r="F29" s="146">
        <v>369</v>
      </c>
      <c r="G29" s="145">
        <v>1602</v>
      </c>
      <c r="H29" s="142">
        <f t="shared" si="0"/>
        <v>21282</v>
      </c>
    </row>
    <row r="30" spans="2:8" ht="15" customHeight="1" x14ac:dyDescent="0.25">
      <c r="B30" s="109">
        <v>1926</v>
      </c>
      <c r="C30" s="143">
        <v>42067</v>
      </c>
      <c r="D30" s="143">
        <v>34538</v>
      </c>
      <c r="E30" s="151">
        <v>7087</v>
      </c>
      <c r="F30" s="152">
        <v>442</v>
      </c>
      <c r="G30" s="151">
        <v>2945</v>
      </c>
      <c r="H30" s="153">
        <f t="shared" si="0"/>
        <v>39122</v>
      </c>
    </row>
    <row r="31" spans="2:8" ht="15" customHeight="1" x14ac:dyDescent="0.25">
      <c r="B31" s="81">
        <v>1927</v>
      </c>
      <c r="C31" s="142">
        <v>27674</v>
      </c>
      <c r="D31" s="142">
        <v>24375</v>
      </c>
      <c r="E31" s="145">
        <v>3073</v>
      </c>
      <c r="F31" s="146">
        <v>226</v>
      </c>
      <c r="G31" s="145">
        <v>1937</v>
      </c>
      <c r="H31" s="142">
        <f t="shared" si="0"/>
        <v>25737</v>
      </c>
    </row>
    <row r="32" spans="2:8" ht="15" customHeight="1" x14ac:dyDescent="0.25">
      <c r="B32" s="109">
        <v>1928</v>
      </c>
      <c r="C32" s="143">
        <v>34297</v>
      </c>
      <c r="D32" s="143">
        <v>32084</v>
      </c>
      <c r="E32" s="151">
        <v>2013</v>
      </c>
      <c r="F32" s="152">
        <v>200</v>
      </c>
      <c r="G32" s="151">
        <v>2401</v>
      </c>
      <c r="H32" s="153">
        <f t="shared" si="0"/>
        <v>31896</v>
      </c>
    </row>
    <row r="33" spans="2:8" ht="15" customHeight="1" x14ac:dyDescent="0.25">
      <c r="B33" s="81">
        <v>1929</v>
      </c>
      <c r="C33" s="142">
        <v>40361</v>
      </c>
      <c r="D33" s="142">
        <v>35898</v>
      </c>
      <c r="E33" s="145">
        <v>4122</v>
      </c>
      <c r="F33" s="146">
        <v>341</v>
      </c>
      <c r="G33" s="145">
        <v>2825</v>
      </c>
      <c r="H33" s="142">
        <f t="shared" si="0"/>
        <v>37536</v>
      </c>
    </row>
    <row r="34" spans="2:8" ht="15" customHeight="1" x14ac:dyDescent="0.25">
      <c r="B34" s="109">
        <v>1930</v>
      </c>
      <c r="C34" s="143">
        <v>23196</v>
      </c>
      <c r="D34" s="143">
        <v>15805</v>
      </c>
      <c r="E34" s="151">
        <v>7014</v>
      </c>
      <c r="F34" s="152">
        <v>377</v>
      </c>
      <c r="G34" s="151">
        <v>1624</v>
      </c>
      <c r="H34" s="153">
        <f t="shared" si="0"/>
        <v>21572</v>
      </c>
    </row>
    <row r="35" spans="2:8" ht="15" customHeight="1" x14ac:dyDescent="0.25">
      <c r="B35" s="81">
        <v>1931</v>
      </c>
      <c r="C35" s="142">
        <v>6033</v>
      </c>
      <c r="D35" s="142">
        <v>4055</v>
      </c>
      <c r="E35" s="145">
        <v>1328</v>
      </c>
      <c r="F35" s="146">
        <v>650</v>
      </c>
      <c r="G35" s="145" t="s">
        <v>56</v>
      </c>
      <c r="H35" s="142">
        <v>6033</v>
      </c>
    </row>
    <row r="36" spans="2:8" ht="15" customHeight="1" x14ac:dyDescent="0.25">
      <c r="B36" s="109">
        <v>1932</v>
      </c>
      <c r="C36" s="143">
        <v>5909</v>
      </c>
      <c r="D36" s="143">
        <v>5151</v>
      </c>
      <c r="E36" s="151">
        <v>557</v>
      </c>
      <c r="F36" s="152">
        <v>201</v>
      </c>
      <c r="G36" s="151" t="s">
        <v>56</v>
      </c>
      <c r="H36" s="153">
        <v>5909</v>
      </c>
    </row>
    <row r="37" spans="2:8" ht="15" customHeight="1" x14ac:dyDescent="0.25">
      <c r="B37" s="81">
        <v>1933</v>
      </c>
      <c r="C37" s="142">
        <v>8905</v>
      </c>
      <c r="D37" s="142">
        <v>7872</v>
      </c>
      <c r="E37" s="145">
        <v>720</v>
      </c>
      <c r="F37" s="146">
        <v>313</v>
      </c>
      <c r="G37" s="145" t="s">
        <v>56</v>
      </c>
      <c r="H37" s="142">
        <v>8905</v>
      </c>
    </row>
    <row r="38" spans="2:8" ht="15" customHeight="1" x14ac:dyDescent="0.25">
      <c r="B38" s="109">
        <v>1934</v>
      </c>
      <c r="C38" s="143">
        <v>7472</v>
      </c>
      <c r="D38" s="143">
        <v>6491</v>
      </c>
      <c r="E38" s="151">
        <v>623</v>
      </c>
      <c r="F38" s="152">
        <v>358</v>
      </c>
      <c r="G38" s="151" t="s">
        <v>56</v>
      </c>
      <c r="H38" s="153">
        <v>7472</v>
      </c>
    </row>
    <row r="39" spans="2:8" ht="15" customHeight="1" x14ac:dyDescent="0.25">
      <c r="B39" s="81">
        <v>1935</v>
      </c>
      <c r="C39" s="142">
        <v>9140</v>
      </c>
      <c r="D39" s="142">
        <v>8228</v>
      </c>
      <c r="E39" s="145">
        <v>434</v>
      </c>
      <c r="F39" s="146">
        <v>478</v>
      </c>
      <c r="G39" s="145" t="s">
        <v>56</v>
      </c>
      <c r="H39" s="142">
        <v>9140</v>
      </c>
    </row>
    <row r="40" spans="2:8" ht="15" customHeight="1" x14ac:dyDescent="0.25">
      <c r="B40" s="109">
        <v>1936</v>
      </c>
      <c r="C40" s="143">
        <v>12484</v>
      </c>
      <c r="D40" s="143">
        <v>12024</v>
      </c>
      <c r="E40" s="151" t="s">
        <v>56</v>
      </c>
      <c r="F40" s="152">
        <v>460</v>
      </c>
      <c r="G40" s="151" t="s">
        <v>56</v>
      </c>
      <c r="H40" s="153">
        <v>12484</v>
      </c>
    </row>
    <row r="41" spans="2:8" ht="15" customHeight="1" x14ac:dyDescent="0.25">
      <c r="B41" s="81">
        <v>1937</v>
      </c>
      <c r="C41" s="142">
        <v>14667</v>
      </c>
      <c r="D41" s="142">
        <v>13505</v>
      </c>
      <c r="E41" s="145" t="s">
        <v>56</v>
      </c>
      <c r="F41" s="146">
        <v>1162</v>
      </c>
      <c r="G41" s="145" t="s">
        <v>56</v>
      </c>
      <c r="H41" s="142">
        <v>14667</v>
      </c>
    </row>
    <row r="42" spans="2:8" ht="15" customHeight="1" x14ac:dyDescent="0.25">
      <c r="B42" s="109">
        <v>1938</v>
      </c>
      <c r="C42" s="143">
        <v>13609</v>
      </c>
      <c r="D42" s="143">
        <v>11290</v>
      </c>
      <c r="E42" s="151" t="s">
        <v>56</v>
      </c>
      <c r="F42" s="152">
        <v>2319</v>
      </c>
      <c r="G42" s="151" t="s">
        <v>56</v>
      </c>
      <c r="H42" s="153">
        <v>13609</v>
      </c>
    </row>
    <row r="43" spans="2:8" ht="15" customHeight="1" x14ac:dyDescent="0.25">
      <c r="B43" s="81">
        <v>1939</v>
      </c>
      <c r="C43" s="142">
        <v>17807</v>
      </c>
      <c r="D43" s="142">
        <v>17466</v>
      </c>
      <c r="E43" s="145" t="s">
        <v>56</v>
      </c>
      <c r="F43" s="146">
        <v>341</v>
      </c>
      <c r="G43" s="145" t="s">
        <v>56</v>
      </c>
      <c r="H43" s="142">
        <v>17807</v>
      </c>
    </row>
    <row r="44" spans="2:8" ht="15" customHeight="1" x14ac:dyDescent="0.25">
      <c r="B44" s="109">
        <v>1940</v>
      </c>
      <c r="C44" s="143">
        <v>13226</v>
      </c>
      <c r="D44" s="143">
        <v>13013</v>
      </c>
      <c r="E44" s="151" t="s">
        <v>56</v>
      </c>
      <c r="F44" s="152">
        <v>213</v>
      </c>
      <c r="G44" s="151" t="s">
        <v>56</v>
      </c>
      <c r="H44" s="153">
        <v>13226</v>
      </c>
    </row>
    <row r="45" spans="2:8" ht="15" customHeight="1" x14ac:dyDescent="0.25">
      <c r="B45" s="81">
        <v>1941</v>
      </c>
      <c r="C45" s="142">
        <v>6260</v>
      </c>
      <c r="D45" s="142">
        <v>6191</v>
      </c>
      <c r="E45" s="145" t="s">
        <v>56</v>
      </c>
      <c r="F45" s="146">
        <v>69</v>
      </c>
      <c r="G45" s="145" t="s">
        <v>56</v>
      </c>
      <c r="H45" s="142">
        <v>6260</v>
      </c>
    </row>
    <row r="46" spans="2:8" ht="15" customHeight="1" x14ac:dyDescent="0.25">
      <c r="B46" s="109">
        <v>1942</v>
      </c>
      <c r="C46" s="143">
        <v>2214</v>
      </c>
      <c r="D46" s="143">
        <v>2108</v>
      </c>
      <c r="E46" s="151" t="s">
        <v>56</v>
      </c>
      <c r="F46" s="152">
        <v>106</v>
      </c>
      <c r="G46" s="151" t="s">
        <v>56</v>
      </c>
      <c r="H46" s="153">
        <v>2214</v>
      </c>
    </row>
    <row r="47" spans="2:8" ht="15" customHeight="1" x14ac:dyDescent="0.25">
      <c r="B47" s="81">
        <v>1943</v>
      </c>
      <c r="C47" s="142">
        <v>893</v>
      </c>
      <c r="D47" s="142">
        <v>660</v>
      </c>
      <c r="E47" s="145" t="s">
        <v>56</v>
      </c>
      <c r="F47" s="146">
        <v>233</v>
      </c>
      <c r="G47" s="145" t="s">
        <v>56</v>
      </c>
      <c r="H47" s="142">
        <v>893</v>
      </c>
    </row>
    <row r="48" spans="2:8" ht="15" customHeight="1" x14ac:dyDescent="0.25">
      <c r="B48" s="109">
        <v>1944</v>
      </c>
      <c r="C48" s="143">
        <v>2424</v>
      </c>
      <c r="D48" s="143">
        <v>2168</v>
      </c>
      <c r="E48" s="151" t="s">
        <v>56</v>
      </c>
      <c r="F48" s="152">
        <v>256</v>
      </c>
      <c r="G48" s="151" t="s">
        <v>56</v>
      </c>
      <c r="H48" s="153">
        <v>2424</v>
      </c>
    </row>
    <row r="49" spans="2:8" ht="15" customHeight="1" x14ac:dyDescent="0.25">
      <c r="B49" s="81">
        <v>1945</v>
      </c>
      <c r="C49" s="142">
        <v>5938</v>
      </c>
      <c r="D49" s="142">
        <v>5728</v>
      </c>
      <c r="E49" s="145" t="s">
        <v>56</v>
      </c>
      <c r="F49" s="146">
        <v>210</v>
      </c>
      <c r="G49" s="145" t="s">
        <v>56</v>
      </c>
      <c r="H49" s="142">
        <v>5938</v>
      </c>
    </row>
    <row r="50" spans="2:8" ht="15" customHeight="1" x14ac:dyDescent="0.25">
      <c r="B50" s="109">
        <v>1946</v>
      </c>
      <c r="C50" s="143">
        <v>8275</v>
      </c>
      <c r="D50" s="143">
        <v>8123</v>
      </c>
      <c r="E50" s="151" t="s">
        <v>56</v>
      </c>
      <c r="F50" s="152">
        <v>152</v>
      </c>
      <c r="G50" s="151" t="s">
        <v>56</v>
      </c>
      <c r="H50" s="153">
        <v>8275</v>
      </c>
    </row>
    <row r="51" spans="2:8" ht="15" customHeight="1" x14ac:dyDescent="0.25">
      <c r="B51" s="81">
        <v>1947</v>
      </c>
      <c r="C51" s="142">
        <v>12838</v>
      </c>
      <c r="D51" s="142">
        <v>12128</v>
      </c>
      <c r="E51" s="145" t="s">
        <v>56</v>
      </c>
      <c r="F51" s="146">
        <v>710</v>
      </c>
      <c r="G51" s="145" t="s">
        <v>56</v>
      </c>
      <c r="H51" s="142">
        <v>12838</v>
      </c>
    </row>
    <row r="52" spans="2:8" ht="15" customHeight="1" x14ac:dyDescent="0.25">
      <c r="B52" s="109">
        <v>1948</v>
      </c>
      <c r="C52" s="143">
        <v>12343</v>
      </c>
      <c r="D52" s="143">
        <v>11474</v>
      </c>
      <c r="E52" s="151" t="s">
        <v>56</v>
      </c>
      <c r="F52" s="152">
        <v>869</v>
      </c>
      <c r="G52" s="151" t="s">
        <v>56</v>
      </c>
      <c r="H52" s="153">
        <v>12343</v>
      </c>
    </row>
    <row r="53" spans="2:8" ht="15" customHeight="1" x14ac:dyDescent="0.25">
      <c r="B53" s="81">
        <v>1949</v>
      </c>
      <c r="C53" s="142">
        <v>17296</v>
      </c>
      <c r="D53" s="142">
        <v>15647</v>
      </c>
      <c r="E53" s="145" t="s">
        <v>56</v>
      </c>
      <c r="F53" s="146">
        <v>1649</v>
      </c>
      <c r="G53" s="145" t="s">
        <v>56</v>
      </c>
      <c r="H53" s="142">
        <v>17296</v>
      </c>
    </row>
    <row r="54" spans="2:8" ht="15" customHeight="1" x14ac:dyDescent="0.25">
      <c r="B54" s="109">
        <v>1950</v>
      </c>
      <c r="C54" s="143">
        <v>21892</v>
      </c>
      <c r="D54" s="143">
        <v>21491</v>
      </c>
      <c r="E54" s="151">
        <v>401</v>
      </c>
      <c r="F54" s="152" t="s">
        <v>56</v>
      </c>
      <c r="G54" s="151" t="s">
        <v>56</v>
      </c>
      <c r="H54" s="153">
        <v>21892</v>
      </c>
    </row>
    <row r="55" spans="2:8" ht="15" customHeight="1" x14ac:dyDescent="0.25">
      <c r="B55" s="81">
        <v>1951</v>
      </c>
      <c r="C55" s="142">
        <v>34015</v>
      </c>
      <c r="D55" s="142">
        <v>33341</v>
      </c>
      <c r="E55" s="145">
        <v>674</v>
      </c>
      <c r="F55" s="146" t="s">
        <v>56</v>
      </c>
      <c r="G55" s="145">
        <v>351</v>
      </c>
      <c r="H55" s="142">
        <f t="shared" si="0"/>
        <v>33664</v>
      </c>
    </row>
    <row r="56" spans="2:8" ht="15" customHeight="1" x14ac:dyDescent="0.25">
      <c r="B56" s="109">
        <v>1952</v>
      </c>
      <c r="C56" s="143">
        <v>47407</v>
      </c>
      <c r="D56" s="143">
        <v>46544</v>
      </c>
      <c r="E56" s="151">
        <v>863</v>
      </c>
      <c r="F56" s="152" t="s">
        <v>56</v>
      </c>
      <c r="G56" s="151">
        <v>389</v>
      </c>
      <c r="H56" s="153">
        <f t="shared" si="0"/>
        <v>47018</v>
      </c>
    </row>
    <row r="57" spans="2:8" ht="15" customHeight="1" x14ac:dyDescent="0.25">
      <c r="B57" s="81">
        <v>1953</v>
      </c>
      <c r="C57" s="142">
        <v>39962</v>
      </c>
      <c r="D57" s="142">
        <v>39026</v>
      </c>
      <c r="E57" s="145">
        <v>936</v>
      </c>
      <c r="F57" s="146" t="s">
        <v>56</v>
      </c>
      <c r="G57" s="145">
        <v>276</v>
      </c>
      <c r="H57" s="142">
        <f t="shared" si="0"/>
        <v>39686</v>
      </c>
    </row>
    <row r="58" spans="2:8" ht="15" customHeight="1" x14ac:dyDescent="0.25">
      <c r="B58" s="109">
        <v>1954</v>
      </c>
      <c r="C58" s="143">
        <v>41190</v>
      </c>
      <c r="D58" s="143">
        <v>40234</v>
      </c>
      <c r="E58" s="151">
        <v>956</v>
      </c>
      <c r="F58" s="152" t="s">
        <v>56</v>
      </c>
      <c r="G58" s="151">
        <v>179</v>
      </c>
      <c r="H58" s="153">
        <f t="shared" si="0"/>
        <v>41011</v>
      </c>
    </row>
    <row r="59" spans="2:8" ht="15" customHeight="1" x14ac:dyDescent="0.25">
      <c r="B59" s="81">
        <v>1955</v>
      </c>
      <c r="C59" s="142">
        <v>30147</v>
      </c>
      <c r="D59" s="142">
        <v>28690</v>
      </c>
      <c r="E59" s="145">
        <v>1457</v>
      </c>
      <c r="F59" s="146" t="s">
        <v>56</v>
      </c>
      <c r="G59" s="145">
        <v>351</v>
      </c>
      <c r="H59" s="142">
        <f t="shared" si="0"/>
        <v>29796</v>
      </c>
    </row>
    <row r="60" spans="2:8" ht="15" customHeight="1" x14ac:dyDescent="0.25">
      <c r="B60" s="109">
        <v>1956</v>
      </c>
      <c r="C60" s="143">
        <v>28096</v>
      </c>
      <c r="D60" s="143">
        <v>26072</v>
      </c>
      <c r="E60" s="151">
        <v>2024</v>
      </c>
      <c r="F60" s="152" t="s">
        <v>56</v>
      </c>
      <c r="G60" s="151">
        <v>1079</v>
      </c>
      <c r="H60" s="153">
        <f t="shared" si="0"/>
        <v>27017</v>
      </c>
    </row>
    <row r="61" spans="2:8" ht="15" customHeight="1" x14ac:dyDescent="0.25">
      <c r="B61" s="81">
        <v>1957</v>
      </c>
      <c r="C61" s="142">
        <v>33894</v>
      </c>
      <c r="D61" s="142">
        <v>32150</v>
      </c>
      <c r="E61" s="145">
        <v>1744</v>
      </c>
      <c r="F61" s="146" t="s">
        <v>56</v>
      </c>
      <c r="G61" s="145">
        <v>1538</v>
      </c>
      <c r="H61" s="142">
        <f t="shared" si="0"/>
        <v>32356</v>
      </c>
    </row>
    <row r="62" spans="2:8" ht="15" customHeight="1" x14ac:dyDescent="0.25">
      <c r="B62" s="109">
        <v>1958</v>
      </c>
      <c r="C62" s="143">
        <v>35600</v>
      </c>
      <c r="D62" s="143">
        <v>29207</v>
      </c>
      <c r="E62" s="151">
        <v>6393</v>
      </c>
      <c r="F62" s="152" t="s">
        <v>56</v>
      </c>
      <c r="G62" s="151">
        <v>1570</v>
      </c>
      <c r="H62" s="153">
        <f t="shared" si="0"/>
        <v>34030</v>
      </c>
    </row>
    <row r="63" spans="2:8" ht="15" customHeight="1" x14ac:dyDescent="0.25">
      <c r="B63" s="81">
        <v>1959</v>
      </c>
      <c r="C63" s="142">
        <v>34754</v>
      </c>
      <c r="D63" s="142">
        <v>29780</v>
      </c>
      <c r="E63" s="145">
        <v>4974</v>
      </c>
      <c r="F63" s="146" t="s">
        <v>56</v>
      </c>
      <c r="G63" s="145">
        <v>1296</v>
      </c>
      <c r="H63" s="142">
        <f t="shared" si="0"/>
        <v>33458</v>
      </c>
    </row>
    <row r="64" spans="2:8" ht="15" customHeight="1" x14ac:dyDescent="0.25">
      <c r="B64" s="109">
        <v>1960</v>
      </c>
      <c r="C64" s="143">
        <v>35159</v>
      </c>
      <c r="D64" s="143">
        <v>28513</v>
      </c>
      <c r="E64" s="151">
        <v>6646</v>
      </c>
      <c r="F64" s="152" t="s">
        <v>56</v>
      </c>
      <c r="G64" s="151">
        <v>2841</v>
      </c>
      <c r="H64" s="153">
        <f t="shared" si="0"/>
        <v>32318</v>
      </c>
    </row>
    <row r="65" spans="1:8" ht="15" customHeight="1" x14ac:dyDescent="0.25">
      <c r="B65" s="81">
        <v>1961</v>
      </c>
      <c r="C65" s="142">
        <v>38572</v>
      </c>
      <c r="D65" s="142">
        <v>27499</v>
      </c>
      <c r="E65" s="145">
        <v>11073</v>
      </c>
      <c r="F65" s="146" t="s">
        <v>56</v>
      </c>
      <c r="G65" s="145">
        <v>5046</v>
      </c>
      <c r="H65" s="142">
        <f t="shared" si="0"/>
        <v>33526</v>
      </c>
    </row>
    <row r="66" spans="1:8" ht="15" customHeight="1" x14ac:dyDescent="0.25">
      <c r="B66" s="109">
        <v>1962</v>
      </c>
      <c r="C66" s="143">
        <v>43002</v>
      </c>
      <c r="D66" s="143">
        <v>24376</v>
      </c>
      <c r="E66" s="151">
        <v>18626</v>
      </c>
      <c r="F66" s="152" t="s">
        <v>56</v>
      </c>
      <c r="G66" s="151">
        <v>9463</v>
      </c>
      <c r="H66" s="153">
        <f t="shared" si="0"/>
        <v>33539</v>
      </c>
    </row>
    <row r="67" spans="1:8" ht="15" customHeight="1" x14ac:dyDescent="0.25">
      <c r="B67" s="81">
        <v>1963</v>
      </c>
      <c r="C67" s="142">
        <v>55218</v>
      </c>
      <c r="D67" s="142">
        <v>22420</v>
      </c>
      <c r="E67" s="145">
        <v>32798</v>
      </c>
      <c r="F67" s="146" t="s">
        <v>56</v>
      </c>
      <c r="G67" s="145">
        <v>17389</v>
      </c>
      <c r="H67" s="142">
        <f t="shared" si="0"/>
        <v>37829</v>
      </c>
    </row>
    <row r="68" spans="1:8" ht="15" customHeight="1" x14ac:dyDescent="0.25">
      <c r="B68" s="109">
        <v>1964</v>
      </c>
      <c r="C68" s="143">
        <v>75576</v>
      </c>
      <c r="D68" s="143">
        <v>17232</v>
      </c>
      <c r="E68" s="151">
        <v>58344</v>
      </c>
      <c r="F68" s="152" t="s">
        <v>56</v>
      </c>
      <c r="G68" s="151">
        <v>32256</v>
      </c>
      <c r="H68" s="153">
        <f t="shared" si="0"/>
        <v>43320</v>
      </c>
    </row>
    <row r="69" spans="1:8" ht="15" customHeight="1" x14ac:dyDescent="0.25">
      <c r="B69" s="81">
        <v>1965</v>
      </c>
      <c r="C69" s="142">
        <v>91488</v>
      </c>
      <c r="D69" s="142">
        <v>17557</v>
      </c>
      <c r="E69" s="145">
        <v>73931</v>
      </c>
      <c r="F69" s="146" t="s">
        <v>56</v>
      </c>
      <c r="G69" s="145">
        <v>28736</v>
      </c>
      <c r="H69" s="142">
        <f t="shared" si="0"/>
        <v>62752</v>
      </c>
    </row>
    <row r="70" spans="1:8" ht="15" customHeight="1" x14ac:dyDescent="0.25">
      <c r="B70" s="109">
        <v>1966</v>
      </c>
      <c r="C70" s="143">
        <v>111995</v>
      </c>
      <c r="D70" s="143">
        <v>33266</v>
      </c>
      <c r="E70" s="151">
        <v>78729</v>
      </c>
      <c r="F70" s="152" t="s">
        <v>56</v>
      </c>
      <c r="G70" s="151">
        <v>20388</v>
      </c>
      <c r="H70" s="153">
        <f t="shared" si="0"/>
        <v>91607</v>
      </c>
    </row>
    <row r="71" spans="1:8" ht="15" customHeight="1" x14ac:dyDescent="0.25">
      <c r="B71" s="81">
        <v>1967</v>
      </c>
      <c r="C71" s="142">
        <v>94712</v>
      </c>
      <c r="D71" s="142">
        <v>28584</v>
      </c>
      <c r="E71" s="145">
        <v>66128</v>
      </c>
      <c r="F71" s="146" t="s">
        <v>56</v>
      </c>
      <c r="G71" s="145">
        <v>16197</v>
      </c>
      <c r="H71" s="142">
        <f t="shared" ref="H71:H77" si="1">C71-G71</f>
        <v>78515</v>
      </c>
    </row>
    <row r="72" spans="1:8" ht="15" customHeight="1" x14ac:dyDescent="0.25">
      <c r="B72" s="109">
        <v>1968</v>
      </c>
      <c r="C72" s="143">
        <v>96227</v>
      </c>
      <c r="D72" s="143">
        <v>27014</v>
      </c>
      <c r="E72" s="151">
        <v>69213</v>
      </c>
      <c r="F72" s="152" t="s">
        <v>56</v>
      </c>
      <c r="G72" s="151">
        <v>27246</v>
      </c>
      <c r="H72" s="153">
        <f t="shared" si="1"/>
        <v>68981</v>
      </c>
    </row>
    <row r="73" spans="1:8" ht="15" customHeight="1" x14ac:dyDescent="0.25">
      <c r="B73" s="81">
        <v>1969</v>
      </c>
      <c r="C73" s="142">
        <v>155672</v>
      </c>
      <c r="D73" s="142">
        <v>27383</v>
      </c>
      <c r="E73" s="145">
        <v>128289</v>
      </c>
      <c r="F73" s="146" t="s">
        <v>56</v>
      </c>
      <c r="G73" s="145">
        <v>85507</v>
      </c>
      <c r="H73" s="142">
        <f t="shared" si="1"/>
        <v>70165</v>
      </c>
    </row>
    <row r="74" spans="1:8" ht="15" customHeight="1" x14ac:dyDescent="0.25">
      <c r="B74" s="109">
        <v>1970</v>
      </c>
      <c r="C74" s="143">
        <v>183205</v>
      </c>
      <c r="D74" s="143">
        <v>22659</v>
      </c>
      <c r="E74" s="151">
        <v>160546</v>
      </c>
      <c r="F74" s="152" t="s">
        <v>56</v>
      </c>
      <c r="G74" s="151">
        <v>116845</v>
      </c>
      <c r="H74" s="153">
        <f t="shared" si="1"/>
        <v>66360</v>
      </c>
    </row>
    <row r="75" spans="1:8" ht="15" customHeight="1" x14ac:dyDescent="0.25">
      <c r="B75" s="81">
        <v>1971</v>
      </c>
      <c r="C75" s="142">
        <v>158473</v>
      </c>
      <c r="D75" s="142">
        <v>21962</v>
      </c>
      <c r="E75" s="145">
        <v>136511</v>
      </c>
      <c r="F75" s="146" t="s">
        <v>56</v>
      </c>
      <c r="G75" s="145">
        <v>108073</v>
      </c>
      <c r="H75" s="142">
        <f t="shared" si="1"/>
        <v>50400</v>
      </c>
    </row>
    <row r="76" spans="1:8" ht="15" customHeight="1" x14ac:dyDescent="0.25">
      <c r="B76" s="109">
        <v>1972</v>
      </c>
      <c r="C76" s="143">
        <v>115545</v>
      </c>
      <c r="D76" s="143">
        <v>20122</v>
      </c>
      <c r="E76" s="151">
        <v>95423</v>
      </c>
      <c r="F76" s="152" t="s">
        <v>56</v>
      </c>
      <c r="G76" s="151">
        <v>61461</v>
      </c>
      <c r="H76" s="153">
        <f t="shared" si="1"/>
        <v>54084</v>
      </c>
    </row>
    <row r="77" spans="1:8" ht="15" customHeight="1" thickBot="1" x14ac:dyDescent="0.3">
      <c r="B77" s="105">
        <v>1973</v>
      </c>
      <c r="C77" s="144">
        <v>129732</v>
      </c>
      <c r="D77" s="144">
        <v>22091</v>
      </c>
      <c r="E77" s="154">
        <v>107641</v>
      </c>
      <c r="F77" s="155" t="s">
        <v>56</v>
      </c>
      <c r="G77" s="154">
        <v>50215</v>
      </c>
      <c r="H77" s="144">
        <f t="shared" si="1"/>
        <v>79517</v>
      </c>
    </row>
    <row r="78" spans="1:8" ht="15" customHeight="1" x14ac:dyDescent="0.25">
      <c r="B78" s="4"/>
      <c r="C78" s="4"/>
      <c r="D78" s="4"/>
      <c r="E78" s="5"/>
      <c r="F78" s="5"/>
      <c r="G78" s="5"/>
      <c r="H78" s="5"/>
    </row>
    <row r="79" spans="1:8" ht="30" customHeight="1" x14ac:dyDescent="0.25">
      <c r="A79" s="60" t="s">
        <v>11</v>
      </c>
      <c r="B79" s="401" t="s">
        <v>109</v>
      </c>
      <c r="C79" s="402"/>
      <c r="D79" s="402"/>
      <c r="E79" s="402"/>
      <c r="F79" s="402"/>
      <c r="G79" s="402"/>
      <c r="H79" s="402"/>
    </row>
    <row r="80" spans="1:8" ht="15" customHeight="1" x14ac:dyDescent="0.25">
      <c r="A80" s="93" t="s">
        <v>7</v>
      </c>
      <c r="B80" s="395" t="s">
        <v>151</v>
      </c>
      <c r="C80" s="396"/>
      <c r="D80" s="396"/>
      <c r="E80" s="396"/>
      <c r="F80" s="396"/>
      <c r="G80" s="396"/>
      <c r="H80" s="396"/>
    </row>
    <row r="81" spans="1:8" ht="15" customHeight="1" x14ac:dyDescent="0.25">
      <c r="A81" s="93" t="s">
        <v>2</v>
      </c>
      <c r="B81" s="397" t="s">
        <v>194</v>
      </c>
      <c r="C81" s="398"/>
      <c r="D81" s="398"/>
      <c r="E81" s="398"/>
      <c r="F81" s="398"/>
      <c r="G81" s="398"/>
      <c r="H81" s="398"/>
    </row>
    <row r="82" spans="1:8" ht="15" customHeight="1" x14ac:dyDescent="0.25"/>
    <row r="83" spans="1:8" ht="15" customHeight="1" x14ac:dyDescent="0.25"/>
    <row r="84" spans="1:8" ht="15" customHeight="1" x14ac:dyDescent="0.25">
      <c r="C84" s="399"/>
      <c r="D84" s="400"/>
      <c r="E84" s="400"/>
      <c r="F84" s="400"/>
      <c r="G84" s="400"/>
      <c r="H84" s="400"/>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xr:uid="{00000000-0004-0000-0300-000000000000}"/>
    <hyperlink ref="B81" r:id="rId1" xr:uid="{00000000-0004-0000-03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3"/>
  <sheetViews>
    <sheetView showGridLines="0" zoomScaleNormal="100" workbookViewId="0">
      <selection activeCell="B2" sqref="B2:F2"/>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77" t="s">
        <v>1</v>
      </c>
      <c r="C1" s="137"/>
      <c r="D1" s="13"/>
      <c r="E1" s="13"/>
      <c r="F1" s="76" t="s">
        <v>5</v>
      </c>
    </row>
    <row r="2" spans="1:18" s="29" customFormat="1" ht="30" customHeight="1" thickBot="1" x14ac:dyDescent="0.3">
      <c r="B2" s="379" t="s">
        <v>186</v>
      </c>
      <c r="C2" s="391"/>
      <c r="D2" s="391"/>
      <c r="E2" s="391"/>
      <c r="F2" s="391"/>
      <c r="K2"/>
    </row>
    <row r="3" spans="1:18" s="29" customFormat="1" ht="30" customHeight="1" x14ac:dyDescent="0.25">
      <c r="B3" s="403" t="s">
        <v>12</v>
      </c>
      <c r="C3" s="388" t="s">
        <v>11</v>
      </c>
      <c r="D3" s="420"/>
      <c r="E3" s="420"/>
      <c r="F3" s="420"/>
      <c r="K3"/>
    </row>
    <row r="4" spans="1:18" ht="45" customHeight="1" x14ac:dyDescent="0.25">
      <c r="B4" s="418"/>
      <c r="C4" s="414" t="s">
        <v>117</v>
      </c>
      <c r="D4" s="415"/>
      <c r="E4" s="416"/>
      <c r="F4" s="417" t="s">
        <v>126</v>
      </c>
      <c r="M4"/>
      <c r="N4"/>
      <c r="O4"/>
      <c r="P4"/>
      <c r="Q4"/>
      <c r="R4"/>
    </row>
    <row r="5" spans="1:18" ht="30" customHeight="1" x14ac:dyDescent="0.25">
      <c r="B5" s="419"/>
      <c r="C5" s="113" t="s">
        <v>3</v>
      </c>
      <c r="D5" s="280" t="s">
        <v>13</v>
      </c>
      <c r="E5" s="114" t="s">
        <v>14</v>
      </c>
      <c r="F5" s="418"/>
      <c r="M5"/>
      <c r="N5"/>
      <c r="O5"/>
      <c r="P5"/>
      <c r="Q5"/>
      <c r="R5"/>
    </row>
    <row r="6" spans="1:18" ht="15" customHeight="1" x14ac:dyDescent="0.25">
      <c r="B6" s="104">
        <v>2001</v>
      </c>
      <c r="C6" s="268">
        <f>D6+E6</f>
        <v>20223</v>
      </c>
      <c r="D6" s="264">
        <v>5396</v>
      </c>
      <c r="E6" s="269">
        <v>14827</v>
      </c>
      <c r="F6" s="264">
        <v>40000</v>
      </c>
      <c r="H6"/>
      <c r="I6"/>
      <c r="L6"/>
      <c r="M6"/>
      <c r="N6"/>
      <c r="O6"/>
      <c r="P6"/>
      <c r="Q6"/>
      <c r="R6"/>
    </row>
    <row r="7" spans="1:18" ht="15" customHeight="1" x14ac:dyDescent="0.25">
      <c r="B7" s="106">
        <v>2002</v>
      </c>
      <c r="C7" s="107">
        <f t="shared" ref="C7:C8" si="0">D7+E7</f>
        <v>27358</v>
      </c>
      <c r="D7" s="265">
        <v>8813</v>
      </c>
      <c r="E7" s="270">
        <v>18545</v>
      </c>
      <c r="F7" s="265">
        <v>50000</v>
      </c>
      <c r="H7"/>
      <c r="I7"/>
      <c r="L7"/>
      <c r="M7"/>
      <c r="N7"/>
      <c r="O7"/>
      <c r="P7"/>
      <c r="Q7"/>
      <c r="R7"/>
    </row>
    <row r="8" spans="1:18" ht="15" customHeight="1" x14ac:dyDescent="0.25">
      <c r="B8" s="81">
        <v>2003</v>
      </c>
      <c r="C8" s="88">
        <f t="shared" si="0"/>
        <v>27008</v>
      </c>
      <c r="D8" s="266">
        <v>6687</v>
      </c>
      <c r="E8" s="271">
        <v>20321</v>
      </c>
      <c r="F8" s="266">
        <v>60000</v>
      </c>
      <c r="H8"/>
      <c r="I8"/>
      <c r="L8"/>
      <c r="M8"/>
      <c r="N8"/>
      <c r="O8"/>
      <c r="P8"/>
      <c r="Q8"/>
      <c r="R8"/>
    </row>
    <row r="9" spans="1:18" ht="15" customHeight="1" x14ac:dyDescent="0.25">
      <c r="B9" s="106">
        <v>2004</v>
      </c>
      <c r="C9" s="107" t="s">
        <v>56</v>
      </c>
      <c r="D9" s="265">
        <v>6757</v>
      </c>
      <c r="E9" s="270" t="s">
        <v>56</v>
      </c>
      <c r="F9" s="265">
        <v>70000</v>
      </c>
      <c r="H9"/>
      <c r="I9"/>
      <c r="L9"/>
      <c r="M9"/>
      <c r="N9"/>
      <c r="O9"/>
      <c r="P9"/>
      <c r="Q9"/>
      <c r="R9"/>
    </row>
    <row r="10" spans="1:18" ht="15" customHeight="1" x14ac:dyDescent="0.25">
      <c r="B10" s="81">
        <v>2005</v>
      </c>
      <c r="C10" s="88" t="s">
        <v>56</v>
      </c>
      <c r="D10" s="266">
        <v>6360</v>
      </c>
      <c r="E10" s="271" t="s">
        <v>56</v>
      </c>
      <c r="F10" s="266">
        <v>75000</v>
      </c>
      <c r="H10"/>
      <c r="I10"/>
      <c r="L10"/>
      <c r="M10"/>
      <c r="N10"/>
      <c r="O10"/>
      <c r="P10"/>
      <c r="Q10"/>
      <c r="R10"/>
    </row>
    <row r="11" spans="1:18" ht="15" customHeight="1" x14ac:dyDescent="0.25">
      <c r="B11" s="106">
        <v>2006</v>
      </c>
      <c r="C11" s="107" t="s">
        <v>56</v>
      </c>
      <c r="D11" s="265">
        <v>5600</v>
      </c>
      <c r="E11" s="270" t="s">
        <v>56</v>
      </c>
      <c r="F11" s="265">
        <v>80000</v>
      </c>
      <c r="H11"/>
      <c r="I11"/>
      <c r="L11"/>
      <c r="M11"/>
      <c r="N11"/>
      <c r="O11"/>
      <c r="P11"/>
      <c r="Q11"/>
      <c r="R11"/>
    </row>
    <row r="12" spans="1:18" ht="15" customHeight="1" x14ac:dyDescent="0.25">
      <c r="B12" s="81">
        <v>2007</v>
      </c>
      <c r="C12" s="88" t="s">
        <v>56</v>
      </c>
      <c r="D12" s="266">
        <v>7890</v>
      </c>
      <c r="E12" s="271" t="s">
        <v>56</v>
      </c>
      <c r="F12" s="266">
        <v>90000</v>
      </c>
      <c r="H12"/>
      <c r="I12"/>
      <c r="L12"/>
      <c r="M12"/>
      <c r="N12"/>
      <c r="O12"/>
      <c r="P12"/>
      <c r="Q12"/>
      <c r="R12"/>
    </row>
    <row r="13" spans="1:18" ht="15" customHeight="1" x14ac:dyDescent="0.25">
      <c r="B13" s="106">
        <v>2008</v>
      </c>
      <c r="C13" s="107" t="s">
        <v>56</v>
      </c>
      <c r="D13" s="265">
        <v>20357</v>
      </c>
      <c r="E13" s="270" t="s">
        <v>56</v>
      </c>
      <c r="F13" s="265">
        <v>85000</v>
      </c>
      <c r="H13"/>
      <c r="I13"/>
      <c r="L13"/>
      <c r="M13"/>
      <c r="N13"/>
      <c r="O13"/>
      <c r="P13"/>
      <c r="Q13"/>
      <c r="R13"/>
    </row>
    <row r="14" spans="1:18" ht="15" customHeight="1" x14ac:dyDescent="0.25">
      <c r="B14" s="81">
        <v>2009</v>
      </c>
      <c r="C14" s="88" t="s">
        <v>56</v>
      </c>
      <c r="D14" s="266">
        <v>16899</v>
      </c>
      <c r="E14" s="271" t="s">
        <v>56</v>
      </c>
      <c r="F14" s="266">
        <v>75000</v>
      </c>
      <c r="H14"/>
      <c r="I14"/>
      <c r="J14"/>
      <c r="L14"/>
      <c r="M14"/>
      <c r="N14"/>
      <c r="O14"/>
      <c r="P14"/>
      <c r="Q14"/>
      <c r="R14"/>
    </row>
    <row r="15" spans="1:18" ht="15" customHeight="1" x14ac:dyDescent="0.25">
      <c r="B15" s="106">
        <v>2010</v>
      </c>
      <c r="C15" s="107" t="s">
        <v>56</v>
      </c>
      <c r="D15" s="265">
        <v>2376</v>
      </c>
      <c r="E15" s="270" t="s">
        <v>56</v>
      </c>
      <c r="F15" s="265">
        <v>70000</v>
      </c>
      <c r="H15"/>
      <c r="I15"/>
      <c r="J15"/>
      <c r="L15"/>
      <c r="M15"/>
      <c r="N15"/>
      <c r="O15"/>
      <c r="P15"/>
      <c r="Q15"/>
      <c r="R15"/>
    </row>
    <row r="16" spans="1:18" ht="15" customHeight="1" x14ac:dyDescent="0.25">
      <c r="B16" s="81">
        <v>2011</v>
      </c>
      <c r="C16" s="88">
        <f t="shared" ref="C16:C18" si="1">D16+E16</f>
        <v>100978</v>
      </c>
      <c r="D16" s="266">
        <v>43998</v>
      </c>
      <c r="E16" s="271">
        <v>56980</v>
      </c>
      <c r="F16" s="266">
        <v>80000</v>
      </c>
      <c r="H16"/>
      <c r="I16"/>
      <c r="J16"/>
      <c r="L16"/>
      <c r="M16"/>
      <c r="N16"/>
      <c r="O16"/>
      <c r="P16"/>
      <c r="Q16"/>
      <c r="R16"/>
    </row>
    <row r="17" spans="1:18" ht="15" customHeight="1" x14ac:dyDescent="0.25">
      <c r="B17" s="106">
        <v>2012</v>
      </c>
      <c r="C17" s="107">
        <f t="shared" si="1"/>
        <v>121418</v>
      </c>
      <c r="D17" s="265">
        <v>51958</v>
      </c>
      <c r="E17" s="270">
        <v>69460</v>
      </c>
      <c r="F17" s="265">
        <v>95000</v>
      </c>
      <c r="H17"/>
      <c r="I17"/>
      <c r="J17"/>
      <c r="L17"/>
      <c r="M17"/>
      <c r="N17"/>
      <c r="O17"/>
      <c r="P17"/>
      <c r="Q17"/>
      <c r="R17"/>
    </row>
    <row r="18" spans="1:18" ht="15" customHeight="1" x14ac:dyDescent="0.25">
      <c r="B18" s="81">
        <v>2013</v>
      </c>
      <c r="C18" s="88">
        <f t="shared" si="1"/>
        <v>128108</v>
      </c>
      <c r="D18" s="266">
        <v>53786</v>
      </c>
      <c r="E18" s="271">
        <v>74322</v>
      </c>
      <c r="F18" s="266">
        <v>110000</v>
      </c>
      <c r="H18"/>
      <c r="I18"/>
      <c r="J18"/>
      <c r="L18"/>
      <c r="M18"/>
      <c r="N18"/>
      <c r="O18"/>
      <c r="P18"/>
      <c r="Q18"/>
      <c r="R18"/>
    </row>
    <row r="19" spans="1:18" ht="15" customHeight="1" thickBot="1" x14ac:dyDescent="0.3">
      <c r="B19" s="298">
        <v>2014</v>
      </c>
      <c r="C19" s="300">
        <f>D19+E19</f>
        <v>134624</v>
      </c>
      <c r="D19" s="301">
        <v>49572</v>
      </c>
      <c r="E19" s="299">
        <v>85052</v>
      </c>
      <c r="F19" s="300">
        <v>110000</v>
      </c>
      <c r="H19"/>
      <c r="I19"/>
      <c r="J19"/>
      <c r="L19"/>
      <c r="M19"/>
      <c r="N19"/>
      <c r="O19"/>
      <c r="P19"/>
      <c r="Q19"/>
      <c r="R19"/>
    </row>
    <row r="20" spans="1:18" ht="15" customHeight="1" x14ac:dyDescent="0.25">
      <c r="B20" s="4"/>
      <c r="C20" s="5"/>
      <c r="D20" s="5"/>
      <c r="E20" s="5"/>
      <c r="F20" s="5"/>
    </row>
    <row r="21" spans="1:18" ht="45" customHeight="1" x14ac:dyDescent="0.25">
      <c r="A21" s="60" t="s">
        <v>11</v>
      </c>
      <c r="B21" s="411" t="s">
        <v>127</v>
      </c>
      <c r="C21" s="412"/>
      <c r="D21" s="412"/>
      <c r="E21" s="412"/>
      <c r="F21" s="412"/>
    </row>
    <row r="22" spans="1:18" ht="12" customHeight="1" x14ac:dyDescent="0.25">
      <c r="A22" s="93" t="s">
        <v>7</v>
      </c>
      <c r="B22" s="413" t="s">
        <v>193</v>
      </c>
      <c r="C22" s="396"/>
      <c r="D22" s="396"/>
      <c r="E22" s="396"/>
      <c r="F22" s="396"/>
    </row>
    <row r="23" spans="1:18" ht="12" customHeight="1" x14ac:dyDescent="0.25">
      <c r="A23" s="93" t="s">
        <v>2</v>
      </c>
      <c r="B23" s="397" t="s">
        <v>194</v>
      </c>
      <c r="C23" s="398"/>
      <c r="D23" s="398"/>
      <c r="E23" s="398"/>
      <c r="F23" s="398"/>
    </row>
  </sheetData>
  <mergeCells count="8">
    <mergeCell ref="B21:F21"/>
    <mergeCell ref="B22:F22"/>
    <mergeCell ref="B23:F23"/>
    <mergeCell ref="B2:F2"/>
    <mergeCell ref="C4:E4"/>
    <mergeCell ref="F4:F5"/>
    <mergeCell ref="B3:B5"/>
    <mergeCell ref="C3:F3"/>
  </mergeCells>
  <hyperlinks>
    <hyperlink ref="F1" location="Contents!A1" display="[contents Ç]" xr:uid="{00000000-0004-0000-0400-000000000000}"/>
    <hyperlink ref="B23" r:id="rId1" xr:uid="{00000000-0004-0000-04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7"/>
  <sheetViews>
    <sheetView showGridLines="0" zoomScaleNormal="100" workbookViewId="0">
      <selection activeCell="B17" sqref="B17:E17"/>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77" t="s">
        <v>1</v>
      </c>
      <c r="C1" s="137"/>
      <c r="D1" s="13"/>
      <c r="E1" s="76" t="s">
        <v>5</v>
      </c>
    </row>
    <row r="2" spans="1:18" s="29" customFormat="1" ht="30" customHeight="1" thickBot="1" x14ac:dyDescent="0.3">
      <c r="B2" s="379" t="s">
        <v>162</v>
      </c>
      <c r="C2" s="391"/>
      <c r="D2" s="391"/>
      <c r="E2" s="391"/>
      <c r="J2"/>
      <c r="L2"/>
      <c r="M2"/>
      <c r="N2"/>
      <c r="O2"/>
      <c r="P2"/>
      <c r="Q2"/>
      <c r="R2"/>
    </row>
    <row r="3" spans="1:18" ht="30" customHeight="1" x14ac:dyDescent="0.25">
      <c r="B3" s="315" t="s">
        <v>12</v>
      </c>
      <c r="C3" s="113" t="s">
        <v>154</v>
      </c>
      <c r="D3" s="280" t="s">
        <v>155</v>
      </c>
      <c r="E3" s="280" t="s">
        <v>156</v>
      </c>
    </row>
    <row r="4" spans="1:18" ht="15" customHeight="1" x14ac:dyDescent="0.25">
      <c r="B4" s="104">
        <v>2004</v>
      </c>
      <c r="C4" s="316">
        <v>10680</v>
      </c>
      <c r="D4" s="317">
        <v>57920</v>
      </c>
      <c r="E4" s="317">
        <v>47240</v>
      </c>
      <c r="K4"/>
    </row>
    <row r="5" spans="1:18" ht="15" customHeight="1" x14ac:dyDescent="0.25">
      <c r="B5" s="106">
        <v>2005</v>
      </c>
      <c r="C5" s="318">
        <v>10800</v>
      </c>
      <c r="D5" s="319">
        <v>49200</v>
      </c>
      <c r="E5" s="319">
        <v>38400</v>
      </c>
      <c r="K5"/>
    </row>
    <row r="6" spans="1:18" ht="15" customHeight="1" x14ac:dyDescent="0.25">
      <c r="B6" s="81">
        <v>2006</v>
      </c>
      <c r="C6" s="320">
        <v>12700</v>
      </c>
      <c r="D6" s="321">
        <v>38800</v>
      </c>
      <c r="E6" s="321">
        <v>26100</v>
      </c>
      <c r="K6"/>
    </row>
    <row r="7" spans="1:18" ht="15" customHeight="1" x14ac:dyDescent="0.25">
      <c r="B7" s="106">
        <v>2007</v>
      </c>
      <c r="C7" s="318">
        <v>26800</v>
      </c>
      <c r="D7" s="319">
        <v>46300</v>
      </c>
      <c r="E7" s="319">
        <v>19500</v>
      </c>
      <c r="K7"/>
    </row>
    <row r="8" spans="1:18" ht="15" customHeight="1" x14ac:dyDescent="0.25">
      <c r="B8" s="81">
        <v>2008</v>
      </c>
      <c r="C8" s="320">
        <v>20357</v>
      </c>
      <c r="D8" s="321">
        <v>29718</v>
      </c>
      <c r="E8" s="321">
        <v>9361</v>
      </c>
      <c r="K8"/>
    </row>
    <row r="9" spans="1:18" ht="15" customHeight="1" x14ac:dyDescent="0.25">
      <c r="B9" s="106">
        <v>2009</v>
      </c>
      <c r="C9" s="318">
        <v>16899</v>
      </c>
      <c r="D9" s="319">
        <v>32307</v>
      </c>
      <c r="E9" s="319">
        <v>15408</v>
      </c>
      <c r="K9"/>
    </row>
    <row r="10" spans="1:18" ht="15" customHeight="1" x14ac:dyDescent="0.25">
      <c r="B10" s="81">
        <v>2010</v>
      </c>
      <c r="C10" s="320">
        <v>23760</v>
      </c>
      <c r="D10" s="321">
        <v>27575</v>
      </c>
      <c r="E10" s="321">
        <v>3815</v>
      </c>
      <c r="K10"/>
    </row>
    <row r="11" spans="1:18" ht="15" customHeight="1" x14ac:dyDescent="0.25">
      <c r="B11" s="106">
        <v>2011</v>
      </c>
      <c r="C11" s="318">
        <v>43998</v>
      </c>
      <c r="D11" s="319">
        <v>19667</v>
      </c>
      <c r="E11" s="319">
        <v>-24331</v>
      </c>
      <c r="K11"/>
    </row>
    <row r="12" spans="1:18" ht="15" customHeight="1" x14ac:dyDescent="0.25">
      <c r="B12" s="81">
        <v>2012</v>
      </c>
      <c r="C12" s="320">
        <v>51958</v>
      </c>
      <c r="D12" s="321">
        <v>14606</v>
      </c>
      <c r="E12" s="321">
        <v>-37352</v>
      </c>
      <c r="H12"/>
      <c r="I12"/>
      <c r="K12"/>
    </row>
    <row r="13" spans="1:18" ht="15" customHeight="1" thickBot="1" x14ac:dyDescent="0.3">
      <c r="B13" s="312">
        <v>2013</v>
      </c>
      <c r="C13" s="322">
        <v>53786</v>
      </c>
      <c r="D13" s="323">
        <v>17554</v>
      </c>
      <c r="E13" s="323">
        <v>-36232</v>
      </c>
      <c r="H13"/>
      <c r="I13"/>
      <c r="K13"/>
    </row>
    <row r="14" spans="1:18" ht="15" customHeight="1" x14ac:dyDescent="0.25">
      <c r="B14" s="4"/>
      <c r="C14" s="5"/>
      <c r="D14" s="5"/>
      <c r="E14" s="5"/>
    </row>
    <row r="15" spans="1:18" ht="15" customHeight="1" x14ac:dyDescent="0.25">
      <c r="A15" s="60" t="s">
        <v>11</v>
      </c>
      <c r="B15" s="393" t="s">
        <v>161</v>
      </c>
      <c r="C15" s="412"/>
      <c r="D15" s="412"/>
      <c r="E15" s="412"/>
    </row>
    <row r="16" spans="1:18" ht="12" customHeight="1" x14ac:dyDescent="0.25">
      <c r="A16" s="93" t="s">
        <v>7</v>
      </c>
      <c r="B16" s="395" t="s">
        <v>151</v>
      </c>
      <c r="C16" s="396"/>
      <c r="D16" s="396"/>
      <c r="E16" s="396"/>
    </row>
    <row r="17" spans="1:5" ht="12" customHeight="1" x14ac:dyDescent="0.25">
      <c r="A17" s="93" t="s">
        <v>2</v>
      </c>
      <c r="B17" s="397" t="s">
        <v>194</v>
      </c>
      <c r="C17" s="398"/>
      <c r="D17" s="398"/>
      <c r="E17" s="398"/>
    </row>
  </sheetData>
  <mergeCells count="4">
    <mergeCell ref="B16:E16"/>
    <mergeCell ref="B17:E17"/>
    <mergeCell ref="B2:E2"/>
    <mergeCell ref="B15:E15"/>
  </mergeCells>
  <hyperlinks>
    <hyperlink ref="E1" location="Contents!A1" display="[contents Ç]" xr:uid="{00000000-0004-0000-0500-000000000000}"/>
    <hyperlink ref="B17" r:id="rId1" xr:uid="{00000000-0004-0000-05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3"/>
  <sheetViews>
    <sheetView showGridLines="0" workbookViewId="0">
      <selection activeCell="B14" sqref="B14:J14"/>
    </sheetView>
  </sheetViews>
  <sheetFormatPr defaultRowHeight="15" x14ac:dyDescent="0.25"/>
  <cols>
    <col min="1" max="2" width="8.7109375" customWidth="1"/>
    <col min="3" max="9" width="12.7109375" customWidth="1"/>
    <col min="10" max="10" width="12.7109375" style="57" customWidth="1"/>
  </cols>
  <sheetData>
    <row r="1" spans="1:29" s="38" customFormat="1" ht="30" customHeight="1" x14ac:dyDescent="0.25">
      <c r="A1" s="50" t="s">
        <v>0</v>
      </c>
      <c r="B1" s="176" t="s">
        <v>1</v>
      </c>
      <c r="C1" s="175"/>
      <c r="D1" s="175"/>
      <c r="E1" s="175"/>
      <c r="F1" s="175"/>
      <c r="G1" s="175"/>
      <c r="H1" s="175"/>
      <c r="I1" s="175"/>
      <c r="J1" s="76" t="s">
        <v>5</v>
      </c>
      <c r="M1"/>
    </row>
    <row r="2" spans="1:29" s="38" customFormat="1" ht="30" customHeight="1" thickBot="1" x14ac:dyDescent="0.3">
      <c r="B2" s="421" t="s">
        <v>178</v>
      </c>
      <c r="C2" s="422"/>
      <c r="D2" s="422"/>
      <c r="E2" s="422"/>
      <c r="F2" s="422"/>
      <c r="G2" s="422"/>
      <c r="H2" s="422"/>
      <c r="I2" s="422"/>
      <c r="J2" s="422"/>
      <c r="M2"/>
    </row>
    <row r="3" spans="1:29" s="38" customFormat="1" ht="30" customHeight="1" x14ac:dyDescent="0.25">
      <c r="B3" s="430" t="s">
        <v>12</v>
      </c>
      <c r="C3" s="428" t="s">
        <v>3</v>
      </c>
      <c r="D3" s="429"/>
      <c r="E3" s="432" t="s">
        <v>24</v>
      </c>
      <c r="F3" s="433"/>
      <c r="G3" s="432" t="s">
        <v>23</v>
      </c>
      <c r="H3" s="434"/>
      <c r="I3" s="435" t="s">
        <v>105</v>
      </c>
      <c r="J3" s="433"/>
      <c r="M3"/>
    </row>
    <row r="4" spans="1:29" s="38" customFormat="1" ht="30" customHeight="1" x14ac:dyDescent="0.25">
      <c r="B4" s="431"/>
      <c r="C4" s="182" t="s">
        <v>63</v>
      </c>
      <c r="D4" s="183" t="s">
        <v>106</v>
      </c>
      <c r="E4" s="182" t="s">
        <v>63</v>
      </c>
      <c r="F4" s="183" t="s">
        <v>106</v>
      </c>
      <c r="G4" s="182" t="s">
        <v>63</v>
      </c>
      <c r="H4" s="186" t="s">
        <v>106</v>
      </c>
      <c r="I4" s="184" t="s">
        <v>63</v>
      </c>
      <c r="J4" s="185" t="s">
        <v>106</v>
      </c>
      <c r="M4"/>
    </row>
    <row r="5" spans="1:29" s="59" customFormat="1" ht="15" customHeight="1" x14ac:dyDescent="0.25">
      <c r="A5" s="58"/>
      <c r="B5" s="246">
        <v>1990</v>
      </c>
      <c r="C5" s="228">
        <v>2060790</v>
      </c>
      <c r="D5" s="229">
        <f>C5/$C5*100</f>
        <v>100</v>
      </c>
      <c r="E5" s="230">
        <v>1092141</v>
      </c>
      <c r="F5" s="231">
        <f t="shared" ref="F5:F10" si="0">E5/$C5*100</f>
        <v>52.99622960126942</v>
      </c>
      <c r="G5" s="228">
        <v>910907</v>
      </c>
      <c r="H5" s="232">
        <f t="shared" ref="H5:H10" si="1">G5/$C5*100</f>
        <v>44.2018352185327</v>
      </c>
      <c r="I5" s="230">
        <f>C5-(E5+G5)</f>
        <v>57742</v>
      </c>
      <c r="J5" s="233">
        <f t="shared" ref="J5:J10" si="2">I5/$C5*100</f>
        <v>2.8019351801978853</v>
      </c>
      <c r="K5" s="58"/>
      <c r="L5" s="58"/>
      <c r="M5"/>
      <c r="N5" s="66"/>
      <c r="O5" s="58"/>
      <c r="P5" s="58"/>
      <c r="Q5" s="58"/>
      <c r="R5" s="58"/>
      <c r="S5" s="58"/>
      <c r="T5" s="58"/>
      <c r="U5" s="58"/>
      <c r="V5" s="58"/>
      <c r="W5" s="58"/>
      <c r="X5" s="58"/>
      <c r="Y5" s="58"/>
      <c r="Z5" s="58"/>
      <c r="AA5" s="58"/>
      <c r="AB5" s="58"/>
      <c r="AC5" s="58"/>
    </row>
    <row r="6" spans="1:29" s="59" customFormat="1" ht="15" customHeight="1" x14ac:dyDescent="0.25">
      <c r="A6" s="58"/>
      <c r="B6" s="108">
        <v>1995</v>
      </c>
      <c r="C6" s="234">
        <v>2097189</v>
      </c>
      <c r="D6" s="235">
        <f t="shared" ref="D6:D10" si="3">C6/$C6*100</f>
        <v>100</v>
      </c>
      <c r="E6" s="236">
        <v>1187356</v>
      </c>
      <c r="F6" s="237">
        <f t="shared" si="0"/>
        <v>56.616547197224477</v>
      </c>
      <c r="G6" s="234">
        <v>853198</v>
      </c>
      <c r="H6" s="238">
        <f t="shared" si="1"/>
        <v>40.682933202491526</v>
      </c>
      <c r="I6" s="236">
        <f t="shared" ref="I6:I10" si="4">C6-(E6+G6)</f>
        <v>56635</v>
      </c>
      <c r="J6" s="239">
        <f t="shared" si="2"/>
        <v>2.7005196002839993</v>
      </c>
      <c r="K6" s="58"/>
      <c r="L6" s="58"/>
      <c r="M6"/>
      <c r="N6" s="66"/>
      <c r="O6" s="58"/>
      <c r="P6" s="58"/>
      <c r="Q6" s="58"/>
      <c r="R6" s="58"/>
      <c r="S6" s="58"/>
      <c r="T6" s="58"/>
      <c r="U6" s="58"/>
      <c r="V6" s="58"/>
      <c r="W6" s="58"/>
      <c r="X6" s="58"/>
      <c r="Y6" s="58"/>
      <c r="Z6" s="58"/>
      <c r="AA6" s="58"/>
      <c r="AB6" s="58"/>
      <c r="AC6" s="58"/>
    </row>
    <row r="7" spans="1:29" s="59" customFormat="1" ht="15" customHeight="1" x14ac:dyDescent="0.25">
      <c r="A7" s="58"/>
      <c r="B7" s="95">
        <v>2000</v>
      </c>
      <c r="C7" s="228">
        <v>2174444</v>
      </c>
      <c r="D7" s="229">
        <f t="shared" si="3"/>
        <v>100</v>
      </c>
      <c r="E7" s="230">
        <v>1301084</v>
      </c>
      <c r="F7" s="231">
        <f t="shared" si="0"/>
        <v>59.835249838579429</v>
      </c>
      <c r="G7" s="228">
        <v>815315</v>
      </c>
      <c r="H7" s="232">
        <f t="shared" si="1"/>
        <v>37.495332140078105</v>
      </c>
      <c r="I7" s="230">
        <f t="shared" si="4"/>
        <v>58045</v>
      </c>
      <c r="J7" s="233">
        <f t="shared" si="2"/>
        <v>2.6694180213424672</v>
      </c>
      <c r="K7" s="58"/>
      <c r="L7" s="58"/>
      <c r="M7"/>
      <c r="N7" s="66"/>
      <c r="O7" s="58"/>
      <c r="P7" s="58"/>
      <c r="Q7" s="58"/>
      <c r="R7" s="58"/>
      <c r="S7" s="58"/>
      <c r="T7" s="58"/>
      <c r="U7" s="58"/>
      <c r="V7" s="58"/>
      <c r="W7" s="58"/>
      <c r="X7" s="58"/>
      <c r="Y7" s="58"/>
      <c r="Z7" s="58"/>
      <c r="AA7" s="58"/>
      <c r="AB7" s="58"/>
      <c r="AC7" s="58"/>
    </row>
    <row r="8" spans="1:29" s="59" customFormat="1" ht="15" customHeight="1" x14ac:dyDescent="0.25">
      <c r="A8" s="58"/>
      <c r="B8" s="108">
        <v>2005</v>
      </c>
      <c r="C8" s="234">
        <v>1936066</v>
      </c>
      <c r="D8" s="235">
        <f t="shared" si="3"/>
        <v>100</v>
      </c>
      <c r="E8" s="236">
        <v>1114618</v>
      </c>
      <c r="F8" s="237">
        <f t="shared" si="0"/>
        <v>57.571281144341157</v>
      </c>
      <c r="G8" s="234">
        <v>758905</v>
      </c>
      <c r="H8" s="238">
        <f t="shared" si="1"/>
        <v>39.198302123997841</v>
      </c>
      <c r="I8" s="236">
        <f t="shared" si="4"/>
        <v>62543</v>
      </c>
      <c r="J8" s="239">
        <f t="shared" si="2"/>
        <v>3.2304167316610073</v>
      </c>
      <c r="K8" s="58"/>
      <c r="L8" s="58"/>
      <c r="M8"/>
      <c r="N8" s="66"/>
      <c r="O8" s="58"/>
      <c r="P8" s="58"/>
      <c r="Q8" s="58"/>
      <c r="R8" s="58"/>
      <c r="S8" s="58"/>
      <c r="T8" s="58"/>
      <c r="U8" s="58"/>
      <c r="V8" s="58"/>
      <c r="W8" s="58"/>
      <c r="X8" s="58"/>
      <c r="Y8" s="58"/>
      <c r="Z8" s="58"/>
      <c r="AA8" s="58"/>
      <c r="AB8" s="58"/>
      <c r="AC8" s="58"/>
    </row>
    <row r="9" spans="1:29" s="59" customFormat="1" ht="15" customHeight="1" x14ac:dyDescent="0.25">
      <c r="A9" s="58"/>
      <c r="B9" s="95">
        <v>2010</v>
      </c>
      <c r="C9" s="228">
        <v>2098897</v>
      </c>
      <c r="D9" s="229">
        <f t="shared" si="3"/>
        <v>100</v>
      </c>
      <c r="E9" s="230">
        <v>1308130</v>
      </c>
      <c r="F9" s="231">
        <f t="shared" si="0"/>
        <v>62.324640037124254</v>
      </c>
      <c r="G9" s="228">
        <v>712886</v>
      </c>
      <c r="H9" s="232">
        <f t="shared" si="1"/>
        <v>33.964791983599</v>
      </c>
      <c r="I9" s="230">
        <f t="shared" si="4"/>
        <v>77881</v>
      </c>
      <c r="J9" s="233">
        <f t="shared" si="2"/>
        <v>3.7105679792767345</v>
      </c>
      <c r="K9" s="58"/>
      <c r="L9" s="58"/>
      <c r="M9"/>
      <c r="N9" s="66"/>
      <c r="O9" s="58"/>
      <c r="P9" s="58"/>
      <c r="Q9" s="58"/>
      <c r="R9" s="58"/>
      <c r="S9" s="58"/>
      <c r="T9" s="58"/>
      <c r="U9" s="58"/>
      <c r="V9" s="58"/>
      <c r="W9" s="58"/>
      <c r="X9" s="58"/>
      <c r="Y9" s="58"/>
      <c r="Z9" s="58"/>
      <c r="AA9" s="58"/>
      <c r="AB9" s="58"/>
      <c r="AC9" s="58"/>
    </row>
    <row r="10" spans="1:29" s="59" customFormat="1" ht="15" customHeight="1" thickBot="1" x14ac:dyDescent="0.3">
      <c r="A10" s="58"/>
      <c r="B10" s="139">
        <v>2015</v>
      </c>
      <c r="C10" s="240">
        <v>2306321</v>
      </c>
      <c r="D10" s="241">
        <f t="shared" si="3"/>
        <v>100</v>
      </c>
      <c r="E10" s="242">
        <v>1433482</v>
      </c>
      <c r="F10" s="243">
        <f t="shared" si="0"/>
        <v>62.154487601682504</v>
      </c>
      <c r="G10" s="240">
        <v>775050</v>
      </c>
      <c r="H10" s="244">
        <f t="shared" si="1"/>
        <v>33.605469490153368</v>
      </c>
      <c r="I10" s="242">
        <f t="shared" si="4"/>
        <v>97789</v>
      </c>
      <c r="J10" s="245">
        <f t="shared" si="2"/>
        <v>4.2400429081641278</v>
      </c>
      <c r="K10" s="66"/>
      <c r="L10" s="66"/>
      <c r="M10"/>
      <c r="N10" s="66"/>
      <c r="O10" s="58"/>
      <c r="P10" s="58"/>
      <c r="Q10" s="58"/>
      <c r="R10" s="58"/>
      <c r="S10" s="58"/>
      <c r="T10" s="58"/>
      <c r="U10" s="58"/>
      <c r="V10" s="58"/>
      <c r="W10" s="58"/>
      <c r="X10" s="58"/>
      <c r="Y10" s="58"/>
      <c r="Z10" s="58"/>
      <c r="AA10" s="58"/>
      <c r="AB10" s="58"/>
      <c r="AC10" s="58"/>
    </row>
    <row r="11" spans="1:29" x14ac:dyDescent="0.25">
      <c r="A11" s="37"/>
      <c r="B11" s="37"/>
      <c r="C11" s="37"/>
      <c r="D11" s="37"/>
      <c r="E11" s="37"/>
      <c r="F11" s="37"/>
      <c r="G11" s="37"/>
      <c r="H11" s="37"/>
      <c r="I11" s="37"/>
      <c r="J11" s="56"/>
      <c r="K11" s="37"/>
      <c r="L11" s="37"/>
      <c r="N11" s="37"/>
      <c r="O11" s="37"/>
      <c r="P11" s="37"/>
      <c r="Q11" s="37"/>
      <c r="R11" s="37"/>
      <c r="S11" s="37"/>
      <c r="T11" s="37"/>
      <c r="U11" s="37"/>
      <c r="V11" s="37"/>
      <c r="W11" s="37"/>
      <c r="X11" s="37"/>
      <c r="Y11" s="37"/>
      <c r="Z11" s="37"/>
      <c r="AA11" s="37"/>
      <c r="AB11" s="37"/>
      <c r="AC11" s="37"/>
    </row>
    <row r="12" spans="1:29" ht="30" customHeight="1" x14ac:dyDescent="0.25">
      <c r="A12" s="60" t="s">
        <v>11</v>
      </c>
      <c r="B12" s="423" t="s">
        <v>177</v>
      </c>
      <c r="C12" s="424"/>
      <c r="D12" s="424"/>
      <c r="E12" s="424"/>
      <c r="F12" s="424"/>
      <c r="G12" s="424"/>
      <c r="H12" s="424"/>
      <c r="I12" s="424"/>
      <c r="J12" s="424"/>
    </row>
    <row r="13" spans="1:29" x14ac:dyDescent="0.25">
      <c r="A13" s="93" t="s">
        <v>7</v>
      </c>
      <c r="B13" s="425" t="s">
        <v>181</v>
      </c>
      <c r="C13" s="426"/>
      <c r="D13" s="426"/>
      <c r="E13" s="426"/>
      <c r="F13" s="426"/>
      <c r="G13" s="426"/>
      <c r="H13" s="426"/>
      <c r="I13" s="426"/>
      <c r="J13" s="426"/>
    </row>
    <row r="14" spans="1:29" ht="15" customHeight="1" x14ac:dyDescent="0.25">
      <c r="A14" s="93" t="s">
        <v>2</v>
      </c>
      <c r="B14" s="427" t="s">
        <v>194</v>
      </c>
      <c r="C14" s="398"/>
      <c r="D14" s="398"/>
      <c r="E14" s="398"/>
      <c r="F14" s="398"/>
      <c r="G14" s="398"/>
      <c r="H14" s="398"/>
      <c r="I14" s="398"/>
      <c r="J14" s="398"/>
    </row>
    <row r="15" spans="1:29" ht="25.5" customHeight="1" x14ac:dyDescent="0.25">
      <c r="J15"/>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6"/>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6"/>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6"/>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6"/>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6"/>
      <c r="K33" s="37"/>
      <c r="L33" s="37"/>
      <c r="N33" s="37"/>
      <c r="O33" s="37"/>
      <c r="P33" s="37"/>
      <c r="Q33" s="37"/>
      <c r="R33" s="37"/>
      <c r="S33" s="37"/>
      <c r="T33" s="37"/>
      <c r="U33" s="37"/>
      <c r="V33" s="37"/>
      <c r="W33" s="37"/>
      <c r="X33" s="37"/>
      <c r="Y33" s="37"/>
      <c r="Z33" s="37"/>
      <c r="AA33" s="37"/>
      <c r="AB33" s="37"/>
      <c r="AC33" s="37"/>
    </row>
  </sheetData>
  <mergeCells count="9">
    <mergeCell ref="B2:J2"/>
    <mergeCell ref="B12:J12"/>
    <mergeCell ref="B13:J13"/>
    <mergeCell ref="B14:J14"/>
    <mergeCell ref="C3:D3"/>
    <mergeCell ref="B3:B4"/>
    <mergeCell ref="E3:F3"/>
    <mergeCell ref="G3:H3"/>
    <mergeCell ref="I3:J3"/>
  </mergeCells>
  <hyperlinks>
    <hyperlink ref="J1" location="Contents!A1" display="[contents Ç]" xr:uid="{00000000-0004-0000-0600-000000000000}"/>
    <hyperlink ref="B14" r:id="rId1" xr:uid="{00000000-0004-0000-0600-000001000000}"/>
  </hyperlinks>
  <pageMargins left="0.7" right="0.7" top="0.75" bottom="0.75" header="0.3" footer="0.3"/>
  <pageSetup paperSize="9" orientation="portrait" r:id="rId2"/>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topLeftCell="A13" zoomScaleNormal="100" workbookViewId="0">
      <selection activeCell="B40" sqref="B40:E40"/>
    </sheetView>
  </sheetViews>
  <sheetFormatPr defaultRowHeight="15" x14ac:dyDescent="0.25"/>
  <cols>
    <col min="1" max="1" width="8.7109375" customWidth="1"/>
    <col min="2" max="6" width="20.7109375" customWidth="1"/>
  </cols>
  <sheetData>
    <row r="1" spans="1:12" s="12" customFormat="1" ht="30" customHeight="1" x14ac:dyDescent="0.25">
      <c r="A1" s="52" t="s">
        <v>0</v>
      </c>
      <c r="B1" s="178" t="s">
        <v>1</v>
      </c>
      <c r="C1" s="53"/>
      <c r="D1" s="53"/>
      <c r="E1" s="53"/>
      <c r="F1" s="76" t="s">
        <v>5</v>
      </c>
      <c r="H1"/>
      <c r="I1"/>
      <c r="J1"/>
    </row>
    <row r="2" spans="1:12" s="38" customFormat="1" ht="30" customHeight="1" thickBot="1" x14ac:dyDescent="0.3">
      <c r="B2" s="438" t="s">
        <v>157</v>
      </c>
      <c r="C2" s="438"/>
      <c r="D2" s="438"/>
      <c r="E2" s="439"/>
      <c r="F2" s="396"/>
      <c r="G2"/>
      <c r="H2"/>
      <c r="I2"/>
    </row>
    <row r="3" spans="1:12" s="38" customFormat="1" ht="30" customHeight="1" x14ac:dyDescent="0.25">
      <c r="A3" s="61"/>
      <c r="B3" s="39" t="s">
        <v>15</v>
      </c>
      <c r="C3" s="123" t="s">
        <v>16</v>
      </c>
      <c r="D3" s="123" t="s">
        <v>17</v>
      </c>
      <c r="E3" s="98" t="s">
        <v>188</v>
      </c>
      <c r="F3" s="98" t="s">
        <v>189</v>
      </c>
      <c r="G3"/>
      <c r="H3"/>
      <c r="I3"/>
    </row>
    <row r="4" spans="1:12" s="38" customFormat="1" ht="30" customHeight="1" x14ac:dyDescent="0.25">
      <c r="A4" s="61"/>
      <c r="B4" s="40" t="s">
        <v>3</v>
      </c>
      <c r="C4" s="124">
        <f>SUM(C5:C35)</f>
        <v>859013</v>
      </c>
      <c r="D4" s="124">
        <f>SUM(D5:D35)</f>
        <v>1160425</v>
      </c>
      <c r="E4" s="124">
        <f>D4-C4</f>
        <v>301412</v>
      </c>
      <c r="F4" s="124">
        <f>(D4/C4*100)-100</f>
        <v>35.088176779629663</v>
      </c>
      <c r="G4"/>
      <c r="H4"/>
      <c r="I4"/>
    </row>
    <row r="5" spans="1:12" s="37" customFormat="1" ht="15" customHeight="1" x14ac:dyDescent="0.25">
      <c r="A5" s="61"/>
      <c r="B5" s="35" t="s">
        <v>44</v>
      </c>
      <c r="C5" s="125">
        <v>950</v>
      </c>
      <c r="D5" s="125">
        <v>1634</v>
      </c>
      <c r="E5" s="125">
        <f>D5-C5</f>
        <v>684</v>
      </c>
      <c r="F5" s="125">
        <f t="shared" ref="F5:F35" si="0">(D5/C5*100)-100</f>
        <v>72</v>
      </c>
    </row>
    <row r="6" spans="1:12" s="37" customFormat="1" ht="15" customHeight="1" x14ac:dyDescent="0.25">
      <c r="A6" s="61"/>
      <c r="B6" s="36" t="s">
        <v>26</v>
      </c>
      <c r="C6" s="126">
        <v>21370</v>
      </c>
      <c r="D6" s="126">
        <v>28310</v>
      </c>
      <c r="E6" s="126">
        <f>D6-C6</f>
        <v>6940</v>
      </c>
      <c r="F6" s="126">
        <f t="shared" si="0"/>
        <v>32.475432849789428</v>
      </c>
    </row>
    <row r="7" spans="1:12" s="37" customFormat="1" ht="15" customHeight="1" x14ac:dyDescent="0.25">
      <c r="A7" s="61"/>
      <c r="B7" s="35" t="s">
        <v>27</v>
      </c>
      <c r="C7" s="125">
        <v>13</v>
      </c>
      <c r="D7" s="125">
        <v>99</v>
      </c>
      <c r="E7" s="125">
        <f>D7-C7</f>
        <v>86</v>
      </c>
      <c r="F7" s="125" t="s">
        <v>190</v>
      </c>
    </row>
    <row r="8" spans="1:12" s="37" customFormat="1" ht="15" customHeight="1" x14ac:dyDescent="0.25">
      <c r="A8" s="61"/>
      <c r="B8" s="36" t="s">
        <v>35</v>
      </c>
      <c r="C8" s="126" t="s">
        <v>56</v>
      </c>
      <c r="D8" s="126">
        <v>51</v>
      </c>
      <c r="E8" s="126" t="s">
        <v>56</v>
      </c>
      <c r="F8" s="126" t="s">
        <v>56</v>
      </c>
    </row>
    <row r="9" spans="1:12" s="37" customFormat="1" ht="15" customHeight="1" x14ac:dyDescent="0.25">
      <c r="A9" s="61"/>
      <c r="B9" s="35" t="s">
        <v>37</v>
      </c>
      <c r="C9" s="125">
        <v>33</v>
      </c>
      <c r="D9" s="125">
        <v>166</v>
      </c>
      <c r="E9" s="125">
        <f t="shared" ref="E9:E14" si="1">D9-C9</f>
        <v>133</v>
      </c>
      <c r="F9" s="125" t="s">
        <v>190</v>
      </c>
    </row>
    <row r="10" spans="1:12" s="37" customFormat="1" ht="15" customHeight="1" x14ac:dyDescent="0.25">
      <c r="A10" s="61"/>
      <c r="B10" s="36" t="s">
        <v>28</v>
      </c>
      <c r="C10" s="126">
        <v>39</v>
      </c>
      <c r="D10" s="126">
        <v>368</v>
      </c>
      <c r="E10" s="126">
        <f t="shared" si="1"/>
        <v>329</v>
      </c>
      <c r="F10" s="126" t="s">
        <v>190</v>
      </c>
    </row>
    <row r="11" spans="1:12" s="37" customFormat="1" ht="15" customHeight="1" x14ac:dyDescent="0.25">
      <c r="A11" s="61"/>
      <c r="B11" s="35" t="s">
        <v>29</v>
      </c>
      <c r="C11" s="125">
        <v>683</v>
      </c>
      <c r="D11" s="125">
        <v>1221</v>
      </c>
      <c r="E11" s="125">
        <f t="shared" si="1"/>
        <v>538</v>
      </c>
      <c r="F11" s="125">
        <f t="shared" si="0"/>
        <v>78.770131771595914</v>
      </c>
      <c r="K11" s="189"/>
      <c r="L11" s="190"/>
    </row>
    <row r="12" spans="1:12" s="37" customFormat="1" ht="15" customHeight="1" x14ac:dyDescent="0.25">
      <c r="A12" s="61"/>
      <c r="B12" s="36" t="s">
        <v>31</v>
      </c>
      <c r="C12" s="126">
        <v>0</v>
      </c>
      <c r="D12" s="126">
        <v>39</v>
      </c>
      <c r="E12" s="126">
        <f t="shared" si="1"/>
        <v>39</v>
      </c>
      <c r="F12" s="126" t="s">
        <v>56</v>
      </c>
      <c r="K12" s="189"/>
      <c r="L12" s="190"/>
    </row>
    <row r="13" spans="1:12" s="37" customFormat="1" ht="15" customHeight="1" x14ac:dyDescent="0.25">
      <c r="A13" s="61"/>
      <c r="B13" s="35" t="s">
        <v>49</v>
      </c>
      <c r="C13" s="125">
        <v>141</v>
      </c>
      <c r="D13" s="125">
        <v>355</v>
      </c>
      <c r="E13" s="125">
        <f t="shared" si="1"/>
        <v>214</v>
      </c>
      <c r="F13" s="125">
        <f t="shared" si="0"/>
        <v>151.7730496453901</v>
      </c>
      <c r="K13" s="189"/>
      <c r="L13" s="190"/>
    </row>
    <row r="14" spans="1:12" s="37" customFormat="1" ht="15" customHeight="1" x14ac:dyDescent="0.25">
      <c r="A14" s="61"/>
      <c r="B14" s="36" t="s">
        <v>87</v>
      </c>
      <c r="C14" s="126">
        <v>581062</v>
      </c>
      <c r="D14" s="126">
        <v>617235</v>
      </c>
      <c r="E14" s="126">
        <f t="shared" si="1"/>
        <v>36173</v>
      </c>
      <c r="F14" s="126">
        <f t="shared" si="0"/>
        <v>6.2253253525441465</v>
      </c>
      <c r="K14" s="189"/>
      <c r="L14" s="190"/>
    </row>
    <row r="15" spans="1:12" s="37" customFormat="1" ht="15" customHeight="1" x14ac:dyDescent="0.25">
      <c r="A15" s="61"/>
      <c r="B15" s="35" t="s">
        <v>30</v>
      </c>
      <c r="C15" s="125" t="s">
        <v>56</v>
      </c>
      <c r="D15" s="125">
        <v>75110</v>
      </c>
      <c r="E15" s="125" t="s">
        <v>56</v>
      </c>
      <c r="F15" s="125" t="s">
        <v>56</v>
      </c>
      <c r="K15" s="189"/>
      <c r="L15" s="190"/>
    </row>
    <row r="16" spans="1:12" s="37" customFormat="1" ht="15" customHeight="1" x14ac:dyDescent="0.25">
      <c r="A16" s="61"/>
      <c r="B16" s="36" t="s">
        <v>33</v>
      </c>
      <c r="C16" s="126">
        <v>292</v>
      </c>
      <c r="D16" s="126">
        <v>336</v>
      </c>
      <c r="E16" s="126">
        <f t="shared" ref="E16:E21" si="2">D16-C16</f>
        <v>44</v>
      </c>
      <c r="F16" s="126">
        <f t="shared" si="0"/>
        <v>15.06849315068493</v>
      </c>
      <c r="K16" s="189"/>
      <c r="L16" s="190"/>
    </row>
    <row r="17" spans="1:6" s="37" customFormat="1" ht="15" customHeight="1" x14ac:dyDescent="0.25">
      <c r="A17" s="61"/>
      <c r="B17" s="35" t="s">
        <v>41</v>
      </c>
      <c r="C17" s="125">
        <v>28</v>
      </c>
      <c r="D17" s="125">
        <v>290</v>
      </c>
      <c r="E17" s="125">
        <f t="shared" si="2"/>
        <v>262</v>
      </c>
      <c r="F17" s="125" t="s">
        <v>190</v>
      </c>
    </row>
    <row r="18" spans="1:6" s="37" customFormat="1" ht="15" customHeight="1" x14ac:dyDescent="0.25">
      <c r="A18" s="61"/>
      <c r="B18" s="36" t="s">
        <v>52</v>
      </c>
      <c r="C18" s="126">
        <v>104</v>
      </c>
      <c r="D18" s="126">
        <v>416</v>
      </c>
      <c r="E18" s="126">
        <f t="shared" si="2"/>
        <v>312</v>
      </c>
      <c r="F18" s="126">
        <f t="shared" si="0"/>
        <v>300</v>
      </c>
    </row>
    <row r="19" spans="1:6" s="37" customFormat="1" ht="15" customHeight="1" x14ac:dyDescent="0.25">
      <c r="A19" s="61"/>
      <c r="B19" s="35" t="s">
        <v>32</v>
      </c>
      <c r="C19" s="125">
        <v>590</v>
      </c>
      <c r="D19" s="125">
        <v>2246</v>
      </c>
      <c r="E19" s="125">
        <f t="shared" si="2"/>
        <v>1656</v>
      </c>
      <c r="F19" s="125">
        <f t="shared" si="0"/>
        <v>280.67796610169495</v>
      </c>
    </row>
    <row r="20" spans="1:6" s="63" customFormat="1" ht="15" customHeight="1" x14ac:dyDescent="0.25">
      <c r="A20" s="61"/>
      <c r="B20" s="62" t="s">
        <v>36</v>
      </c>
      <c r="C20" s="127">
        <v>4158</v>
      </c>
      <c r="D20" s="127">
        <v>5241</v>
      </c>
      <c r="E20" s="127">
        <f t="shared" si="2"/>
        <v>1083</v>
      </c>
      <c r="F20" s="127">
        <f t="shared" si="0"/>
        <v>26.046176046176043</v>
      </c>
    </row>
    <row r="21" spans="1:6" s="37" customFormat="1" ht="15" customHeight="1" x14ac:dyDescent="0.25">
      <c r="A21" s="61"/>
      <c r="B21" s="35" t="s">
        <v>38</v>
      </c>
      <c r="C21" s="125">
        <v>1</v>
      </c>
      <c r="D21" s="125">
        <v>32</v>
      </c>
      <c r="E21" s="125">
        <f t="shared" si="2"/>
        <v>31</v>
      </c>
      <c r="F21" s="125" t="s">
        <v>190</v>
      </c>
    </row>
    <row r="22" spans="1:6" s="37" customFormat="1" ht="15" customHeight="1" x14ac:dyDescent="0.25">
      <c r="A22" s="61"/>
      <c r="B22" s="36" t="s">
        <v>53</v>
      </c>
      <c r="C22" s="126">
        <v>331</v>
      </c>
      <c r="D22" s="126" t="s">
        <v>56</v>
      </c>
      <c r="E22" s="126" t="s">
        <v>56</v>
      </c>
      <c r="F22" s="126" t="s">
        <v>56</v>
      </c>
    </row>
    <row r="23" spans="1:6" s="37" customFormat="1" ht="15" customHeight="1" x14ac:dyDescent="0.25">
      <c r="A23" s="61"/>
      <c r="B23" s="35" t="s">
        <v>39</v>
      </c>
      <c r="C23" s="125">
        <v>3</v>
      </c>
      <c r="D23" s="125" t="s">
        <v>56</v>
      </c>
      <c r="E23" s="125" t="s">
        <v>56</v>
      </c>
      <c r="F23" s="125" t="s">
        <v>56</v>
      </c>
    </row>
    <row r="24" spans="1:6" s="37" customFormat="1" ht="15" customHeight="1" x14ac:dyDescent="0.25">
      <c r="A24" s="61"/>
      <c r="B24" s="36" t="s">
        <v>40</v>
      </c>
      <c r="C24" s="126">
        <v>41690</v>
      </c>
      <c r="D24" s="126">
        <v>60897</v>
      </c>
      <c r="E24" s="126">
        <f>D24-C24</f>
        <v>19207</v>
      </c>
      <c r="F24" s="126">
        <f t="shared" si="0"/>
        <v>46.071000239865668</v>
      </c>
    </row>
    <row r="25" spans="1:6" s="37" customFormat="1" ht="15" customHeight="1" x14ac:dyDescent="0.25">
      <c r="A25" s="61"/>
      <c r="B25" s="35" t="s">
        <v>42</v>
      </c>
      <c r="C25" s="125" t="s">
        <v>56</v>
      </c>
      <c r="D25" s="125">
        <v>57</v>
      </c>
      <c r="E25" s="125" t="s">
        <v>56</v>
      </c>
      <c r="F25" s="125" t="s">
        <v>56</v>
      </c>
    </row>
    <row r="26" spans="1:6" s="37" customFormat="1" ht="15" customHeight="1" x14ac:dyDescent="0.25">
      <c r="A26" s="61"/>
      <c r="B26" s="62" t="s">
        <v>43</v>
      </c>
      <c r="C26" s="127">
        <v>10218</v>
      </c>
      <c r="D26" s="127" t="s">
        <v>56</v>
      </c>
      <c r="E26" s="127" t="s">
        <v>56</v>
      </c>
      <c r="F26" s="127" t="s">
        <v>56</v>
      </c>
    </row>
    <row r="27" spans="1:6" s="37" customFormat="1" ht="15" customHeight="1" x14ac:dyDescent="0.25">
      <c r="A27" s="61"/>
      <c r="B27" s="35" t="s">
        <v>54</v>
      </c>
      <c r="C27" s="125">
        <v>713</v>
      </c>
      <c r="D27" s="125">
        <v>1540</v>
      </c>
      <c r="E27" s="125">
        <f t="shared" ref="E27:E35" si="3">D27-C27</f>
        <v>827</v>
      </c>
      <c r="F27" s="125">
        <f t="shared" si="0"/>
        <v>115.98877980364657</v>
      </c>
    </row>
    <row r="28" spans="1:6" s="37" customFormat="1" ht="15" customHeight="1" x14ac:dyDescent="0.25">
      <c r="A28" s="61"/>
      <c r="B28" s="62" t="s">
        <v>45</v>
      </c>
      <c r="C28" s="127">
        <v>60</v>
      </c>
      <c r="D28" s="127">
        <v>222</v>
      </c>
      <c r="E28" s="127">
        <f t="shared" si="3"/>
        <v>162</v>
      </c>
      <c r="F28" s="127" t="s">
        <v>190</v>
      </c>
    </row>
    <row r="29" spans="1:6" s="37" customFormat="1" ht="15" customHeight="1" x14ac:dyDescent="0.25">
      <c r="A29" s="61"/>
      <c r="B29" s="35" t="s">
        <v>46</v>
      </c>
      <c r="C29" s="125">
        <v>116</v>
      </c>
      <c r="D29" s="125">
        <v>1016</v>
      </c>
      <c r="E29" s="125">
        <f t="shared" si="3"/>
        <v>900</v>
      </c>
      <c r="F29" s="125">
        <f t="shared" si="0"/>
        <v>775.86206896551721</v>
      </c>
    </row>
    <row r="30" spans="1:6" s="37" customFormat="1" ht="15" customHeight="1" x14ac:dyDescent="0.25">
      <c r="A30" s="61"/>
      <c r="B30" s="62" t="s">
        <v>48</v>
      </c>
      <c r="C30" s="127">
        <v>4</v>
      </c>
      <c r="D30" s="127">
        <v>33</v>
      </c>
      <c r="E30" s="127">
        <f t="shared" si="3"/>
        <v>29</v>
      </c>
      <c r="F30" s="127" t="s">
        <v>190</v>
      </c>
    </row>
    <row r="31" spans="1:6" s="37" customFormat="1" ht="15" customHeight="1" x14ac:dyDescent="0.25">
      <c r="A31" s="61"/>
      <c r="B31" s="35" t="s">
        <v>47</v>
      </c>
      <c r="C31" s="125">
        <v>10</v>
      </c>
      <c r="D31" s="125">
        <v>39</v>
      </c>
      <c r="E31" s="125">
        <f t="shared" si="3"/>
        <v>29</v>
      </c>
      <c r="F31" s="125" t="s">
        <v>190</v>
      </c>
    </row>
    <row r="32" spans="1:6" s="37" customFormat="1" ht="15" customHeight="1" x14ac:dyDescent="0.25">
      <c r="A32" s="61"/>
      <c r="B32" s="62" t="s">
        <v>34</v>
      </c>
      <c r="C32" s="127">
        <v>56359</v>
      </c>
      <c r="D32" s="127">
        <v>98975</v>
      </c>
      <c r="E32" s="127">
        <f t="shared" si="3"/>
        <v>42616</v>
      </c>
      <c r="F32" s="127">
        <f t="shared" si="0"/>
        <v>75.615252222360226</v>
      </c>
    </row>
    <row r="33" spans="1:9" s="37" customFormat="1" ht="15" customHeight="1" x14ac:dyDescent="0.25">
      <c r="A33" s="61"/>
      <c r="B33" s="35" t="s">
        <v>50</v>
      </c>
      <c r="C33" s="125">
        <v>2514</v>
      </c>
      <c r="D33" s="125">
        <v>2974</v>
      </c>
      <c r="E33" s="125">
        <f t="shared" si="3"/>
        <v>460</v>
      </c>
      <c r="F33" s="125">
        <f t="shared" si="0"/>
        <v>18.297533810660298</v>
      </c>
    </row>
    <row r="34" spans="1:9" s="37" customFormat="1" ht="15" customHeight="1" x14ac:dyDescent="0.25">
      <c r="A34" s="61"/>
      <c r="B34" s="62" t="s">
        <v>55</v>
      </c>
      <c r="C34" s="127">
        <v>100975</v>
      </c>
      <c r="D34" s="127">
        <v>169458</v>
      </c>
      <c r="E34" s="127">
        <f t="shared" si="3"/>
        <v>68483</v>
      </c>
      <c r="F34" s="127">
        <f t="shared" si="0"/>
        <v>67.821738053973746</v>
      </c>
    </row>
    <row r="35" spans="1:9" s="37" customFormat="1" ht="15" customHeight="1" thickBot="1" x14ac:dyDescent="0.3">
      <c r="A35" s="61"/>
      <c r="B35" s="96" t="s">
        <v>51</v>
      </c>
      <c r="C35" s="128">
        <v>36556</v>
      </c>
      <c r="D35" s="128">
        <v>92065</v>
      </c>
      <c r="E35" s="128">
        <f t="shared" si="3"/>
        <v>55509</v>
      </c>
      <c r="F35" s="128">
        <f t="shared" si="0"/>
        <v>151.84648210963999</v>
      </c>
    </row>
    <row r="36" spans="1:9" s="37" customFormat="1" ht="15" customHeight="1" x14ac:dyDescent="0.25">
      <c r="A36" s="38"/>
      <c r="B36" s="62"/>
      <c r="C36" s="115"/>
      <c r="D36" s="115"/>
      <c r="E36" s="99"/>
      <c r="G36"/>
      <c r="H36"/>
      <c r="I36"/>
    </row>
    <row r="37" spans="1:9" ht="15" customHeight="1" x14ac:dyDescent="0.25">
      <c r="A37" s="116" t="s">
        <v>57</v>
      </c>
      <c r="B37" s="440" t="s">
        <v>191</v>
      </c>
      <c r="C37" s="394"/>
      <c r="D37" s="394"/>
      <c r="E37" s="394"/>
      <c r="F37" s="394"/>
    </row>
    <row r="38" spans="1:9" s="38" customFormat="1" ht="15" customHeight="1" x14ac:dyDescent="0.25">
      <c r="A38" s="60" t="s">
        <v>11</v>
      </c>
      <c r="B38" s="441" t="s">
        <v>124</v>
      </c>
      <c r="C38" s="396"/>
      <c r="D38" s="396"/>
      <c r="E38" s="396"/>
      <c r="F38" s="396"/>
      <c r="G38"/>
      <c r="H38"/>
      <c r="I38"/>
    </row>
    <row r="39" spans="1:9" s="38" customFormat="1" ht="15" customHeight="1" x14ac:dyDescent="0.25">
      <c r="A39" s="93" t="s">
        <v>7</v>
      </c>
      <c r="B39" s="436" t="s">
        <v>151</v>
      </c>
      <c r="C39" s="396"/>
      <c r="D39" s="396"/>
      <c r="E39" s="396"/>
      <c r="G39"/>
      <c r="H39"/>
      <c r="I39"/>
    </row>
    <row r="40" spans="1:9" s="38" customFormat="1" ht="15" customHeight="1" x14ac:dyDescent="0.25">
      <c r="A40" s="93" t="s">
        <v>2</v>
      </c>
      <c r="B40" s="437" t="s">
        <v>194</v>
      </c>
      <c r="C40" s="398"/>
      <c r="D40" s="398"/>
      <c r="E40" s="398"/>
      <c r="G40"/>
      <c r="H40"/>
      <c r="I40"/>
    </row>
    <row r="41" spans="1:9" ht="15" customHeight="1" x14ac:dyDescent="0.25">
      <c r="A41" s="37"/>
      <c r="B41" s="37"/>
      <c r="C41" s="37"/>
      <c r="D41" s="37"/>
      <c r="E41" s="37"/>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xmlns:xlrd2="http://schemas.microsoft.com/office/spreadsheetml/2017/richdata2" ref="B5:E35">
    <sortCondition ref="B5:B35"/>
  </sortState>
  <mergeCells count="5">
    <mergeCell ref="B39:E39"/>
    <mergeCell ref="B40:E40"/>
    <mergeCell ref="B2:F2"/>
    <mergeCell ref="B37:F37"/>
    <mergeCell ref="B38:F38"/>
  </mergeCells>
  <hyperlinks>
    <hyperlink ref="F1" location="Contents!A1" display="[contents Ç]" xr:uid="{00000000-0004-0000-0700-000000000000}"/>
    <hyperlink ref="B40" r:id="rId1" xr:uid="{00000000-0004-0000-0700-000001000000}"/>
  </hyperlinks>
  <pageMargins left="0.7" right="0.7" top="0.75" bottom="0.75" header="0.3" footer="0.3"/>
  <pageSetup paperSize="9" orientation="portrait" horizontalDpi="4294967293" verticalDpi="0" r:id="rId2"/>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election activeCell="B19" sqref="B19:F19"/>
    </sheetView>
  </sheetViews>
  <sheetFormatPr defaultRowHeight="15" x14ac:dyDescent="0.25"/>
  <cols>
    <col min="1" max="1" width="8.7109375" customWidth="1"/>
    <col min="2" max="2" width="24.7109375" customWidth="1"/>
    <col min="3" max="6" width="20.7109375" customWidth="1"/>
    <col min="8" max="10" width="9.140625" style="303"/>
    <col min="11" max="13" width="9.140625" style="302"/>
  </cols>
  <sheetData>
    <row r="1" spans="1:152" s="12" customFormat="1" ht="30" customHeight="1" x14ac:dyDescent="0.2">
      <c r="A1" s="52" t="s">
        <v>0</v>
      </c>
      <c r="B1" s="178" t="s">
        <v>1</v>
      </c>
      <c r="C1" s="13"/>
      <c r="D1" s="13"/>
      <c r="E1" s="13"/>
      <c r="F1" s="76" t="s">
        <v>5</v>
      </c>
      <c r="H1" s="303"/>
      <c r="I1" s="303"/>
      <c r="J1" s="303"/>
      <c r="K1" s="309"/>
      <c r="L1" s="309"/>
      <c r="M1" s="309"/>
    </row>
    <row r="2" spans="1:152" s="38" customFormat="1" ht="45" customHeight="1" thickBot="1" x14ac:dyDescent="0.3">
      <c r="B2" s="442" t="s">
        <v>158</v>
      </c>
      <c r="C2" s="443"/>
      <c r="D2" s="443"/>
      <c r="E2" s="443"/>
      <c r="F2" s="443"/>
      <c r="G2" s="61"/>
      <c r="H2"/>
      <c r="I2"/>
      <c r="J2"/>
      <c r="K2"/>
      <c r="L2"/>
      <c r="M2"/>
      <c r="N2"/>
      <c r="O2"/>
      <c r="P2"/>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row>
    <row r="3" spans="1:152" s="38" customFormat="1" ht="30" customHeight="1" x14ac:dyDescent="0.25">
      <c r="A3" s="61"/>
      <c r="B3" s="444" t="s">
        <v>62</v>
      </c>
      <c r="C3" s="447" t="s">
        <v>16</v>
      </c>
      <c r="D3" s="448"/>
      <c r="E3" s="445" t="s">
        <v>17</v>
      </c>
      <c r="F3" s="446"/>
      <c r="G3" s="61"/>
      <c r="H3"/>
      <c r="I3"/>
      <c r="J3"/>
      <c r="K3"/>
      <c r="L3"/>
      <c r="M3"/>
      <c r="N3"/>
      <c r="O3"/>
      <c r="P3"/>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row>
    <row r="4" spans="1:152" s="38" customFormat="1" ht="30" customHeight="1" x14ac:dyDescent="0.25">
      <c r="A4" s="61"/>
      <c r="B4" s="382"/>
      <c r="C4" s="122" t="s">
        <v>123</v>
      </c>
      <c r="D4" s="192" t="s">
        <v>64</v>
      </c>
      <c r="E4" s="122" t="s">
        <v>123</v>
      </c>
      <c r="F4" s="121" t="s">
        <v>64</v>
      </c>
      <c r="G4" s="61"/>
      <c r="H4"/>
      <c r="I4"/>
      <c r="J4"/>
      <c r="K4"/>
      <c r="L4"/>
      <c r="M4"/>
      <c r="N4"/>
      <c r="O4"/>
      <c r="P4"/>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row>
    <row r="5" spans="1:152" s="38" customFormat="1" ht="30" customHeight="1" x14ac:dyDescent="0.25">
      <c r="A5" s="61"/>
      <c r="B5" s="40" t="s">
        <v>3</v>
      </c>
      <c r="C5" s="274">
        <v>1260.249</v>
      </c>
      <c r="D5" s="193">
        <v>100</v>
      </c>
      <c r="E5" s="274">
        <v>1435.7760000000001</v>
      </c>
      <c r="F5" s="199">
        <v>100</v>
      </c>
      <c r="G5" s="61"/>
      <c r="H5"/>
      <c r="I5"/>
      <c r="J5"/>
      <c r="K5"/>
      <c r="L5"/>
      <c r="M5"/>
      <c r="N5"/>
      <c r="O5"/>
      <c r="P5"/>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row>
    <row r="6" spans="1:152" s="38" customFormat="1" ht="30" customHeight="1" x14ac:dyDescent="0.25">
      <c r="A6" s="61"/>
      <c r="B6" s="100" t="s">
        <v>18</v>
      </c>
      <c r="C6" s="275"/>
      <c r="D6" s="194"/>
      <c r="E6" s="275"/>
      <c r="F6" s="200"/>
      <c r="G6" s="61"/>
      <c r="H6"/>
      <c r="I6"/>
      <c r="J6"/>
      <c r="K6"/>
      <c r="L6"/>
      <c r="M6"/>
      <c r="N6"/>
      <c r="O6"/>
      <c r="P6"/>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row>
    <row r="7" spans="1:152" s="67" customFormat="1" ht="15" customHeight="1" x14ac:dyDescent="0.25">
      <c r="A7" s="61"/>
      <c r="B7" s="35" t="s">
        <v>59</v>
      </c>
      <c r="C7" s="276">
        <v>82.238</v>
      </c>
      <c r="D7" s="195">
        <f>C7/$C$5*100</f>
        <v>6.5255358266501311</v>
      </c>
      <c r="E7" s="276">
        <v>77</v>
      </c>
      <c r="F7" s="201">
        <f>E7/E$5*100</f>
        <v>5.362953552643309</v>
      </c>
      <c r="G7" s="63"/>
      <c r="H7"/>
      <c r="I7"/>
      <c r="J7"/>
      <c r="K7"/>
      <c r="L7"/>
      <c r="M7"/>
      <c r="N7"/>
      <c r="O7"/>
      <c r="P7"/>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row>
    <row r="8" spans="1:152" s="63" customFormat="1" ht="15" customHeight="1" x14ac:dyDescent="0.25">
      <c r="A8" s="61"/>
      <c r="B8" s="62" t="s">
        <v>60</v>
      </c>
      <c r="C8" s="277">
        <v>1058.4749999999999</v>
      </c>
      <c r="D8" s="196">
        <f t="shared" ref="D8:D9" si="0">C8/$C$5*100</f>
        <v>83.989354484708969</v>
      </c>
      <c r="E8" s="277">
        <v>1154</v>
      </c>
      <c r="F8" s="202">
        <f t="shared" ref="F8:F9" si="1">E8/E$5*100</f>
        <v>80.37465454221271</v>
      </c>
      <c r="H8"/>
      <c r="I8"/>
      <c r="J8"/>
      <c r="K8"/>
      <c r="L8"/>
      <c r="M8"/>
      <c r="N8"/>
      <c r="O8"/>
      <c r="P8"/>
    </row>
    <row r="9" spans="1:152" s="67" customFormat="1" ht="15" customHeight="1" x14ac:dyDescent="0.25">
      <c r="A9" s="61"/>
      <c r="B9" s="35" t="s">
        <v>118</v>
      </c>
      <c r="C9" s="276">
        <v>119.536</v>
      </c>
      <c r="D9" s="195">
        <f t="shared" si="0"/>
        <v>9.485109688640895</v>
      </c>
      <c r="E9" s="276">
        <v>205</v>
      </c>
      <c r="F9" s="201">
        <f t="shared" si="1"/>
        <v>14.277993224569849</v>
      </c>
      <c r="G9" s="63"/>
      <c r="H9"/>
      <c r="I9"/>
      <c r="J9"/>
      <c r="K9"/>
      <c r="L9"/>
      <c r="M9"/>
      <c r="N9"/>
      <c r="O9"/>
      <c r="P9"/>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row>
    <row r="10" spans="1:152" s="63" customFormat="1" ht="30" customHeight="1" x14ac:dyDescent="0.25">
      <c r="A10" s="61"/>
      <c r="B10" s="120" t="s">
        <v>58</v>
      </c>
      <c r="C10" s="278"/>
      <c r="D10" s="197"/>
      <c r="E10" s="278"/>
      <c r="F10" s="203"/>
      <c r="H10"/>
      <c r="I10"/>
      <c r="J10"/>
      <c r="K10"/>
      <c r="L10"/>
      <c r="M10"/>
      <c r="N10"/>
      <c r="O10"/>
      <c r="P10"/>
    </row>
    <row r="11" spans="1:152" s="67" customFormat="1" ht="15" customHeight="1" x14ac:dyDescent="0.25">
      <c r="A11" s="61"/>
      <c r="B11" s="35" t="s">
        <v>119</v>
      </c>
      <c r="C11" s="276">
        <v>847.125</v>
      </c>
      <c r="D11" s="195">
        <f>C11/($C$5-C14)*100</f>
        <v>69.431524145409313</v>
      </c>
      <c r="E11" s="276">
        <v>875.79899999999998</v>
      </c>
      <c r="F11" s="201">
        <f>E11/(E$5-E14)*100</f>
        <v>62.050297782255491</v>
      </c>
      <c r="G11" s="63"/>
      <c r="H11"/>
      <c r="I11"/>
      <c r="J11"/>
      <c r="K11"/>
      <c r="L11"/>
      <c r="M11"/>
      <c r="N11"/>
      <c r="O11"/>
      <c r="P11"/>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row>
    <row r="12" spans="1:152" s="63" customFormat="1" ht="15" customHeight="1" x14ac:dyDescent="0.25">
      <c r="A12" s="61"/>
      <c r="B12" s="62" t="s">
        <v>120</v>
      </c>
      <c r="C12" s="277">
        <v>295.08600000000001</v>
      </c>
      <c r="D12" s="196">
        <f t="shared" ref="D12" si="2">C12/($C$5-C15)*100</f>
        <v>23.414896579961582</v>
      </c>
      <c r="E12" s="277">
        <v>384.411</v>
      </c>
      <c r="F12" s="202">
        <f t="shared" ref="F12" si="3">E12/(E$5-E15)*100</f>
        <v>26.773744650976194</v>
      </c>
      <c r="H12"/>
      <c r="I12"/>
      <c r="J12"/>
      <c r="K12"/>
      <c r="L12"/>
      <c r="M12"/>
      <c r="N12"/>
      <c r="O12"/>
      <c r="P12"/>
    </row>
    <row r="13" spans="1:152" s="67" customFormat="1" ht="15" customHeight="1" x14ac:dyDescent="0.25">
      <c r="A13" s="61"/>
      <c r="B13" s="35" t="s">
        <v>121</v>
      </c>
      <c r="C13" s="276">
        <v>77.876000000000005</v>
      </c>
      <c r="D13" s="195">
        <f>C13/($C$5-C17)*100</f>
        <v>6.1794137507746489</v>
      </c>
      <c r="E13" s="276">
        <v>151.22399999999999</v>
      </c>
      <c r="F13" s="201">
        <f>E13/(E$5-E17)*100</f>
        <v>10.53256218240171</v>
      </c>
      <c r="G13" s="63"/>
      <c r="H13"/>
      <c r="I13"/>
      <c r="J13"/>
      <c r="K13"/>
      <c r="L13"/>
      <c r="M13"/>
      <c r="N13"/>
      <c r="O13"/>
      <c r="P1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row>
    <row r="14" spans="1:152" s="63" customFormat="1" ht="15" customHeight="1" thickBot="1" x14ac:dyDescent="0.3">
      <c r="A14" s="61"/>
      <c r="B14" s="119" t="s">
        <v>61</v>
      </c>
      <c r="C14" s="279">
        <v>40.161999999999999</v>
      </c>
      <c r="D14" s="198" t="s">
        <v>56</v>
      </c>
      <c r="E14" s="279">
        <v>24.341999999999999</v>
      </c>
      <c r="F14" s="204" t="s">
        <v>56</v>
      </c>
      <c r="H14"/>
      <c r="I14"/>
      <c r="J14"/>
      <c r="K14"/>
      <c r="L14"/>
      <c r="M14"/>
      <c r="N14"/>
      <c r="O14"/>
      <c r="P14"/>
    </row>
    <row r="15" spans="1:152" x14ac:dyDescent="0.25">
      <c r="B15" s="37"/>
      <c r="C15" s="37"/>
      <c r="D15" s="37"/>
      <c r="E15" s="37"/>
      <c r="F15" s="37"/>
      <c r="G15" s="267"/>
      <c r="H15"/>
      <c r="I15"/>
      <c r="J15"/>
      <c r="K15"/>
      <c r="L15"/>
      <c r="M15"/>
    </row>
    <row r="16" spans="1:152" x14ac:dyDescent="0.25">
      <c r="A16" s="60" t="s">
        <v>57</v>
      </c>
      <c r="B16" s="449" t="s">
        <v>153</v>
      </c>
      <c r="C16" s="450"/>
      <c r="D16" s="450"/>
      <c r="E16" s="450"/>
      <c r="F16" s="450"/>
      <c r="G16" s="267"/>
      <c r="H16"/>
      <c r="I16"/>
      <c r="J16"/>
      <c r="K16"/>
      <c r="L16"/>
      <c r="M16"/>
    </row>
    <row r="17" spans="1:13" ht="15" customHeight="1" x14ac:dyDescent="0.25">
      <c r="A17" s="60" t="s">
        <v>11</v>
      </c>
      <c r="B17" s="449" t="s">
        <v>152</v>
      </c>
      <c r="C17" s="450"/>
      <c r="D17" s="450"/>
      <c r="E17" s="450"/>
      <c r="F17" s="450"/>
      <c r="H17"/>
      <c r="I17"/>
      <c r="J17"/>
      <c r="K17"/>
      <c r="L17"/>
      <c r="M17"/>
    </row>
    <row r="18" spans="1:13" x14ac:dyDescent="0.25">
      <c r="A18" s="93" t="s">
        <v>7</v>
      </c>
      <c r="B18" s="451" t="s">
        <v>151</v>
      </c>
      <c r="C18" s="452"/>
      <c r="D18" s="452"/>
      <c r="E18" s="452"/>
      <c r="F18" s="452"/>
      <c r="H18"/>
      <c r="I18"/>
      <c r="J18"/>
      <c r="K18"/>
      <c r="L18"/>
      <c r="M18"/>
    </row>
    <row r="19" spans="1:13" x14ac:dyDescent="0.25">
      <c r="A19" s="93" t="s">
        <v>2</v>
      </c>
      <c r="B19" s="427" t="s">
        <v>194</v>
      </c>
      <c r="C19" s="398"/>
      <c r="D19" s="398"/>
      <c r="E19" s="398"/>
      <c r="F19" s="398"/>
      <c r="H19"/>
      <c r="I19"/>
      <c r="J19"/>
      <c r="K19"/>
      <c r="L19"/>
      <c r="M19"/>
    </row>
    <row r="20" spans="1:13" x14ac:dyDescent="0.25">
      <c r="B20" s="37"/>
      <c r="C20" s="37"/>
      <c r="D20" s="37"/>
      <c r="E20" s="37"/>
      <c r="F20" s="37"/>
      <c r="H20"/>
      <c r="I20"/>
      <c r="J20"/>
      <c r="K20"/>
      <c r="L20"/>
      <c r="M20"/>
    </row>
    <row r="21" spans="1:13" x14ac:dyDescent="0.25">
      <c r="B21" s="37"/>
      <c r="C21" s="37"/>
      <c r="D21" s="37"/>
      <c r="E21" s="37"/>
      <c r="F21" s="37"/>
      <c r="H21"/>
      <c r="I21"/>
      <c r="J21"/>
      <c r="K21"/>
      <c r="L21"/>
      <c r="M21"/>
    </row>
    <row r="22" spans="1:13" x14ac:dyDescent="0.25">
      <c r="B22" s="37"/>
      <c r="C22" s="37"/>
      <c r="D22" s="37"/>
      <c r="E22" s="37"/>
      <c r="F22" s="311"/>
      <c r="H22"/>
      <c r="I22"/>
      <c r="J22"/>
      <c r="K22"/>
      <c r="L22"/>
      <c r="M22"/>
    </row>
    <row r="23" spans="1:13" x14ac:dyDescent="0.25">
      <c r="B23" s="37"/>
      <c r="C23" s="37"/>
      <c r="D23" s="37"/>
      <c r="E23" s="37"/>
      <c r="F23" s="37"/>
      <c r="H23" s="310"/>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8">
    <mergeCell ref="B19:F19"/>
    <mergeCell ref="B2:F2"/>
    <mergeCell ref="B3:B4"/>
    <mergeCell ref="E3:F3"/>
    <mergeCell ref="C3:D3"/>
    <mergeCell ref="B17:F17"/>
    <mergeCell ref="B18:F18"/>
    <mergeCell ref="B16:F16"/>
  </mergeCells>
  <hyperlinks>
    <hyperlink ref="F1" location="Contents!A1" display="[contents Ç]" xr:uid="{00000000-0004-0000-0800-000000000000}"/>
    <hyperlink ref="B19" r:id="rId1" xr:uid="{00000000-0004-0000-0800-000001000000}"/>
  </hyperlinks>
  <pageMargins left="0.7" right="0.7" top="0.75" bottom="0.75" header="0.3" footer="0.3"/>
  <pageSetup paperSize="9" orientation="portrait" horizontalDpi="4294967293" verticalDpi="0" r:id="rId2"/>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6</vt:i4>
      </vt:variant>
    </vt:vector>
  </HeadingPairs>
  <TitlesOfParts>
    <vt:vector size="28"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Sheet1</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2020-05-15T10:56:49Z</dcterms:modified>
</cp:coreProperties>
</file>