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2E8398EA-3B35-48E4-AB6B-D511080E9FD9}" xr6:coauthVersionLast="44" xr6:coauthVersionMax="44" xr10:uidLastSave="{00000000-0000-0000-0000-000000000000}"/>
  <bookViews>
    <workbookView xWindow="-120" yWindow="-120" windowWidth="29040" windowHeight="15840" tabRatio="921" xr2:uid="{00000000-000D-0000-FFFF-FFFF00000000}"/>
  </bookViews>
  <sheets>
    <sheet name="Contents" sheetId="36" r:id="rId1"/>
    <sheet name="Table 1.1" sheetId="1" r:id="rId2"/>
    <sheet name="Table 1.2" sheetId="5" r:id="rId3"/>
    <sheet name="Table 1.3" sheetId="6" r:id="rId4"/>
    <sheet name="Table 1.4" sheetId="7" r:id="rId5"/>
    <sheet name="Table 1.5" sheetId="18" r:id="rId6"/>
    <sheet name="Table 1.6" sheetId="16" r:id="rId7"/>
    <sheet name="Table 1.7" sheetId="19" r:id="rId8"/>
    <sheet name="Table 1.8" sheetId="17" r:id="rId9"/>
    <sheet name="Table 1.9" sheetId="21" r:id="rId10"/>
    <sheet name="Chart 1.1" sheetId="2" r:id="rId11"/>
    <sheet name="Chart 1.2" sheetId="8" r:id="rId12"/>
    <sheet name="Chart 1.3" sheetId="9" r:id="rId13"/>
    <sheet name="Chart 1.4" sheetId="37" r:id="rId14"/>
    <sheet name="Chart 1.5" sheetId="20" r:id="rId15"/>
    <sheet name="Chart 1.6" sheetId="23" r:id="rId16"/>
    <sheet name="Chart 1.7" sheetId="26" r:id="rId17"/>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 i="6" l="1"/>
  <c r="H8" i="6"/>
  <c r="H9" i="6"/>
  <c r="H10" i="6"/>
  <c r="H11" i="6"/>
  <c r="H12" i="6"/>
  <c r="H13" i="6"/>
  <c r="H14" i="6"/>
  <c r="H15" i="6"/>
  <c r="H16" i="6"/>
  <c r="H17" i="6"/>
  <c r="H18" i="6"/>
  <c r="H19" i="6"/>
  <c r="H20" i="6"/>
  <c r="H21" i="6"/>
  <c r="H22" i="6"/>
  <c r="H23" i="6"/>
  <c r="H24" i="6"/>
  <c r="H25" i="6"/>
  <c r="H26" i="6"/>
  <c r="H27" i="6"/>
  <c r="H28" i="6"/>
  <c r="H29" i="6"/>
  <c r="H30" i="6"/>
  <c r="H31" i="6"/>
  <c r="H32" i="6"/>
  <c r="H33" i="6"/>
  <c r="H34" i="6"/>
  <c r="H55" i="6"/>
  <c r="H56" i="6"/>
  <c r="H57" i="6"/>
  <c r="H58" i="6"/>
  <c r="H59" i="6"/>
  <c r="H60" i="6"/>
  <c r="H61" i="6"/>
  <c r="H62" i="6"/>
  <c r="H63" i="6"/>
  <c r="H64" i="6"/>
  <c r="H65" i="6"/>
  <c r="H66" i="6"/>
  <c r="H67" i="6"/>
  <c r="H68" i="6"/>
  <c r="H69" i="6"/>
  <c r="H70" i="6"/>
  <c r="H71" i="6"/>
  <c r="H72" i="6"/>
  <c r="H73" i="6"/>
  <c r="H74" i="6"/>
  <c r="H75" i="6"/>
  <c r="H76" i="6"/>
  <c r="H77" i="6"/>
  <c r="H6" i="6"/>
  <c r="H5" i="6"/>
  <c r="C18" i="7"/>
  <c r="C17" i="7"/>
  <c r="C16" i="7"/>
  <c r="C8" i="7"/>
  <c r="C7" i="7"/>
  <c r="C6" i="7"/>
  <c r="D84" i="26"/>
  <c r="C84" i="26"/>
  <c r="I8" i="18"/>
  <c r="I7" i="18"/>
  <c r="J7" i="18"/>
  <c r="I6" i="18"/>
  <c r="J6" i="18" s="1"/>
  <c r="I5" i="18"/>
  <c r="J8" i="18"/>
  <c r="J5" i="18"/>
  <c r="H8" i="18"/>
  <c r="H7" i="18"/>
  <c r="H6" i="18"/>
  <c r="H5" i="18"/>
  <c r="F8" i="18"/>
  <c r="F7" i="18"/>
  <c r="F6" i="18"/>
  <c r="F5" i="18"/>
  <c r="D8" i="18"/>
  <c r="D7" i="18"/>
  <c r="D6" i="18"/>
  <c r="D5" i="18"/>
  <c r="E35" i="16"/>
  <c r="E34" i="16"/>
  <c r="E32" i="16"/>
  <c r="E31" i="16"/>
  <c r="E30" i="16"/>
  <c r="E29" i="16"/>
  <c r="E28" i="16"/>
  <c r="E27" i="16"/>
  <c r="E26" i="16"/>
  <c r="E25" i="16"/>
  <c r="E24" i="16"/>
  <c r="E21" i="16"/>
  <c r="E20" i="16"/>
  <c r="E18" i="16"/>
  <c r="E17" i="16"/>
  <c r="E16" i="16"/>
  <c r="E14" i="16"/>
  <c r="E13" i="16"/>
  <c r="E12" i="16"/>
  <c r="E11" i="16"/>
  <c r="E10" i="16"/>
  <c r="E8" i="16"/>
  <c r="E7" i="16"/>
  <c r="D4" i="16"/>
  <c r="E4" i="16" s="1"/>
  <c r="C4" i="16"/>
  <c r="E10" i="36"/>
  <c r="E9" i="36"/>
  <c r="B12" i="36"/>
  <c r="B11" i="36"/>
  <c r="B10" i="36"/>
  <c r="B9" i="36"/>
  <c r="E8" i="36"/>
  <c r="E7" i="36"/>
  <c r="E6" i="36"/>
  <c r="E5" i="36"/>
  <c r="B8" i="36"/>
  <c r="B4" i="36"/>
  <c r="B7" i="36"/>
  <c r="B6" i="36"/>
  <c r="B5" i="36"/>
  <c r="E4" i="36"/>
</calcChain>
</file>

<file path=xl/sharedStrings.xml><?xml version="1.0" encoding="utf-8"?>
<sst xmlns="http://schemas.openxmlformats.org/spreadsheetml/2006/main" count="503" uniqueCount="178">
  <si>
    <t>OEm</t>
  </si>
  <si>
    <t>Observatório da Emigração</t>
  </si>
  <si>
    <t>link</t>
  </si>
  <si>
    <t>Total</t>
  </si>
  <si>
    <t>Portugal</t>
  </si>
  <si>
    <r>
      <t xml:space="preserve">[contents </t>
    </r>
    <r>
      <rPr>
        <b/>
        <sz val="8"/>
        <color indexed="60"/>
        <rFont val="Wingdings 3"/>
        <family val="1"/>
        <charset val="2"/>
      </rPr>
      <t>Ç</t>
    </r>
    <r>
      <rPr>
        <b/>
        <sz val="8"/>
        <color indexed="60"/>
        <rFont val="Arial"/>
        <family val="2"/>
      </rPr>
      <t>]</t>
    </r>
  </si>
  <si>
    <t>1 | Total emigration</t>
  </si>
  <si>
    <t>Factbook 2014: list of tables and charts</t>
  </si>
  <si>
    <t>Updated</t>
  </si>
  <si>
    <r>
      <rPr>
        <b/>
        <sz val="9"/>
        <color indexed="60"/>
        <rFont val="Arial"/>
        <family val="2"/>
      </rPr>
      <t>Table 1.3</t>
    </r>
    <r>
      <rPr>
        <b/>
        <sz val="9"/>
        <rFont val="Arial"/>
        <family val="2"/>
      </rPr>
      <t xml:space="preserve"> Permanent outflows of Portuguese emigrants: the historical background</t>
    </r>
  </si>
  <si>
    <r>
      <rPr>
        <b/>
        <sz val="9"/>
        <color indexed="60"/>
        <rFont val="Arial"/>
        <family val="2"/>
      </rPr>
      <t>Chart 1.1</t>
    </r>
    <r>
      <rPr>
        <b/>
        <sz val="9"/>
        <rFont val="Arial"/>
        <family val="2"/>
      </rPr>
      <t xml:space="preserve"> Permanent outflows of Portuguese emigrants: the historical background</t>
    </r>
  </si>
  <si>
    <r>
      <rPr>
        <b/>
        <sz val="9"/>
        <color indexed="60"/>
        <rFont val="Arial"/>
        <family val="2"/>
      </rPr>
      <t>Table 1.4</t>
    </r>
    <r>
      <rPr>
        <b/>
        <sz val="9"/>
        <rFont val="Arial"/>
        <family val="2"/>
      </rPr>
      <t xml:space="preserve"> Estimates of the outflows of Portuguese emigrants, 2001-2013</t>
    </r>
  </si>
  <si>
    <r>
      <rPr>
        <b/>
        <sz val="9"/>
        <color indexed="60"/>
        <rFont val="Arial"/>
        <family val="2"/>
      </rPr>
      <t>Table 1.8</t>
    </r>
    <r>
      <rPr>
        <b/>
        <sz val="9"/>
        <rFont val="Arial"/>
        <family val="2"/>
      </rPr>
      <t xml:space="preserve"> Emigrants by country of origin, 2010</t>
    </r>
  </si>
  <si>
    <r>
      <rPr>
        <b/>
        <sz val="9"/>
        <color indexed="60"/>
        <rFont val="Arial"/>
        <family val="2"/>
      </rPr>
      <t>Table 1.9</t>
    </r>
    <r>
      <rPr>
        <b/>
        <sz val="9"/>
        <rFont val="Arial"/>
        <family val="2"/>
      </rPr>
      <t xml:space="preserve"> Emigration and immigration rates in EU countries, 2010</t>
    </r>
  </si>
  <si>
    <r>
      <rPr>
        <b/>
        <sz val="9"/>
        <color indexed="60"/>
        <rFont val="Arial"/>
        <family val="2"/>
      </rPr>
      <t>Chart 1.6</t>
    </r>
    <r>
      <rPr>
        <b/>
        <sz val="9"/>
        <rFont val="Arial"/>
        <family val="2"/>
      </rPr>
      <t xml:space="preserve"> Emigrants by country of origin, 2010</t>
    </r>
  </si>
  <si>
    <r>
      <rPr>
        <b/>
        <sz val="9"/>
        <color indexed="60"/>
        <rFont val="Arial"/>
        <family val="2"/>
      </rPr>
      <t>Chart 1.7</t>
    </r>
    <r>
      <rPr>
        <b/>
        <sz val="9"/>
        <rFont val="Arial"/>
        <family val="2"/>
      </rPr>
      <t xml:space="preserve"> Emigration and immigration rates in EU countries, 2010</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</si>
  <si>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</si>
  <si>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</si>
  <si>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</si>
  <si>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</si>
  <si>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</si>
  <si>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</si>
  <si>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</si>
  <si>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</si>
  <si>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</si>
  <si>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</si>
  <si>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</si>
  <si>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</si>
  <si>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</si>
  <si>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</si>
  <si>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</si>
  <si>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</si>
  <si>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r>
      <rPr>
        <b/>
        <sz val="9"/>
        <color indexed="60"/>
        <rFont val="Arial"/>
        <family val="2"/>
      </rPr>
      <t>Table 1.6</t>
    </r>
    <r>
      <rPr>
        <b/>
        <sz val="9"/>
        <rFont val="Arial"/>
        <family val="2"/>
      </rPr>
      <t xml:space="preserve"> Stock of Portuguese-born emigrants in EU and EFTA countries, 2000/2001 and 2010/11</t>
    </r>
  </si>
  <si>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</si>
  <si>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</si>
  <si>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</si>
  <si>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</si>
  <si>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</si>
  <si>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</si>
  <si>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</si>
  <si>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</si>
  <si>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</si>
  <si>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</si>
  <si>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</si>
  <si>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</si>
  <si>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</si>
  <si>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</si>
  <si>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</si>
  <si>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</si>
  <si>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</si>
  <si>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</si>
  <si>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</si>
  <si>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</si>
  <si>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</si>
  <si>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</si>
  <si>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</si>
  <si>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</si>
  <si>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</si>
  <si>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</si>
  <si>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</si>
  <si>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</si>
  <si>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</si>
  <si>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</si>
  <si>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</si>
  <si>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Change</t>
  </si>
  <si>
    <t>Note</t>
  </si>
  <si>
    <t>Educational attainment</t>
  </si>
  <si>
    <t>15-24</t>
  </si>
  <si>
    <t>25-64</t>
  </si>
  <si>
    <t>Unknown</t>
  </si>
  <si>
    <t>Indicator</t>
  </si>
  <si>
    <t>N</t>
  </si>
  <si>
    <t>%</t>
  </si>
  <si>
    <r>
      <t>Population density (people per km</t>
    </r>
    <r>
      <rPr>
        <vertAlign val="superscript"/>
        <sz val="8"/>
        <rFont val="Arial"/>
        <family val="2"/>
      </rPr>
      <t>2</t>
    </r>
    <r>
      <rPr>
        <sz val="8"/>
        <rFont val="Arial"/>
        <family val="2"/>
      </rPr>
      <t>, 2012)</t>
    </r>
  </si>
  <si>
    <t>HDI score (2013)</t>
  </si>
  <si>
    <t>HDI ranking (2013)</t>
  </si>
  <si>
    <r>
      <rPr>
        <b/>
        <sz val="9"/>
        <color indexed="6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</si>
  <si>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</si>
  <si>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</si>
  <si>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</si>
  <si>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indexed="60"/>
        <rFont val="Arial"/>
        <family val="2"/>
      </rPr>
      <t>Table 1.2</t>
    </r>
    <r>
      <rPr>
        <b/>
        <sz val="9"/>
        <rFont val="Arial"/>
        <family val="2"/>
      </rPr>
      <t xml:space="preserve"> Main migration indicators:  international comparison</t>
    </r>
  </si>
  <si>
    <t>Cabo Verde</t>
  </si>
  <si>
    <t>Urban population (% of total)</t>
  </si>
  <si>
    <t>Fertility rate, total (births per woman, 2012)</t>
  </si>
  <si>
    <t>GDP growth (annual %, 2013)</t>
  </si>
  <si>
    <t>Labor force with tertiary education (% of total, 2011)</t>
  </si>
  <si>
    <t>Population ages 65 and above (% of total, 2013)</t>
  </si>
  <si>
    <t>Population ages 0-14 (% of total, 2013)</t>
  </si>
  <si>
    <t>Population growth (annual %, 2013)</t>
  </si>
  <si>
    <t>Long-term unemployment (% of total unemployment, 2012)</t>
  </si>
  <si>
    <t>Unemployment, total (% of total labor force, ILO estimate, 2012)</t>
  </si>
  <si>
    <t>Unemployment, youth (ages 15-24, ILO estimate, 2012)</t>
  </si>
  <si>
    <t>Infant mortality rate (deaths per 1000 live births, 2013)</t>
  </si>
  <si>
    <t>Mean years of schooling (2012)</t>
  </si>
  <si>
    <t>Inward remittance flows as a percentage of GDP (2013)</t>
  </si>
  <si>
    <t>Outward remittance flows (current US$, million, 2013)</t>
  </si>
  <si>
    <t>Inward remittance flows (current US$, million, 2013)</t>
  </si>
  <si>
    <r>
      <t>Surface area (1000 km</t>
    </r>
    <r>
      <rPr>
        <vertAlign val="superscript"/>
        <sz val="8"/>
        <rFont val="Arial"/>
        <family val="2"/>
      </rPr>
      <t>2</t>
    </r>
    <r>
      <rPr>
        <sz val="8"/>
        <rFont val="Arial"/>
        <family val="2"/>
      </rPr>
      <t>, 2013)</t>
    </r>
  </si>
  <si>
    <t>Population (millions, 2013)</t>
  </si>
  <si>
    <t>Stock of emigrants as percentage of population (2010)</t>
  </si>
  <si>
    <t>Stock of immigrants as percentage of population (2010)</t>
  </si>
  <si>
    <t>Stock of emigrants (thousands, 2010)</t>
  </si>
  <si>
    <t>Stock of immigrants (thousands, 2010)</t>
  </si>
  <si>
    <t>Emigration rate of tertiary-educated population (age of entry &gt; 22, %, 2000)</t>
  </si>
  <si>
    <t>GDP per capita (current US$, thousands, 2013)</t>
  </si>
  <si>
    <t>GDP (current US$, billions, 2013)</t>
  </si>
  <si>
    <t>Labor force, total (millions, 2013)</t>
  </si>
  <si>
    <t>China</t>
  </si>
  <si>
    <t>Bangladesh</t>
  </si>
  <si>
    <t>Sri Lanka</t>
  </si>
  <si>
    <t>India</t>
  </si>
  <si>
    <t>Philippines</t>
  </si>
  <si>
    <t>Mexico</t>
  </si>
  <si>
    <t>France</t>
  </si>
  <si>
    <t>Egypt, Arab Rep.</t>
  </si>
  <si>
    <t>Pakistan</t>
  </si>
  <si>
    <t>Ukraine</t>
  </si>
  <si>
    <t>Indonesia</t>
  </si>
  <si>
    <t>Morocco</t>
  </si>
  <si>
    <t>United States</t>
  </si>
  <si>
    <t>Russian Federation</t>
  </si>
  <si>
    <t>Colombia</t>
  </si>
  <si>
    <t>Afghanistan</t>
  </si>
  <si>
    <t>Belarus</t>
  </si>
  <si>
    <t>Kazakhstan</t>
  </si>
  <si>
    <t>Korea, Republic of</t>
  </si>
  <si>
    <t>Puerto Rico</t>
  </si>
  <si>
    <t>Turkey</t>
  </si>
  <si>
    <t>Vietnam</t>
  </si>
  <si>
    <t>Uzbekistan</t>
  </si>
  <si>
    <t>State of Palestine</t>
  </si>
  <si>
    <t>Others</t>
  </si>
  <si>
    <t>Percentage</t>
  </si>
  <si>
    <t>Low reliability of data on France for 2011. Missing data for Belgium, Germany and the Netherlands.</t>
  </si>
  <si>
    <t>Table by OEm, data from the World Bank: Migration and Remittances Factbook 2011, second edition (stocks of emigrants and of immigrants); Migration Database with Age of Entry, 1900-2000 (emigration rate of tertiary-educated population); DataBank, World Development Indicators, updated 11/06/2014 (remittance flows).</t>
  </si>
  <si>
    <r>
      <t xml:space="preserve">Table by OEm, data from Maria Joannis Baganha and José Carlos Marques (2001), “População”, in Nuno Valério (ed.) (2001), </t>
    </r>
    <r>
      <rPr>
        <i/>
        <sz val="8"/>
        <color indexed="8"/>
        <rFont val="Arial"/>
        <family val="2"/>
      </rPr>
      <t>Estatísticas Históricas Portuguesas</t>
    </r>
    <r>
      <rPr>
        <sz val="8"/>
        <color indexed="8"/>
        <rFont val="Arial"/>
        <family val="2"/>
      </rPr>
      <t>, vol. I, Lisbon, Instituto Nacional de Estatística, pp. 33-126.</t>
    </r>
  </si>
  <si>
    <t>Table by OEm, data from United Nations, Department of Economic and Social Affairs, Population Division (2013), Trends in International Migrant Stock: Migrants by Destination and Origin (United Nations database, POP/DB/MIG/Stock/Rev.2013).</t>
  </si>
  <si>
    <t>Table by OEm, data from the World Bank, Migration and Remittances Factbook 2011, second edition.</t>
  </si>
  <si>
    <r>
      <t xml:space="preserve">Chart by OEm, data from Maria Joannis Baganha and José Carlos Marques (2001), “População”, in Nuno Valério (ed.) (2001), </t>
    </r>
    <r>
      <rPr>
        <i/>
        <sz val="8"/>
        <color indexed="8"/>
        <rFont val="Arial"/>
        <family val="2"/>
      </rPr>
      <t>Estatísticas Históricas Portuguesas</t>
    </r>
    <r>
      <rPr>
        <sz val="8"/>
        <color indexed="8"/>
        <rFont val="Arial"/>
        <family val="2"/>
      </rPr>
      <t>, vol. I, Lisbon, Instituto Nacional de Estatística, pp. 33-126.</t>
    </r>
  </si>
  <si>
    <t>Chart by OEm, data from United Nations, Department of Economic and Social Affairs, Population Division (2013), Trends in International Migrant Stock: Migrants by Destination and Origin (United Nations database, POP/DB/MIG/Stock/Rev.2013).</t>
  </si>
  <si>
    <t>Chart by OEm, data from OECD, Database on Immigrants in OECD Countries, DIOC 2010-2011.</t>
  </si>
  <si>
    <t>Chart by OEm, data from The World Bank, Migration and Remittances Factbook 2011, second edition.</t>
  </si>
  <si>
    <t>Chart by OEm, data from the World Bank, Migration and Remittances Factbook 2011, second edition.</t>
  </si>
  <si>
    <t>Table by OEm, data from the World Bank, DataBank, World Development Indicators, updated 11/06/2014, and the United Nations Development Programme (UNDP), 2014 Human Development Report (for mean years of schooling, HDI score and HDI ranking).</t>
  </si>
  <si>
    <t>Only countries with more than one million inhabitants.</t>
  </si>
  <si>
    <t>Emigrants, millions</t>
  </si>
  <si>
    <t>Instituto Nacional de Estatística (National Institute of Statistics)
[A]</t>
  </si>
  <si>
    <t>Table by OEm, data from OECD, Database on Immigrants in OECD Countries,  DIOC 2000-2001 and DIOC 2010-2011.</t>
  </si>
  <si>
    <t xml:space="preserve">65+           </t>
  </si>
  <si>
    <t>Low</t>
  </si>
  <si>
    <t>Medium</t>
  </si>
  <si>
    <t>High</t>
  </si>
  <si>
    <t xml:space="preserve">Medium    </t>
  </si>
  <si>
    <t>Thousands</t>
  </si>
  <si>
    <r>
      <t>Table 1.5</t>
    </r>
    <r>
      <rPr>
        <b/>
        <sz val="9"/>
        <rFont val="Arial"/>
        <family val="2"/>
      </rPr>
      <t xml:space="preserve"> UN estimates of the stock of Portuguese-born emigrants, 1990-2013</t>
    </r>
  </si>
  <si>
    <r>
      <rPr>
        <b/>
        <sz val="9"/>
        <color indexed="60"/>
        <rFont val="Arial"/>
        <family val="2"/>
      </rPr>
      <t>Chart 1.3</t>
    </r>
    <r>
      <rPr>
        <b/>
        <sz val="9"/>
        <rFont val="Arial"/>
        <family val="2"/>
      </rPr>
      <t xml:space="preserve"> UN estimates of the stock of Portuguese-born emigrants in Europe, in percentage of total Portuguese-born emigrants, 1990-2013</t>
    </r>
  </si>
  <si>
    <r>
      <rPr>
        <b/>
        <sz val="9"/>
        <color indexed="60"/>
        <rFont val="Arial"/>
        <family val="2"/>
      </rPr>
      <t>Table 1.7</t>
    </r>
    <r>
      <rPr>
        <b/>
        <sz val="9"/>
        <rFont val="Arial"/>
        <family val="2"/>
      </rPr>
      <t xml:space="preserve"> Stock of Portuguese-born emigrants in OECD countries by age group and educational attainment, 2000/2001 and 2010/11</t>
    </r>
  </si>
  <si>
    <r>
      <rPr>
        <b/>
        <sz val="9"/>
        <color indexed="60"/>
        <rFont val="Arial"/>
        <family val="2"/>
      </rPr>
      <t>Chart 1.5</t>
    </r>
    <r>
      <rPr>
        <b/>
        <sz val="9"/>
        <rFont val="Arial"/>
        <family val="2"/>
      </rPr>
      <t xml:space="preserve"> Stock of Portuguese-born emigrants in OECD countries by age group and educational attainment, 2000/2001 and 2010/11</t>
    </r>
  </si>
  <si>
    <t>Table by OEm, data from Eurostat, based on member states census data, 2000/2001 and 2010/2011.</t>
  </si>
  <si>
    <r>
      <rPr>
        <b/>
        <sz val="9"/>
        <color indexed="60"/>
        <rFont val="Arial"/>
        <family val="2"/>
      </rPr>
      <t>Chart 1.4</t>
    </r>
    <r>
      <rPr>
        <b/>
        <sz val="9"/>
        <rFont val="Arial"/>
        <family val="2"/>
      </rPr>
      <t xml:space="preserve"> Major changes in the stock of Portuguese-born emigrants in EU and EFTA countries, 2000-2001 to 2010/11</t>
    </r>
  </si>
  <si>
    <t>Chart by OEm, data from Eurostat, based on member states census data, 2000/2001 and 2010/2011.</t>
  </si>
  <si>
    <t>Low reliability of data on France for 2010.</t>
  </si>
  <si>
    <t>OEm
[B]</t>
  </si>
  <si>
    <r>
      <rPr>
        <b/>
        <sz val="9"/>
        <color indexed="60"/>
        <rFont val="Arial"/>
        <family val="2"/>
      </rPr>
      <t>Chart 1.2</t>
    </r>
    <r>
      <rPr>
        <b/>
        <sz val="9"/>
        <rFont val="Arial"/>
        <family val="2"/>
      </rPr>
      <t xml:space="preserve"> OEm Estimates of the outflows of Portuguese emigrants, 2001-2013</t>
    </r>
  </si>
  <si>
    <t>21 Nov 2014.</t>
  </si>
  <si>
    <r>
      <t xml:space="preserve">Table by OEm, data from: </t>
    </r>
    <r>
      <rPr>
        <b/>
        <sz val="8"/>
        <color indexed="8"/>
        <rFont val="Arial"/>
        <family val="2"/>
      </rPr>
      <t>[A]</t>
    </r>
    <r>
      <rPr>
        <sz val="8"/>
        <color indexed="8"/>
        <rFont val="Arial"/>
        <family val="2"/>
      </rPr>
      <t xml:space="preserve"> Instituto Nacional de Estatística (INE), Migratory Exit Movement Survey (1992 until 2007) and Annual Estimates of Emigration (as from 2008), based on the Portuguese Labour Force Survey data, in Pordata, Contemporary Portugal Database; </t>
    </r>
    <r>
      <rPr>
        <b/>
        <sz val="8"/>
        <color indexed="8"/>
        <rFont val="Arial"/>
        <family val="2"/>
      </rPr>
      <t>[B]</t>
    </r>
    <r>
      <rPr>
        <sz val="8"/>
        <color indexed="8"/>
        <rFont val="Arial"/>
        <family val="2"/>
      </rPr>
      <t xml:space="preserve"> OEm estimates based on destination countries permanent inflows data.</t>
    </r>
  </si>
  <si>
    <t>Chart by OEm, data from OEm estimates based on destination countries permanent inflows data.</t>
  </si>
  <si>
    <t>Top three countries of emigration and immigration with available data for, at least, the last tree years.</t>
  </si>
  <si>
    <t>By destination</t>
  </si>
  <si>
    <t xml:space="preserve">Clandestine </t>
  </si>
  <si>
    <t>Legal</t>
  </si>
  <si>
    <t>By legal status</t>
  </si>
  <si>
    <t>Cancels and replaces the same document of December 2014. Corrects errors in table 1.3 and chart 1.1.</t>
  </si>
  <si>
    <t>13 Dec 2015.</t>
  </si>
  <si>
    <t>Cancels and replaces the same document of December 2015. Corrects errors in table 1.4.</t>
  </si>
  <si>
    <t>21 May 2016.</t>
  </si>
  <si>
    <t>The Observatório da Emigração (OEm) is based at the Centre for Research and Studies in Sociology (CIES-IUL), at the University Institute of Lisbon (ISCTE-IUL).</t>
  </si>
  <si>
    <t>http://www.observatorioemigracao.pt/np4/4093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</si>
</sst>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34"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indexed="8"/>
      <name val="Arial"/>
      <family val="2"/>
    </font>
    <font>
      <b/>
      <sz val="8"/>
      <name val="Arial"/>
      <family val="2"/>
    </font>
    <font>
      <sz val="8"/>
      <name val="Arial"/>
      <family val="2"/>
    </font>
    <font>
      <b/>
      <sz val="8"/>
      <color indexed="8"/>
      <name val="Arial"/>
      <family val="2"/>
    </font>
    <font>
      <i/>
      <sz val="8"/>
      <color indexed="8"/>
      <name val="Arial"/>
      <family val="2"/>
    </font>
    <font>
      <b/>
      <sz val="8"/>
      <color indexed="60"/>
      <name val="Arial"/>
      <family val="2"/>
    </font>
    <font>
      <b/>
      <sz val="9"/>
      <color indexed="60"/>
      <name val="Arial"/>
      <family val="2"/>
    </font>
    <font>
      <b/>
      <sz val="8"/>
      <color indexed="60"/>
      <name val="Wingdings 3"/>
      <family val="1"/>
      <charset val="2"/>
    </font>
    <font>
      <b/>
      <sz val="9"/>
      <name val="Arial"/>
      <family val="2"/>
    </font>
    <font>
      <sz val="9"/>
      <name val="Arial"/>
      <family val="2"/>
    </font>
    <font>
      <sz val="10"/>
      <name val="Arial"/>
      <family val="2"/>
    </font>
    <font>
      <vertAlign val="superscript"/>
      <sz val="8"/>
      <name val="Arial"/>
      <family val="2"/>
    </font>
    <font>
      <sz val="11"/>
      <name val="Arial"/>
      <family val="2"/>
    </font>
    <font>
      <sz val="11"/>
      <color theme="1"/>
      <name val="Calibri"/>
      <family val="2"/>
      <scheme val="minor"/>
    </font>
    <font>
      <sz val="8"/>
      <color theme="1"/>
      <name val="Arial"/>
      <family val="2"/>
    </font>
    <font>
      <b/>
      <sz val="8"/>
      <color theme="1"/>
      <name val="Arial"/>
      <family val="2"/>
    </font>
    <font>
      <sz val="11"/>
      <color theme="1"/>
      <name val="Arial"/>
      <family val="2"/>
    </font>
    <font>
      <sz val="10"/>
      <color theme="1"/>
      <name val="Calibri"/>
      <family val="2"/>
      <scheme val="minor"/>
    </font>
    <font>
      <i/>
      <sz val="8"/>
      <color theme="1"/>
      <name val="Arial"/>
      <family val="2"/>
    </font>
    <font>
      <b/>
      <sz val="12"/>
      <color rgb="FFC00000"/>
      <name val="Arial"/>
      <family val="2"/>
    </font>
    <font>
      <b/>
      <sz val="8"/>
      <color theme="4" tint="-0.499984740745262"/>
      <name val="Arial"/>
      <family val="2"/>
    </font>
    <font>
      <sz val="11"/>
      <name val="Calibri"/>
      <family val="2"/>
      <scheme val="minor"/>
    </font>
    <font>
      <b/>
      <sz val="8"/>
      <color rgb="FFC00000"/>
      <name val="Arial"/>
      <family val="2"/>
    </font>
    <font>
      <u/>
      <sz val="8"/>
      <color theme="10"/>
      <name val="Arial"/>
      <family val="2"/>
    </font>
    <font>
      <b/>
      <sz val="9"/>
      <color theme="1"/>
      <name val="Arial"/>
      <family val="2"/>
    </font>
    <font>
      <sz val="9"/>
      <color theme="1"/>
      <name val="Arial"/>
      <family val="2"/>
    </font>
    <font>
      <b/>
      <sz val="8"/>
      <color theme="1"/>
      <name val="Calibri"/>
      <family val="2"/>
      <scheme val="minor"/>
    </font>
    <font>
      <b/>
      <sz val="9"/>
      <color rgb="FFC00000"/>
      <name val="Arial"/>
      <family val="2"/>
    </font>
    <font>
      <sz val="9"/>
      <color theme="1"/>
      <name val="Calibri"/>
      <family val="2"/>
      <scheme val="minor"/>
    </font>
    <font>
      <sz val="9"/>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0">
    <xf numFmtId="0" fontId="0" fillId="0" borderId="0"/>
    <xf numFmtId="0" fontId="6" fillId="0" borderId="0" applyNumberFormat="0" applyFill="0" applyBorder="0" applyAlignment="0" applyProtection="0"/>
    <xf numFmtId="0" fontId="17" fillId="0" borderId="0"/>
    <xf numFmtId="0" fontId="18" fillId="0" borderId="0"/>
    <xf numFmtId="0" fontId="17" fillId="0" borderId="0"/>
    <xf numFmtId="0" fontId="14" fillId="0" borderId="0" applyNumberFormat="0" applyFill="0" applyBorder="0" applyProtection="0">
      <alignment horizontal="left" vertical="center" wrapText="1"/>
    </xf>
    <xf numFmtId="166" fontId="14" fillId="0" borderId="1" applyFill="0" applyProtection="0">
      <alignment horizontal="right" vertical="center" wrapText="1"/>
    </xf>
    <xf numFmtId="168" fontId="14" fillId="0" borderId="0" applyFill="0" applyBorder="0" applyProtection="0">
      <alignment horizontal="right" vertical="center" wrapText="1"/>
    </xf>
    <xf numFmtId="167" fontId="14" fillId="0" borderId="2" applyFill="0" applyProtection="0">
      <alignment horizontal="right" vertical="center" wrapText="1"/>
    </xf>
    <xf numFmtId="169" fontId="14" fillId="0" borderId="3" applyFill="0" applyProtection="0">
      <alignment horizontal="right" vertical="center" wrapText="1"/>
    </xf>
  </cellStyleXfs>
  <cellXfs count="410">
    <xf numFmtId="0" fontId="0" fillId="0" borderId="0" xfId="0"/>
    <xf numFmtId="3" fontId="18" fillId="0" borderId="0" xfId="0" applyNumberFormat="1" applyFont="1" applyAlignment="1">
      <alignment vertical="center"/>
    </xf>
    <xf numFmtId="0" fontId="0" fillId="0" borderId="0" xfId="0" applyAlignment="1">
      <alignment horizontal="left" vertical="center" indent="1"/>
    </xf>
    <xf numFmtId="3" fontId="6" fillId="2" borderId="0" xfId="0" applyNumberFormat="1" applyFont="1" applyFill="1" applyBorder="1" applyAlignment="1">
      <alignment horizontal="left" vertical="center" indent="1"/>
    </xf>
    <xf numFmtId="3" fontId="6" fillId="0" borderId="0" xfId="0" applyNumberFormat="1" applyFont="1" applyBorder="1" applyAlignment="1">
      <alignment horizontal="left" vertical="center" indent="1"/>
    </xf>
    <xf numFmtId="3" fontId="6"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18" fillId="0" borderId="0" xfId="0" applyNumberFormat="1" applyFont="1" applyAlignment="1">
      <alignment horizontal="left" vertical="center" indent="1"/>
    </xf>
    <xf numFmtId="0" fontId="0" fillId="0" borderId="0" xfId="0" applyAlignment="1">
      <alignment horizontal="left" indent="1"/>
    </xf>
    <xf numFmtId="3" fontId="18" fillId="0" borderId="0" xfId="0" applyNumberFormat="1" applyFont="1" applyBorder="1" applyAlignment="1">
      <alignment vertical="center"/>
    </xf>
    <xf numFmtId="0" fontId="20" fillId="0" borderId="0" xfId="0" applyFont="1" applyBorder="1" applyAlignment="1">
      <alignment horizontal="left" vertical="center" indent="1"/>
    </xf>
    <xf numFmtId="3" fontId="6" fillId="0" borderId="0" xfId="0" applyNumberFormat="1" applyFont="1" applyFill="1" applyBorder="1" applyAlignment="1">
      <alignment horizontal="left" vertical="center" indent="1"/>
    </xf>
    <xf numFmtId="3" fontId="19" fillId="0" borderId="0" xfId="0" applyNumberFormat="1" applyFont="1" applyAlignment="1">
      <alignment horizontal="left" indent="1"/>
    </xf>
    <xf numFmtId="0" fontId="21" fillId="0" borderId="0" xfId="0" applyFont="1" applyAlignment="1">
      <alignment horizontal="left" indent="1"/>
    </xf>
    <xf numFmtId="3" fontId="18" fillId="0" borderId="0" xfId="0" applyNumberFormat="1" applyFont="1" applyAlignment="1">
      <alignment horizontal="left" indent="1"/>
    </xf>
    <xf numFmtId="0" fontId="0" fillId="0" borderId="0" xfId="0" applyAlignment="1">
      <alignment horizontal="left" wrapText="1" indent="1"/>
    </xf>
    <xf numFmtId="14" fontId="18" fillId="0" borderId="0" xfId="0" applyNumberFormat="1" applyFont="1" applyBorder="1" applyAlignment="1">
      <alignment horizontal="left" vertical="center"/>
    </xf>
    <xf numFmtId="0" fontId="20" fillId="0" borderId="0" xfId="0" applyFont="1" applyBorder="1" applyAlignment="1">
      <alignment horizontal="left" vertical="center"/>
    </xf>
    <xf numFmtId="0" fontId="18" fillId="0" borderId="0" xfId="0" applyFont="1" applyBorder="1" applyAlignment="1">
      <alignment horizontal="left" vertical="center"/>
    </xf>
    <xf numFmtId="0" fontId="0" fillId="0" borderId="0" xfId="0" applyAlignment="1">
      <alignment horizontal="left" wrapText="1" indent="1"/>
    </xf>
    <xf numFmtId="3" fontId="18" fillId="0" borderId="0" xfId="0" applyNumberFormat="1" applyFont="1" applyAlignment="1">
      <alignment horizontal="left" vertical="center"/>
    </xf>
    <xf numFmtId="0" fontId="18" fillId="0" borderId="0" xfId="0" applyFont="1" applyAlignment="1">
      <alignment horizontal="left" vertical="center"/>
    </xf>
    <xf numFmtId="0" fontId="0" fillId="0" borderId="0" xfId="0" applyAlignment="1">
      <alignment horizontal="left" indent="1"/>
    </xf>
    <xf numFmtId="14" fontId="18"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18" fillId="0" borderId="0" xfId="0" applyNumberFormat="1" applyFont="1" applyAlignment="1"/>
    <xf numFmtId="3" fontId="19" fillId="0" borderId="0" xfId="0" applyNumberFormat="1" applyFont="1" applyBorder="1" applyAlignment="1">
      <alignment horizontal="right" vertical="center"/>
    </xf>
    <xf numFmtId="3" fontId="19" fillId="0" borderId="0" xfId="0" applyNumberFormat="1" applyFont="1" applyAlignment="1">
      <alignment horizontal="right" vertical="center"/>
    </xf>
    <xf numFmtId="3" fontId="18" fillId="0" borderId="0" xfId="0" applyNumberFormat="1" applyFont="1" applyAlignment="1">
      <alignment horizontal="right" vertical="center"/>
    </xf>
    <xf numFmtId="3" fontId="22" fillId="0" borderId="0" xfId="0" applyNumberFormat="1" applyFont="1" applyAlignment="1">
      <alignment horizontal="right" vertical="center"/>
    </xf>
    <xf numFmtId="0" fontId="0" fillId="0" borderId="0" xfId="0" applyAlignment="1">
      <alignment horizontal="left" vertical="center" indent="1"/>
    </xf>
    <xf numFmtId="3" fontId="6" fillId="2" borderId="0" xfId="0" applyNumberFormat="1" applyFont="1" applyFill="1" applyBorder="1" applyAlignment="1" applyProtection="1">
      <alignment horizontal="left" vertical="center" indent="1"/>
      <protection locked="0"/>
    </xf>
    <xf numFmtId="3" fontId="6" fillId="3" borderId="0" xfId="0" applyNumberFormat="1" applyFont="1" applyFill="1" applyBorder="1" applyAlignment="1" applyProtection="1">
      <alignment horizontal="left" vertical="center" indent="1"/>
      <protection locked="0"/>
    </xf>
    <xf numFmtId="0" fontId="0" fillId="3" borderId="0" xfId="0" applyFill="1"/>
    <xf numFmtId="3" fontId="18" fillId="3" borderId="0" xfId="0" applyNumberFormat="1" applyFont="1" applyFill="1" applyAlignment="1">
      <alignment vertical="center"/>
    </xf>
    <xf numFmtId="3" fontId="5" fillId="3" borderId="4" xfId="0" applyNumberFormat="1" applyFont="1" applyFill="1" applyBorder="1" applyAlignment="1" applyProtection="1">
      <alignment horizontal="left" vertical="center" wrapText="1" indent="1"/>
      <protection locked="0"/>
    </xf>
    <xf numFmtId="3" fontId="5" fillId="3" borderId="0" xfId="0" applyNumberFormat="1" applyFont="1" applyFill="1" applyBorder="1" applyAlignment="1" applyProtection="1">
      <alignment horizontal="left" vertical="center" indent="1"/>
      <protection locked="0"/>
    </xf>
    <xf numFmtId="14" fontId="18" fillId="0" borderId="0" xfId="0" applyNumberFormat="1" applyFont="1" applyBorder="1" applyAlignment="1">
      <alignment horizontal="left" vertical="center"/>
    </xf>
    <xf numFmtId="0" fontId="20" fillId="0" borderId="0" xfId="0" applyFont="1" applyBorder="1" applyAlignment="1">
      <alignment horizontal="left" vertical="center"/>
    </xf>
    <xf numFmtId="0" fontId="18"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18" fillId="3" borderId="0" xfId="0" applyFont="1" applyFill="1" applyAlignment="1">
      <alignment horizontal="left" vertical="center" wrapText="1"/>
    </xf>
    <xf numFmtId="0" fontId="18" fillId="0" borderId="0" xfId="0" applyFont="1" applyAlignment="1">
      <alignment horizontal="left" vertical="center"/>
    </xf>
    <xf numFmtId="14" fontId="18" fillId="0" borderId="0" xfId="0" applyNumberFormat="1" applyFont="1" applyAlignment="1">
      <alignment horizontal="left" vertical="center"/>
    </xf>
    <xf numFmtId="0" fontId="0" fillId="0" borderId="0" xfId="0" applyAlignment="1">
      <alignment horizontal="left" vertical="center"/>
    </xf>
    <xf numFmtId="3" fontId="23" fillId="3" borderId="0" xfId="0" applyNumberFormat="1" applyFont="1" applyFill="1" applyAlignment="1">
      <alignment horizontal="center" vertical="center"/>
    </xf>
    <xf numFmtId="3" fontId="23" fillId="0" borderId="0" xfId="0" applyNumberFormat="1" applyFont="1" applyAlignment="1">
      <alignment horizontal="center" vertical="center"/>
    </xf>
    <xf numFmtId="3" fontId="23" fillId="0" borderId="0" xfId="0" applyNumberFormat="1" applyFont="1" applyBorder="1" applyAlignment="1">
      <alignment horizontal="center" vertical="center"/>
    </xf>
    <xf numFmtId="3" fontId="24" fillId="0" borderId="0" xfId="0" applyNumberFormat="1" applyFont="1" applyBorder="1" applyAlignment="1">
      <alignment horizontal="left" vertical="center" indent="1"/>
    </xf>
    <xf numFmtId="0" fontId="18" fillId="2" borderId="0" xfId="0" applyFont="1" applyFill="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19" fillId="0" borderId="0" xfId="0" applyNumberFormat="1" applyFont="1" applyAlignment="1">
      <alignment horizontal="right" vertical="top" indent="1"/>
    </xf>
    <xf numFmtId="3" fontId="18" fillId="0" borderId="0" xfId="0" applyNumberFormat="1" applyFont="1" applyFill="1" applyAlignment="1">
      <alignment vertical="center"/>
    </xf>
    <xf numFmtId="3" fontId="6" fillId="0" borderId="0" xfId="0" applyNumberFormat="1" applyFont="1" applyFill="1" applyBorder="1" applyAlignment="1" applyProtection="1">
      <alignment horizontal="left" vertical="center" indent="1"/>
      <protection locked="0"/>
    </xf>
    <xf numFmtId="0" fontId="0" fillId="0" borderId="0" xfId="0" applyFill="1"/>
    <xf numFmtId="0" fontId="18" fillId="3" borderId="0" xfId="0" applyFont="1" applyFill="1" applyBorder="1" applyAlignment="1">
      <alignment horizontal="left" vertical="center" wrapText="1"/>
    </xf>
    <xf numFmtId="0" fontId="20"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23" fillId="0" borderId="0" xfId="0" applyNumberFormat="1" applyFont="1" applyFill="1" applyAlignment="1">
      <alignment horizontal="center" vertical="center"/>
    </xf>
    <xf numFmtId="0" fontId="0" fillId="0" borderId="0" xfId="0" applyFill="1" applyAlignment="1">
      <alignment horizontal="left" vertical="center" indent="1"/>
    </xf>
    <xf numFmtId="3" fontId="24" fillId="0" borderId="0" xfId="0" applyNumberFormat="1" applyFont="1" applyAlignment="1">
      <alignment horizontal="left" vertical="center" indent="1"/>
    </xf>
    <xf numFmtId="0" fontId="0" fillId="0" borderId="0" xfId="0" applyAlignment="1">
      <alignment horizontal="left" vertical="center" indent="1"/>
    </xf>
    <xf numFmtId="0" fontId="25" fillId="0" borderId="0" xfId="0" applyFont="1" applyAlignment="1">
      <alignment horizontal="left" vertical="center" indent="1"/>
    </xf>
    <xf numFmtId="0" fontId="26" fillId="0" borderId="0" xfId="1" applyFont="1" applyBorder="1" applyAlignment="1">
      <alignment horizontal="right" vertical="center" indent="1"/>
    </xf>
    <xf numFmtId="0" fontId="26" fillId="0" borderId="0" xfId="0" applyFont="1" applyFill="1" applyAlignment="1">
      <alignment horizontal="left" vertical="top"/>
    </xf>
    <xf numFmtId="0" fontId="26" fillId="0" borderId="0" xfId="1" applyFont="1" applyFill="1" applyAlignment="1">
      <alignment horizontal="left" vertical="top"/>
    </xf>
    <xf numFmtId="0" fontId="26" fillId="0" borderId="0" xfId="0" applyFont="1" applyFill="1" applyAlignment="1">
      <alignment horizontal="left" vertical="top" indent="1"/>
    </xf>
    <xf numFmtId="0" fontId="0" fillId="0" borderId="0" xfId="0" applyAlignment="1">
      <alignment horizontal="left" wrapText="1" indent="1"/>
    </xf>
    <xf numFmtId="1" fontId="6" fillId="2" borderId="0" xfId="0" applyNumberFormat="1" applyFont="1" applyFill="1" applyBorder="1" applyAlignment="1">
      <alignment horizontal="center" vertical="center"/>
    </xf>
    <xf numFmtId="0" fontId="20" fillId="0" borderId="0" xfId="0" applyFont="1" applyFill="1" applyBorder="1" applyAlignment="1">
      <alignment horizontal="right" vertical="center" indent="1"/>
    </xf>
    <xf numFmtId="0" fontId="26" fillId="2" borderId="0" xfId="0" applyFont="1" applyFill="1" applyBorder="1" applyAlignment="1">
      <alignment horizontal="left" vertical="center" indent="1"/>
    </xf>
    <xf numFmtId="1" fontId="5" fillId="0" borderId="4" xfId="0" applyNumberFormat="1" applyFont="1" applyFill="1" applyBorder="1" applyAlignment="1" applyProtection="1">
      <alignment horizontal="center" vertical="center" wrapText="1"/>
      <protection locked="0"/>
    </xf>
    <xf numFmtId="0" fontId="6" fillId="0" borderId="0" xfId="0" applyFont="1" applyFill="1" applyBorder="1" applyAlignment="1">
      <alignment horizontal="left" vertical="center" indent="1"/>
    </xf>
    <xf numFmtId="3" fontId="19" fillId="0" borderId="0" xfId="0" applyNumberFormat="1" applyFont="1" applyFill="1" applyAlignment="1">
      <alignment horizontal="left" indent="1"/>
    </xf>
    <xf numFmtId="3" fontId="19" fillId="0" borderId="0" xfId="0" applyNumberFormat="1" applyFont="1" applyFill="1" applyAlignment="1">
      <alignment horizontal="left"/>
    </xf>
    <xf numFmtId="3" fontId="6" fillId="2" borderId="5" xfId="0" applyNumberFormat="1" applyFont="1" applyFill="1" applyBorder="1" applyAlignment="1">
      <alignment horizontal="right" vertical="center" indent="4"/>
    </xf>
    <xf numFmtId="14" fontId="18" fillId="3" borderId="0" xfId="0" applyNumberFormat="1" applyFont="1" applyFill="1" applyBorder="1" applyAlignment="1">
      <alignment horizontal="left" vertical="center"/>
    </xf>
    <xf numFmtId="0" fontId="20" fillId="3" borderId="0" xfId="0" applyFont="1" applyFill="1" applyBorder="1" applyAlignment="1">
      <alignment horizontal="left" vertical="center"/>
    </xf>
    <xf numFmtId="0" fontId="27" fillId="3" borderId="0" xfId="1" applyFont="1" applyFill="1" applyBorder="1" applyAlignment="1">
      <alignment horizontal="left" vertical="center"/>
    </xf>
    <xf numFmtId="0" fontId="18" fillId="3" borderId="0" xfId="0" applyFont="1" applyFill="1" applyBorder="1" applyAlignment="1">
      <alignment horizontal="left" vertical="center"/>
    </xf>
    <xf numFmtId="3" fontId="18" fillId="0" borderId="0" xfId="0" applyNumberFormat="1" applyFont="1" applyAlignment="1">
      <alignment horizontal="right" vertical="center" indent="1"/>
    </xf>
    <xf numFmtId="3" fontId="6" fillId="0" borderId="6" xfId="0" applyNumberFormat="1" applyFont="1" applyFill="1" applyBorder="1" applyAlignment="1">
      <alignment horizontal="left" vertical="center" indent="1"/>
    </xf>
    <xf numFmtId="3" fontId="5" fillId="0" borderId="7" xfId="0" applyNumberFormat="1" applyFont="1" applyBorder="1" applyAlignment="1">
      <alignment horizontal="center" vertical="center" wrapText="1"/>
    </xf>
    <xf numFmtId="0" fontId="18" fillId="2" borderId="0" xfId="0" applyFont="1" applyFill="1" applyBorder="1" applyAlignment="1">
      <alignment horizontal="center" vertical="center"/>
    </xf>
    <xf numFmtId="3" fontId="6" fillId="2" borderId="6" xfId="0" applyNumberFormat="1" applyFont="1" applyFill="1" applyBorder="1" applyAlignment="1" applyProtection="1">
      <alignment horizontal="left" vertical="center" indent="1"/>
      <protection locked="0"/>
    </xf>
    <xf numFmtId="3" fontId="5" fillId="3" borderId="4" xfId="0" applyNumberFormat="1" applyFont="1" applyFill="1" applyBorder="1" applyAlignment="1" applyProtection="1">
      <alignment horizontal="center" vertical="center" wrapText="1"/>
      <protection locked="0"/>
    </xf>
    <xf numFmtId="1" fontId="5" fillId="3" borderId="4" xfId="0" quotePrefix="1" applyNumberFormat="1" applyFont="1" applyFill="1" applyBorder="1" applyAlignment="1" applyProtection="1">
      <alignment horizontal="center" vertical="center" wrapText="1"/>
      <protection locked="0"/>
    </xf>
    <xf numFmtId="3" fontId="6" fillId="0" borderId="0" xfId="0" applyNumberFormat="1" applyFont="1" applyFill="1" applyBorder="1" applyAlignment="1" applyProtection="1">
      <alignment horizontal="right" vertical="center" indent="4"/>
      <protection locked="0"/>
    </xf>
    <xf numFmtId="3" fontId="19" fillId="3" borderId="8" xfId="0" applyNumberFormat="1" applyFont="1" applyFill="1" applyBorder="1" applyAlignment="1">
      <alignment horizontal="left" vertical="center" indent="1"/>
    </xf>
    <xf numFmtId="1" fontId="5" fillId="3" borderId="4" xfId="0" applyNumberFormat="1" applyFont="1" applyFill="1" applyBorder="1" applyAlignment="1" applyProtection="1">
      <alignment horizontal="left" vertical="center" wrapText="1" indent="1"/>
      <protection locked="0"/>
    </xf>
    <xf numFmtId="3" fontId="19" fillId="3" borderId="4" xfId="0" applyNumberFormat="1" applyFont="1" applyFill="1" applyBorder="1" applyAlignment="1">
      <alignment horizontal="left" vertical="center" indent="1"/>
    </xf>
    <xf numFmtId="3" fontId="6" fillId="2" borderId="0" xfId="0" applyNumberFormat="1" applyFont="1" applyFill="1" applyBorder="1" applyAlignment="1">
      <alignment horizontal="left" vertical="center" wrapText="1" indent="1"/>
    </xf>
    <xf numFmtId="1" fontId="6" fillId="2" borderId="8" xfId="0" applyNumberFormat="1" applyFont="1" applyFill="1" applyBorder="1" applyAlignment="1">
      <alignment horizontal="center" vertical="center" wrapText="1"/>
    </xf>
    <xf numFmtId="1" fontId="6" fillId="2" borderId="6" xfId="0" applyNumberFormat="1" applyFont="1" applyFill="1" applyBorder="1" applyAlignment="1">
      <alignment horizontal="center" vertical="center"/>
    </xf>
    <xf numFmtId="3" fontId="6" fillId="2" borderId="9" xfId="0" applyNumberFormat="1" applyFont="1" applyFill="1" applyBorder="1" applyAlignment="1">
      <alignment horizontal="right" vertical="center" indent="4"/>
    </xf>
    <xf numFmtId="1" fontId="6" fillId="0" borderId="0" xfId="0" applyNumberFormat="1" applyFont="1" applyFill="1" applyBorder="1" applyAlignment="1">
      <alignment horizontal="center" vertical="center"/>
    </xf>
    <xf numFmtId="3" fontId="6" fillId="0" borderId="5" xfId="0" applyNumberFormat="1" applyFont="1" applyFill="1" applyBorder="1" applyAlignment="1">
      <alignment horizontal="right" vertical="center" indent="4"/>
    </xf>
    <xf numFmtId="0" fontId="18" fillId="0" borderId="0" xfId="0" applyFont="1" applyFill="1" applyBorder="1" applyAlignment="1">
      <alignment horizontal="center" vertical="center"/>
    </xf>
    <xf numFmtId="1" fontId="6" fillId="0" borderId="0" xfId="0" applyNumberFormat="1" applyFont="1" applyBorder="1" applyAlignment="1">
      <alignment horizontal="center" vertical="center"/>
    </xf>
    <xf numFmtId="3" fontId="5" fillId="0" borderId="10"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3" xfId="0" applyNumberFormat="1" applyFont="1" applyBorder="1" applyAlignment="1">
      <alignment horizontal="center" vertical="center" wrapText="1"/>
    </xf>
    <xf numFmtId="3" fontId="5" fillId="0" borderId="14" xfId="0" applyNumberFormat="1" applyFont="1" applyBorder="1" applyAlignment="1">
      <alignment horizontal="center" vertical="center" wrapText="1"/>
    </xf>
    <xf numFmtId="3" fontId="6" fillId="0" borderId="0" xfId="0" applyNumberFormat="1" applyFont="1" applyFill="1" applyBorder="1" applyAlignment="1" applyProtection="1">
      <alignment horizontal="right" vertical="center" indent="3"/>
      <protection locked="0"/>
    </xf>
    <xf numFmtId="0" fontId="19" fillId="3" borderId="0" xfId="0" applyFont="1" applyFill="1" applyAlignment="1">
      <alignment horizontal="right" vertical="top" indent="1"/>
    </xf>
    <xf numFmtId="3" fontId="18"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6" fillId="0" borderId="6" xfId="0" applyNumberFormat="1" applyFont="1" applyFill="1" applyBorder="1" applyAlignment="1" applyProtection="1">
      <alignment horizontal="left" vertical="center" indent="1"/>
      <protection locked="0"/>
    </xf>
    <xf numFmtId="3" fontId="5" fillId="0" borderId="8" xfId="0" applyNumberFormat="1" applyFont="1" applyFill="1" applyBorder="1" applyAlignment="1" applyProtection="1">
      <alignment horizontal="left" vertical="center" indent="1"/>
      <protection locked="0"/>
    </xf>
    <xf numFmtId="3" fontId="5" fillId="3" borderId="11" xfId="0" quotePrefix="1" applyNumberFormat="1" applyFont="1" applyFill="1" applyBorder="1" applyAlignment="1" applyProtection="1">
      <alignment horizontal="center" vertical="center" wrapText="1"/>
      <protection locked="0"/>
    </xf>
    <xf numFmtId="3" fontId="5" fillId="3" borderId="10" xfId="0" quotePrefix="1" applyNumberFormat="1" applyFont="1" applyFill="1" applyBorder="1" applyAlignment="1" applyProtection="1">
      <alignment horizontal="center" vertical="center" wrapText="1"/>
      <protection locked="0"/>
    </xf>
    <xf numFmtId="3" fontId="5" fillId="3" borderId="4" xfId="0" quotePrefix="1" applyNumberFormat="1" applyFont="1" applyFill="1" applyBorder="1" applyAlignment="1" applyProtection="1">
      <alignment horizontal="center" vertical="center" wrapText="1"/>
      <protection locked="0"/>
    </xf>
    <xf numFmtId="3" fontId="5" fillId="3" borderId="0" xfId="0" applyNumberFormat="1" applyFont="1" applyFill="1" applyBorder="1" applyAlignment="1" applyProtection="1">
      <alignment horizontal="right" vertical="center" indent="7"/>
      <protection locked="0"/>
    </xf>
    <xf numFmtId="3" fontId="6" fillId="2" borderId="0" xfId="0" applyNumberFormat="1" applyFont="1" applyFill="1" applyBorder="1" applyAlignment="1" applyProtection="1">
      <alignment horizontal="right" vertical="center" indent="7"/>
      <protection locked="0"/>
    </xf>
    <xf numFmtId="3" fontId="6" fillId="3" borderId="0" xfId="0" applyNumberFormat="1" applyFont="1" applyFill="1" applyBorder="1" applyAlignment="1" applyProtection="1">
      <alignment horizontal="right" vertical="center" indent="7"/>
      <protection locked="0"/>
    </xf>
    <xf numFmtId="3" fontId="6" fillId="0" borderId="0" xfId="0" applyNumberFormat="1" applyFont="1" applyFill="1" applyBorder="1" applyAlignment="1" applyProtection="1">
      <alignment horizontal="right" vertical="center" indent="7"/>
      <protection locked="0"/>
    </xf>
    <xf numFmtId="3" fontId="6" fillId="2" borderId="6" xfId="0" applyNumberFormat="1" applyFont="1" applyFill="1" applyBorder="1" applyAlignment="1" applyProtection="1">
      <alignment horizontal="right" vertical="center" indent="7"/>
      <protection locked="0"/>
    </xf>
    <xf numFmtId="1" fontId="5" fillId="3" borderId="4" xfId="0" applyNumberFormat="1" applyFont="1" applyFill="1" applyBorder="1" applyAlignment="1" applyProtection="1">
      <alignment horizontal="center" vertical="center" wrapText="1"/>
      <protection locked="0"/>
    </xf>
    <xf numFmtId="3"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3" fontId="12" fillId="0" borderId="0" xfId="0" applyNumberFormat="1" applyFont="1" applyAlignment="1">
      <alignment horizontal="left" vertical="center" indent="1"/>
    </xf>
    <xf numFmtId="3" fontId="5" fillId="0" borderId="2" xfId="0" applyNumberFormat="1" applyFont="1" applyBorder="1" applyAlignment="1">
      <alignment horizontal="center" vertical="center" wrapText="1"/>
    </xf>
    <xf numFmtId="0" fontId="20" fillId="0" borderId="0" xfId="0" applyFont="1" applyBorder="1" applyAlignment="1">
      <alignment horizontal="left" vertical="center"/>
    </xf>
    <xf numFmtId="0" fontId="0" fillId="0" borderId="0" xfId="0" applyAlignment="1">
      <alignment horizontal="left" wrapText="1"/>
    </xf>
    <xf numFmtId="0" fontId="18" fillId="0" borderId="6" xfId="0"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left" vertical="center" indent="1"/>
    </xf>
    <xf numFmtId="3" fontId="6" fillId="2" borderId="5" xfId="0" applyNumberFormat="1" applyFont="1" applyFill="1" applyBorder="1" applyAlignment="1">
      <alignment horizontal="right" vertical="center" indent="2"/>
    </xf>
    <xf numFmtId="3" fontId="6" fillId="0" borderId="5" xfId="0" applyNumberFormat="1" applyFont="1" applyBorder="1" applyAlignment="1">
      <alignment horizontal="right" vertical="center" indent="2"/>
    </xf>
    <xf numFmtId="3" fontId="6" fillId="2" borderId="9" xfId="0" applyNumberFormat="1" applyFont="1" applyFill="1" applyBorder="1" applyAlignment="1">
      <alignment horizontal="right" vertical="center" indent="2"/>
    </xf>
    <xf numFmtId="3" fontId="6" fillId="2" borderId="0" xfId="0" applyNumberFormat="1" applyFont="1" applyFill="1" applyBorder="1" applyAlignment="1">
      <alignment horizontal="right" vertical="center" indent="2"/>
    </xf>
    <xf numFmtId="3" fontId="6" fillId="2" borderId="1" xfId="0" applyNumberFormat="1" applyFont="1" applyFill="1" applyBorder="1" applyAlignment="1">
      <alignment horizontal="right" vertical="center" indent="2"/>
    </xf>
    <xf numFmtId="3" fontId="6" fillId="0" borderId="0" xfId="0" applyNumberFormat="1" applyFont="1" applyBorder="1" applyAlignment="1">
      <alignment horizontal="right" vertical="center" indent="2"/>
    </xf>
    <xf numFmtId="3" fontId="6" fillId="0" borderId="1" xfId="0" applyNumberFormat="1" applyFont="1" applyBorder="1" applyAlignment="1">
      <alignment horizontal="right" vertical="center" indent="2"/>
    </xf>
    <xf numFmtId="3" fontId="6" fillId="3" borderId="0" xfId="0" applyNumberFormat="1" applyFont="1" applyFill="1" applyBorder="1" applyAlignment="1">
      <alignment horizontal="right" vertical="center" indent="2"/>
    </xf>
    <xf numFmtId="3" fontId="6" fillId="3" borderId="1" xfId="0" applyNumberFormat="1" applyFont="1" applyFill="1" applyBorder="1" applyAlignment="1">
      <alignment horizontal="right" vertical="center" indent="2"/>
    </xf>
    <xf numFmtId="3" fontId="6" fillId="0" borderId="0" xfId="0" applyNumberFormat="1" applyFont="1" applyFill="1" applyBorder="1" applyAlignment="1">
      <alignment horizontal="right" vertical="center" indent="2"/>
    </xf>
    <xf numFmtId="3" fontId="6" fillId="0" borderId="1" xfId="0" applyNumberFormat="1" applyFont="1" applyFill="1" applyBorder="1" applyAlignment="1">
      <alignment horizontal="right" vertical="center" indent="2"/>
    </xf>
    <xf numFmtId="3" fontId="6" fillId="0" borderId="5" xfId="0" applyNumberFormat="1" applyFont="1" applyFill="1" applyBorder="1" applyAlignment="1">
      <alignment horizontal="right" vertical="center" indent="2"/>
    </xf>
    <xf numFmtId="3" fontId="6" fillId="2" borderId="6" xfId="0" applyNumberFormat="1" applyFont="1" applyFill="1" applyBorder="1" applyAlignment="1">
      <alignment horizontal="right" vertical="center" indent="2"/>
    </xf>
    <xf numFmtId="3" fontId="6" fillId="2" borderId="15" xfId="0" applyNumberFormat="1" applyFont="1" applyFill="1" applyBorder="1" applyAlignment="1">
      <alignment horizontal="right" vertical="center" indent="2"/>
    </xf>
    <xf numFmtId="164" fontId="6" fillId="2" borderId="0" xfId="0" applyNumberFormat="1" applyFont="1" applyFill="1" applyBorder="1" applyAlignment="1">
      <alignment horizontal="right" vertical="center" indent="5"/>
    </xf>
    <xf numFmtId="164" fontId="6" fillId="3" borderId="0" xfId="0" applyNumberFormat="1" applyFont="1" applyFill="1" applyBorder="1" applyAlignment="1">
      <alignment horizontal="right" vertical="center" indent="5"/>
    </xf>
    <xf numFmtId="164" fontId="6" fillId="3" borderId="6" xfId="0" applyNumberFormat="1" applyFont="1" applyFill="1" applyBorder="1" applyAlignment="1">
      <alignment horizontal="right" vertical="center" indent="5"/>
    </xf>
    <xf numFmtId="0" fontId="18" fillId="2" borderId="0" xfId="0" applyFont="1" applyFill="1" applyBorder="1" applyAlignment="1">
      <alignment horizontal="right" vertical="center" indent="2"/>
    </xf>
    <xf numFmtId="0" fontId="18" fillId="3" borderId="0" xfId="0" applyFont="1" applyFill="1" applyBorder="1" applyAlignment="1">
      <alignment horizontal="right" vertical="center" indent="2"/>
    </xf>
    <xf numFmtId="0" fontId="18" fillId="2" borderId="0" xfId="0" applyFont="1" applyFill="1" applyBorder="1" applyAlignment="1">
      <alignment horizontal="right" vertical="center" indent="2"/>
    </xf>
    <xf numFmtId="0" fontId="18" fillId="2" borderId="0" xfId="0" applyFont="1" applyFill="1" applyBorder="1" applyAlignment="1">
      <alignment horizontal="right" vertical="center" indent="2"/>
    </xf>
    <xf numFmtId="0" fontId="18" fillId="3" borderId="0" xfId="0" applyFont="1" applyFill="1" applyBorder="1" applyAlignment="1">
      <alignment horizontal="right" vertical="center" indent="2"/>
    </xf>
    <xf numFmtId="0" fontId="18" fillId="3" borderId="6" xfId="0" applyFont="1" applyFill="1" applyBorder="1" applyAlignment="1">
      <alignment horizontal="right" vertical="center" indent="2"/>
    </xf>
    <xf numFmtId="3" fontId="18" fillId="2" borderId="0" xfId="0" applyNumberFormat="1" applyFont="1" applyFill="1" applyBorder="1" applyAlignment="1" applyProtection="1">
      <alignment horizontal="left" vertical="center" indent="1"/>
      <protection locked="0"/>
    </xf>
    <xf numFmtId="3" fontId="18" fillId="3" borderId="0" xfId="0" applyNumberFormat="1" applyFont="1" applyFill="1" applyBorder="1" applyAlignment="1">
      <alignment horizontal="left" vertical="center" indent="1"/>
    </xf>
    <xf numFmtId="3" fontId="18" fillId="2" borderId="0" xfId="0" applyNumberFormat="1" applyFont="1" applyFill="1" applyBorder="1" applyAlignment="1">
      <alignment horizontal="left" vertical="center" indent="1"/>
    </xf>
    <xf numFmtId="3" fontId="18" fillId="2" borderId="0" xfId="0" applyNumberFormat="1" applyFont="1" applyFill="1" applyBorder="1" applyAlignment="1">
      <alignment horizontal="left" vertical="center" indent="1"/>
    </xf>
    <xf numFmtId="3" fontId="18" fillId="3" borderId="6" xfId="0" applyNumberFormat="1" applyFont="1" applyFill="1" applyBorder="1" applyAlignment="1">
      <alignment horizontal="left" vertical="center" indent="1"/>
    </xf>
    <xf numFmtId="0" fontId="26" fillId="3" borderId="0" xfId="0" applyFont="1" applyFill="1" applyBorder="1" applyAlignment="1">
      <alignment horizontal="right" vertical="center" indent="2"/>
    </xf>
    <xf numFmtId="3" fontId="26" fillId="3" borderId="0" xfId="0" applyNumberFormat="1" applyFont="1" applyFill="1" applyBorder="1" applyAlignment="1">
      <alignment horizontal="left" vertical="center" indent="1"/>
    </xf>
    <xf numFmtId="164" fontId="26" fillId="3" borderId="0" xfId="0" applyNumberFormat="1" applyFont="1" applyFill="1" applyBorder="1" applyAlignment="1">
      <alignment horizontal="right" vertical="center" indent="5"/>
    </xf>
    <xf numFmtId="0" fontId="18" fillId="0" borderId="0" xfId="0" applyFont="1" applyFill="1" applyBorder="1" applyAlignment="1">
      <alignment horizontal="left" vertical="center" indent="1"/>
    </xf>
    <xf numFmtId="0" fontId="18" fillId="2" borderId="0" xfId="0" applyFont="1" applyFill="1" applyBorder="1" applyAlignment="1">
      <alignment horizontal="left" vertical="center" indent="1"/>
    </xf>
    <xf numFmtId="3" fontId="5" fillId="3" borderId="0" xfId="0" applyNumberFormat="1" applyFont="1" applyFill="1" applyAlignment="1">
      <alignment horizontal="left" vertical="center" indent="1"/>
    </xf>
    <xf numFmtId="3" fontId="5" fillId="3" borderId="0" xfId="0" applyNumberFormat="1" applyFont="1" applyFill="1" applyAlignment="1">
      <alignment horizontal="left" vertical="center"/>
    </xf>
    <xf numFmtId="3" fontId="5" fillId="0" borderId="0" xfId="0" applyNumberFormat="1" applyFont="1" applyAlignment="1">
      <alignment horizontal="left" vertical="center"/>
    </xf>
    <xf numFmtId="3" fontId="5" fillId="0" borderId="0" xfId="0" applyNumberFormat="1" applyFont="1" applyBorder="1" applyAlignment="1">
      <alignment horizontal="left" vertical="center"/>
    </xf>
    <xf numFmtId="0" fontId="16" fillId="0" borderId="0" xfId="0" applyFont="1" applyFill="1" applyBorder="1" applyAlignment="1">
      <alignment horizontal="right" vertical="center" indent="1"/>
    </xf>
    <xf numFmtId="3" fontId="5" fillId="0" borderId="0" xfId="0" applyNumberFormat="1" applyFont="1" applyFill="1" applyBorder="1" applyAlignment="1">
      <alignment horizontal="left" vertical="center"/>
    </xf>
    <xf numFmtId="3" fontId="5" fillId="0" borderId="0" xfId="0" applyNumberFormat="1" applyFont="1" applyFill="1" applyAlignment="1">
      <alignment horizontal="left" vertical="center"/>
    </xf>
    <xf numFmtId="0" fontId="19" fillId="0" borderId="10" xfId="0" applyFont="1" applyBorder="1" applyAlignment="1">
      <alignment horizontal="center" vertical="center"/>
    </xf>
    <xf numFmtId="3" fontId="5" fillId="0" borderId="12" xfId="0" applyNumberFormat="1" applyFont="1" applyFill="1" applyBorder="1" applyAlignment="1" applyProtection="1">
      <alignment horizontal="center" vertical="center" wrapText="1"/>
      <protection locked="0"/>
    </xf>
    <xf numFmtId="0" fontId="19" fillId="0" borderId="11" xfId="0" applyFont="1" applyBorder="1" applyAlignment="1">
      <alignment horizontal="center" vertical="center"/>
    </xf>
    <xf numFmtId="3" fontId="5" fillId="0" borderId="11" xfId="0" applyNumberFormat="1" applyFont="1" applyFill="1" applyBorder="1" applyAlignment="1" applyProtection="1">
      <alignment horizontal="center" vertical="center" wrapText="1"/>
      <protection locked="0"/>
    </xf>
    <xf numFmtId="0" fontId="19" fillId="0" borderId="12" xfId="0" applyFont="1" applyBorder="1" applyAlignment="1">
      <alignment horizontal="center" vertical="center"/>
    </xf>
    <xf numFmtId="164" fontId="6" fillId="2" borderId="0" xfId="0" applyNumberFormat="1" applyFont="1" applyFill="1" applyBorder="1" applyAlignment="1">
      <alignment horizontal="right" vertical="center" indent="3"/>
    </xf>
    <xf numFmtId="164" fontId="6" fillId="0" borderId="0" xfId="0" applyNumberFormat="1" applyFont="1" applyFill="1" applyBorder="1" applyAlignment="1">
      <alignment horizontal="right" vertical="center" indent="3"/>
    </xf>
    <xf numFmtId="164" fontId="6" fillId="0" borderId="6" xfId="0" applyNumberFormat="1" applyFont="1" applyFill="1" applyBorder="1" applyAlignment="1">
      <alignment horizontal="right" vertical="center" indent="3"/>
    </xf>
    <xf numFmtId="0" fontId="18" fillId="0" borderId="0" xfId="0" applyFont="1"/>
    <xf numFmtId="3" fontId="18" fillId="0" borderId="0" xfId="0" applyNumberFormat="1" applyFont="1"/>
    <xf numFmtId="0" fontId="19" fillId="0" borderId="0" xfId="0" applyFont="1" applyFill="1" applyAlignment="1">
      <alignment horizontal="right" vertical="center" indent="1"/>
    </xf>
    <xf numFmtId="1" fontId="5" fillId="3" borderId="12" xfId="0" quotePrefix="1" applyNumberFormat="1" applyFont="1" applyFill="1" applyBorder="1" applyAlignment="1" applyProtection="1">
      <alignment horizontal="center" vertical="center" wrapText="1"/>
      <protection locked="0"/>
    </xf>
    <xf numFmtId="165" fontId="5" fillId="3" borderId="1" xfId="0" applyNumberFormat="1" applyFont="1" applyFill="1" applyBorder="1" applyAlignment="1" applyProtection="1">
      <alignment horizontal="right" vertical="center" indent="6"/>
      <protection locked="0"/>
    </xf>
    <xf numFmtId="165" fontId="18" fillId="3" borderId="14" xfId="0" applyNumberFormat="1" applyFont="1" applyFill="1" applyBorder="1" applyAlignment="1">
      <alignment horizontal="right" vertical="center" indent="6"/>
    </xf>
    <xf numFmtId="165" fontId="6" fillId="2" borderId="1" xfId="0" applyNumberFormat="1" applyFont="1" applyFill="1" applyBorder="1" applyAlignment="1" applyProtection="1">
      <alignment horizontal="right" vertical="center" indent="6"/>
      <protection locked="0"/>
    </xf>
    <xf numFmtId="165" fontId="6" fillId="0" borderId="1" xfId="0" applyNumberFormat="1" applyFont="1" applyFill="1" applyBorder="1" applyAlignment="1" applyProtection="1">
      <alignment horizontal="right" vertical="center" indent="6"/>
      <protection locked="0"/>
    </xf>
    <xf numFmtId="165" fontId="6" fillId="0" borderId="14" xfId="0" applyNumberFormat="1" applyFont="1" applyFill="1" applyBorder="1" applyAlignment="1" applyProtection="1">
      <alignment horizontal="right" vertical="center" indent="6"/>
      <protection locked="0"/>
    </xf>
    <xf numFmtId="165" fontId="6" fillId="0" borderId="15" xfId="0" applyNumberFormat="1" applyFont="1" applyFill="1" applyBorder="1" applyAlignment="1" applyProtection="1">
      <alignment horizontal="right" vertical="center" indent="6"/>
      <protection locked="0"/>
    </xf>
    <xf numFmtId="165" fontId="5" fillId="3" borderId="0" xfId="0" applyNumberFormat="1" applyFont="1" applyFill="1" applyBorder="1" applyAlignment="1" applyProtection="1">
      <alignment horizontal="right" vertical="center" indent="6"/>
      <protection locked="0"/>
    </xf>
    <xf numFmtId="165" fontId="18" fillId="3" borderId="8" xfId="0" applyNumberFormat="1" applyFont="1" applyFill="1" applyBorder="1" applyAlignment="1">
      <alignment horizontal="right" vertical="center" indent="6"/>
    </xf>
    <xf numFmtId="165" fontId="6" fillId="2" borderId="0" xfId="0" applyNumberFormat="1" applyFont="1" applyFill="1" applyBorder="1" applyAlignment="1" applyProtection="1">
      <alignment horizontal="right" vertical="center" indent="6"/>
      <protection locked="0"/>
    </xf>
    <xf numFmtId="165" fontId="6" fillId="0" borderId="0" xfId="0" applyNumberFormat="1" applyFont="1" applyFill="1" applyBorder="1" applyAlignment="1" applyProtection="1">
      <alignment horizontal="right" vertical="center" indent="6"/>
      <protection locked="0"/>
    </xf>
    <xf numFmtId="165" fontId="6" fillId="0" borderId="8" xfId="0" applyNumberFormat="1" applyFont="1" applyFill="1" applyBorder="1" applyAlignment="1" applyProtection="1">
      <alignment horizontal="right" vertical="center" indent="6"/>
      <protection locked="0"/>
    </xf>
    <xf numFmtId="165" fontId="6" fillId="0" borderId="6" xfId="0" applyNumberFormat="1" applyFont="1" applyFill="1" applyBorder="1" applyAlignment="1" applyProtection="1">
      <alignment horizontal="right" vertical="center" indent="6"/>
      <protection locked="0"/>
    </xf>
    <xf numFmtId="164" fontId="6" fillId="2" borderId="16" xfId="0" applyNumberFormat="1" applyFont="1" applyFill="1" applyBorder="1" applyAlignment="1">
      <alignment horizontal="right" vertical="center" wrapText="1" indent="3"/>
    </xf>
    <xf numFmtId="164" fontId="6" fillId="2" borderId="5" xfId="0" applyNumberFormat="1" applyFont="1" applyFill="1" applyBorder="1" applyAlignment="1">
      <alignment horizontal="right" vertical="center" wrapText="1" indent="3"/>
    </xf>
    <xf numFmtId="164" fontId="6" fillId="2" borderId="0" xfId="0" applyNumberFormat="1" applyFont="1" applyFill="1" applyBorder="1" applyAlignment="1">
      <alignment horizontal="right" vertical="center" wrapText="1" indent="3"/>
    </xf>
    <xf numFmtId="164" fontId="6" fillId="2" borderId="1" xfId="0" applyNumberFormat="1" applyFont="1" applyFill="1" applyBorder="1" applyAlignment="1">
      <alignment horizontal="right" vertical="center" wrapText="1" indent="3"/>
    </xf>
    <xf numFmtId="164" fontId="6" fillId="0" borderId="16" xfId="0" applyNumberFormat="1" applyFont="1" applyFill="1" applyBorder="1" applyAlignment="1">
      <alignment horizontal="right" vertical="center" indent="3"/>
    </xf>
    <xf numFmtId="164" fontId="6" fillId="0" borderId="5" xfId="0" applyNumberFormat="1" applyFont="1" applyFill="1" applyBorder="1" applyAlignment="1">
      <alignment horizontal="right" vertical="center" indent="3"/>
    </xf>
    <xf numFmtId="164" fontId="6" fillId="0" borderId="1" xfId="0" applyNumberFormat="1" applyFont="1" applyFill="1" applyBorder="1" applyAlignment="1">
      <alignment horizontal="right" vertical="center" indent="3"/>
    </xf>
    <xf numFmtId="164" fontId="6" fillId="2" borderId="16" xfId="0" applyNumberFormat="1" applyFont="1" applyFill="1" applyBorder="1" applyAlignment="1">
      <alignment horizontal="right" vertical="center" indent="3"/>
    </xf>
    <xf numFmtId="164" fontId="6" fillId="2" borderId="5" xfId="0" applyNumberFormat="1" applyFont="1" applyFill="1" applyBorder="1" applyAlignment="1">
      <alignment horizontal="right" vertical="center" indent="3"/>
    </xf>
    <xf numFmtId="164" fontId="6" fillId="2" borderId="1" xfId="0" applyNumberFormat="1" applyFont="1" applyFill="1" applyBorder="1" applyAlignment="1">
      <alignment horizontal="right" vertical="center" indent="3"/>
    </xf>
    <xf numFmtId="164" fontId="6" fillId="0" borderId="17" xfId="0" applyNumberFormat="1" applyFont="1" applyFill="1" applyBorder="1" applyAlignment="1">
      <alignment horizontal="right" vertical="center" indent="3"/>
    </xf>
    <xf numFmtId="164" fontId="6" fillId="0" borderId="9" xfId="0" applyNumberFormat="1" applyFont="1" applyFill="1" applyBorder="1" applyAlignment="1">
      <alignment horizontal="right" vertical="center" indent="3"/>
    </xf>
    <xf numFmtId="164" fontId="6" fillId="0" borderId="15" xfId="0" applyNumberFormat="1" applyFont="1" applyFill="1" applyBorder="1" applyAlignment="1">
      <alignment horizontal="right" vertical="center" indent="3"/>
    </xf>
    <xf numFmtId="164" fontId="6" fillId="2" borderId="0" xfId="0" applyNumberFormat="1" applyFont="1" applyFill="1" applyBorder="1" applyAlignment="1">
      <alignment horizontal="right" vertical="center" wrapText="1" indent="2"/>
    </xf>
    <xf numFmtId="164" fontId="6" fillId="0" borderId="0" xfId="0" applyNumberFormat="1" applyFont="1" applyFill="1" applyBorder="1" applyAlignment="1">
      <alignment horizontal="right" vertical="center" indent="2"/>
    </xf>
    <xf numFmtId="164" fontId="6" fillId="2" borderId="0" xfId="0" applyNumberFormat="1" applyFont="1" applyFill="1" applyBorder="1" applyAlignment="1">
      <alignment horizontal="right" vertical="center" indent="2"/>
    </xf>
    <xf numFmtId="164" fontId="6" fillId="0" borderId="6" xfId="0" applyNumberFormat="1" applyFont="1" applyFill="1" applyBorder="1" applyAlignment="1">
      <alignment horizontal="right" vertical="center" indent="2"/>
    </xf>
    <xf numFmtId="164" fontId="6" fillId="2" borderId="16" xfId="0" applyNumberFormat="1" applyFont="1" applyFill="1" applyBorder="1" applyAlignment="1">
      <alignment horizontal="right" vertical="center" indent="2"/>
    </xf>
    <xf numFmtId="164" fontId="6" fillId="2" borderId="5" xfId="0" applyNumberFormat="1" applyFont="1" applyFill="1" applyBorder="1" applyAlignment="1">
      <alignment horizontal="right" vertical="center" indent="2"/>
    </xf>
    <xf numFmtId="164" fontId="6" fillId="2" borderId="1" xfId="0" applyNumberFormat="1" applyFont="1" applyFill="1" applyBorder="1" applyAlignment="1">
      <alignment horizontal="right" vertical="center" indent="2"/>
    </xf>
    <xf numFmtId="164" fontId="6" fillId="0" borderId="16" xfId="0" applyNumberFormat="1" applyFont="1" applyFill="1" applyBorder="1" applyAlignment="1">
      <alignment horizontal="right" vertical="center" indent="2"/>
    </xf>
    <xf numFmtId="164" fontId="6" fillId="0" borderId="5" xfId="0" applyNumberFormat="1" applyFont="1" applyFill="1" applyBorder="1" applyAlignment="1">
      <alignment horizontal="right" vertical="center" indent="2"/>
    </xf>
    <xf numFmtId="164" fontId="6" fillId="0" borderId="1" xfId="0" applyNumberFormat="1" applyFont="1" applyFill="1" applyBorder="1" applyAlignment="1">
      <alignment horizontal="right" vertical="center" indent="2"/>
    </xf>
    <xf numFmtId="164" fontId="6" fillId="0" borderId="17" xfId="0" applyNumberFormat="1" applyFont="1" applyFill="1" applyBorder="1" applyAlignment="1">
      <alignment horizontal="right" vertical="center" indent="2"/>
    </xf>
    <xf numFmtId="164" fontId="6" fillId="0" borderId="9" xfId="0" applyNumberFormat="1" applyFont="1" applyFill="1" applyBorder="1" applyAlignment="1">
      <alignment horizontal="right" vertical="center" indent="2"/>
    </xf>
    <xf numFmtId="164" fontId="6" fillId="0" borderId="15" xfId="0" applyNumberFormat="1" applyFont="1" applyFill="1" applyBorder="1" applyAlignment="1">
      <alignment horizontal="right" vertical="center" indent="2"/>
    </xf>
    <xf numFmtId="3" fontId="18" fillId="2" borderId="5"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xf>
    <xf numFmtId="3" fontId="18" fillId="2" borderId="0"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xf>
    <xf numFmtId="164" fontId="18" fillId="2" borderId="1" xfId="0" applyNumberFormat="1" applyFont="1" applyFill="1" applyBorder="1" applyAlignment="1">
      <alignment horizontal="center" vertical="center"/>
    </xf>
    <xf numFmtId="164" fontId="6" fillId="2" borderId="0"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3" fontId="18" fillId="0" borderId="0" xfId="0" applyNumberFormat="1" applyFont="1" applyFill="1" applyBorder="1" applyAlignment="1">
      <alignment horizontal="center" vertical="center"/>
    </xf>
    <xf numFmtId="164" fontId="18" fillId="0" borderId="0" xfId="0" applyNumberFormat="1" applyFont="1" applyFill="1" applyBorder="1" applyAlignment="1">
      <alignment horizontal="center" vertical="center"/>
    </xf>
    <xf numFmtId="164" fontId="18" fillId="0" borderId="1"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165" fontId="6" fillId="0" borderId="15"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164" fontId="18" fillId="0" borderId="6" xfId="0" applyNumberFormat="1" applyFont="1" applyFill="1" applyBorder="1" applyAlignment="1">
      <alignment horizontal="center" vertical="center"/>
    </xf>
    <xf numFmtId="164" fontId="18" fillId="0" borderId="15" xfId="0" applyNumberFormat="1" applyFont="1" applyFill="1" applyBorder="1" applyAlignment="1">
      <alignment horizontal="center" vertical="center"/>
    </xf>
    <xf numFmtId="164" fontId="6" fillId="0" borderId="6" xfId="0" applyNumberFormat="1" applyFont="1" applyFill="1" applyBorder="1" applyAlignment="1">
      <alignment horizontal="center" vertical="center"/>
    </xf>
    <xf numFmtId="0" fontId="18" fillId="2" borderId="14" xfId="0" applyFont="1" applyFill="1" applyBorder="1" applyAlignment="1">
      <alignment horizontal="center" vertical="center"/>
    </xf>
    <xf numFmtId="0" fontId="0" fillId="0" borderId="0" xfId="0" applyAlignment="1">
      <alignment vertical="center" wrapText="1"/>
    </xf>
    <xf numFmtId="3" fontId="18" fillId="0" borderId="0" xfId="0" applyNumberFormat="1" applyFont="1" applyAlignment="1">
      <alignment vertical="center" wrapText="1"/>
    </xf>
    <xf numFmtId="165" fontId="18" fillId="2" borderId="0" xfId="0" applyNumberFormat="1" applyFont="1" applyFill="1" applyBorder="1" applyAlignment="1">
      <alignment horizontal="right" vertical="center" indent="8"/>
    </xf>
    <xf numFmtId="165" fontId="6" fillId="2" borderId="0" xfId="0" applyNumberFormat="1" applyFont="1" applyFill="1" applyAlignment="1">
      <alignment horizontal="right" vertical="center" indent="8"/>
    </xf>
    <xf numFmtId="165" fontId="18" fillId="0" borderId="0" xfId="0" applyNumberFormat="1" applyFont="1" applyFill="1" applyBorder="1" applyAlignment="1">
      <alignment horizontal="right" vertical="center" indent="8"/>
    </xf>
    <xf numFmtId="165" fontId="6" fillId="0" borderId="0" xfId="0" applyNumberFormat="1" applyFont="1" applyAlignment="1">
      <alignment horizontal="right" vertical="center" indent="8"/>
    </xf>
    <xf numFmtId="165" fontId="18" fillId="2" borderId="0" xfId="0" applyNumberFormat="1" applyFont="1" applyFill="1" applyBorder="1" applyAlignment="1">
      <alignment horizontal="right" vertical="center" indent="8"/>
    </xf>
    <xf numFmtId="165" fontId="18" fillId="0" borderId="0" xfId="0" applyNumberFormat="1" applyFont="1" applyFill="1" applyBorder="1" applyAlignment="1">
      <alignment horizontal="right" vertical="center" indent="8"/>
    </xf>
    <xf numFmtId="165" fontId="26" fillId="2" borderId="0" xfId="0" applyNumberFormat="1" applyFont="1" applyFill="1" applyBorder="1" applyAlignment="1">
      <alignment horizontal="right" vertical="center" indent="8"/>
    </xf>
    <xf numFmtId="165" fontId="26" fillId="2" borderId="0" xfId="0" applyNumberFormat="1" applyFont="1" applyFill="1" applyAlignment="1">
      <alignment horizontal="right" vertical="center" indent="8"/>
    </xf>
    <xf numFmtId="165" fontId="6" fillId="0" borderId="0" xfId="0" applyNumberFormat="1" applyFont="1" applyFill="1" applyBorder="1" applyAlignment="1">
      <alignment horizontal="right" vertical="center" indent="8"/>
    </xf>
    <xf numFmtId="0" fontId="18" fillId="2" borderId="6" xfId="0" applyFont="1" applyFill="1" applyBorder="1" applyAlignment="1">
      <alignment horizontal="left" vertical="center" indent="1"/>
    </xf>
    <xf numFmtId="165" fontId="18" fillId="2" borderId="6" xfId="0" applyNumberFormat="1" applyFont="1" applyFill="1" applyBorder="1" applyAlignment="1">
      <alignment horizontal="right" vertical="center" indent="8"/>
    </xf>
    <xf numFmtId="165" fontId="6" fillId="2" borderId="6" xfId="0" applyNumberFormat="1" applyFont="1" applyFill="1" applyBorder="1" applyAlignment="1">
      <alignment horizontal="right" vertical="center" indent="8"/>
    </xf>
    <xf numFmtId="0" fontId="18" fillId="0" borderId="0" xfId="0" applyFont="1"/>
    <xf numFmtId="165" fontId="18" fillId="0" borderId="0" xfId="0" applyNumberFormat="1" applyFont="1" applyAlignment="1">
      <alignment horizontal="right" vertical="center"/>
    </xf>
    <xf numFmtId="0" fontId="19" fillId="0" borderId="0" xfId="0" applyFont="1"/>
    <xf numFmtId="3" fontId="6" fillId="2" borderId="8"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indent="4"/>
    </xf>
    <xf numFmtId="3" fontId="6" fillId="2" borderId="0" xfId="0" applyNumberFormat="1" applyFont="1" applyFill="1" applyBorder="1" applyAlignment="1">
      <alignment horizontal="right" vertical="center" indent="4"/>
    </xf>
    <xf numFmtId="3" fontId="6" fillId="2" borderId="6" xfId="0" applyNumberFormat="1" applyFont="1" applyFill="1" applyBorder="1" applyAlignment="1">
      <alignment horizontal="right" vertical="center" indent="4"/>
    </xf>
    <xf numFmtId="3" fontId="0" fillId="0" borderId="0" xfId="0" applyNumberFormat="1"/>
    <xf numFmtId="3" fontId="6" fillId="2" borderId="13" xfId="0" applyNumberFormat="1" applyFont="1" applyFill="1" applyBorder="1" applyAlignment="1">
      <alignment horizontal="right" vertical="center" wrapText="1" indent="4"/>
    </xf>
    <xf numFmtId="3" fontId="6" fillId="2"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indent="4"/>
    </xf>
    <xf numFmtId="3" fontId="6" fillId="2" borderId="1" xfId="0" applyNumberFormat="1" applyFont="1" applyFill="1" applyBorder="1" applyAlignment="1">
      <alignment horizontal="right" vertical="center" indent="4"/>
    </xf>
    <xf numFmtId="3" fontId="6" fillId="2" borderId="15" xfId="0" applyNumberFormat="1" applyFont="1" applyFill="1" applyBorder="1" applyAlignment="1">
      <alignment horizontal="right" vertical="center" indent="4"/>
    </xf>
    <xf numFmtId="0" fontId="18" fillId="0" borderId="0" xfId="0" applyFont="1"/>
    <xf numFmtId="3" fontId="18" fillId="0" borderId="0" xfId="0" applyNumberFormat="1" applyFont="1"/>
    <xf numFmtId="3" fontId="5" fillId="3" borderId="5" xfId="0" applyNumberFormat="1" applyFont="1" applyFill="1" applyBorder="1" applyAlignment="1" applyProtection="1">
      <alignment horizontal="right" vertical="center" indent="6"/>
      <protection locked="0"/>
    </xf>
    <xf numFmtId="3" fontId="18" fillId="3" borderId="13" xfId="0" applyNumberFormat="1" applyFont="1" applyFill="1" applyBorder="1" applyAlignment="1">
      <alignment horizontal="right" vertical="center" indent="6"/>
    </xf>
    <xf numFmtId="3" fontId="6" fillId="2" borderId="5" xfId="0" applyNumberFormat="1" applyFont="1" applyFill="1" applyBorder="1" applyAlignment="1" applyProtection="1">
      <alignment horizontal="right" vertical="center" indent="6"/>
      <protection locked="0"/>
    </xf>
    <xf numFmtId="3" fontId="6" fillId="0" borderId="5" xfId="0" applyNumberFormat="1" applyFont="1" applyFill="1" applyBorder="1" applyAlignment="1" applyProtection="1">
      <alignment horizontal="right" vertical="center" indent="6"/>
      <protection locked="0"/>
    </xf>
    <xf numFmtId="3" fontId="6" fillId="0" borderId="13" xfId="0" applyNumberFormat="1" applyFont="1" applyFill="1" applyBorder="1" applyAlignment="1" applyProtection="1">
      <alignment horizontal="right" vertical="center" indent="6"/>
      <protection locked="0"/>
    </xf>
    <xf numFmtId="3" fontId="6" fillId="0" borderId="9" xfId="0" applyNumberFormat="1" applyFont="1" applyFill="1" applyBorder="1" applyAlignment="1" applyProtection="1">
      <alignment horizontal="right" vertical="center" indent="6"/>
      <protection locked="0"/>
    </xf>
    <xf numFmtId="3" fontId="5" fillId="0" borderId="8" xfId="0" applyNumberFormat="1" applyFont="1" applyBorder="1" applyAlignment="1">
      <alignment horizontal="center" vertical="center" wrapText="1"/>
    </xf>
    <xf numFmtId="3" fontId="6" fillId="0" borderId="0" xfId="1" applyNumberFormat="1" applyFont="1" applyFill="1" applyBorder="1" applyAlignment="1">
      <alignment horizontal="left" vertical="top" wrapText="1"/>
    </xf>
    <xf numFmtId="0" fontId="6" fillId="0" borderId="0" xfId="1" applyFont="1" applyFill="1" applyBorder="1" applyAlignment="1">
      <alignment horizontal="left" vertical="top" wrapText="1"/>
    </xf>
    <xf numFmtId="0" fontId="20" fillId="0" borderId="0" xfId="0" applyFont="1" applyFill="1" applyAlignment="1">
      <alignment horizontal="left" vertical="center" indent="1"/>
    </xf>
    <xf numFmtId="3" fontId="18" fillId="0" borderId="0" xfId="0" applyNumberFormat="1" applyFont="1" applyFill="1" applyAlignment="1">
      <alignment horizontal="left" vertical="center" indent="1"/>
    </xf>
    <xf numFmtId="3" fontId="18" fillId="0" borderId="0" xfId="0" applyNumberFormat="1" applyFont="1" applyFill="1" applyAlignment="1">
      <alignment horizontal="left"/>
    </xf>
    <xf numFmtId="0" fontId="18" fillId="0" borderId="0" xfId="0" applyFont="1" applyFill="1" applyAlignment="1">
      <alignment horizontal="left" vertical="center"/>
    </xf>
    <xf numFmtId="0" fontId="20" fillId="0" borderId="0" xfId="0" applyFont="1"/>
    <xf numFmtId="0" fontId="18" fillId="0" borderId="0" xfId="0" applyFont="1" applyFill="1" applyAlignment="1">
      <alignment horizontal="left"/>
    </xf>
    <xf numFmtId="0" fontId="18" fillId="0" borderId="0" xfId="0" applyFont="1" applyFill="1" applyAlignment="1">
      <alignment horizontal="left" vertical="center" indent="1"/>
    </xf>
    <xf numFmtId="0" fontId="18" fillId="0" borderId="0" xfId="0" applyFont="1" applyFill="1" applyAlignment="1">
      <alignment horizontal="left" vertical="top" indent="1"/>
    </xf>
    <xf numFmtId="0" fontId="18" fillId="0" borderId="0" xfId="0" applyFont="1" applyFill="1" applyBorder="1" applyAlignment="1">
      <alignment horizontal="left" vertical="center" indent="1"/>
    </xf>
    <xf numFmtId="0" fontId="18" fillId="0" borderId="0" xfId="0" applyFont="1" applyFill="1" applyAlignment="1">
      <alignment horizontal="left" vertical="top"/>
    </xf>
    <xf numFmtId="3" fontId="18" fillId="0" borderId="0" xfId="0" applyNumberFormat="1" applyFont="1" applyFill="1" applyAlignment="1">
      <alignment horizontal="right" vertical="center" wrapText="1" indent="1"/>
    </xf>
    <xf numFmtId="0" fontId="18" fillId="0" borderId="0" xfId="0" applyFont="1" applyFill="1" applyBorder="1" applyAlignment="1">
      <alignment horizontal="left" vertical="center" wrapText="1"/>
    </xf>
    <xf numFmtId="0" fontId="18" fillId="0" borderId="0" xfId="0" applyFont="1" applyFill="1" applyAlignment="1">
      <alignment horizontal="left" vertical="center" wrapText="1"/>
    </xf>
    <xf numFmtId="0" fontId="19" fillId="0" borderId="11" xfId="0" applyFont="1" applyBorder="1" applyAlignment="1">
      <alignment horizontal="center" vertical="center" wrapText="1"/>
    </xf>
    <xf numFmtId="0" fontId="5" fillId="0" borderId="10" xfId="0" applyFont="1" applyBorder="1" applyAlignment="1">
      <alignment horizontal="center" vertical="center" wrapText="1"/>
    </xf>
    <xf numFmtId="3" fontId="6" fillId="3" borderId="5" xfId="0" applyNumberFormat="1" applyFont="1" applyFill="1" applyBorder="1" applyAlignment="1">
      <alignment horizontal="right" vertical="center" indent="2"/>
    </xf>
    <xf numFmtId="0" fontId="20" fillId="0" borderId="5" xfId="0" applyFont="1" applyBorder="1" applyAlignment="1">
      <alignment horizontal="left" vertical="center" wrapText="1" indent="1"/>
    </xf>
    <xf numFmtId="3" fontId="6" fillId="0" borderId="0" xfId="1" quotePrefix="1" applyNumberFormat="1" applyFont="1" applyFill="1" applyAlignment="1">
      <alignment horizontal="left" vertical="top" wrapText="1"/>
    </xf>
    <xf numFmtId="0" fontId="6" fillId="0" borderId="0" xfId="1" applyFont="1" applyFill="1" applyAlignment="1">
      <alignment horizontal="left" vertical="top" wrapText="1"/>
    </xf>
    <xf numFmtId="3" fontId="6" fillId="0" borderId="0" xfId="1" applyNumberFormat="1" applyFont="1" applyFill="1" applyAlignment="1">
      <alignment horizontal="left" vertical="top" wrapText="1" indent="1"/>
    </xf>
    <xf numFmtId="0" fontId="6" fillId="0" borderId="0" xfId="1" applyFont="1" applyAlignment="1">
      <alignment horizontal="left" vertical="top" wrapText="1" indent="1"/>
    </xf>
    <xf numFmtId="0" fontId="2" fillId="0" borderId="0" xfId="0" applyFont="1" applyFill="1" applyAlignment="1">
      <alignment horizontal="left" vertical="center" wrapText="1"/>
    </xf>
    <xf numFmtId="0" fontId="0" fillId="0" borderId="0" xfId="0" applyAlignment="1">
      <alignment horizontal="left" vertical="center" wrapText="1"/>
    </xf>
    <xf numFmtId="0" fontId="3" fillId="0" borderId="0" xfId="0" applyFont="1" applyFill="1" applyAlignment="1">
      <alignment horizontal="left" vertical="center" wrapText="1"/>
    </xf>
    <xf numFmtId="0" fontId="6" fillId="0" borderId="0" xfId="1" applyAlignment="1">
      <alignment horizontal="left" vertical="center" wrapText="1"/>
    </xf>
    <xf numFmtId="0" fontId="18" fillId="0" borderId="0" xfId="0" applyFont="1" applyAlignment="1">
      <alignment horizontal="left" vertical="center" wrapText="1"/>
    </xf>
    <xf numFmtId="0" fontId="1" fillId="0" borderId="0" xfId="0" quotePrefix="1" applyFont="1" applyFill="1" applyAlignment="1">
      <alignment horizontal="left" vertical="center" wrapText="1"/>
    </xf>
    <xf numFmtId="0" fontId="20" fillId="0" borderId="0" xfId="0" applyFont="1" applyAlignment="1">
      <alignment horizontal="left" vertical="center" wrapText="1"/>
    </xf>
    <xf numFmtId="0" fontId="1" fillId="0" borderId="10" xfId="0" applyFont="1" applyFill="1" applyBorder="1" applyAlignment="1">
      <alignment horizontal="left" vertical="center" wrapText="1" indent="1"/>
    </xf>
    <xf numFmtId="0" fontId="0" fillId="0" borderId="11" xfId="0" applyBorder="1" applyAlignment="1">
      <alignment horizontal="left" vertical="center" wrapText="1" indent="1"/>
    </xf>
    <xf numFmtId="3" fontId="6" fillId="0" borderId="0" xfId="1" applyNumberFormat="1" applyFont="1" applyFill="1" applyAlignment="1">
      <alignment horizontal="left" vertical="top" wrapText="1"/>
    </xf>
    <xf numFmtId="3" fontId="5" fillId="0" borderId="0" xfId="0" applyNumberFormat="1" applyFont="1" applyFill="1" applyAlignment="1">
      <alignment horizontal="left" vertical="center" wrapText="1"/>
    </xf>
    <xf numFmtId="0" fontId="16" fillId="0" borderId="0" xfId="0" applyFont="1" applyFill="1" applyAlignment="1">
      <alignment horizontal="left" vertical="center" wrapText="1"/>
    </xf>
    <xf numFmtId="3" fontId="28" fillId="0" borderId="0" xfId="0" applyNumberFormat="1" applyFont="1" applyFill="1" applyAlignment="1">
      <alignment horizontal="left" wrapText="1"/>
    </xf>
    <xf numFmtId="0" fontId="29" fillId="0" borderId="0" xfId="0" applyFont="1" applyFill="1" applyAlignment="1">
      <alignment horizontal="left" wrapText="1"/>
    </xf>
    <xf numFmtId="0" fontId="29" fillId="0" borderId="0" xfId="0" applyFont="1" applyAlignment="1">
      <alignment horizontal="left" wrapText="1"/>
    </xf>
    <xf numFmtId="0" fontId="20" fillId="0" borderId="0" xfId="0" applyFont="1" applyAlignment="1">
      <alignment horizontal="left" wrapText="1"/>
    </xf>
    <xf numFmtId="0" fontId="5"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3" fontId="18" fillId="0" borderId="0" xfId="0" applyNumberFormat="1" applyFont="1" applyAlignment="1">
      <alignment horizontal="left" vertical="top" wrapText="1"/>
    </xf>
    <xf numFmtId="0" fontId="0" fillId="0" borderId="0" xfId="0" applyAlignment="1">
      <alignment horizontal="left" vertical="top" wrapText="1"/>
    </xf>
    <xf numFmtId="3" fontId="18" fillId="0" borderId="0" xfId="0" quotePrefix="1" applyNumberFormat="1" applyFont="1" applyAlignment="1">
      <alignment horizontal="left" vertical="center" wrapText="1"/>
    </xf>
    <xf numFmtId="3" fontId="18" fillId="0" borderId="0" xfId="0" applyNumberFormat="1" applyFont="1" applyAlignment="1">
      <alignment horizontal="left" vertical="center" wrapText="1"/>
    </xf>
    <xf numFmtId="3" fontId="12" fillId="0" borderId="6" xfId="0" applyNumberFormat="1" applyFont="1" applyBorder="1" applyAlignment="1">
      <alignment horizontal="left" vertical="center" wrapText="1"/>
    </xf>
    <xf numFmtId="0" fontId="0" fillId="0" borderId="6" xfId="0" applyBorder="1" applyAlignment="1">
      <alignment horizontal="left" vertical="center" wrapText="1"/>
    </xf>
    <xf numFmtId="3" fontId="5" fillId="0" borderId="18" xfId="0" applyNumberFormat="1" applyFont="1" applyBorder="1" applyAlignment="1">
      <alignment horizontal="left" vertical="center" wrapText="1" indent="1"/>
    </xf>
    <xf numFmtId="0" fontId="0" fillId="0" borderId="3" xfId="0" applyBorder="1" applyAlignment="1">
      <alignment horizontal="left" vertical="center" wrapText="1" indent="1"/>
    </xf>
    <xf numFmtId="3" fontId="5" fillId="0" borderId="19" xfId="0" applyNumberFormat="1" applyFont="1" applyBorder="1" applyAlignment="1">
      <alignment horizontal="center" vertical="center" wrapText="1"/>
    </xf>
    <xf numFmtId="0" fontId="0" fillId="0" borderId="20" xfId="0" applyBorder="1" applyAlignment="1">
      <alignment horizontal="center" vertical="center" wrapText="1"/>
    </xf>
    <xf numFmtId="3" fontId="5" fillId="0" borderId="21"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22" xfId="0" applyBorder="1" applyAlignment="1">
      <alignment horizontal="center" vertical="center" wrapText="1"/>
    </xf>
    <xf numFmtId="0" fontId="5" fillId="0" borderId="21" xfId="0" applyFont="1" applyBorder="1" applyAlignment="1">
      <alignment horizontal="center" vertical="center" wrapText="1"/>
    </xf>
    <xf numFmtId="3" fontId="6" fillId="0" borderId="0" xfId="0" applyNumberFormat="1" applyFont="1" applyBorder="1" applyAlignment="1">
      <alignment horizontal="left" vertical="top"/>
    </xf>
    <xf numFmtId="0" fontId="0" fillId="0" borderId="0" xfId="0" applyAlignment="1">
      <alignment horizontal="left" vertical="top"/>
    </xf>
    <xf numFmtId="0" fontId="13" fillId="0" borderId="6" xfId="0" applyFont="1" applyBorder="1" applyAlignment="1">
      <alignment horizontal="left" vertical="center" wrapText="1"/>
    </xf>
    <xf numFmtId="0" fontId="0" fillId="0" borderId="6" xfId="0" applyBorder="1" applyAlignment="1">
      <alignment horizontal="left" wrapText="1"/>
    </xf>
    <xf numFmtId="3" fontId="18" fillId="0" borderId="0" xfId="0" applyNumberFormat="1" applyFont="1" applyAlignment="1">
      <alignment vertical="top" wrapText="1"/>
    </xf>
    <xf numFmtId="0" fontId="0" fillId="0" borderId="0" xfId="0" applyAlignment="1">
      <alignment vertical="top" wrapText="1"/>
    </xf>
    <xf numFmtId="3" fontId="18" fillId="0" borderId="0" xfId="0" quotePrefix="1" applyNumberFormat="1" applyFont="1" applyAlignment="1">
      <alignment vertical="center" wrapText="1"/>
    </xf>
    <xf numFmtId="0" fontId="0" fillId="0" borderId="0" xfId="0" applyAlignment="1">
      <alignment vertical="center" wrapText="1"/>
    </xf>
    <xf numFmtId="3" fontId="18" fillId="0" borderId="0" xfId="0" applyNumberFormat="1" applyFont="1" applyAlignment="1">
      <alignment vertical="center" wrapText="1"/>
    </xf>
    <xf numFmtId="0" fontId="18" fillId="0" borderId="0" xfId="0" applyFont="1" applyBorder="1" applyAlignment="1">
      <alignment horizontal="left" vertical="top" wrapText="1"/>
    </xf>
    <xf numFmtId="0" fontId="0" fillId="0" borderId="0" xfId="0" applyAlignment="1"/>
    <xf numFmtId="0" fontId="0" fillId="0" borderId="0" xfId="0" applyAlignment="1">
      <alignment horizontal="left" wrapText="1"/>
    </xf>
    <xf numFmtId="3" fontId="3" fillId="0" borderId="0" xfId="0" quotePrefix="1" applyNumberFormat="1" applyFont="1" applyAlignment="1">
      <alignment vertical="center" wrapText="1"/>
    </xf>
    <xf numFmtId="3" fontId="5" fillId="0" borderId="18" xfId="0" applyNumberFormat="1" applyFont="1" applyBorder="1" applyAlignment="1">
      <alignment horizontal="center" vertical="center" wrapText="1"/>
    </xf>
    <xf numFmtId="0" fontId="0" fillId="0" borderId="3" xfId="0" applyBorder="1" applyAlignment="1">
      <alignment vertical="center"/>
    </xf>
    <xf numFmtId="3" fontId="5" fillId="0" borderId="20" xfId="0" applyNumberFormat="1" applyFont="1" applyBorder="1" applyAlignment="1">
      <alignment horizontal="center" vertical="center" wrapText="1"/>
    </xf>
    <xf numFmtId="3" fontId="12" fillId="0" borderId="21"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3" fontId="12" fillId="0" borderId="22" xfId="0" applyNumberFormat="1" applyFont="1" applyBorder="1" applyAlignment="1">
      <alignment horizontal="center" vertical="center" wrapText="1"/>
    </xf>
    <xf numFmtId="3" fontId="28" fillId="0" borderId="21" xfId="0" applyNumberFormat="1" applyFont="1" applyBorder="1" applyAlignment="1">
      <alignment horizontal="center" vertical="center"/>
    </xf>
    <xf numFmtId="3" fontId="29" fillId="0" borderId="4" xfId="0" applyNumberFormat="1" applyFont="1" applyBorder="1" applyAlignment="1">
      <alignment horizontal="center" vertical="center"/>
    </xf>
    <xf numFmtId="0" fontId="0" fillId="0" borderId="0" xfId="0" applyFont="1" applyAlignment="1">
      <alignment wrapText="1"/>
    </xf>
    <xf numFmtId="3" fontId="2" fillId="0" borderId="0" xfId="0" quotePrefix="1" applyNumberFormat="1" applyFont="1" applyAlignment="1">
      <alignment vertical="center" wrapText="1"/>
    </xf>
    <xf numFmtId="3" fontId="5" fillId="0" borderId="7"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0" fontId="0" fillId="0" borderId="2" xfId="0" applyBorder="1"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30" fillId="0" borderId="4" xfId="0" applyFont="1" applyBorder="1" applyAlignment="1">
      <alignment horizontal="center" vertical="center" wrapText="1"/>
    </xf>
    <xf numFmtId="3" fontId="31" fillId="3" borderId="6" xfId="0" applyNumberFormat="1" applyFont="1" applyFill="1" applyBorder="1" applyAlignment="1">
      <alignment horizontal="left" vertical="center" wrapText="1"/>
    </xf>
    <xf numFmtId="0" fontId="32" fillId="0" borderId="6" xfId="0" applyFont="1" applyBorder="1" applyAlignment="1">
      <alignment horizontal="left" vertical="center" wrapText="1"/>
    </xf>
    <xf numFmtId="0" fontId="0" fillId="0" borderId="0" xfId="0" applyAlignment="1">
      <alignment wrapText="1"/>
    </xf>
    <xf numFmtId="0" fontId="18" fillId="0" borderId="0" xfId="0" quotePrefix="1" applyFont="1" applyAlignment="1">
      <alignment vertical="center" wrapText="1"/>
    </xf>
    <xf numFmtId="0" fontId="18" fillId="0" borderId="0" xfId="0" applyFont="1" applyAlignment="1">
      <alignment vertical="center" wrapText="1"/>
    </xf>
    <xf numFmtId="0" fontId="19" fillId="0" borderId="23" xfId="0" applyFont="1" applyBorder="1" applyAlignment="1">
      <alignment horizontal="center" vertical="center"/>
    </xf>
    <xf numFmtId="0" fontId="0" fillId="0" borderId="24" xfId="0" applyBorder="1" applyAlignment="1">
      <alignment horizontal="center" vertical="center"/>
    </xf>
    <xf numFmtId="0" fontId="19" fillId="0" borderId="24" xfId="0" applyFont="1" applyBorder="1" applyAlignment="1">
      <alignment horizontal="center" vertical="center"/>
    </xf>
    <xf numFmtId="0" fontId="0" fillId="0" borderId="1" xfId="0" applyBorder="1" applyAlignment="1">
      <alignment horizontal="center" vertical="center"/>
    </xf>
    <xf numFmtId="0" fontId="19" fillId="0" borderId="21" xfId="0" applyFont="1"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19" fillId="0" borderId="4" xfId="0" applyFont="1" applyBorder="1" applyAlignment="1">
      <alignment horizontal="center" vertical="center"/>
    </xf>
    <xf numFmtId="3" fontId="12" fillId="3" borderId="6" xfId="0" applyNumberFormat="1" applyFont="1" applyFill="1" applyBorder="1" applyAlignment="1">
      <alignment horizontal="left" vertical="center" wrapText="1"/>
    </xf>
    <xf numFmtId="0" fontId="33" fillId="0" borderId="6" xfId="0" applyFont="1" applyBorder="1" applyAlignment="1">
      <alignment horizontal="left" vertical="center" wrapText="1"/>
    </xf>
    <xf numFmtId="0" fontId="18" fillId="3" borderId="0" xfId="0" applyFont="1" applyFill="1" applyAlignment="1">
      <alignment vertical="top" wrapText="1"/>
    </xf>
    <xf numFmtId="3" fontId="18" fillId="3" borderId="0" xfId="0" applyNumberFormat="1" applyFont="1" applyFill="1" applyAlignment="1">
      <alignment vertical="top" wrapText="1"/>
    </xf>
    <xf numFmtId="3" fontId="18" fillId="3" borderId="0" xfId="0" quotePrefix="1" applyNumberFormat="1" applyFont="1" applyFill="1" applyAlignment="1">
      <alignment vertical="center" wrapText="1"/>
    </xf>
    <xf numFmtId="3" fontId="18" fillId="3" borderId="0" xfId="0" applyNumberFormat="1" applyFont="1" applyFill="1" applyAlignment="1">
      <alignment vertical="center" wrapText="1"/>
    </xf>
    <xf numFmtId="3" fontId="5" fillId="3" borderId="18" xfId="0" applyNumberFormat="1" applyFont="1" applyFill="1" applyBorder="1" applyAlignment="1" applyProtection="1">
      <alignment horizontal="left" vertical="center" wrapText="1" indent="1"/>
      <protection locked="0"/>
    </xf>
    <xf numFmtId="1" fontId="5" fillId="3" borderId="21" xfId="0" quotePrefix="1" applyNumberFormat="1" applyFont="1" applyFill="1" applyBorder="1" applyAlignment="1" applyProtection="1">
      <alignment horizontal="center" vertical="center" wrapText="1"/>
      <protection locked="0"/>
    </xf>
    <xf numFmtId="1" fontId="0" fillId="0" borderId="4" xfId="0" applyNumberFormat="1" applyBorder="1" applyAlignment="1">
      <alignment horizontal="center" vertical="center" wrapText="1"/>
    </xf>
    <xf numFmtId="1" fontId="0" fillId="0" borderId="22" xfId="0" applyNumberFormat="1" applyBorder="1" applyAlignment="1">
      <alignment horizontal="center" vertical="center" wrapText="1"/>
    </xf>
    <xf numFmtId="0" fontId="18" fillId="0" borderId="0" xfId="0" applyFont="1" applyAlignment="1">
      <alignment vertical="top" wrapText="1"/>
    </xf>
    <xf numFmtId="3" fontId="12" fillId="0" borderId="6" xfId="0" applyNumberFormat="1" applyFont="1" applyFill="1" applyBorder="1" applyAlignment="1">
      <alignment horizontal="left" vertical="center" wrapText="1"/>
    </xf>
    <xf numFmtId="0" fontId="33" fillId="0" borderId="6" xfId="0" applyFont="1" applyFill="1" applyBorder="1" applyAlignment="1">
      <alignment horizontal="left" vertical="center" wrapText="1"/>
    </xf>
    <xf numFmtId="0" fontId="18" fillId="3" borderId="0" xfId="0" applyFont="1" applyFill="1" applyBorder="1" applyAlignment="1">
      <alignment horizontal="left" vertical="top" wrapText="1"/>
    </xf>
    <xf numFmtId="0" fontId="18" fillId="3" borderId="0" xfId="0" quotePrefix="1" applyFont="1" applyFill="1" applyAlignment="1">
      <alignment horizontal="left" vertical="center" wrapText="1"/>
    </xf>
    <xf numFmtId="0" fontId="18" fillId="3" borderId="0" xfId="0" applyFont="1" applyFill="1" applyAlignment="1">
      <alignment horizontal="left" vertical="center" wrapText="1"/>
    </xf>
    <xf numFmtId="0" fontId="25" fillId="0" borderId="6" xfId="0" applyFont="1" applyBorder="1" applyAlignment="1">
      <alignment horizontal="left" vertical="center" wrapText="1"/>
    </xf>
    <xf numFmtId="3" fontId="12" fillId="0" borderId="0" xfId="0" applyNumberFormat="1" applyFont="1" applyAlignment="1">
      <alignment horizontal="left" vertical="center" wrapText="1"/>
    </xf>
    <xf numFmtId="0" fontId="33" fillId="0" borderId="0" xfId="0" applyFont="1" applyAlignment="1">
      <alignment horizontal="left" vertical="center" wrapText="1"/>
    </xf>
    <xf numFmtId="3" fontId="12" fillId="0" borderId="0" xfId="0" applyNumberFormat="1" applyFont="1" applyFill="1" applyAlignment="1">
      <alignment horizontal="left" vertical="center" wrapText="1"/>
    </xf>
    <xf numFmtId="0" fontId="33" fillId="0" borderId="0" xfId="0" applyFont="1" applyFill="1" applyAlignment="1">
      <alignment horizontal="left" vertical="center" wrapText="1"/>
    </xf>
    <xf numFmtId="0" fontId="18" fillId="0" borderId="0" xfId="0" applyFont="1" applyFill="1" applyAlignment="1">
      <alignment horizontal="left" vertical="center"/>
    </xf>
    <xf numFmtId="0" fontId="18" fillId="0" borderId="0" xfId="0" applyFont="1" applyAlignment="1">
      <alignment horizontal="left" vertical="center"/>
    </xf>
    <xf numFmtId="3" fontId="12" fillId="3" borderId="0" xfId="0" applyNumberFormat="1" applyFont="1" applyFill="1" applyAlignment="1">
      <alignment horizontal="left" vertical="center" wrapText="1"/>
    </xf>
    <xf numFmtId="0" fontId="33" fillId="3" borderId="0" xfId="0" applyFont="1" applyFill="1" applyAlignment="1">
      <alignment horizontal="left" vertical="center" wrapText="1"/>
    </xf>
    <xf numFmtId="0" fontId="18" fillId="0" borderId="0" xfId="0" applyFont="1" applyAlignment="1">
      <alignment horizontal="left" vertical="top" wrapText="1"/>
    </xf>
  </cellXfs>
  <cellStyles count="10">
    <cellStyle name="Hiperligação" xfId="1" builtinId="8" customBuiltin="1"/>
    <cellStyle name="Normal" xfId="0" builtinId="0"/>
    <cellStyle name="Normal 2" xfId="2" xr:uid="{00000000-0005-0000-0000-000002000000}"/>
    <cellStyle name="Normal 3" xfId="3" xr:uid="{00000000-0005-0000-0000-000003000000}"/>
    <cellStyle name="Normal 54" xfId="4" xr:uid="{00000000-0005-0000-0000-000004000000}"/>
    <cellStyle name="ss15" xfId="5" xr:uid="{00000000-0005-0000-0000-000005000000}"/>
    <cellStyle name="ss16" xfId="6" xr:uid="{00000000-0005-0000-0000-000006000000}"/>
    <cellStyle name="ss17" xfId="7" xr:uid="{00000000-0005-0000-0000-000007000000}"/>
    <cellStyle name="ss22" xfId="8" xr:uid="{00000000-0005-0000-0000-000008000000}"/>
    <cellStyle name="ss23"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5A79-4FC6-B0DD-551E79C98B19}"/>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5A79-4FC6-B0DD-551E79C98B19}"/>
            </c:ext>
          </c:extLst>
        </c:ser>
        <c:ser>
          <c:idx val="2"/>
          <c:order val="2"/>
          <c:tx>
            <c:strRef>
              <c:f>'Table 1.3'!$F$4</c:f>
              <c:strCache>
                <c:ptCount val="1"/>
                <c:pt idx="0">
                  <c:v>Other</c:v>
                </c:pt>
              </c:strCache>
            </c:strRef>
          </c:tx>
          <c:spPr>
            <a:solidFill>
              <a:srgbClr val="C0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5A79-4FC6-B0DD-551E79C98B19}"/>
            </c:ext>
          </c:extLst>
        </c:ser>
        <c:dLbls>
          <c:showLegendKey val="0"/>
          <c:showVal val="0"/>
          <c:showCatName val="0"/>
          <c:showSerName val="0"/>
          <c:showPercent val="0"/>
          <c:showBubbleSize val="0"/>
        </c:dLbls>
        <c:axId val="156445184"/>
        <c:axId val="155536192"/>
      </c:areaChart>
      <c:catAx>
        <c:axId val="156445184"/>
        <c:scaling>
          <c:orientation val="minMax"/>
        </c:scaling>
        <c:delete val="0"/>
        <c:axPos val="b"/>
        <c:numFmt formatCode="0" sourceLinked="1"/>
        <c:majorTickMark val="none"/>
        <c:minorTickMark val="none"/>
        <c:tickLblPos val="nextTo"/>
        <c:txPr>
          <a:bodyPr rot="-5400000" vert="horz"/>
          <a:lstStyle/>
          <a:p>
            <a:pPr>
              <a:defRPr/>
            </a:pPr>
            <a:endParaRPr lang="pt-PT"/>
          </a:p>
        </c:txPr>
        <c:crossAx val="155536192"/>
        <c:crosses val="autoZero"/>
        <c:auto val="1"/>
        <c:lblAlgn val="ctr"/>
        <c:lblOffset val="100"/>
        <c:noMultiLvlLbl val="0"/>
      </c:catAx>
      <c:valAx>
        <c:axId val="1555361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56445184"/>
        <c:crosses val="autoZero"/>
        <c:crossBetween val="midCat"/>
      </c:valAx>
      <c:spPr>
        <a:noFill/>
        <a:ln w="25400">
          <a:noFill/>
        </a:ln>
      </c:spPr>
    </c:plotArea>
    <c:legend>
      <c:legendPos val="b"/>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'Table 1.4'!$B$6:$B$18</c:f>
              <c:numCache>
                <c:formatCode>0</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1.4'!$F$6:$F$18</c:f>
              <c:numCache>
                <c:formatCode>#,##0</c:formatCode>
                <c:ptCount val="13"/>
                <c:pt idx="0">
                  <c:v>40000</c:v>
                </c:pt>
                <c:pt idx="1">
                  <c:v>50000</c:v>
                </c:pt>
                <c:pt idx="2">
                  <c:v>60000</c:v>
                </c:pt>
                <c:pt idx="3">
                  <c:v>70000</c:v>
                </c:pt>
                <c:pt idx="4">
                  <c:v>75000</c:v>
                </c:pt>
                <c:pt idx="5">
                  <c:v>80000</c:v>
                </c:pt>
                <c:pt idx="6">
                  <c:v>90000</c:v>
                </c:pt>
                <c:pt idx="7">
                  <c:v>85000</c:v>
                </c:pt>
                <c:pt idx="8">
                  <c:v>75000</c:v>
                </c:pt>
                <c:pt idx="9">
                  <c:v>70000</c:v>
                </c:pt>
                <c:pt idx="10">
                  <c:v>80000</c:v>
                </c:pt>
                <c:pt idx="11">
                  <c:v>95000</c:v>
                </c:pt>
                <c:pt idx="12">
                  <c:v>110000</c:v>
                </c:pt>
              </c:numCache>
            </c:numRef>
          </c:val>
          <c:smooth val="0"/>
          <c:extLst>
            <c:ext xmlns:c16="http://schemas.microsoft.com/office/drawing/2014/chart" uri="{C3380CC4-5D6E-409C-BE32-E72D297353CC}">
              <c16:uniqueId val="{00000000-156C-405F-8734-81FA428C974F}"/>
            </c:ext>
          </c:extLst>
        </c:ser>
        <c:dLbls>
          <c:showLegendKey val="0"/>
          <c:showVal val="0"/>
          <c:showCatName val="0"/>
          <c:showSerName val="0"/>
          <c:showPercent val="0"/>
          <c:showBubbleSize val="0"/>
        </c:dLbls>
        <c:smooth val="0"/>
        <c:axId val="156165632"/>
        <c:axId val="155538496"/>
      </c:lineChart>
      <c:catAx>
        <c:axId val="156165632"/>
        <c:scaling>
          <c:orientation val="minMax"/>
        </c:scaling>
        <c:delete val="0"/>
        <c:axPos val="b"/>
        <c:numFmt formatCode="0" sourceLinked="1"/>
        <c:majorTickMark val="none"/>
        <c:minorTickMark val="none"/>
        <c:tickLblPos val="nextTo"/>
        <c:crossAx val="155538496"/>
        <c:crosses val="autoZero"/>
        <c:auto val="1"/>
        <c:lblAlgn val="ctr"/>
        <c:lblOffset val="100"/>
        <c:noMultiLvlLbl val="0"/>
      </c:catAx>
      <c:valAx>
        <c:axId val="155538496"/>
        <c:scaling>
          <c:orientation val="minMax"/>
          <c:min val="20000"/>
        </c:scaling>
        <c:delete val="0"/>
        <c:axPos val="l"/>
        <c:majorGridlines>
          <c:spPr>
            <a:ln w="15875">
              <a:solidFill>
                <a:schemeClr val="bg1"/>
              </a:solidFill>
            </a:ln>
          </c:spPr>
        </c:majorGridlines>
        <c:numFmt formatCode="#,##0" sourceLinked="1"/>
        <c:majorTickMark val="out"/>
        <c:minorTickMark val="none"/>
        <c:tickLblPos val="nextTo"/>
        <c:spPr>
          <a:ln>
            <a:noFill/>
          </a:ln>
        </c:spPr>
        <c:crossAx val="156165632"/>
        <c:crosses val="autoZero"/>
        <c:crossBetween val="between"/>
        <c:majorUnit val="20000"/>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0"/>
          <c:tx>
            <c:strRef>
              <c:f>'Table 1.5'!$E$3:$F$3</c:f>
              <c:strCache>
                <c:ptCount val="1"/>
                <c:pt idx="0">
                  <c:v>Europe</c:v>
                </c:pt>
              </c:strCache>
            </c:strRef>
          </c:tx>
          <c:spPr>
            <a:solidFill>
              <a:schemeClr val="accent1">
                <a:lumMod val="75000"/>
              </a:schemeClr>
            </a:solidFill>
          </c:spPr>
          <c:invertIfNegative val="0"/>
          <c:cat>
            <c:numRef>
              <c:f>'Table 1.5'!$B$5:$B$8</c:f>
              <c:numCache>
                <c:formatCode>General</c:formatCode>
                <c:ptCount val="4"/>
                <c:pt idx="0">
                  <c:v>1990</c:v>
                </c:pt>
                <c:pt idx="1">
                  <c:v>2000</c:v>
                </c:pt>
                <c:pt idx="2">
                  <c:v>2010</c:v>
                </c:pt>
                <c:pt idx="3">
                  <c:v>2013</c:v>
                </c:pt>
              </c:numCache>
            </c:numRef>
          </c:cat>
          <c:val>
            <c:numRef>
              <c:f>'Table 1.5'!$F$5:$F$8</c:f>
              <c:numCache>
                <c:formatCode>#\ ##0.0</c:formatCode>
                <c:ptCount val="4"/>
                <c:pt idx="0">
                  <c:v>56.900860539089095</c:v>
                </c:pt>
                <c:pt idx="1">
                  <c:v>64.095013376465161</c:v>
                </c:pt>
                <c:pt idx="2">
                  <c:v>67.117574214393272</c:v>
                </c:pt>
                <c:pt idx="3">
                  <c:v>67.68625612958175</c:v>
                </c:pt>
              </c:numCache>
            </c:numRef>
          </c:val>
          <c:extLst>
            <c:ext xmlns:c16="http://schemas.microsoft.com/office/drawing/2014/chart" uri="{C3380CC4-5D6E-409C-BE32-E72D297353CC}">
              <c16:uniqueId val="{00000000-61C7-4146-B51B-01D0F296D9A2}"/>
            </c:ext>
          </c:extLst>
        </c:ser>
        <c:dLbls>
          <c:showLegendKey val="0"/>
          <c:showVal val="0"/>
          <c:showCatName val="0"/>
          <c:showSerName val="0"/>
          <c:showPercent val="0"/>
          <c:showBubbleSize val="0"/>
        </c:dLbls>
        <c:gapWidth val="100"/>
        <c:axId val="157107712"/>
        <c:axId val="155540224"/>
      </c:barChart>
      <c:catAx>
        <c:axId val="157107712"/>
        <c:scaling>
          <c:orientation val="minMax"/>
        </c:scaling>
        <c:delete val="0"/>
        <c:axPos val="b"/>
        <c:numFmt formatCode="General" sourceLinked="1"/>
        <c:majorTickMark val="none"/>
        <c:minorTickMark val="none"/>
        <c:tickLblPos val="nextTo"/>
        <c:crossAx val="155540224"/>
        <c:crosses val="autoZero"/>
        <c:auto val="1"/>
        <c:lblAlgn val="ctr"/>
        <c:lblOffset val="100"/>
        <c:noMultiLvlLbl val="0"/>
      </c:catAx>
      <c:valAx>
        <c:axId val="155540224"/>
        <c:scaling>
          <c:orientation val="minMax"/>
        </c:scaling>
        <c:delete val="0"/>
        <c:axPos val="l"/>
        <c:majorGridlines>
          <c:spPr>
            <a:ln w="15875">
              <a:solidFill>
                <a:schemeClr val="bg1"/>
              </a:solidFill>
            </a:ln>
          </c:spPr>
        </c:majorGridlines>
        <c:numFmt formatCode="#\ ##0.0" sourceLinked="1"/>
        <c:majorTickMark val="out"/>
        <c:minorTickMark val="none"/>
        <c:tickLblPos val="nextTo"/>
        <c:spPr>
          <a:ln>
            <a:noFill/>
          </a:ln>
        </c:spPr>
        <c:crossAx val="157107712"/>
        <c:crosses val="autoZero"/>
        <c:crossBetween val="between"/>
        <c:majorUnit val="5"/>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c:ext xmlns:c16="http://schemas.microsoft.com/office/drawing/2014/chart" uri="{C3380CC4-5D6E-409C-BE32-E72D297353CC}">
                <c16:uniqueId val="{00000001-2C86-4E4F-9943-7378FE972BAB}"/>
              </c:ext>
            </c:extLst>
          </c:dPt>
          <c:cat>
            <c:strRef>
              <c:f>'Chart 1.4'!$B$50:$B$54</c:f>
              <c:strCache>
                <c:ptCount val="5"/>
                <c:pt idx="0">
                  <c:v>Switzerland</c:v>
                </c:pt>
                <c:pt idx="1">
                  <c:v>United Kingdom</c:v>
                </c:pt>
                <c:pt idx="2">
                  <c:v>Spain</c:v>
                </c:pt>
                <c:pt idx="3">
                  <c:v>France</c:v>
                </c:pt>
                <c:pt idx="4">
                  <c:v>Luxembourg</c:v>
                </c:pt>
              </c:strCache>
            </c:strRef>
          </c:cat>
          <c:val>
            <c:numRef>
              <c:f>'Chart 1.4'!$C$50:$C$54</c:f>
              <c:numCache>
                <c:formatCode>#,##0</c:formatCode>
                <c:ptCount val="5"/>
                <c:pt idx="0">
                  <c:v>68483</c:v>
                </c:pt>
                <c:pt idx="1">
                  <c:v>55509</c:v>
                </c:pt>
                <c:pt idx="2">
                  <c:v>42616</c:v>
                </c:pt>
                <c:pt idx="3">
                  <c:v>36173</c:v>
                </c:pt>
                <c:pt idx="4">
                  <c:v>19207</c:v>
                </c:pt>
              </c:numCache>
            </c:numRef>
          </c:val>
          <c:extLst>
            <c:ext xmlns:c16="http://schemas.microsoft.com/office/drawing/2014/chart" uri="{C3380CC4-5D6E-409C-BE32-E72D297353CC}">
              <c16:uniqueId val="{00000002-2C86-4E4F-9943-7378FE972BAB}"/>
            </c:ext>
          </c:extLst>
        </c:ser>
        <c:dLbls>
          <c:showLegendKey val="0"/>
          <c:showVal val="0"/>
          <c:showCatName val="0"/>
          <c:showSerName val="0"/>
          <c:showPercent val="0"/>
          <c:showBubbleSize val="0"/>
        </c:dLbls>
        <c:gapWidth val="50"/>
        <c:axId val="156167680"/>
        <c:axId val="156787264"/>
      </c:barChart>
      <c:catAx>
        <c:axId val="156167680"/>
        <c:scaling>
          <c:orientation val="maxMin"/>
        </c:scaling>
        <c:delete val="0"/>
        <c:axPos val="l"/>
        <c:numFmt formatCode="General" sourceLinked="1"/>
        <c:majorTickMark val="none"/>
        <c:minorTickMark val="none"/>
        <c:tickLblPos val="nextTo"/>
        <c:crossAx val="156787264"/>
        <c:crosses val="autoZero"/>
        <c:auto val="1"/>
        <c:lblAlgn val="ctr"/>
        <c:lblOffset val="100"/>
        <c:noMultiLvlLbl val="0"/>
      </c:catAx>
      <c:valAx>
        <c:axId val="156787264"/>
        <c:scaling>
          <c:orientation val="minMax"/>
        </c:scaling>
        <c:delete val="0"/>
        <c:axPos val="b"/>
        <c:majorGridlines>
          <c:spPr>
            <a:ln w="15875">
              <a:solidFill>
                <a:schemeClr val="bg1"/>
              </a:solidFill>
            </a:ln>
          </c:spPr>
        </c:majorGridlines>
        <c:numFmt formatCode="#,##0" sourceLinked="1"/>
        <c:majorTickMark val="none"/>
        <c:minorTickMark val="none"/>
        <c:tickLblPos val="nextTo"/>
        <c:crossAx val="156167680"/>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1E-2"/>
          <c:y val="2.5000000000000001E-2"/>
        </c:manualLayout>
      </c:layout>
      <c:overlay val="0"/>
    </c:title>
    <c:autoTitleDeleted val="0"/>
    <c:plotArea>
      <c:layout/>
      <c:barChart>
        <c:barDir val="col"/>
        <c:grouping val="percentStacked"/>
        <c:varyColors val="0"/>
        <c:ser>
          <c:idx val="0"/>
          <c:order val="0"/>
          <c:tx>
            <c:strRef>
              <c:f>'Chart 1.5'!$B$62</c:f>
              <c:strCache>
                <c:ptCount val="1"/>
                <c:pt idx="0">
                  <c:v>15-24</c:v>
                </c:pt>
              </c:strCache>
            </c:strRef>
          </c:tx>
          <c:spPr>
            <a:solidFill>
              <a:schemeClr val="tx2">
                <a:lumMod val="40000"/>
                <a:lumOff val="60000"/>
              </a:schemeClr>
            </a:solidFill>
          </c:spPr>
          <c:invertIfNegative val="0"/>
          <c:cat>
            <c:numRef>
              <c:f>'Chart 1.5'!$C$60:$D$60</c:f>
              <c:numCache>
                <c:formatCode>General</c:formatCode>
                <c:ptCount val="2"/>
                <c:pt idx="0">
                  <c:v>2001</c:v>
                </c:pt>
                <c:pt idx="1">
                  <c:v>2011</c:v>
                </c:pt>
              </c:numCache>
            </c:numRef>
          </c:cat>
          <c:val>
            <c:numRef>
              <c:f>'Chart 1.5'!$C$62:$D$62</c:f>
              <c:numCache>
                <c:formatCode>#,##0</c:formatCode>
                <c:ptCount val="2"/>
                <c:pt idx="0">
                  <c:v>82.197000000000003</c:v>
                </c:pt>
                <c:pt idx="1">
                  <c:v>93</c:v>
                </c:pt>
              </c:numCache>
            </c:numRef>
          </c:val>
          <c:extLst>
            <c:ext xmlns:c16="http://schemas.microsoft.com/office/drawing/2014/chart" uri="{C3380CC4-5D6E-409C-BE32-E72D297353CC}">
              <c16:uniqueId val="{00000000-9EF1-48A5-9D0B-8EFF02AE2EEA}"/>
            </c:ext>
          </c:extLst>
        </c:ser>
        <c:ser>
          <c:idx val="1"/>
          <c:order val="1"/>
          <c:tx>
            <c:strRef>
              <c:f>'Chart 1.5'!$B$63</c:f>
              <c:strCache>
                <c:ptCount val="1"/>
                <c:pt idx="0">
                  <c:v>25-64</c:v>
                </c:pt>
              </c:strCache>
            </c:strRef>
          </c:tx>
          <c:spPr>
            <a:solidFill>
              <a:schemeClr val="tx2">
                <a:lumMod val="60000"/>
                <a:lumOff val="40000"/>
              </a:schemeClr>
            </a:solidFill>
          </c:spPr>
          <c:invertIfNegative val="0"/>
          <c:cat>
            <c:numRef>
              <c:f>'Chart 1.5'!$C$60:$D$60</c:f>
              <c:numCache>
                <c:formatCode>General</c:formatCode>
                <c:ptCount val="2"/>
                <c:pt idx="0">
                  <c:v>2001</c:v>
                </c:pt>
                <c:pt idx="1">
                  <c:v>2011</c:v>
                </c:pt>
              </c:numCache>
            </c:numRef>
          </c:cat>
          <c:val>
            <c:numRef>
              <c:f>'Chart 1.5'!$C$63:$D$63</c:f>
              <c:numCache>
                <c:formatCode>#,##0</c:formatCode>
                <c:ptCount val="2"/>
                <c:pt idx="0">
                  <c:v>991</c:v>
                </c:pt>
                <c:pt idx="1">
                  <c:v>1163</c:v>
                </c:pt>
              </c:numCache>
            </c:numRef>
          </c:val>
          <c:extLst>
            <c:ext xmlns:c16="http://schemas.microsoft.com/office/drawing/2014/chart" uri="{C3380CC4-5D6E-409C-BE32-E72D297353CC}">
              <c16:uniqueId val="{00000001-9EF1-48A5-9D0B-8EFF02AE2EEA}"/>
            </c:ext>
          </c:extLst>
        </c:ser>
        <c:ser>
          <c:idx val="2"/>
          <c:order val="2"/>
          <c:tx>
            <c:strRef>
              <c:f>'Chart 1.5'!$B$64</c:f>
              <c:strCache>
                <c:ptCount val="1"/>
                <c:pt idx="0">
                  <c:v>65+           </c:v>
                </c:pt>
              </c:strCache>
            </c:strRef>
          </c:tx>
          <c:spPr>
            <a:solidFill>
              <a:schemeClr val="tx2">
                <a:lumMod val="75000"/>
              </a:schemeClr>
            </a:solidFill>
          </c:spPr>
          <c:invertIfNegative val="0"/>
          <c:cat>
            <c:numRef>
              <c:f>'Chart 1.5'!$C$60:$D$60</c:f>
              <c:numCache>
                <c:formatCode>General</c:formatCode>
                <c:ptCount val="2"/>
                <c:pt idx="0">
                  <c:v>2001</c:v>
                </c:pt>
                <c:pt idx="1">
                  <c:v>2011</c:v>
                </c:pt>
              </c:numCache>
            </c:numRef>
          </c:cat>
          <c:val>
            <c:numRef>
              <c:f>'Chart 1.5'!$C$64:$D$64</c:f>
              <c:numCache>
                <c:formatCode>#,##0</c:formatCode>
                <c:ptCount val="2"/>
                <c:pt idx="0">
                  <c:v>119.51</c:v>
                </c:pt>
                <c:pt idx="1">
                  <c:v>218</c:v>
                </c:pt>
              </c:numCache>
            </c:numRef>
          </c:val>
          <c:extLst>
            <c:ext xmlns:c16="http://schemas.microsoft.com/office/drawing/2014/chart" uri="{C3380CC4-5D6E-409C-BE32-E72D297353CC}">
              <c16:uniqueId val="{00000002-9EF1-48A5-9D0B-8EFF02AE2EEA}"/>
            </c:ext>
          </c:extLst>
        </c:ser>
        <c:dLbls>
          <c:showLegendKey val="0"/>
          <c:showVal val="0"/>
          <c:showCatName val="0"/>
          <c:showSerName val="0"/>
          <c:showPercent val="0"/>
          <c:showBubbleSize val="0"/>
        </c:dLbls>
        <c:gapWidth val="100"/>
        <c:overlap val="100"/>
        <c:serLines>
          <c:spPr>
            <a:ln w="15875">
              <a:prstDash val="sysDot"/>
            </a:ln>
          </c:spPr>
        </c:serLines>
        <c:axId val="156464128"/>
        <c:axId val="156788992"/>
      </c:barChart>
      <c:catAx>
        <c:axId val="156464128"/>
        <c:scaling>
          <c:orientation val="minMax"/>
        </c:scaling>
        <c:delete val="0"/>
        <c:axPos val="b"/>
        <c:numFmt formatCode="General" sourceLinked="1"/>
        <c:majorTickMark val="none"/>
        <c:minorTickMark val="none"/>
        <c:tickLblPos val="nextTo"/>
        <c:crossAx val="156788992"/>
        <c:crosses val="autoZero"/>
        <c:auto val="1"/>
        <c:lblAlgn val="ctr"/>
        <c:lblOffset val="100"/>
        <c:noMultiLvlLbl val="0"/>
      </c:catAx>
      <c:valAx>
        <c:axId val="156788992"/>
        <c:scaling>
          <c:orientation val="minMax"/>
        </c:scaling>
        <c:delete val="0"/>
        <c:axPos val="l"/>
        <c:majorGridlines>
          <c:spPr>
            <a:ln w="15875">
              <a:solidFill>
                <a:schemeClr val="bg1"/>
              </a:solidFill>
            </a:ln>
          </c:spPr>
        </c:majorGridlines>
        <c:numFmt formatCode="0%" sourceLinked="1"/>
        <c:majorTickMark val="out"/>
        <c:minorTickMark val="none"/>
        <c:tickLblPos val="nextTo"/>
        <c:crossAx val="156464128"/>
        <c:crosses val="autoZero"/>
        <c:crossBetween val="between"/>
        <c:majorUnit val="0.2"/>
      </c:valAx>
      <c:spPr>
        <a:noFill/>
        <a:ln w="25400">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7992E-2"/>
          <c:y val="2.7531956735496559E-2"/>
        </c:manualLayout>
      </c:layout>
      <c:overlay val="0"/>
    </c:title>
    <c:autoTitleDeleted val="0"/>
    <c:plotArea>
      <c:layout/>
      <c:barChart>
        <c:barDir val="col"/>
        <c:grouping val="percentStacked"/>
        <c:varyColors val="0"/>
        <c:ser>
          <c:idx val="0"/>
          <c:order val="0"/>
          <c:tx>
            <c:strRef>
              <c:f>'Chart 1.5'!$B$66</c:f>
              <c:strCache>
                <c:ptCount val="1"/>
                <c:pt idx="0">
                  <c:v>Low</c:v>
                </c:pt>
              </c:strCache>
            </c:strRef>
          </c:tx>
          <c:spPr>
            <a:solidFill>
              <a:schemeClr val="tx2">
                <a:lumMod val="40000"/>
                <a:lumOff val="60000"/>
              </a:schemeClr>
            </a:solidFill>
          </c:spPr>
          <c:invertIfNegative val="0"/>
          <c:cat>
            <c:numRef>
              <c:f>'Chart 1.5'!$C$60:$D$60</c:f>
              <c:numCache>
                <c:formatCode>General</c:formatCode>
                <c:ptCount val="2"/>
                <c:pt idx="0">
                  <c:v>2001</c:v>
                </c:pt>
                <c:pt idx="1">
                  <c:v>2011</c:v>
                </c:pt>
              </c:numCache>
            </c:numRef>
          </c:cat>
          <c:val>
            <c:numRef>
              <c:f>'Chart 1.5'!$C$66:$D$66</c:f>
              <c:numCache>
                <c:formatCode>#,##0</c:formatCode>
                <c:ptCount val="2"/>
                <c:pt idx="0">
                  <c:v>799</c:v>
                </c:pt>
                <c:pt idx="1">
                  <c:v>895</c:v>
                </c:pt>
              </c:numCache>
            </c:numRef>
          </c:val>
          <c:extLst>
            <c:ext xmlns:c16="http://schemas.microsoft.com/office/drawing/2014/chart" uri="{C3380CC4-5D6E-409C-BE32-E72D297353CC}">
              <c16:uniqueId val="{00000000-0D46-4543-991F-D1CDDD3ECEA4}"/>
            </c:ext>
          </c:extLst>
        </c:ser>
        <c:ser>
          <c:idx val="1"/>
          <c:order val="1"/>
          <c:tx>
            <c:strRef>
              <c:f>'Chart 1.5'!$B$67</c:f>
              <c:strCache>
                <c:ptCount val="1"/>
                <c:pt idx="0">
                  <c:v>Medium    </c:v>
                </c:pt>
              </c:strCache>
            </c:strRef>
          </c:tx>
          <c:spPr>
            <a:solidFill>
              <a:schemeClr val="tx2">
                <a:lumMod val="60000"/>
                <a:lumOff val="40000"/>
              </a:schemeClr>
            </a:solidFill>
          </c:spPr>
          <c:invertIfNegative val="0"/>
          <c:cat>
            <c:numRef>
              <c:f>'Chart 1.5'!$C$60:$D$60</c:f>
              <c:numCache>
                <c:formatCode>General</c:formatCode>
                <c:ptCount val="2"/>
                <c:pt idx="0">
                  <c:v>2001</c:v>
                </c:pt>
                <c:pt idx="1">
                  <c:v>2011</c:v>
                </c:pt>
              </c:numCache>
            </c:numRef>
          </c:cat>
          <c:val>
            <c:numRef>
              <c:f>'Chart 1.5'!$C$67:$D$67</c:f>
              <c:numCache>
                <c:formatCode>#,##0</c:formatCode>
                <c:ptCount val="2"/>
                <c:pt idx="0">
                  <c:v>276</c:v>
                </c:pt>
                <c:pt idx="1">
                  <c:v>394</c:v>
                </c:pt>
              </c:numCache>
            </c:numRef>
          </c:val>
          <c:extLst>
            <c:ext xmlns:c16="http://schemas.microsoft.com/office/drawing/2014/chart" uri="{C3380CC4-5D6E-409C-BE32-E72D297353CC}">
              <c16:uniqueId val="{00000001-0D46-4543-991F-D1CDDD3ECEA4}"/>
            </c:ext>
          </c:extLst>
        </c:ser>
        <c:ser>
          <c:idx val="2"/>
          <c:order val="2"/>
          <c:tx>
            <c:strRef>
              <c:f>'Chart 1.5'!$B$68</c:f>
              <c:strCache>
                <c:ptCount val="1"/>
                <c:pt idx="0">
                  <c:v>High</c:v>
                </c:pt>
              </c:strCache>
            </c:strRef>
          </c:tx>
          <c:spPr>
            <a:solidFill>
              <a:schemeClr val="tx2">
                <a:lumMod val="75000"/>
              </a:schemeClr>
            </a:solidFill>
          </c:spPr>
          <c:invertIfNegative val="0"/>
          <c:cat>
            <c:numRef>
              <c:f>'Chart 1.5'!$C$60:$D$60</c:f>
              <c:numCache>
                <c:formatCode>General</c:formatCode>
                <c:ptCount val="2"/>
                <c:pt idx="0">
                  <c:v>2001</c:v>
                </c:pt>
                <c:pt idx="1">
                  <c:v>2011</c:v>
                </c:pt>
              </c:numCache>
            </c:numRef>
          </c:cat>
          <c:val>
            <c:numRef>
              <c:f>'Chart 1.5'!$C$68:$D$68</c:f>
              <c:numCache>
                <c:formatCode>#,##0</c:formatCode>
                <c:ptCount val="2"/>
                <c:pt idx="0">
                  <c:v>77.790000000000006</c:v>
                </c:pt>
                <c:pt idx="1">
                  <c:v>160</c:v>
                </c:pt>
              </c:numCache>
            </c:numRef>
          </c:val>
          <c:extLst>
            <c:ext xmlns:c16="http://schemas.microsoft.com/office/drawing/2014/chart" uri="{C3380CC4-5D6E-409C-BE32-E72D297353CC}">
              <c16:uniqueId val="{00000002-0D46-4543-991F-D1CDDD3ECEA4}"/>
            </c:ext>
          </c:extLst>
        </c:ser>
        <c:dLbls>
          <c:showLegendKey val="0"/>
          <c:showVal val="0"/>
          <c:showCatName val="0"/>
          <c:showSerName val="0"/>
          <c:showPercent val="0"/>
          <c:showBubbleSize val="0"/>
        </c:dLbls>
        <c:gapWidth val="100"/>
        <c:overlap val="100"/>
        <c:serLines>
          <c:spPr>
            <a:ln w="15875">
              <a:prstDash val="sysDot"/>
            </a:ln>
          </c:spPr>
        </c:serLines>
        <c:axId val="156464640"/>
        <c:axId val="156791296"/>
      </c:barChart>
      <c:catAx>
        <c:axId val="156464640"/>
        <c:scaling>
          <c:orientation val="minMax"/>
        </c:scaling>
        <c:delete val="0"/>
        <c:axPos val="b"/>
        <c:numFmt formatCode="General" sourceLinked="1"/>
        <c:majorTickMark val="none"/>
        <c:minorTickMark val="none"/>
        <c:tickLblPos val="nextTo"/>
        <c:crossAx val="156791296"/>
        <c:crosses val="autoZero"/>
        <c:auto val="1"/>
        <c:lblAlgn val="ctr"/>
        <c:lblOffset val="100"/>
        <c:noMultiLvlLbl val="0"/>
      </c:catAx>
      <c:valAx>
        <c:axId val="156791296"/>
        <c:scaling>
          <c:orientation val="minMax"/>
        </c:scaling>
        <c:delete val="0"/>
        <c:axPos val="l"/>
        <c:majorGridlines>
          <c:spPr>
            <a:ln w="15875">
              <a:solidFill>
                <a:schemeClr val="bg1"/>
              </a:solidFill>
            </a:ln>
          </c:spPr>
        </c:majorGridlines>
        <c:numFmt formatCode="0%" sourceLinked="1"/>
        <c:majorTickMark val="out"/>
        <c:minorTickMark val="none"/>
        <c:tickLblPos val="nextTo"/>
        <c:crossAx val="156464640"/>
        <c:crosses val="autoZero"/>
        <c:crossBetween val="between"/>
        <c:majorUnit val="0.2"/>
      </c:valAx>
      <c:spPr>
        <a:noFill/>
        <a:ln w="25400">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'Table 1.8'!$C$4:$C$33</c:f>
              <c:strCache>
                <c:ptCount val="30"/>
                <c:pt idx="0">
                  <c:v>Mexico</c:v>
                </c:pt>
                <c:pt idx="1">
                  <c:v>India</c:v>
                </c:pt>
                <c:pt idx="2">
                  <c:v>Russian Federation</c:v>
                </c:pt>
                <c:pt idx="3">
                  <c:v>China</c:v>
                </c:pt>
                <c:pt idx="4">
                  <c:v>Ukraine</c:v>
                </c:pt>
                <c:pt idx="5">
                  <c:v>Bangladesh</c:v>
                </c:pt>
                <c:pt idx="6">
                  <c:v>Pakistan</c:v>
                </c:pt>
                <c:pt idx="7">
                  <c:v>United Kingdom</c:v>
                </c:pt>
                <c:pt idx="8">
                  <c:v>Philippines</c:v>
                </c:pt>
                <c:pt idx="9">
                  <c:v>Turkey</c:v>
                </c:pt>
                <c:pt idx="10">
                  <c:v>Egypt, Arab Rep.</c:v>
                </c:pt>
                <c:pt idx="11">
                  <c:v>Kazakhstan</c:v>
                </c:pt>
                <c:pt idx="12">
                  <c:v>Germany</c:v>
                </c:pt>
                <c:pt idx="13">
                  <c:v>Italy</c:v>
                </c:pt>
                <c:pt idx="14">
                  <c:v>Poland</c:v>
                </c:pt>
                <c:pt idx="15">
                  <c:v>Morocco</c:v>
                </c:pt>
                <c:pt idx="16">
                  <c:v>State of Palestine</c:v>
                </c:pt>
                <c:pt idx="17">
                  <c:v>Romania</c:v>
                </c:pt>
                <c:pt idx="18">
                  <c:v>Indonesia</c:v>
                </c:pt>
                <c:pt idx="19">
                  <c:v>United States</c:v>
                </c:pt>
                <c:pt idx="20">
                  <c:v>Afghanistan</c:v>
                </c:pt>
                <c:pt idx="21">
                  <c:v>Portugal</c:v>
                </c:pt>
                <c:pt idx="22">
                  <c:v>Vietnam</c:v>
                </c:pt>
                <c:pt idx="23">
                  <c:v>Colombia</c:v>
                </c:pt>
                <c:pt idx="24">
                  <c:v>Korea, Republic of</c:v>
                </c:pt>
                <c:pt idx="25">
                  <c:v>Uzbekistan</c:v>
                </c:pt>
                <c:pt idx="26">
                  <c:v>Sri Lanka</c:v>
                </c:pt>
                <c:pt idx="27">
                  <c:v>Belarus</c:v>
                </c:pt>
                <c:pt idx="28">
                  <c:v>France</c:v>
                </c:pt>
                <c:pt idx="29">
                  <c:v>Puerto Rico</c:v>
                </c:pt>
              </c:strCache>
            </c:strRef>
          </c:cat>
          <c:val>
            <c:numRef>
              <c:f>'Table 1.8'!$D$4:$D$33</c:f>
              <c:numCache>
                <c:formatCode>#\ ##0.0</c:formatCode>
                <c:ptCount val="30"/>
                <c:pt idx="0">
                  <c:v>11.9</c:v>
                </c:pt>
                <c:pt idx="1">
                  <c:v>11.4</c:v>
                </c:pt>
                <c:pt idx="2">
                  <c:v>11.1</c:v>
                </c:pt>
                <c:pt idx="3">
                  <c:v>8.3000000000000007</c:v>
                </c:pt>
                <c:pt idx="4">
                  <c:v>6.6</c:v>
                </c:pt>
                <c:pt idx="5">
                  <c:v>5.4</c:v>
                </c:pt>
                <c:pt idx="6">
                  <c:v>4.7</c:v>
                </c:pt>
                <c:pt idx="7">
                  <c:v>4.7</c:v>
                </c:pt>
                <c:pt idx="8">
                  <c:v>4.3</c:v>
                </c:pt>
                <c:pt idx="9">
                  <c:v>4.3</c:v>
                </c:pt>
                <c:pt idx="10">
                  <c:v>3.7</c:v>
                </c:pt>
                <c:pt idx="11">
                  <c:v>3.7</c:v>
                </c:pt>
                <c:pt idx="12">
                  <c:v>3.5</c:v>
                </c:pt>
                <c:pt idx="13">
                  <c:v>3.5</c:v>
                </c:pt>
                <c:pt idx="14">
                  <c:v>3.1</c:v>
                </c:pt>
                <c:pt idx="15">
                  <c:v>3</c:v>
                </c:pt>
                <c:pt idx="16">
                  <c:v>3</c:v>
                </c:pt>
                <c:pt idx="17">
                  <c:v>2.8</c:v>
                </c:pt>
                <c:pt idx="18">
                  <c:v>2.5</c:v>
                </c:pt>
                <c:pt idx="19">
                  <c:v>2.4</c:v>
                </c:pt>
                <c:pt idx="20">
                  <c:v>2.2999999999999998</c:v>
                </c:pt>
                <c:pt idx="21">
                  <c:v>2.2000000000000002</c:v>
                </c:pt>
                <c:pt idx="22">
                  <c:v>2.2000000000000002</c:v>
                </c:pt>
                <c:pt idx="23">
                  <c:v>2.1</c:v>
                </c:pt>
                <c:pt idx="24">
                  <c:v>2.1</c:v>
                </c:pt>
                <c:pt idx="25">
                  <c:v>2</c:v>
                </c:pt>
                <c:pt idx="26">
                  <c:v>1.8</c:v>
                </c:pt>
                <c:pt idx="27">
                  <c:v>1.8</c:v>
                </c:pt>
                <c:pt idx="28">
                  <c:v>1.7</c:v>
                </c:pt>
                <c:pt idx="29">
                  <c:v>1.7</c:v>
                </c:pt>
              </c:numCache>
            </c:numRef>
          </c:val>
          <c:extLst>
            <c:ext xmlns:c16="http://schemas.microsoft.com/office/drawing/2014/chart" uri="{C3380CC4-5D6E-409C-BE32-E72D297353CC}">
              <c16:uniqueId val="{00000000-1822-47A4-BA61-CADBD4B8D737}"/>
            </c:ext>
          </c:extLst>
        </c:ser>
        <c:dLbls>
          <c:showLegendKey val="0"/>
          <c:showVal val="0"/>
          <c:showCatName val="0"/>
          <c:showSerName val="0"/>
          <c:showPercent val="0"/>
          <c:showBubbleSize val="0"/>
        </c:dLbls>
        <c:gapWidth val="50"/>
        <c:axId val="154084352"/>
        <c:axId val="156793600"/>
      </c:barChart>
      <c:catAx>
        <c:axId val="154084352"/>
        <c:scaling>
          <c:orientation val="maxMin"/>
        </c:scaling>
        <c:delete val="0"/>
        <c:axPos val="l"/>
        <c:numFmt formatCode="General" sourceLinked="1"/>
        <c:majorTickMark val="none"/>
        <c:minorTickMark val="none"/>
        <c:tickLblPos val="nextTo"/>
        <c:crossAx val="156793600"/>
        <c:crosses val="autoZero"/>
        <c:auto val="1"/>
        <c:lblAlgn val="ctr"/>
        <c:lblOffset val="100"/>
        <c:noMultiLvlLbl val="0"/>
      </c:catAx>
      <c:valAx>
        <c:axId val="156793600"/>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154084352"/>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layout>
                <c:manualLayout>
                  <c:x val="-5.0028490028490032E-2"/>
                  <c:y val="-2.440446239556843E-2"/>
                </c:manualLayout>
              </c:layout>
              <c:tx>
                <c:strRef>
                  <c:f>'Chart 1.7'!$B$60</c:f>
                  <c:strCache>
                    <c:ptCount val="1"/>
                    <c:pt idx="0">
                      <c:v>Austria</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{F3640C31-73C2-46A0-8620-BAED24C7C4A4}</c15:txfldGUID>
                      <c15:f>'Chart 1.7'!$B$60</c15:f>
                      <c15:dlblFieldTableCache>
                        <c:ptCount val="1"/>
                        <c:pt idx="0">
                          <c:v>Austria</c:v>
                        </c:pt>
                      </c15:dlblFieldTableCache>
                    </c15:dlblFTEntry>
                  </c15:dlblFieldTable>
                  <c15:showDataLabelsRange val="0"/>
                </c:ext>
                <c:ext xmlns:c16="http://schemas.microsoft.com/office/drawing/2014/chart" uri="{C3380CC4-5D6E-409C-BE32-E72D297353CC}">
                  <c16:uniqueId val="{00000000-AAE7-4952-BB22-7B2D02981E9E}"/>
                </c:ext>
              </c:extLst>
            </c:dLbl>
            <c:dLbl>
              <c:idx val="1"/>
              <c:layout>
                <c:manualLayout>
                  <c:x val="-1.1282051282051283E-2"/>
                  <c:y val="-1.3762528388614635E-3"/>
                </c:manualLayout>
              </c:layout>
              <c:tx>
                <c:strRef>
                  <c:f>'Chart 1.7'!$B$61</c:f>
                  <c:strCache>
                    <c:ptCount val="1"/>
                    <c:pt idx="0">
                      <c:v>Belgium</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{0BCA1E61-E8C9-4142-92A4-3174550DE8A2}</c15:txfldGUID>
                      <c15:f>'Chart 1.7'!$B$61</c15:f>
                      <c15:dlblFieldTableCache>
                        <c:ptCount val="1"/>
                        <c:pt idx="0">
                          <c:v>Belgium</c:v>
                        </c:pt>
                      </c15:dlblFieldTableCache>
                    </c15:dlblFTEntry>
                  </c15:dlblFieldTable>
                  <c15:showDataLabelsRange val="0"/>
                </c:ext>
                <c:ext xmlns:c16="http://schemas.microsoft.com/office/drawing/2014/chart" uri="{C3380CC4-5D6E-409C-BE32-E72D297353CC}">
                  <c16:uniqueId val="{00000001-AAE7-4952-BB22-7B2D02981E9E}"/>
                </c:ext>
              </c:extLst>
            </c:dLbl>
            <c:dLbl>
              <c:idx val="2"/>
              <c:layout>
                <c:manualLayout>
                  <c:x val="-5.5099804832088296E-2"/>
                  <c:y val="-2.4404281071083733E-2"/>
                </c:manualLayout>
              </c:layout>
              <c:tx>
                <c:strRef>
                  <c:f>'Chart 1.7'!$B$62</c:f>
                  <c:strCache>
                    <c:ptCount val="1"/>
                    <c:pt idx="0">
                      <c:v>Bulgaria</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{623F3AF1-C876-406D-A474-FB3BED56D922}</c15:txfldGUID>
                      <c15:f>'Chart 1.7'!$B$62</c15:f>
                      <c15:dlblFieldTableCache>
                        <c:ptCount val="1"/>
                        <c:pt idx="0">
                          <c:v>Bulgaria</c:v>
                        </c:pt>
                      </c15:dlblFieldTableCache>
                    </c15:dlblFTEntry>
                  </c15:dlblFieldTable>
                  <c15:showDataLabelsRange val="0"/>
                </c:ext>
                <c:ext xmlns:c16="http://schemas.microsoft.com/office/drawing/2014/chart" uri="{C3380CC4-5D6E-409C-BE32-E72D297353CC}">
                  <c16:uniqueId val="{00000002-AAE7-4952-BB22-7B2D02981E9E}"/>
                </c:ext>
              </c:extLst>
            </c:dLbl>
            <c:dLbl>
              <c:idx val="3"/>
              <c:layout>
                <c:manualLayout>
                  <c:x val="-9.2336227202368934E-2"/>
                  <c:y val="-2.4404099746599031E-2"/>
                </c:manualLayout>
              </c:layout>
              <c:tx>
                <c:strRef>
                  <c:f>'Chart 1.7'!$B$63</c:f>
                  <c:strCache>
                    <c:ptCount val="1"/>
                    <c:pt idx="0">
                      <c:v>Czech Republic</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{B1BF2854-4A9B-4DAB-9064-B147C4EB7FD4}</c15:txfldGUID>
                      <c15:f>'Chart 1.7'!$B$63</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3-AAE7-4952-BB22-7B2D02981E9E}"/>
                </c:ext>
              </c:extLst>
            </c:dLbl>
            <c:dLbl>
              <c:idx val="4"/>
              <c:layout>
                <c:manualLayout>
                  <c:x val="-5.8638131771990037E-2"/>
                  <c:y val="-2.4404099746599031E-2"/>
                </c:manualLayout>
              </c:layout>
              <c:tx>
                <c:strRef>
                  <c:f>'Chart 1.7'!$B$64</c:f>
                  <c:strCache>
                    <c:ptCount val="1"/>
                    <c:pt idx="0">
                      <c:v>Denmark</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{F9E24956-1549-4ADC-B991-E60CF532A8BC}</c15:txfldGUID>
                      <c15:f>'Chart 1.7'!$B$64</c15:f>
                      <c15:dlblFieldTableCache>
                        <c:ptCount val="1"/>
                        <c:pt idx="0">
                          <c:v>Denmark</c:v>
                        </c:pt>
                      </c15:dlblFieldTableCache>
                    </c15:dlblFTEntry>
                  </c15:dlblFieldTable>
                  <c15:showDataLabelsRange val="0"/>
                </c:ext>
                <c:ext xmlns:c16="http://schemas.microsoft.com/office/drawing/2014/chart" uri="{C3380CC4-5D6E-409C-BE32-E72D297353CC}">
                  <c16:uniqueId val="{00000004-AAE7-4952-BB22-7B2D02981E9E}"/>
                </c:ext>
              </c:extLst>
            </c:dLbl>
            <c:dLbl>
              <c:idx val="5"/>
              <c:layout>
                <c:manualLayout>
                  <c:x val="-5.2062722928864665E-2"/>
                  <c:y val="-2.4404099746599031E-2"/>
                </c:manualLayout>
              </c:layout>
              <c:tx>
                <c:strRef>
                  <c:f>'Chart 1.7'!$B$65</c:f>
                  <c:strCache>
                    <c:ptCount val="1"/>
                    <c:pt idx="0">
                      <c:v>Estonia</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{15B09535-19C0-4A55-896F-8E49DC15AFFE}</c15:txfldGUID>
                      <c15:f>'Chart 1.7'!$B$65</c15:f>
                      <c15:dlblFieldTableCache>
                        <c:ptCount val="1"/>
                        <c:pt idx="0">
                          <c:v>Estonia</c:v>
                        </c:pt>
                      </c15:dlblFieldTableCache>
                    </c15:dlblFTEntry>
                  </c15:dlblFieldTable>
                  <c15:showDataLabelsRange val="0"/>
                </c:ext>
                <c:ext xmlns:c16="http://schemas.microsoft.com/office/drawing/2014/chart" uri="{C3380CC4-5D6E-409C-BE32-E72D297353CC}">
                  <c16:uniqueId val="{00000005-AAE7-4952-BB22-7B2D02981E9E}"/>
                </c:ext>
              </c:extLst>
            </c:dLbl>
            <c:dLbl>
              <c:idx val="6"/>
              <c:layout>
                <c:manualLayout>
                  <c:x val="-5.1549812683670954E-2"/>
                  <c:y val="-1.9798639159742254E-2"/>
                </c:manualLayout>
              </c:layout>
              <c:tx>
                <c:strRef>
                  <c:f>'Chart 1.7'!$B$66</c:f>
                  <c:strCache>
                    <c:ptCount val="1"/>
                    <c:pt idx="0">
                      <c:v>Finland</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{EE26FF4A-4390-4D12-9C79-0AAF7F8EDA0B}</c15:txfldGUID>
                      <c15:f>'Chart 1.7'!$B$66</c15:f>
                      <c15:dlblFieldTableCache>
                        <c:ptCount val="1"/>
                        <c:pt idx="0">
                          <c:v>Finland</c:v>
                        </c:pt>
                      </c15:dlblFieldTableCache>
                    </c15:dlblFTEntry>
                  </c15:dlblFieldTable>
                  <c15:showDataLabelsRange val="0"/>
                </c:ext>
                <c:ext xmlns:c16="http://schemas.microsoft.com/office/drawing/2014/chart" uri="{C3380CC4-5D6E-409C-BE32-E72D297353CC}">
                  <c16:uniqueId val="{00000006-AAE7-4952-BB22-7B2D02981E9E}"/>
                </c:ext>
              </c:extLst>
            </c:dLbl>
            <c:dLbl>
              <c:idx val="7"/>
              <c:layout>
                <c:manualLayout>
                  <c:x val="-5.0028490028490032E-2"/>
                  <c:y val="-2.4404099746599031E-2"/>
                </c:manualLayout>
              </c:layout>
              <c:tx>
                <c:strRef>
                  <c:f>'Chart 1.7'!$B$67</c:f>
                  <c:strCache>
                    <c:ptCount val="1"/>
                    <c:pt idx="0">
                      <c:v>France</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{99A495A1-3D18-443D-9B8C-CDE11676B982}</c15:txfldGUID>
                      <c15:f>'Chart 1.7'!$B$67</c15:f>
                      <c15:dlblFieldTableCache>
                        <c:ptCount val="1"/>
                        <c:pt idx="0">
                          <c:v>France</c:v>
                        </c:pt>
                      </c15:dlblFieldTableCache>
                    </c15:dlblFTEntry>
                  </c15:dlblFieldTable>
                  <c15:showDataLabelsRange val="0"/>
                </c:ext>
                <c:ext xmlns:c16="http://schemas.microsoft.com/office/drawing/2014/chart" uri="{C3380CC4-5D6E-409C-BE32-E72D297353CC}">
                  <c16:uniqueId val="{00000007-AAE7-4952-BB22-7B2D02981E9E}"/>
                </c:ext>
              </c:extLst>
            </c:dLbl>
            <c:dLbl>
              <c:idx val="8"/>
              <c:layout>
                <c:manualLayout>
                  <c:x val="-9.0087713394800002E-3"/>
                  <c:y val="-1.3760715143767651E-3"/>
                </c:manualLayout>
              </c:layout>
              <c:tx>
                <c:strRef>
                  <c:f>'Chart 1.7'!$B$68</c:f>
                  <c:strCache>
                    <c:ptCount val="1"/>
                    <c:pt idx="0">
                      <c:v>Germany</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{F53BC0A6-ED6E-48EB-9C10-91F6BB954099}</c15:txfldGUID>
                      <c15:f>'Chart 1.7'!$B$68</c15:f>
                      <c15:dlblFieldTableCache>
                        <c:ptCount val="1"/>
                        <c:pt idx="0">
                          <c:v>Germany</c:v>
                        </c:pt>
                      </c15:dlblFieldTableCache>
                    </c15:dlblFTEntry>
                  </c15:dlblFieldTable>
                  <c15:showDataLabelsRange val="0"/>
                </c:ext>
                <c:ext xmlns:c16="http://schemas.microsoft.com/office/drawing/2014/chart" uri="{C3380CC4-5D6E-409C-BE32-E72D297353CC}">
                  <c16:uniqueId val="{00000008-AAE7-4952-BB22-7B2D02981E9E}"/>
                </c:ext>
              </c:extLst>
            </c:dLbl>
            <c:dLbl>
              <c:idx val="9"/>
              <c:layout>
                <c:manualLayout>
                  <c:x val="-5.1555555555555556E-2"/>
                  <c:y val="-2.4404099746599031E-2"/>
                </c:manualLayout>
              </c:layout>
              <c:tx>
                <c:strRef>
                  <c:f>'Chart 1.7'!$B$69</c:f>
                  <c:strCache>
                    <c:ptCount val="1"/>
                    <c:pt idx="0">
                      <c:v>Greece</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{2A8E447E-BD8F-442F-AA77-C21EC7F46D03}</c15:txfldGUID>
                      <c15:f>'Chart 1.7'!$B$69</c15:f>
                      <c15:dlblFieldTableCache>
                        <c:ptCount val="1"/>
                        <c:pt idx="0">
                          <c:v>Greece</c:v>
                        </c:pt>
                      </c15:dlblFieldTableCache>
                    </c15:dlblFTEntry>
                  </c15:dlblFieldTable>
                  <c15:showDataLabelsRange val="0"/>
                </c:ext>
                <c:ext xmlns:c16="http://schemas.microsoft.com/office/drawing/2014/chart" uri="{C3380CC4-5D6E-409C-BE32-E72D297353CC}">
                  <c16:uniqueId val="{00000009-AAE7-4952-BB22-7B2D02981E9E}"/>
                </c:ext>
              </c:extLst>
            </c:dLbl>
            <c:dLbl>
              <c:idx val="10"/>
              <c:layout>
                <c:manualLayout>
                  <c:x val="-5.6113960113960117E-2"/>
                  <c:y val="1.9348954437689938E-2"/>
                </c:manualLayout>
              </c:layout>
              <c:tx>
                <c:strRef>
                  <c:f>'Chart 1.7'!$B$70</c:f>
                  <c:strCache>
                    <c:ptCount val="1"/>
                    <c:pt idx="0">
                      <c:v>Hungary</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{626475A4-8161-49FB-BB13-341E77B18844}</c15:txfldGUID>
                      <c15:f>'Chart 1.7'!$B$70</c15:f>
                      <c15:dlblFieldTableCache>
                        <c:ptCount val="1"/>
                        <c:pt idx="0">
                          <c:v>Hungary</c:v>
                        </c:pt>
                      </c15:dlblFieldTableCache>
                    </c15:dlblFTEntry>
                  </c15:dlblFieldTable>
                  <c15:showDataLabelsRange val="0"/>
                </c:ext>
                <c:ext xmlns:c16="http://schemas.microsoft.com/office/drawing/2014/chart" uri="{C3380CC4-5D6E-409C-BE32-E72D297353CC}">
                  <c16:uniqueId val="{0000000A-AAE7-4952-BB22-7B2D02981E9E}"/>
                </c:ext>
              </c:extLst>
            </c:dLbl>
            <c:dLbl>
              <c:idx val="11"/>
              <c:layout>
                <c:manualLayout>
                  <c:x val="-4.9532808398950134E-2"/>
                  <c:y val="-2.440409974659901E-2"/>
                </c:manualLayout>
              </c:layout>
              <c:tx>
                <c:strRef>
                  <c:f>'Chart 1.7'!$B$71</c:f>
                  <c:strCache>
                    <c:ptCount val="1"/>
                    <c:pt idx="0">
                      <c:v>Ireland</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{2B357429-F633-47A4-BD52-EA0437C7227E}</c15:txfldGUID>
                      <c15:f>'Chart 1.7'!$B$71</c15:f>
                      <c15:dlblFieldTableCache>
                        <c:ptCount val="1"/>
                        <c:pt idx="0">
                          <c:v>Ireland</c:v>
                        </c:pt>
                      </c15:dlblFieldTableCache>
                    </c15:dlblFTEntry>
                  </c15:dlblFieldTable>
                  <c15:showDataLabelsRange val="0"/>
                </c:ext>
                <c:ext xmlns:c16="http://schemas.microsoft.com/office/drawing/2014/chart" uri="{C3380CC4-5D6E-409C-BE32-E72D297353CC}">
                  <c16:uniqueId val="{0000000B-AAE7-4952-BB22-7B2D02981E9E}"/>
                </c:ext>
              </c:extLst>
            </c:dLbl>
            <c:dLbl>
              <c:idx val="12"/>
              <c:layout>
                <c:manualLayout>
                  <c:x val="-4.5213809812235009E-2"/>
                  <c:y val="-2.2101278790928335E-2"/>
                </c:manualLayout>
              </c:layout>
              <c:tx>
                <c:strRef>
                  <c:f>'Chart 1.7'!$B$72</c:f>
                  <c:strCache>
                    <c:ptCount val="1"/>
                    <c:pt idx="0">
                      <c:v>Italy</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{37043DD1-857F-4F57-8758-9419EC9333F1}</c15:txfldGUID>
                      <c15:f>'Chart 1.7'!$B$72</c15:f>
                      <c15:dlblFieldTableCache>
                        <c:ptCount val="1"/>
                        <c:pt idx="0">
                          <c:v>Italy</c:v>
                        </c:pt>
                      </c15:dlblFieldTableCache>
                    </c15:dlblFTEntry>
                  </c15:dlblFieldTable>
                  <c15:showDataLabelsRange val="0"/>
                </c:ext>
                <c:ext xmlns:c16="http://schemas.microsoft.com/office/drawing/2014/chart" uri="{C3380CC4-5D6E-409C-BE32-E72D297353CC}">
                  <c16:uniqueId val="{0000000C-AAE7-4952-BB22-7B2D02981E9E}"/>
                </c:ext>
              </c:extLst>
            </c:dLbl>
            <c:dLbl>
              <c:idx val="13"/>
              <c:layout>
                <c:manualLayout>
                  <c:x val="-4.5982995715279182E-2"/>
                  <c:y val="-2.4404099746599031E-2"/>
                </c:manualLayout>
              </c:layout>
              <c:tx>
                <c:strRef>
                  <c:f>'Chart 1.7'!$B$73</c:f>
                  <c:strCache>
                    <c:ptCount val="1"/>
                    <c:pt idx="0">
                      <c:v>Latvia</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{C2D7A516-4A93-49D7-B070-120D613656A7}</c15:txfldGUID>
                      <c15:f>'Chart 1.7'!$B$73</c15:f>
                      <c15:dlblFieldTableCache>
                        <c:ptCount val="1"/>
                        <c:pt idx="0">
                          <c:v>Latvia</c:v>
                        </c:pt>
                      </c15:dlblFieldTableCache>
                    </c15:dlblFTEntry>
                  </c15:dlblFieldTable>
                  <c15:showDataLabelsRange val="0"/>
                </c:ext>
                <c:ext xmlns:c16="http://schemas.microsoft.com/office/drawing/2014/chart" uri="{C3380CC4-5D6E-409C-BE32-E72D297353CC}">
                  <c16:uniqueId val="{0000000D-AAE7-4952-BB22-7B2D02981E9E}"/>
                </c:ext>
              </c:extLst>
            </c:dLbl>
            <c:dLbl>
              <c:idx val="14"/>
              <c:layout>
                <c:manualLayout>
                  <c:x val="-5.8660923794782063E-2"/>
                  <c:y val="-2.4404099746598948E-2"/>
                </c:manualLayout>
              </c:layout>
              <c:tx>
                <c:strRef>
                  <c:f>'Chart 1.7'!$B$74</c:f>
                  <c:strCache>
                    <c:ptCount val="1"/>
                    <c:pt idx="0">
                      <c:v>Lithuania</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{75751680-AA72-4F62-88B2-8B5030CF6972}</c15:txfldGUID>
                      <c15:f>'Chart 1.7'!$B$74</c15:f>
                      <c15:dlblFieldTableCache>
                        <c:ptCount val="1"/>
                        <c:pt idx="0">
                          <c:v>Lithuania</c:v>
                        </c:pt>
                      </c15:dlblFieldTableCache>
                    </c15:dlblFTEntry>
                  </c15:dlblFieldTable>
                  <c15:showDataLabelsRange val="0"/>
                </c:ext>
                <c:ext xmlns:c16="http://schemas.microsoft.com/office/drawing/2014/chart" uri="{C3380CC4-5D6E-409C-BE32-E72D297353CC}">
                  <c16:uniqueId val="{0000000E-AAE7-4952-BB22-7B2D02981E9E}"/>
                </c:ext>
              </c:extLst>
            </c:dLbl>
            <c:dLbl>
              <c:idx val="15"/>
              <c:layout>
                <c:manualLayout>
                  <c:x val="-8.2211185140318999E-2"/>
                  <c:y val="-2.2101278790928335E-2"/>
                </c:manualLayout>
              </c:layout>
              <c:tx>
                <c:strRef>
                  <c:f>'Chart 1.7'!$B$75</c:f>
                  <c:strCache>
                    <c:ptCount val="1"/>
                    <c:pt idx="0">
                      <c:v>Netherlands</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{2AFFA1DB-DF6B-4FF1-8EBF-27A92EF17FBA}</c15:txfldGUID>
                      <c15:f>'Chart 1.7'!$B$75</c15:f>
                      <c15:dlblFieldTableCache>
                        <c:ptCount val="1"/>
                        <c:pt idx="0">
                          <c:v>Netherlands</c:v>
                        </c:pt>
                      </c15:dlblFieldTableCache>
                    </c15:dlblFTEntry>
                  </c15:dlblFieldTable>
                  <c15:showDataLabelsRange val="0"/>
                </c:ext>
                <c:ext xmlns:c16="http://schemas.microsoft.com/office/drawing/2014/chart" uri="{C3380CC4-5D6E-409C-BE32-E72D297353CC}">
                  <c16:uniqueId val="{0000000F-AAE7-4952-BB22-7B2D02981E9E}"/>
                </c:ext>
              </c:extLst>
            </c:dLbl>
            <c:dLbl>
              <c:idx val="16"/>
              <c:layout>
                <c:manualLayout>
                  <c:x val="-5.6877762074612509E-2"/>
                  <c:y val="-2.4404099746599031E-2"/>
                </c:manualLayout>
              </c:layout>
              <c:tx>
                <c:strRef>
                  <c:f>'Chart 1.7'!$B$76</c:f>
                  <c:strCache>
                    <c:ptCount val="1"/>
                    <c:pt idx="0">
                      <c:v>Poland</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{8CA59A7D-73CC-4EE5-A997-6284196F6C46}</c15:txfldGUID>
                      <c15:f>'Chart 1.7'!$B$76</c15:f>
                      <c15:dlblFieldTableCache>
                        <c:ptCount val="1"/>
                        <c:pt idx="0">
                          <c:v>Poland</c:v>
                        </c:pt>
                      </c15:dlblFieldTableCache>
                    </c15:dlblFTEntry>
                  </c15:dlblFieldTable>
                  <c15:showDataLabelsRange val="0"/>
                </c:ext>
                <c:ext xmlns:c16="http://schemas.microsoft.com/office/drawing/2014/chart" uri="{C3380CC4-5D6E-409C-BE32-E72D297353CC}">
                  <c16:uniqueId val="{00000010-AAE7-4952-BB22-7B2D02981E9E}"/>
                </c:ext>
              </c:extLst>
            </c:dLbl>
            <c:dLbl>
              <c:idx val="17"/>
              <c:layout>
                <c:manualLayout>
                  <c:x val="-5.8626825492967223E-2"/>
                  <c:y val="-2.4404099746599031E-2"/>
                </c:manualLayout>
              </c:layout>
              <c:tx>
                <c:rich>
                  <a:bodyPr/>
                  <a:lstStyle/>
                  <a:p>
                    <a:pPr>
                      <a:defRPr/>
                    </a:pPr>
                    <a:r>
                      <a:rPr lang="en-US" b="1">
                        <a:solidFill>
                          <a:srgbClr val="C00000"/>
                        </a:solidFill>
                      </a:rPr>
                      <a:t>Portugal</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AE7-4952-BB22-7B2D02981E9E}"/>
                </c:ext>
              </c:extLst>
            </c:dLbl>
            <c:dLbl>
              <c:idx val="18"/>
              <c:layout>
                <c:manualLayout>
                  <c:x val="-5.8136707270565538E-2"/>
                  <c:y val="-2.4404281071083733E-2"/>
                </c:manualLayout>
              </c:layout>
              <c:tx>
                <c:strRef>
                  <c:f>'Chart 1.7'!$B$78</c:f>
                  <c:strCache>
                    <c:ptCount val="1"/>
                    <c:pt idx="0">
                      <c:v>Romania</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{97C0DBE3-FAD1-483F-8185-264D6A685CE1}</c15:txfldGUID>
                      <c15:f>'Chart 1.7'!$B$78</c15:f>
                      <c15:dlblFieldTableCache>
                        <c:ptCount val="1"/>
                        <c:pt idx="0">
                          <c:v>Romania</c:v>
                        </c:pt>
                      </c15:dlblFieldTableCache>
                    </c15:dlblFTEntry>
                  </c15:dlblFieldTable>
                  <c15:showDataLabelsRange val="0"/>
                </c:ext>
                <c:ext xmlns:c16="http://schemas.microsoft.com/office/drawing/2014/chart" uri="{C3380CC4-5D6E-409C-BE32-E72D297353CC}">
                  <c16:uniqueId val="{00000012-AAE7-4952-BB22-7B2D02981E9E}"/>
                </c:ext>
              </c:extLst>
            </c:dLbl>
            <c:dLbl>
              <c:idx val="19"/>
              <c:layout>
                <c:manualLayout>
                  <c:x val="-4.9270610404468673E-2"/>
                  <c:y val="-2.4404099746599031E-2"/>
                </c:manualLayout>
              </c:layout>
              <c:tx>
                <c:strRef>
                  <c:f>'Chart 1.7'!$B$79</c:f>
                  <c:strCache>
                    <c:ptCount val="1"/>
                    <c:pt idx="0">
                      <c:v>Slovakia</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{3BC2F4E0-61FA-4E8A-B351-A8A36602C5E2}</c15:txfldGUID>
                      <c15:f>'Chart 1.7'!$B$79</c15:f>
                      <c15:dlblFieldTableCache>
                        <c:ptCount val="1"/>
                        <c:pt idx="0">
                          <c:v>Slovakia</c:v>
                        </c:pt>
                      </c15:dlblFieldTableCache>
                    </c15:dlblFTEntry>
                  </c15:dlblFieldTable>
                  <c15:showDataLabelsRange val="0"/>
                </c:ext>
                <c:ext xmlns:c16="http://schemas.microsoft.com/office/drawing/2014/chart" uri="{C3380CC4-5D6E-409C-BE32-E72D297353CC}">
                  <c16:uniqueId val="{00000013-AAE7-4952-BB22-7B2D02981E9E}"/>
                </c:ext>
              </c:extLst>
            </c:dLbl>
            <c:dLbl>
              <c:idx val="20"/>
              <c:layout>
                <c:manualLayout>
                  <c:x val="-5.6621127487269218E-2"/>
                  <c:y val="-1.7495818204071641E-2"/>
                </c:manualLayout>
              </c:layout>
              <c:tx>
                <c:strRef>
                  <c:f>'Chart 1.7'!$B$80</c:f>
                  <c:strCache>
                    <c:ptCount val="1"/>
                    <c:pt idx="0">
                      <c:v>Slovenia</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{54CA7F99-FB79-4257-85B1-619CED2C8BBB}</c15:txfldGUID>
                      <c15:f>'Chart 1.7'!$B$80</c15:f>
                      <c15:dlblFieldTableCache>
                        <c:ptCount val="1"/>
                        <c:pt idx="0">
                          <c:v>Slovenia</c:v>
                        </c:pt>
                      </c15:dlblFieldTableCache>
                    </c15:dlblFTEntry>
                  </c15:dlblFieldTable>
                  <c15:showDataLabelsRange val="0"/>
                </c:ext>
                <c:ext xmlns:c16="http://schemas.microsoft.com/office/drawing/2014/chart" uri="{C3380CC4-5D6E-409C-BE32-E72D297353CC}">
                  <c16:uniqueId val="{00000014-AAE7-4952-BB22-7B2D02981E9E}"/>
                </c:ext>
              </c:extLst>
            </c:dLbl>
            <c:dLbl>
              <c:idx val="21"/>
              <c:layout>
                <c:manualLayout>
                  <c:x val="-4.4968660968660971E-2"/>
                  <c:y val="-2.4404462395568472E-2"/>
                </c:manualLayout>
              </c:layout>
              <c:tx>
                <c:strRef>
                  <c:f>'Chart 1.7'!$B$81</c:f>
                  <c:strCache>
                    <c:ptCount val="1"/>
                    <c:pt idx="0">
                      <c:v>Spain</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{24870905-BA57-44BF-B146-FF619CD2968E}</c15:txfldGUID>
                      <c15:f>'Chart 1.7'!$B$81</c15:f>
                      <c15:dlblFieldTableCache>
                        <c:ptCount val="1"/>
                        <c:pt idx="0">
                          <c:v>Spain</c:v>
                        </c:pt>
                      </c15:dlblFieldTableCache>
                    </c15:dlblFTEntry>
                  </c15:dlblFieldTable>
                  <c15:showDataLabelsRange val="0"/>
                </c:ext>
                <c:ext xmlns:c16="http://schemas.microsoft.com/office/drawing/2014/chart" uri="{C3380CC4-5D6E-409C-BE32-E72D297353CC}">
                  <c16:uniqueId val="{00000015-AAE7-4952-BB22-7B2D02981E9E}"/>
                </c:ext>
              </c:extLst>
            </c:dLbl>
            <c:dLbl>
              <c:idx val="22"/>
              <c:layout>
                <c:manualLayout>
                  <c:x val="-5.2319178051461517E-2"/>
                  <c:y val="-2.2101278790928335E-2"/>
                </c:manualLayout>
              </c:layout>
              <c:tx>
                <c:strRef>
                  <c:f>'Chart 1.7'!$B$82</c:f>
                  <c:strCache>
                    <c:ptCount val="1"/>
                    <c:pt idx="0">
                      <c:v>Sweden</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{CDFFA9F5-BE97-49D5-9C88-5D7AAC5FF294}</c15:txfldGUID>
                      <c15:f>'Chart 1.7'!$B$82</c15:f>
                      <c15:dlblFieldTableCache>
                        <c:ptCount val="1"/>
                        <c:pt idx="0">
                          <c:v>Sweden</c:v>
                        </c:pt>
                      </c15:dlblFieldTableCache>
                    </c15:dlblFTEntry>
                  </c15:dlblFieldTable>
                  <c15:showDataLabelsRange val="0"/>
                </c:ext>
                <c:ext xmlns:c16="http://schemas.microsoft.com/office/drawing/2014/chart" uri="{C3380CC4-5D6E-409C-BE32-E72D297353CC}">
                  <c16:uniqueId val="{00000016-AAE7-4952-BB22-7B2D02981E9E}"/>
                </c:ext>
              </c:extLst>
            </c:dLbl>
            <c:dLbl>
              <c:idx val="23"/>
              <c:layout>
                <c:manualLayout>
                  <c:x val="-8.6524261390403118E-2"/>
                  <c:y val="-2.4404099746599031E-2"/>
                </c:manualLayout>
              </c:layout>
              <c:tx>
                <c:strRef>
                  <c:f>'Chart 1.7'!$B$83</c:f>
                  <c:strCache>
                    <c:ptCount val="1"/>
                    <c:pt idx="0">
                      <c:v>United Kingdom</c:v>
                    </c:pt>
                  </c:strCache>
                </c:strRef>
              </c:tx>
              <c:spPr/>
              <c:txPr>
                <a:bodyPr/>
                <a:lstStyle/>
                <a:p>
                  <a:pPr>
                    <a:defRPr/>
                  </a:pPr>
                  <a:endParaRPr lang="pt-PT"/>
                </a:p>
              </c:txPr>
              <c:dLblPos val="r"/>
              <c:showLegendKey val="0"/>
              <c:showVal val="0"/>
              <c:showCatName val="0"/>
              <c:showSerName val="0"/>
              <c:showPercent val="0"/>
              <c:showBubbleSize val="0"/>
              <c:extLst>
                <c:ext xmlns:c15="http://schemas.microsoft.com/office/drawing/2012/chart" uri="{CE6537A1-D6FC-4f65-9D91-7224C49458BB}">
                  <c15:dlblFieldTable>
                    <c15:dlblFTEntry>
                      <c15:txfldGUID>{56697B6B-C0F5-4087-851D-10DF20DEC4BD}</c15:txfldGUID>
                      <c15:f>'Chart 1.7'!$B$83</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7-AAE7-4952-BB22-7B2D02981E9E}"/>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1.7'!$C$60:$C$83</c:f>
              <c:numCache>
                <c:formatCode>General</c:formatCode>
                <c:ptCount val="24"/>
                <c:pt idx="0">
                  <c:v>7.1</c:v>
                </c:pt>
                <c:pt idx="1">
                  <c:v>4.3</c:v>
                </c:pt>
                <c:pt idx="2">
                  <c:v>16</c:v>
                </c:pt>
                <c:pt idx="3">
                  <c:v>3.6</c:v>
                </c:pt>
                <c:pt idx="4">
                  <c:v>4.7</c:v>
                </c:pt>
                <c:pt idx="5">
                  <c:v>12.7</c:v>
                </c:pt>
                <c:pt idx="6">
                  <c:v>6.2</c:v>
                </c:pt>
                <c:pt idx="7">
                  <c:v>2.8</c:v>
                </c:pt>
                <c:pt idx="8">
                  <c:v>4.3</c:v>
                </c:pt>
                <c:pt idx="9">
                  <c:v>10.8</c:v>
                </c:pt>
                <c:pt idx="10">
                  <c:v>4.5999999999999996</c:v>
                </c:pt>
                <c:pt idx="11">
                  <c:v>16.100000000000001</c:v>
                </c:pt>
                <c:pt idx="12">
                  <c:v>5.8</c:v>
                </c:pt>
                <c:pt idx="13">
                  <c:v>12.2</c:v>
                </c:pt>
                <c:pt idx="14">
                  <c:v>13.5</c:v>
                </c:pt>
                <c:pt idx="15">
                  <c:v>6</c:v>
                </c:pt>
                <c:pt idx="16">
                  <c:v>8.1999999999999993</c:v>
                </c:pt>
                <c:pt idx="17">
                  <c:v>20.8</c:v>
                </c:pt>
                <c:pt idx="18">
                  <c:v>13.1</c:v>
                </c:pt>
                <c:pt idx="19">
                  <c:v>9.6</c:v>
                </c:pt>
                <c:pt idx="20">
                  <c:v>6.5</c:v>
                </c:pt>
                <c:pt idx="21">
                  <c:v>3</c:v>
                </c:pt>
                <c:pt idx="22">
                  <c:v>3.4</c:v>
                </c:pt>
                <c:pt idx="23">
                  <c:v>7.5</c:v>
                </c:pt>
              </c:numCache>
            </c:numRef>
          </c:xVal>
          <c:yVal>
            <c:numRef>
              <c:f>'Chart 1.7'!$D$60:$D$83</c:f>
              <c:numCache>
                <c:formatCode>General</c:formatCode>
                <c:ptCount val="24"/>
                <c:pt idx="0">
                  <c:v>15.6</c:v>
                </c:pt>
                <c:pt idx="1">
                  <c:v>13.7</c:v>
                </c:pt>
                <c:pt idx="2">
                  <c:v>1.4</c:v>
                </c:pt>
                <c:pt idx="3">
                  <c:v>4.4000000000000004</c:v>
                </c:pt>
                <c:pt idx="4">
                  <c:v>8.8000000000000007</c:v>
                </c:pt>
                <c:pt idx="5">
                  <c:v>13.6</c:v>
                </c:pt>
                <c:pt idx="6">
                  <c:v>4.2</c:v>
                </c:pt>
                <c:pt idx="7">
                  <c:v>10.7</c:v>
                </c:pt>
                <c:pt idx="8">
                  <c:v>13.1</c:v>
                </c:pt>
                <c:pt idx="9">
                  <c:v>10.1</c:v>
                </c:pt>
                <c:pt idx="10">
                  <c:v>3.7</c:v>
                </c:pt>
                <c:pt idx="11">
                  <c:v>19.600000000000001</c:v>
                </c:pt>
                <c:pt idx="12">
                  <c:v>7.4</c:v>
                </c:pt>
                <c:pt idx="13">
                  <c:v>8.8000000000000007</c:v>
                </c:pt>
                <c:pt idx="14">
                  <c:v>4</c:v>
                </c:pt>
                <c:pt idx="15">
                  <c:v>10.5</c:v>
                </c:pt>
                <c:pt idx="16">
                  <c:v>2.2000000000000002</c:v>
                </c:pt>
                <c:pt idx="17">
                  <c:v>8.6</c:v>
                </c:pt>
                <c:pt idx="18">
                  <c:v>0.6</c:v>
                </c:pt>
                <c:pt idx="19">
                  <c:v>2.4</c:v>
                </c:pt>
                <c:pt idx="20">
                  <c:v>8.1</c:v>
                </c:pt>
                <c:pt idx="21">
                  <c:v>15.2</c:v>
                </c:pt>
                <c:pt idx="22">
                  <c:v>14.1</c:v>
                </c:pt>
                <c:pt idx="23">
                  <c:v>11.2</c:v>
                </c:pt>
              </c:numCache>
            </c:numRef>
          </c:yVal>
          <c:smooth val="0"/>
          <c:extLst>
            <c:ext xmlns:c16="http://schemas.microsoft.com/office/drawing/2014/chart" uri="{C3380CC4-5D6E-409C-BE32-E72D297353CC}">
              <c16:uniqueId val="{00000018-AAE7-4952-BB22-7B2D02981E9E}"/>
            </c:ext>
          </c:extLst>
        </c:ser>
        <c:dLbls>
          <c:showLegendKey val="0"/>
          <c:showVal val="0"/>
          <c:showCatName val="0"/>
          <c:showSerName val="0"/>
          <c:showPercent val="0"/>
          <c:showBubbleSize val="0"/>
        </c:dLbls>
        <c:axId val="157419200"/>
        <c:axId val="157419776"/>
      </c:scatterChart>
      <c:valAx>
        <c:axId val="157419200"/>
        <c:scaling>
          <c:orientation val="minMax"/>
        </c:scaling>
        <c:delete val="0"/>
        <c:axPos val="b"/>
        <c:title>
          <c:tx>
            <c:rich>
              <a:bodyPr/>
              <a:lstStyle/>
              <a:p>
                <a:pPr>
                  <a:defRPr b="0"/>
                </a:pPr>
                <a:r>
                  <a:rPr lang="pt-PT" b="0"/>
                  <a:t>Emigration rate in percentage</a:t>
                </a:r>
              </a:p>
            </c:rich>
          </c:tx>
          <c:overlay val="0"/>
        </c:title>
        <c:numFmt formatCode="General" sourceLinked="1"/>
        <c:majorTickMark val="out"/>
        <c:minorTickMark val="in"/>
        <c:tickLblPos val="nextTo"/>
        <c:txPr>
          <a:bodyPr rot="0" vert="horz"/>
          <a:lstStyle/>
          <a:p>
            <a:pPr>
              <a:defRPr sz="800" b="0" i="0" u="none" strike="noStrike" baseline="0">
                <a:solidFill>
                  <a:srgbClr val="000000"/>
                </a:solidFill>
                <a:latin typeface="Arial"/>
                <a:ea typeface="Arial"/>
                <a:cs typeface="Arial"/>
              </a:defRPr>
            </a:pPr>
            <a:endParaRPr lang="pt-PT"/>
          </a:p>
        </c:txPr>
        <c:crossAx val="157419776"/>
        <c:crosses val="autoZero"/>
        <c:crossBetween val="midCat"/>
      </c:valAx>
      <c:valAx>
        <c:axId val="157419776"/>
        <c:scaling>
          <c:orientation val="minMax"/>
        </c:scaling>
        <c:delete val="0"/>
        <c:axPos val="l"/>
        <c:title>
          <c:tx>
            <c:rich>
              <a:bodyPr rot="-5400000" vert="horz"/>
              <a:lstStyle/>
              <a:p>
                <a:pPr>
                  <a:defRPr b="0"/>
                </a:pPr>
                <a:r>
                  <a:rPr lang="pt-PT" b="0"/>
                  <a:t>Immigration rate in percentage</a:t>
                </a:r>
              </a:p>
            </c:rich>
          </c:tx>
          <c:overlay val="0"/>
        </c:title>
        <c:numFmt formatCode="General" sourceLinked="1"/>
        <c:majorTickMark val="out"/>
        <c:minorTickMark val="none"/>
        <c:tickLblPos val="nextTo"/>
        <c:crossAx val="157419200"/>
        <c:crosses val="autoZero"/>
        <c:crossBetween val="midCat"/>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1103" name="Picture 1" descr="http://www.pordata.pt/Site/img/empty_16x16.png">
          <a:extLst>
            <a:ext uri="{FF2B5EF4-FFF2-40B4-BE49-F238E27FC236}">
              <a16:creationId xmlns:a16="http://schemas.microsoft.com/office/drawing/2014/main" id="{00000000-0008-0000-0400-00004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1104" name="Picture 2" descr="http://www.pordata.pt/Site/img/empty_16x16.png">
          <a:extLst>
            <a:ext uri="{FF2B5EF4-FFF2-40B4-BE49-F238E27FC236}">
              <a16:creationId xmlns:a16="http://schemas.microsoft.com/office/drawing/2014/main" id="{00000000-0008-0000-0400-00005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1105" name="Picture 3" descr="http://www.pordata.pt/Site/img/empty_16x16.png">
          <a:extLst>
            <a:ext uri="{FF2B5EF4-FFF2-40B4-BE49-F238E27FC236}">
              <a16:creationId xmlns:a16="http://schemas.microsoft.com/office/drawing/2014/main" id="{00000000-0008-0000-0400-00005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1106" name="Picture 4" descr="http://www.pordata.pt/Site/img/empty_16x16.png">
          <a:extLst>
            <a:ext uri="{FF2B5EF4-FFF2-40B4-BE49-F238E27FC236}">
              <a16:creationId xmlns:a16="http://schemas.microsoft.com/office/drawing/2014/main" id="{00000000-0008-0000-0400-00005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1107" name="Picture 5" descr="http://www.pordata.pt/Site/img/empty_16x16.png">
          <a:extLst>
            <a:ext uri="{FF2B5EF4-FFF2-40B4-BE49-F238E27FC236}">
              <a16:creationId xmlns:a16="http://schemas.microsoft.com/office/drawing/2014/main" id="{00000000-0008-0000-0400-00005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1108" name="Picture 6" descr="http://www.pordata.pt/Site/img/empty_16x16.png">
          <a:extLst>
            <a:ext uri="{FF2B5EF4-FFF2-40B4-BE49-F238E27FC236}">
              <a16:creationId xmlns:a16="http://schemas.microsoft.com/office/drawing/2014/main" id="{00000000-0008-0000-0400-00005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1109" name="Picture 7" descr="http://www.pordata.pt/Site/img/empty_16x16.png">
          <a:extLst>
            <a:ext uri="{FF2B5EF4-FFF2-40B4-BE49-F238E27FC236}">
              <a16:creationId xmlns:a16="http://schemas.microsoft.com/office/drawing/2014/main" id="{00000000-0008-0000-0400-00005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1110" name="Picture 8" descr="http://www.pordata.pt/Site/img/empty_16x16.png">
          <a:extLst>
            <a:ext uri="{FF2B5EF4-FFF2-40B4-BE49-F238E27FC236}">
              <a16:creationId xmlns:a16="http://schemas.microsoft.com/office/drawing/2014/main" id="{00000000-0008-0000-0400-00005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111" name="Picture 9" descr="http://www.pordata.pt/Site/img/empty_16x16.png">
          <a:extLst>
            <a:ext uri="{FF2B5EF4-FFF2-40B4-BE49-F238E27FC236}">
              <a16:creationId xmlns:a16="http://schemas.microsoft.com/office/drawing/2014/main" id="{00000000-0008-0000-0400-00005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12" name="Picture 10" descr="http://www.pordata.pt/Site/img/empty_16x16.png">
          <a:extLst>
            <a:ext uri="{FF2B5EF4-FFF2-40B4-BE49-F238E27FC236}">
              <a16:creationId xmlns:a16="http://schemas.microsoft.com/office/drawing/2014/main" id="{00000000-0008-0000-0400-00005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113" name="Picture 11" descr="http://www.pordata.pt/Site/img/empty_16x16.png">
          <a:extLst>
            <a:ext uri="{FF2B5EF4-FFF2-40B4-BE49-F238E27FC236}">
              <a16:creationId xmlns:a16="http://schemas.microsoft.com/office/drawing/2014/main" id="{00000000-0008-0000-0400-00005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114" name="Picture 12" descr="http://www.pordata.pt/Site/img/empty_16x16.png">
          <a:extLst>
            <a:ext uri="{FF2B5EF4-FFF2-40B4-BE49-F238E27FC236}">
              <a16:creationId xmlns:a16="http://schemas.microsoft.com/office/drawing/2014/main" id="{00000000-0008-0000-0400-00005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115" name="Picture 13" descr="http://www.pordata.pt/Site/img/empty_16x16.png">
          <a:extLst>
            <a:ext uri="{FF2B5EF4-FFF2-40B4-BE49-F238E27FC236}">
              <a16:creationId xmlns:a16="http://schemas.microsoft.com/office/drawing/2014/main" id="{00000000-0008-0000-0400-00005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571500</xdr:rowOff>
    </xdr:from>
    <xdr:to>
      <xdr:col>6</xdr:col>
      <xdr:colOff>9525</xdr:colOff>
      <xdr:row>30</xdr:row>
      <xdr:rowOff>180975</xdr:rowOff>
    </xdr:to>
    <xdr:graphicFrame macro="">
      <xdr:nvGraphicFramePr>
        <xdr:cNvPr id="2055" name="Chart 6">
          <a:extLst>
            <a:ext uri="{FF2B5EF4-FFF2-40B4-BE49-F238E27FC236}">
              <a16:creationId xmlns:a16="http://schemas.microsoft.com/office/drawing/2014/main" id="{00000000-0008-0000-0A00-00000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581025</xdr:colOff>
      <xdr:row>1</xdr:row>
      <xdr:rowOff>381000</xdr:rowOff>
    </xdr:from>
    <xdr:to>
      <xdr:col>5</xdr:col>
      <xdr:colOff>1114425</xdr:colOff>
      <xdr:row>18</xdr:row>
      <xdr:rowOff>0</xdr:rowOff>
    </xdr:to>
    <xdr:graphicFrame macro="">
      <xdr:nvGraphicFramePr>
        <xdr:cNvPr id="3079" name="Chart 1">
          <a:extLst>
            <a:ext uri="{FF2B5EF4-FFF2-40B4-BE49-F238E27FC236}">
              <a16:creationId xmlns:a16="http://schemas.microsoft.com/office/drawing/2014/main" id="{00000000-0008-0000-0B00-00000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581025</xdr:colOff>
      <xdr:row>2</xdr:row>
      <xdr:rowOff>0</xdr:rowOff>
    </xdr:from>
    <xdr:to>
      <xdr:col>5</xdr:col>
      <xdr:colOff>1114425</xdr:colOff>
      <xdr:row>18</xdr:row>
      <xdr:rowOff>0</xdr:rowOff>
    </xdr:to>
    <xdr:graphicFrame macro="">
      <xdr:nvGraphicFramePr>
        <xdr:cNvPr id="4103" name="Chart 1">
          <a:extLst>
            <a:ext uri="{FF2B5EF4-FFF2-40B4-BE49-F238E27FC236}">
              <a16:creationId xmlns:a16="http://schemas.microsoft.com/office/drawing/2014/main" id="{00000000-0008-0000-0C00-00000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1114425</xdr:colOff>
      <xdr:row>18</xdr:row>
      <xdr:rowOff>0</xdr:rowOff>
    </xdr:to>
    <xdr:graphicFrame macro="">
      <xdr:nvGraphicFramePr>
        <xdr:cNvPr id="5127" name="Chart 5">
          <a:extLst>
            <a:ext uri="{FF2B5EF4-FFF2-40B4-BE49-F238E27FC236}">
              <a16:creationId xmlns:a16="http://schemas.microsoft.com/office/drawing/2014/main" id="{00000000-0008-0000-0D00-000007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581025</xdr:colOff>
      <xdr:row>2</xdr:row>
      <xdr:rowOff>0</xdr:rowOff>
    </xdr:from>
    <xdr:to>
      <xdr:col>5</xdr:col>
      <xdr:colOff>1114425</xdr:colOff>
      <xdr:row>18</xdr:row>
      <xdr:rowOff>0</xdr:rowOff>
    </xdr:to>
    <xdr:graphicFrame macro="">
      <xdr:nvGraphicFramePr>
        <xdr:cNvPr id="6157" name="Chart 1">
          <a:extLst>
            <a:ext uri="{FF2B5EF4-FFF2-40B4-BE49-F238E27FC236}">
              <a16:creationId xmlns:a16="http://schemas.microsoft.com/office/drawing/2014/main" id="{00000000-0008-0000-0E00-00000D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xdr:colOff>
      <xdr:row>18</xdr:row>
      <xdr:rowOff>9525</xdr:rowOff>
    </xdr:from>
    <xdr:to>
      <xdr:col>5</xdr:col>
      <xdr:colOff>1104900</xdr:colOff>
      <xdr:row>35</xdr:row>
      <xdr:rowOff>0</xdr:rowOff>
    </xdr:to>
    <xdr:graphicFrame macro="">
      <xdr:nvGraphicFramePr>
        <xdr:cNvPr id="6158" name="Chart 2">
          <a:extLst>
            <a:ext uri="{FF2B5EF4-FFF2-40B4-BE49-F238E27FC236}">
              <a16:creationId xmlns:a16="http://schemas.microsoft.com/office/drawing/2014/main" id="{00000000-0008-0000-0E00-00000E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581025</xdr:colOff>
      <xdr:row>1</xdr:row>
      <xdr:rowOff>381000</xdr:rowOff>
    </xdr:from>
    <xdr:to>
      <xdr:col>5</xdr:col>
      <xdr:colOff>1114425</xdr:colOff>
      <xdr:row>30</xdr:row>
      <xdr:rowOff>180975</xdr:rowOff>
    </xdr:to>
    <xdr:graphicFrame macro="">
      <xdr:nvGraphicFramePr>
        <xdr:cNvPr id="7175" name="Chart 1">
          <a:extLst>
            <a:ext uri="{FF2B5EF4-FFF2-40B4-BE49-F238E27FC236}">
              <a16:creationId xmlns:a16="http://schemas.microsoft.com/office/drawing/2014/main" id="{00000000-0008-0000-0F00-00000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581025</xdr:colOff>
      <xdr:row>2</xdr:row>
      <xdr:rowOff>0</xdr:rowOff>
    </xdr:from>
    <xdr:to>
      <xdr:col>5</xdr:col>
      <xdr:colOff>1114425</xdr:colOff>
      <xdr:row>30</xdr:row>
      <xdr:rowOff>180975</xdr:rowOff>
    </xdr:to>
    <xdr:graphicFrame macro="">
      <xdr:nvGraphicFramePr>
        <xdr:cNvPr id="8211" name="Chart 3">
          <a:extLst>
            <a:ext uri="{FF2B5EF4-FFF2-40B4-BE49-F238E27FC236}">
              <a16:creationId xmlns:a16="http://schemas.microsoft.com/office/drawing/2014/main" id="{00000000-0008-0000-1000-00001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552450</xdr:colOff>
      <xdr:row>19</xdr:row>
      <xdr:rowOff>66675</xdr:rowOff>
    </xdr:from>
    <xdr:to>
      <xdr:col>5</xdr:col>
      <xdr:colOff>857250</xdr:colOff>
      <xdr:row>19</xdr:row>
      <xdr:rowOff>66675</xdr:rowOff>
    </xdr:to>
    <xdr:cxnSp macro="">
      <xdr:nvCxnSpPr>
        <xdr:cNvPr id="15" name="Straight Connector 14">
          <a:extLst>
            <a:ext uri="{FF2B5EF4-FFF2-40B4-BE49-F238E27FC236}">
              <a16:creationId xmlns:a16="http://schemas.microsoft.com/office/drawing/2014/main" id="{00000000-0008-0000-1000-00000F000000}"/>
            </a:ext>
          </a:extLst>
        </xdr:cNvPr>
        <xdr:cNvCxnSpPr/>
      </xdr:nvCxnSpPr>
      <xdr:spPr>
        <a:xfrm>
          <a:off x="1133475" y="406717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1047750</xdr:colOff>
      <xdr:row>2</xdr:row>
      <xdr:rowOff>171450</xdr:rowOff>
    </xdr:from>
    <xdr:to>
      <xdr:col>2</xdr:col>
      <xdr:colOff>1047750</xdr:colOff>
      <xdr:row>28</xdr:row>
      <xdr:rowOff>38100</xdr:rowOff>
    </xdr:to>
    <xdr:cxnSp macro="">
      <xdr:nvCxnSpPr>
        <xdr:cNvPr id="20" name="Straight Connector 19">
          <a:extLst>
            <a:ext uri="{FF2B5EF4-FFF2-40B4-BE49-F238E27FC236}">
              <a16:creationId xmlns:a16="http://schemas.microsoft.com/office/drawing/2014/main" id="{00000000-0008-0000-1000-000014000000}"/>
            </a:ext>
          </a:extLst>
        </xdr:cNvPr>
        <xdr:cNvCxnSpPr/>
      </xdr:nvCxnSpPr>
      <xdr:spPr>
        <a:xfrm>
          <a:off x="2743200" y="93345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bservatorioemigracao.pt/np4/126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showGridLines="0" tabSelected="1" workbookViewId="0"/>
  </sheetViews>
  <sheetFormatPr defaultColWidth="8.7109375" defaultRowHeight="12" customHeight="1" x14ac:dyDescent="0.25"/>
  <cols>
    <col min="1" max="1" width="8.7109375" style="294"/>
    <col min="2" max="4" width="32.7109375" style="300" customWidth="1"/>
    <col min="5" max="7" width="32.7109375" style="294" customWidth="1"/>
    <col min="8" max="8" width="8.7109375" style="79" customWidth="1"/>
    <col min="9" max="16384" width="8.7109375" style="294"/>
  </cols>
  <sheetData>
    <row r="1" spans="1:13" s="289" customFormat="1" ht="30" customHeight="1" x14ac:dyDescent="0.25">
      <c r="A1" s="71" t="s">
        <v>0</v>
      </c>
      <c r="B1" s="319" t="s">
        <v>1</v>
      </c>
      <c r="C1" s="320"/>
      <c r="D1" s="320"/>
      <c r="E1" s="288"/>
      <c r="F1" s="288"/>
      <c r="G1" s="288"/>
      <c r="H1" s="79"/>
      <c r="I1" s="288"/>
      <c r="J1" s="288"/>
      <c r="K1" s="288"/>
      <c r="L1" s="288"/>
      <c r="M1" s="288"/>
    </row>
    <row r="2" spans="1:13" s="290" customFormat="1" ht="30" customHeight="1" x14ac:dyDescent="0.2">
      <c r="A2" s="87"/>
      <c r="B2" s="321" t="s">
        <v>7</v>
      </c>
      <c r="C2" s="322"/>
      <c r="D2" s="322"/>
      <c r="E2" s="323"/>
      <c r="F2" s="323"/>
      <c r="G2" s="323"/>
      <c r="H2" s="324"/>
    </row>
    <row r="3" spans="1:13" s="291" customFormat="1" ht="30" customHeight="1" x14ac:dyDescent="0.25">
      <c r="B3" s="325" t="s">
        <v>6</v>
      </c>
      <c r="C3" s="326"/>
      <c r="D3" s="326"/>
      <c r="E3" s="326"/>
      <c r="F3" s="326"/>
      <c r="G3" s="326"/>
      <c r="H3" s="77"/>
    </row>
    <row r="4" spans="1:13" s="291" customFormat="1" ht="15" customHeight="1" x14ac:dyDescent="0.25">
      <c r="A4" s="139"/>
      <c r="B4" s="318" t="str">
        <f>'Table 1.1'!B2</f>
        <v>Table 1.1 Main social indicators: international comparison</v>
      </c>
      <c r="C4" s="306"/>
      <c r="D4" s="306"/>
      <c r="E4" s="307" t="str">
        <f>'Chart 1.1'!B2</f>
        <v>Chart 1.1 Permanent outflows of Portuguese emigrants: the historical background</v>
      </c>
      <c r="F4" s="308"/>
      <c r="G4" s="308"/>
      <c r="H4" s="78"/>
    </row>
    <row r="5" spans="1:13" s="291" customFormat="1" ht="15" customHeight="1" x14ac:dyDescent="0.25">
      <c r="A5" s="139"/>
      <c r="B5" s="318" t="str">
        <f>'Table 1.2'!B2</f>
        <v>Table 1.2 Main migration indicators:  international comparison</v>
      </c>
      <c r="C5" s="306"/>
      <c r="D5" s="306"/>
      <c r="E5" s="307" t="str">
        <f>'Chart 1.2'!B2</f>
        <v>Chart 1.2 OEm Estimates of the outflows of Portuguese emigrants, 2001-2013</v>
      </c>
      <c r="F5" s="308"/>
      <c r="G5" s="308"/>
      <c r="H5" s="78"/>
    </row>
    <row r="6" spans="1:13" s="291" customFormat="1" ht="15" customHeight="1" x14ac:dyDescent="0.25">
      <c r="A6" s="139"/>
      <c r="B6" s="318" t="str">
        <f>'Table 1.3'!B2:H2</f>
        <v>Table 1.3 Permanent outflows of Portuguese emigrants: the historical background</v>
      </c>
      <c r="C6" s="306"/>
      <c r="D6" s="306"/>
      <c r="E6" s="307" t="str">
        <f>'Chart 1.3'!B2</f>
        <v>Chart 1.3 UN estimates of the stock of Portuguese-born emigrants in Europe, in percentage of total Portuguese-born emigrants, 1990-2013</v>
      </c>
      <c r="F6" s="308"/>
      <c r="G6" s="308"/>
      <c r="H6" s="78"/>
    </row>
    <row r="7" spans="1:13" s="291" customFormat="1" ht="15" customHeight="1" x14ac:dyDescent="0.25">
      <c r="A7" s="139"/>
      <c r="B7" s="318" t="str">
        <f>'Table 1.4'!B2:F2</f>
        <v>Table 1.4 Estimates of the outflows of Portuguese emigrants, 2001-2013</v>
      </c>
      <c r="C7" s="306"/>
      <c r="D7" s="306"/>
      <c r="E7" s="307" t="str">
        <f>'Chart 1.4'!B2</f>
        <v>Chart 1.4 Major changes in the stock of Portuguese-born emigrants in EU and EFTA countries, 2000-2001 to 2010/11</v>
      </c>
      <c r="F7" s="308"/>
      <c r="G7" s="308"/>
      <c r="H7" s="77"/>
    </row>
    <row r="8" spans="1:13" s="293" customFormat="1" ht="15" customHeight="1" x14ac:dyDescent="0.2">
      <c r="A8" s="139"/>
      <c r="B8" s="305" t="str">
        <f>'Table 1.5'!B2</f>
        <v>Table 1.5 UN estimates of the stock of Portuguese-born emigrants, 1990-2013</v>
      </c>
      <c r="C8" s="306"/>
      <c r="D8" s="306"/>
      <c r="E8" s="307" t="str">
        <f>'Chart 1.5'!B2</f>
        <v>Chart 1.5 Stock of Portuguese-born emigrants in OECD countries by age group and educational attainment, 2000/2001 and 2010/11</v>
      </c>
      <c r="F8" s="308"/>
      <c r="G8" s="308"/>
      <c r="H8" s="292"/>
    </row>
    <row r="9" spans="1:13" s="291" customFormat="1" ht="15" customHeight="1" x14ac:dyDescent="0.25">
      <c r="A9" s="139"/>
      <c r="B9" s="305" t="str">
        <f>'Table 1.6'!B2</f>
        <v>Table 1.6 Stock of Portuguese-born emigrants in EU and EFTA countries, 2000/2001 and 2010/11</v>
      </c>
      <c r="C9" s="306"/>
      <c r="D9" s="306"/>
      <c r="E9" s="307" t="str">
        <f>'Chart 1.6'!B2</f>
        <v>Chart 1.6 Emigrants by country of origin, 2010</v>
      </c>
      <c r="F9" s="308"/>
      <c r="G9" s="308"/>
      <c r="H9" s="77"/>
    </row>
    <row r="10" spans="1:13" s="293" customFormat="1" ht="15" customHeight="1" x14ac:dyDescent="0.2">
      <c r="A10" s="139"/>
      <c r="B10" s="305" t="str">
        <f>'Table 1.7'!B2</f>
        <v>Table 1.7 Stock of Portuguese-born emigrants in OECD countries by age group and educational attainment, 2000/2001 and 2010/11</v>
      </c>
      <c r="C10" s="306"/>
      <c r="D10" s="306"/>
      <c r="E10" s="307" t="str">
        <f>'Chart 1.7'!B2</f>
        <v>Chart 1.7 Emigration and immigration rates in EU countries, 2010</v>
      </c>
      <c r="F10" s="308"/>
      <c r="G10" s="308"/>
      <c r="H10" s="77"/>
    </row>
    <row r="11" spans="1:13" s="293" customFormat="1" ht="15" customHeight="1" x14ac:dyDescent="0.2">
      <c r="A11" s="139"/>
      <c r="B11" s="305" t="str">
        <f>'Table 1.8'!B2</f>
        <v>Table 1.8 Emigrants by country of origin, 2010</v>
      </c>
      <c r="C11" s="306"/>
      <c r="D11" s="306"/>
      <c r="E11" s="307"/>
      <c r="F11" s="308"/>
      <c r="G11" s="308"/>
      <c r="H11" s="77"/>
    </row>
    <row r="12" spans="1:13" ht="15" customHeight="1" x14ac:dyDescent="0.25">
      <c r="A12" s="140"/>
      <c r="B12" s="305" t="str">
        <f>'Table 1.9'!B2</f>
        <v>Table 1.9 Emigration and immigration rates in EU countries, 2010</v>
      </c>
      <c r="C12" s="306"/>
      <c r="D12" s="306"/>
      <c r="E12" s="307"/>
      <c r="F12" s="308"/>
      <c r="G12" s="308"/>
    </row>
    <row r="13" spans="1:13" ht="30" customHeight="1" x14ac:dyDescent="0.25">
      <c r="B13" s="286"/>
      <c r="C13" s="287"/>
      <c r="D13" s="287"/>
      <c r="E13" s="295"/>
      <c r="F13" s="297"/>
      <c r="G13" s="297"/>
    </row>
    <row r="14" spans="1:13" ht="15" customHeight="1" x14ac:dyDescent="0.25">
      <c r="A14" s="298" t="s">
        <v>8</v>
      </c>
      <c r="B14" s="314" t="s">
        <v>175</v>
      </c>
      <c r="C14" s="315"/>
      <c r="D14" s="315"/>
      <c r="E14" s="315"/>
      <c r="F14" s="315"/>
      <c r="G14" s="315"/>
    </row>
    <row r="15" spans="1:13" ht="15" customHeight="1" x14ac:dyDescent="0.25">
      <c r="A15" s="298" t="s">
        <v>2</v>
      </c>
      <c r="B15" s="312" t="s">
        <v>177</v>
      </c>
      <c r="C15" s="313"/>
      <c r="D15" s="313"/>
      <c r="E15" s="313"/>
      <c r="F15" s="313"/>
      <c r="G15" s="313"/>
    </row>
    <row r="16" spans="1:13" ht="30" customHeight="1" x14ac:dyDescent="0.25">
      <c r="B16" s="299"/>
      <c r="C16" s="299"/>
      <c r="D16" s="299"/>
      <c r="E16" s="296"/>
      <c r="F16" s="296"/>
      <c r="G16" s="296"/>
    </row>
    <row r="17" spans="2:4" ht="45" customHeight="1" x14ac:dyDescent="0.25">
      <c r="B17" s="316" t="s">
        <v>176</v>
      </c>
      <c r="C17" s="317"/>
      <c r="D17" s="304"/>
    </row>
    <row r="18" spans="2:4" ht="15" customHeight="1" x14ac:dyDescent="0.25"/>
    <row r="19" spans="2:4" ht="15" customHeight="1" x14ac:dyDescent="0.25">
      <c r="B19" s="311" t="s">
        <v>172</v>
      </c>
      <c r="C19" s="310"/>
      <c r="D19" s="310"/>
    </row>
    <row r="20" spans="2:4" ht="15" customHeight="1" x14ac:dyDescent="0.25">
      <c r="B20" s="309" t="s">
        <v>174</v>
      </c>
      <c r="C20" s="310"/>
      <c r="D20" s="310"/>
    </row>
    <row r="21" spans="2:4" ht="15" customHeight="1" x14ac:dyDescent="0.25"/>
    <row r="22" spans="2:4" ht="15" customHeight="1" x14ac:dyDescent="0.25"/>
    <row r="23" spans="2:4" ht="15" customHeight="1" x14ac:dyDescent="0.25"/>
    <row r="24" spans="2:4" ht="15" customHeight="1" x14ac:dyDescent="0.25"/>
    <row r="25" spans="2:4" ht="15" customHeight="1" x14ac:dyDescent="0.25"/>
    <row r="26" spans="2:4" ht="15" customHeight="1" x14ac:dyDescent="0.25"/>
    <row r="27" spans="2:4" ht="15" customHeight="1" x14ac:dyDescent="0.25"/>
    <row r="28" spans="2:4" ht="15" customHeight="1" x14ac:dyDescent="0.25"/>
    <row r="29" spans="2:4" ht="15" customHeight="1" x14ac:dyDescent="0.25"/>
  </sheetData>
  <mergeCells count="26">
    <mergeCell ref="B1:D1"/>
    <mergeCell ref="B4:D4"/>
    <mergeCell ref="B5:D5"/>
    <mergeCell ref="B6:D6"/>
    <mergeCell ref="B2:H2"/>
    <mergeCell ref="B3:G3"/>
    <mergeCell ref="E4:G4"/>
    <mergeCell ref="E5:G5"/>
    <mergeCell ref="E6:G6"/>
    <mergeCell ref="E8:G8"/>
    <mergeCell ref="B7:D7"/>
    <mergeCell ref="B9:D9"/>
    <mergeCell ref="E9:G9"/>
    <mergeCell ref="E10:G10"/>
    <mergeCell ref="B10:D10"/>
    <mergeCell ref="E7:G7"/>
    <mergeCell ref="B8:D8"/>
    <mergeCell ref="B12:D12"/>
    <mergeCell ref="E12:G12"/>
    <mergeCell ref="B11:D11"/>
    <mergeCell ref="E11:G11"/>
    <mergeCell ref="B20:D20"/>
    <mergeCell ref="B19:D19"/>
    <mergeCell ref="B15:G15"/>
    <mergeCell ref="B14:G14"/>
    <mergeCell ref="B17:C17"/>
  </mergeCells>
  <hyperlinks>
    <hyperlink ref="B4:D4" location="'Table 1.1'!B2" display="'Table 1.1'!B2" xr:uid="{00000000-0004-0000-0000-000000000000}"/>
    <hyperlink ref="B5:D5" location="'Table 1.2'!B2" display="'Table 1.2'!B2" xr:uid="{00000000-0004-0000-0000-000001000000}"/>
    <hyperlink ref="B6:D6" location="'Table 1.3'!B2" display="'Table 1.3'!B2" xr:uid="{00000000-0004-0000-0000-000002000000}"/>
    <hyperlink ref="B7:D7" location="'Table 1.4'!B2" display="'Table 1.4'!B2" xr:uid="{00000000-0004-0000-0000-000003000000}"/>
    <hyperlink ref="E4:G4" location="'Chart 1.1'!B2" display="'Chart 1.1'!B2" xr:uid="{00000000-0004-0000-0000-000004000000}"/>
    <hyperlink ref="B8:D8" location="'Table 1.5'!B2" display="'Table 1.5'!B2" xr:uid="{00000000-0004-0000-0000-000005000000}"/>
    <hyperlink ref="B9:D9" location="'Table 1.6'!B2" display="'Table 1.6'!B2" xr:uid="{00000000-0004-0000-0000-000006000000}"/>
    <hyperlink ref="B10:D10" location="'Table 1.7'!B2" display="'Table 1.7'!B2" xr:uid="{00000000-0004-0000-0000-000007000000}"/>
    <hyperlink ref="B11:D11" location="'Table 1.8'!B2" display="'Table 1.8'!B2" xr:uid="{00000000-0004-0000-0000-000008000000}"/>
    <hyperlink ref="B12:D12" location="'Table 1.9'!B2" display="'Table 1.9'!B2" xr:uid="{00000000-0004-0000-0000-000009000000}"/>
    <hyperlink ref="E5:G5" location="'Chart 1.2'!B2" display="'Chart 1.2'!B2" xr:uid="{00000000-0004-0000-0000-00000A000000}"/>
    <hyperlink ref="E6:G6" location="'Chart 1.3'!B2" display="'Chart 1.3'!B2" xr:uid="{00000000-0004-0000-0000-00000B000000}"/>
    <hyperlink ref="E7:G7" location="'Chart 1.4'!B2" display="'Chart 1.4'!B2" xr:uid="{00000000-0004-0000-0000-00000C000000}"/>
    <hyperlink ref="E8:G8" location="'Chart 1.5'!B2" display="'Chart 1.5'!B2" xr:uid="{00000000-0004-0000-0000-00000D000000}"/>
    <hyperlink ref="E9:G9" location="'Chart 1.6'!B2" display="'Chart 1.6'!B2" xr:uid="{00000000-0004-0000-0000-00000E000000}"/>
    <hyperlink ref="E10:G10" location="'Chart 1.7'!B2" display="'Chart 1.7'!B2" xr:uid="{00000000-0004-0000-0000-00000F000000}"/>
    <hyperlink ref="B15" r:id="rId1" display="http://www.observatorioemigracao.pt/np4/1269" xr:uid="{00000000-0004-0000-0000-000010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H49"/>
  <sheetViews>
    <sheetView showGridLines="0" workbookViewId="0">
      <selection activeCell="D1" sqref="D1"/>
    </sheetView>
  </sheetViews>
  <sheetFormatPr defaultRowHeight="15" x14ac:dyDescent="0.25"/>
  <cols>
    <col min="1" max="1" width="8.7109375" style="37" customWidth="1"/>
    <col min="2" max="2" width="24.7109375" style="37" customWidth="1"/>
    <col min="3" max="3" width="24.7109375" style="55" customWidth="1"/>
    <col min="4" max="4" width="24.7109375" style="37" customWidth="1"/>
    <col min="5" max="16384" width="9.140625" style="37"/>
  </cols>
  <sheetData>
    <row r="1" spans="1:138" s="38" customFormat="1" ht="30" customHeight="1" x14ac:dyDescent="0.25">
      <c r="A1" s="50" t="s">
        <v>0</v>
      </c>
      <c r="B1" s="180" t="s">
        <v>1</v>
      </c>
      <c r="C1" s="82"/>
      <c r="D1" s="76" t="s">
        <v>5</v>
      </c>
    </row>
    <row r="2" spans="1:138" s="38" customFormat="1" ht="30" customHeight="1" thickBot="1" x14ac:dyDescent="0.3">
      <c r="B2" s="395" t="s">
        <v>13</v>
      </c>
      <c r="C2" s="396"/>
      <c r="D2" s="400"/>
    </row>
    <row r="3" spans="1:138" s="38" customFormat="1" ht="30" customHeight="1" x14ac:dyDescent="0.25">
      <c r="B3" s="103" t="s">
        <v>21</v>
      </c>
      <c r="C3" s="98" t="s">
        <v>27</v>
      </c>
      <c r="D3" s="84" t="s">
        <v>28</v>
      </c>
    </row>
    <row r="4" spans="1:138" s="67" customFormat="1" ht="15" customHeight="1" x14ac:dyDescent="0.25">
      <c r="A4" s="37"/>
      <c r="B4" s="173" t="s">
        <v>51</v>
      </c>
      <c r="C4" s="252">
        <v>7.1</v>
      </c>
      <c r="D4" s="253">
        <v>15.6</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172" t="s">
        <v>33</v>
      </c>
      <c r="C5" s="254">
        <v>4.3</v>
      </c>
      <c r="D5" s="255">
        <v>13.7</v>
      </c>
      <c r="G5"/>
      <c r="H5"/>
      <c r="I5"/>
    </row>
    <row r="6" spans="1:138" s="67" customFormat="1" ht="15" customHeight="1" x14ac:dyDescent="0.25">
      <c r="A6" s="37"/>
      <c r="B6" s="173" t="s">
        <v>34</v>
      </c>
      <c r="C6" s="252">
        <v>16</v>
      </c>
      <c r="D6" s="253">
        <v>1.4</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172" t="s">
        <v>44</v>
      </c>
      <c r="C7" s="254">
        <v>17</v>
      </c>
      <c r="D7" s="255">
        <v>17.5</v>
      </c>
      <c r="G7"/>
      <c r="H7"/>
      <c r="I7"/>
    </row>
    <row r="8" spans="1:138" s="67" customFormat="1" ht="15" customHeight="1" x14ac:dyDescent="0.25">
      <c r="A8" s="37"/>
      <c r="B8" s="173" t="s">
        <v>35</v>
      </c>
      <c r="C8" s="252">
        <v>3.6</v>
      </c>
      <c r="D8" s="253">
        <v>4.4000000000000004</v>
      </c>
      <c r="E8" s="37"/>
      <c r="F8" s="37"/>
      <c r="G8"/>
      <c r="H8"/>
      <c r="I8"/>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row>
    <row r="9" spans="1:138" ht="15" customHeight="1" x14ac:dyDescent="0.25">
      <c r="B9" s="172" t="s">
        <v>36</v>
      </c>
      <c r="C9" s="254">
        <v>4.7</v>
      </c>
      <c r="D9" s="255">
        <v>8.8000000000000007</v>
      </c>
      <c r="G9"/>
      <c r="H9"/>
      <c r="I9"/>
    </row>
    <row r="10" spans="1:138" s="67" customFormat="1" ht="15" customHeight="1" x14ac:dyDescent="0.25">
      <c r="A10" s="37"/>
      <c r="B10" s="173" t="s">
        <v>38</v>
      </c>
      <c r="C10" s="256">
        <v>12.7</v>
      </c>
      <c r="D10" s="253">
        <v>13.6</v>
      </c>
      <c r="E10" s="37"/>
      <c r="F10" s="37"/>
      <c r="G10"/>
      <c r="H10"/>
      <c r="I10"/>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row>
    <row r="11" spans="1:138" ht="15" customHeight="1" x14ac:dyDescent="0.25">
      <c r="B11" s="172" t="s">
        <v>56</v>
      </c>
      <c r="C11" s="254">
        <v>6.2</v>
      </c>
      <c r="D11" s="255">
        <v>4.2</v>
      </c>
      <c r="G11"/>
      <c r="H11"/>
      <c r="I11"/>
    </row>
    <row r="12" spans="1:138" s="67" customFormat="1" ht="15" customHeight="1" x14ac:dyDescent="0.25">
      <c r="A12" s="37"/>
      <c r="B12" s="173" t="s">
        <v>113</v>
      </c>
      <c r="C12" s="252">
        <v>2.8</v>
      </c>
      <c r="D12" s="253">
        <v>10.7</v>
      </c>
      <c r="E12" s="37"/>
      <c r="F12" s="37"/>
      <c r="G12"/>
      <c r="H12"/>
      <c r="I12"/>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row>
    <row r="13" spans="1:138" ht="15" customHeight="1" x14ac:dyDescent="0.25">
      <c r="B13" s="172" t="s">
        <v>37</v>
      </c>
      <c r="C13" s="254">
        <v>4.3</v>
      </c>
      <c r="D13" s="255">
        <v>13.1</v>
      </c>
      <c r="G13"/>
      <c r="H13"/>
      <c r="I13"/>
    </row>
    <row r="14" spans="1:138" s="67" customFormat="1" ht="15" customHeight="1" x14ac:dyDescent="0.25">
      <c r="A14" s="37"/>
      <c r="B14" s="173" t="s">
        <v>40</v>
      </c>
      <c r="C14" s="252">
        <v>10.8</v>
      </c>
      <c r="D14" s="253">
        <v>10.1</v>
      </c>
      <c r="E14" s="37"/>
      <c r="F14" s="37"/>
      <c r="G14"/>
      <c r="H14"/>
      <c r="I14"/>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row>
    <row r="15" spans="1:138" ht="15" customHeight="1" x14ac:dyDescent="0.25">
      <c r="B15" s="172" t="s">
        <v>48</v>
      </c>
      <c r="C15" s="254">
        <v>4.5999999999999996</v>
      </c>
      <c r="D15" s="255">
        <v>3.7</v>
      </c>
      <c r="G15"/>
      <c r="H15"/>
      <c r="I15"/>
    </row>
    <row r="16" spans="1:138" s="67" customFormat="1" ht="15" customHeight="1" x14ac:dyDescent="0.25">
      <c r="A16" s="37"/>
      <c r="B16" s="173" t="s">
        <v>39</v>
      </c>
      <c r="C16" s="252">
        <v>16.100000000000001</v>
      </c>
      <c r="D16" s="253">
        <v>19.600000000000001</v>
      </c>
      <c r="E16" s="37"/>
      <c r="F16" s="37"/>
      <c r="G16"/>
      <c r="H16"/>
      <c r="I16"/>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row>
    <row r="17" spans="1:138" ht="15" customHeight="1" x14ac:dyDescent="0.25">
      <c r="B17" s="172" t="s">
        <v>43</v>
      </c>
      <c r="C17" s="254">
        <v>5.8</v>
      </c>
      <c r="D17" s="255">
        <v>7.4</v>
      </c>
      <c r="G17"/>
      <c r="H17"/>
      <c r="I17"/>
    </row>
    <row r="18" spans="1:138" s="67" customFormat="1" ht="15" customHeight="1" x14ac:dyDescent="0.25">
      <c r="A18" s="37"/>
      <c r="B18" s="173" t="s">
        <v>45</v>
      </c>
      <c r="C18" s="252">
        <v>12.2</v>
      </c>
      <c r="D18" s="253">
        <v>8.8000000000000007</v>
      </c>
      <c r="E18" s="37"/>
      <c r="F18" s="37"/>
      <c r="G18"/>
      <c r="H18"/>
      <c r="I18"/>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row>
    <row r="19" spans="1:138" ht="15" customHeight="1" x14ac:dyDescent="0.25">
      <c r="B19" s="172" t="s">
        <v>46</v>
      </c>
      <c r="C19" s="254">
        <v>13.5</v>
      </c>
      <c r="D19" s="255">
        <v>4</v>
      </c>
      <c r="G19"/>
      <c r="H19"/>
      <c r="I19"/>
    </row>
    <row r="20" spans="1:138" s="67" customFormat="1" ht="15" customHeight="1" x14ac:dyDescent="0.25">
      <c r="A20" s="37"/>
      <c r="B20" s="173" t="s">
        <v>47</v>
      </c>
      <c r="C20" s="252">
        <v>11.8</v>
      </c>
      <c r="D20" s="253">
        <v>35.200000000000003</v>
      </c>
      <c r="E20" s="37"/>
      <c r="F20" s="37"/>
      <c r="G20"/>
      <c r="H20"/>
      <c r="I20"/>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row>
    <row r="21" spans="1:138" ht="15" customHeight="1" x14ac:dyDescent="0.25">
      <c r="B21" s="172" t="s">
        <v>49</v>
      </c>
      <c r="C21" s="254">
        <v>26.2</v>
      </c>
      <c r="D21" s="255">
        <v>3.8</v>
      </c>
      <c r="G21"/>
      <c r="H21"/>
      <c r="I21"/>
    </row>
    <row r="22" spans="1:138" s="67" customFormat="1" ht="15" customHeight="1" x14ac:dyDescent="0.25">
      <c r="A22" s="37"/>
      <c r="B22" s="54" t="s">
        <v>50</v>
      </c>
      <c r="C22" s="252">
        <v>6</v>
      </c>
      <c r="D22" s="253">
        <v>10.5</v>
      </c>
      <c r="E22" s="37"/>
      <c r="F22" s="37"/>
      <c r="G22"/>
      <c r="H22"/>
      <c r="I22"/>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row>
    <row r="23" spans="1:138" ht="15" customHeight="1" x14ac:dyDescent="0.25">
      <c r="B23" s="172" t="s">
        <v>52</v>
      </c>
      <c r="C23" s="257">
        <v>8.1999999999999993</v>
      </c>
      <c r="D23" s="255">
        <v>2.2000000000000002</v>
      </c>
      <c r="G23"/>
      <c r="H23"/>
      <c r="I23"/>
    </row>
    <row r="24" spans="1:138" s="67" customFormat="1" ht="15" customHeight="1" x14ac:dyDescent="0.25">
      <c r="A24" s="37"/>
      <c r="B24" s="83" t="s">
        <v>4</v>
      </c>
      <c r="C24" s="258">
        <v>20.8</v>
      </c>
      <c r="D24" s="259">
        <v>8.6</v>
      </c>
      <c r="E24" s="37"/>
      <c r="F24" s="37"/>
      <c r="G24"/>
      <c r="H24"/>
      <c r="I24"/>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row>
    <row r="25" spans="1:138" ht="15" customHeight="1" x14ac:dyDescent="0.25">
      <c r="B25" s="85" t="s">
        <v>53</v>
      </c>
      <c r="C25" s="260">
        <v>13.1</v>
      </c>
      <c r="D25" s="255">
        <v>0.6</v>
      </c>
      <c r="G25"/>
      <c r="H25"/>
      <c r="I25"/>
    </row>
    <row r="26" spans="1:138" s="67" customFormat="1" ht="15" customHeight="1" x14ac:dyDescent="0.25">
      <c r="A26" s="37"/>
      <c r="B26" s="173" t="s">
        <v>55</v>
      </c>
      <c r="C26" s="252">
        <v>9.6</v>
      </c>
      <c r="D26" s="253">
        <v>2.4</v>
      </c>
      <c r="E26" s="37"/>
      <c r="F26" s="37"/>
      <c r="G26"/>
      <c r="H26"/>
      <c r="I26"/>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row>
    <row r="27" spans="1:138" ht="15" customHeight="1" x14ac:dyDescent="0.25">
      <c r="B27" s="172" t="s">
        <v>54</v>
      </c>
      <c r="C27" s="254">
        <v>6.5</v>
      </c>
      <c r="D27" s="255">
        <v>8.1</v>
      </c>
      <c r="G27"/>
      <c r="H27"/>
      <c r="I27"/>
    </row>
    <row r="28" spans="1:138" s="67" customFormat="1" ht="15" customHeight="1" x14ac:dyDescent="0.25">
      <c r="A28" s="37"/>
      <c r="B28" s="173" t="s">
        <v>41</v>
      </c>
      <c r="C28" s="252">
        <v>3</v>
      </c>
      <c r="D28" s="253">
        <v>15.2</v>
      </c>
      <c r="E28" s="37"/>
      <c r="F28" s="37"/>
      <c r="G28"/>
      <c r="H28"/>
      <c r="I2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row>
    <row r="29" spans="1:138" ht="15" customHeight="1" x14ac:dyDescent="0.25">
      <c r="B29" s="172" t="s">
        <v>57</v>
      </c>
      <c r="C29" s="254">
        <v>3.4</v>
      </c>
      <c r="D29" s="255">
        <v>14.1</v>
      </c>
      <c r="G29"/>
      <c r="H29"/>
      <c r="I29"/>
    </row>
    <row r="30" spans="1:138" s="67" customFormat="1" ht="15" customHeight="1" thickBot="1" x14ac:dyDescent="0.3">
      <c r="A30" s="37"/>
      <c r="B30" s="261" t="s">
        <v>58</v>
      </c>
      <c r="C30" s="262">
        <v>7.5</v>
      </c>
      <c r="D30" s="263">
        <v>11.2</v>
      </c>
      <c r="E30" s="37"/>
      <c r="F30" s="37"/>
      <c r="G30"/>
      <c r="H30"/>
      <c r="I30"/>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row>
    <row r="31" spans="1:138" ht="15" customHeight="1" x14ac:dyDescent="0.25">
      <c r="C31" s="69"/>
    </row>
    <row r="32" spans="1:138" ht="15" customHeight="1" x14ac:dyDescent="0.25">
      <c r="A32" s="60" t="s">
        <v>17</v>
      </c>
      <c r="B32" s="397" t="s">
        <v>137</v>
      </c>
      <c r="C32" s="352"/>
      <c r="D32" s="352"/>
      <c r="E32" s="64"/>
      <c r="F32" s="64"/>
      <c r="G32" s="64"/>
      <c r="H32" s="64"/>
      <c r="I32" s="65"/>
      <c r="J32" s="65"/>
    </row>
    <row r="33" spans="1:10" ht="15" customHeight="1" x14ac:dyDescent="0.25">
      <c r="A33" s="93" t="s">
        <v>8</v>
      </c>
      <c r="B33" s="398" t="s">
        <v>164</v>
      </c>
      <c r="C33" s="313"/>
      <c r="D33" s="313"/>
      <c r="E33" s="89"/>
      <c r="F33" s="89"/>
      <c r="G33" s="89"/>
      <c r="H33" s="89"/>
      <c r="I33" s="90"/>
      <c r="J33" s="90"/>
    </row>
    <row r="34" spans="1:10" ht="15" customHeight="1" x14ac:dyDescent="0.25">
      <c r="A34" s="93" t="s">
        <v>2</v>
      </c>
      <c r="B34" s="399" t="s">
        <v>177</v>
      </c>
      <c r="C34" s="313"/>
      <c r="D34" s="313"/>
      <c r="E34" s="91"/>
      <c r="F34" s="91"/>
      <c r="G34" s="91"/>
      <c r="H34" s="91"/>
      <c r="I34" s="92"/>
      <c r="J34" s="92"/>
    </row>
    <row r="35" spans="1:10" x14ac:dyDescent="0.25">
      <c r="B35"/>
      <c r="C35"/>
      <c r="D35"/>
      <c r="E35"/>
    </row>
    <row r="36" spans="1:10" x14ac:dyDescent="0.25">
      <c r="B36"/>
      <c r="C36"/>
      <c r="D36"/>
      <c r="E36"/>
    </row>
    <row r="37" spans="1:10" x14ac:dyDescent="0.25">
      <c r="B37"/>
      <c r="C37"/>
      <c r="D37"/>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3" x14ac:dyDescent="0.25">
      <c r="B49"/>
      <c r="C49"/>
    </row>
  </sheetData>
  <mergeCells count="4">
    <mergeCell ref="B2:D2"/>
    <mergeCell ref="B32:D32"/>
    <mergeCell ref="B33:D33"/>
    <mergeCell ref="B34:D34"/>
  </mergeCells>
  <hyperlinks>
    <hyperlink ref="D1" location="Contents!A1" display="[contents Ç]"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76" t="s">
        <v>1</v>
      </c>
      <c r="C1" s="74"/>
      <c r="D1" s="74"/>
      <c r="E1" s="74"/>
      <c r="F1" s="76" t="s">
        <v>5</v>
      </c>
    </row>
    <row r="2" spans="1:16" s="17" customFormat="1" ht="30" customHeight="1" x14ac:dyDescent="0.25">
      <c r="A2" s="15"/>
      <c r="B2" s="401" t="s">
        <v>10</v>
      </c>
      <c r="C2" s="402"/>
      <c r="D2" s="402"/>
      <c r="E2" s="402"/>
      <c r="F2" s="402"/>
      <c r="G2" s="25"/>
      <c r="H2" s="25"/>
      <c r="I2" s="25"/>
      <c r="J2" s="18"/>
      <c r="K2" s="18"/>
      <c r="L2" s="16"/>
      <c r="M2" s="16"/>
      <c r="N2" s="16"/>
      <c r="O2" s="11"/>
      <c r="P2" s="11"/>
    </row>
    <row r="3" spans="1:16" ht="15" customHeight="1" x14ac:dyDescent="0.25"/>
    <row r="4" spans="1:16" s="74" customFormat="1"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4"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30" customHeight="1" x14ac:dyDescent="0.25">
      <c r="A33" s="60" t="s">
        <v>17</v>
      </c>
      <c r="B33" s="350" t="s">
        <v>138</v>
      </c>
      <c r="C33" s="352"/>
      <c r="D33" s="352"/>
      <c r="E33" s="352"/>
      <c r="F33" s="352"/>
      <c r="G33" s="137"/>
      <c r="H33" s="137"/>
    </row>
    <row r="34" spans="1:8" s="1" customFormat="1" ht="15" customHeight="1" x14ac:dyDescent="0.25">
      <c r="A34" s="93" t="s">
        <v>8</v>
      </c>
      <c r="B34" s="353" t="s">
        <v>173</v>
      </c>
      <c r="C34" s="348"/>
      <c r="D34" s="348"/>
      <c r="E34" s="348"/>
      <c r="F34" s="348"/>
    </row>
    <row r="35" spans="1:8" s="1" customFormat="1" ht="15" customHeight="1" x14ac:dyDescent="0.25">
      <c r="A35" s="93" t="s">
        <v>2</v>
      </c>
      <c r="B35" s="349" t="s">
        <v>177</v>
      </c>
      <c r="C35" s="348"/>
      <c r="D35" s="348"/>
      <c r="E35" s="348"/>
      <c r="F35" s="348"/>
    </row>
    <row r="36" spans="1:8" s="28" customFormat="1" ht="15" customHeight="1" x14ac:dyDescent="0.25"/>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4">
    <mergeCell ref="B2:F2"/>
    <mergeCell ref="B34:F34"/>
    <mergeCell ref="B35:F35"/>
    <mergeCell ref="B33:F33"/>
  </mergeCells>
  <hyperlinks>
    <hyperlink ref="F1" location="Contents!A1" display="[contents Ç]" xr:uid="{00000000-0004-0000-0A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76" t="s">
        <v>1</v>
      </c>
      <c r="C1" s="74"/>
      <c r="D1" s="74"/>
      <c r="E1" s="74"/>
      <c r="F1" s="76" t="s">
        <v>5</v>
      </c>
    </row>
    <row r="2" spans="1:16" s="17" customFormat="1" ht="30" customHeight="1" x14ac:dyDescent="0.25">
      <c r="A2" s="15"/>
      <c r="B2" s="401" t="s">
        <v>163</v>
      </c>
      <c r="C2" s="402"/>
      <c r="D2" s="402"/>
      <c r="E2" s="402"/>
      <c r="F2" s="402"/>
      <c r="G2" s="25"/>
      <c r="H2" s="25"/>
      <c r="I2" s="25"/>
      <c r="J2" s="22"/>
      <c r="K2" s="22"/>
      <c r="L2" s="16"/>
      <c r="M2" s="16"/>
      <c r="N2" s="16"/>
      <c r="O2" s="25"/>
      <c r="P2" s="25"/>
    </row>
    <row r="3" spans="1:16" s="10" customFormat="1" ht="15" customHeight="1" x14ac:dyDescent="0.25">
      <c r="B3" s="119"/>
      <c r="C3" s="120"/>
      <c r="D3" s="120"/>
      <c r="E3" s="120"/>
      <c r="F3" s="120"/>
      <c r="G3" s="70"/>
      <c r="H3" s="70"/>
      <c r="I3" s="70"/>
      <c r="J3" s="8"/>
      <c r="K3" s="8"/>
      <c r="L3" s="8"/>
      <c r="M3" s="8"/>
      <c r="N3" s="8"/>
      <c r="O3" s="70"/>
      <c r="P3" s="70"/>
    </row>
    <row r="4" spans="1:16" s="10" customFormat="1" ht="15" customHeight="1" x14ac:dyDescent="0.25">
      <c r="B4" s="119"/>
      <c r="C4" s="120"/>
      <c r="D4" s="120"/>
      <c r="E4" s="120"/>
      <c r="F4" s="120"/>
      <c r="G4" s="70"/>
      <c r="H4" s="70"/>
      <c r="I4" s="70"/>
      <c r="J4" s="8"/>
      <c r="K4" s="8"/>
      <c r="L4" s="8"/>
      <c r="M4" s="8"/>
      <c r="N4" s="8"/>
      <c r="O4" s="70"/>
      <c r="P4" s="70"/>
    </row>
    <row r="5" spans="1:16" s="10" customFormat="1" ht="15" customHeight="1" x14ac:dyDescent="0.25">
      <c r="B5" s="119"/>
      <c r="C5" s="120"/>
      <c r="D5" s="120"/>
      <c r="E5" s="120"/>
      <c r="F5" s="120"/>
      <c r="G5" s="70"/>
      <c r="H5" s="70"/>
      <c r="I5" s="70"/>
      <c r="J5" s="8"/>
      <c r="K5" s="8"/>
      <c r="L5" s="8"/>
      <c r="M5" s="8"/>
      <c r="N5" s="8"/>
      <c r="O5" s="70"/>
      <c r="P5" s="70"/>
    </row>
    <row r="6" spans="1:16" s="10" customFormat="1" ht="15" customHeight="1" x14ac:dyDescent="0.25">
      <c r="B6" s="119"/>
      <c r="C6" s="120"/>
      <c r="D6" s="120"/>
      <c r="E6" s="120"/>
      <c r="F6" s="120"/>
      <c r="G6" s="70"/>
      <c r="H6" s="70"/>
      <c r="I6" s="70"/>
      <c r="J6" s="8"/>
      <c r="K6" s="8"/>
      <c r="L6" s="8"/>
      <c r="M6" s="8"/>
      <c r="N6" s="8"/>
      <c r="O6" s="70"/>
      <c r="P6" s="70"/>
    </row>
    <row r="7" spans="1:16" s="10" customFormat="1" ht="15" customHeight="1" x14ac:dyDescent="0.25">
      <c r="B7" s="119"/>
      <c r="C7" s="120"/>
      <c r="D7" s="120"/>
      <c r="E7" s="120"/>
      <c r="F7" s="120"/>
      <c r="G7" s="70"/>
      <c r="H7" s="70"/>
      <c r="I7" s="70"/>
      <c r="J7" s="8"/>
      <c r="K7" s="8"/>
      <c r="L7" s="8"/>
      <c r="M7" s="8"/>
      <c r="N7" s="8"/>
      <c r="O7" s="70"/>
      <c r="P7" s="70"/>
    </row>
    <row r="8" spans="1:16" s="10" customFormat="1" ht="15" customHeight="1" x14ac:dyDescent="0.25">
      <c r="B8" s="119"/>
      <c r="C8" s="120"/>
      <c r="D8" s="120"/>
      <c r="E8" s="120"/>
      <c r="F8" s="120"/>
      <c r="G8" s="70"/>
      <c r="H8" s="70"/>
      <c r="I8" s="70"/>
      <c r="J8" s="8"/>
      <c r="K8" s="8"/>
      <c r="L8" s="8"/>
      <c r="M8" s="8"/>
      <c r="N8" s="8"/>
      <c r="O8" s="70"/>
      <c r="P8" s="70"/>
    </row>
    <row r="9" spans="1:16" s="10" customFormat="1" ht="15" customHeight="1" x14ac:dyDescent="0.25">
      <c r="B9" s="119"/>
      <c r="C9" s="120"/>
      <c r="D9" s="120"/>
      <c r="E9" s="120"/>
      <c r="F9" s="120"/>
      <c r="G9" s="70"/>
      <c r="H9" s="70"/>
      <c r="I9" s="70"/>
      <c r="J9" s="8"/>
      <c r="K9" s="8"/>
      <c r="L9" s="8"/>
      <c r="M9" s="8"/>
      <c r="N9" s="8"/>
      <c r="O9" s="70"/>
      <c r="P9" s="70"/>
    </row>
    <row r="10" spans="1:16" s="10" customFormat="1" ht="15" customHeight="1" x14ac:dyDescent="0.25">
      <c r="B10" s="119"/>
      <c r="C10" s="120"/>
      <c r="D10" s="120"/>
      <c r="E10" s="120"/>
      <c r="F10" s="120"/>
      <c r="G10" s="70"/>
      <c r="H10" s="70"/>
      <c r="I10" s="70"/>
      <c r="J10" s="8"/>
      <c r="K10" s="8"/>
      <c r="L10" s="8"/>
      <c r="M10" s="8"/>
      <c r="N10" s="8"/>
      <c r="O10" s="70"/>
      <c r="P10" s="70"/>
    </row>
    <row r="11" spans="1:16" s="10" customFormat="1" ht="15" customHeight="1" x14ac:dyDescent="0.25">
      <c r="B11" s="119"/>
      <c r="C11" s="120"/>
      <c r="D11" s="120"/>
      <c r="E11" s="120"/>
      <c r="F11" s="120"/>
      <c r="G11" s="70"/>
      <c r="H11" s="70"/>
      <c r="I11" s="70"/>
      <c r="J11" s="8"/>
      <c r="K11" s="8"/>
      <c r="L11" s="8"/>
      <c r="M11" s="8"/>
      <c r="N11" s="8"/>
      <c r="O11" s="70"/>
      <c r="P11" s="70"/>
    </row>
    <row r="12" spans="1:16" s="10" customFormat="1" ht="15" customHeight="1" x14ac:dyDescent="0.25">
      <c r="B12" s="119"/>
      <c r="C12" s="120"/>
      <c r="D12" s="120"/>
      <c r="E12" s="120"/>
      <c r="F12" s="120"/>
      <c r="G12" s="70"/>
      <c r="H12" s="70"/>
      <c r="I12" s="70"/>
      <c r="J12" s="8"/>
      <c r="K12" s="8"/>
      <c r="L12" s="8"/>
      <c r="M12" s="8"/>
      <c r="N12" s="8"/>
      <c r="O12" s="70"/>
      <c r="P12" s="70"/>
    </row>
    <row r="13" spans="1:16" s="10" customFormat="1" ht="15" customHeight="1" x14ac:dyDescent="0.25">
      <c r="B13" s="119"/>
      <c r="C13" s="120"/>
      <c r="D13" s="120"/>
      <c r="E13" s="120"/>
      <c r="F13" s="120"/>
      <c r="G13" s="70"/>
      <c r="H13" s="70"/>
      <c r="I13" s="70"/>
      <c r="J13" s="8"/>
      <c r="K13" s="8"/>
      <c r="L13" s="8"/>
      <c r="M13" s="8"/>
      <c r="N13" s="8"/>
      <c r="O13" s="70"/>
      <c r="P13" s="70"/>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34" customFormat="1" ht="15" customHeight="1" x14ac:dyDescent="0.25"/>
    <row r="20" spans="1:6" s="1" customFormat="1" ht="15" customHeight="1" x14ac:dyDescent="0.25">
      <c r="A20" s="60" t="s">
        <v>17</v>
      </c>
      <c r="B20" s="345" t="s">
        <v>166</v>
      </c>
      <c r="C20" s="362"/>
      <c r="D20" s="362"/>
      <c r="E20" s="362"/>
      <c r="F20" s="362"/>
    </row>
    <row r="21" spans="1:6" s="1" customFormat="1" ht="15" customHeight="1" x14ac:dyDescent="0.25">
      <c r="A21" s="93" t="s">
        <v>8</v>
      </c>
      <c r="B21" s="347" t="s">
        <v>164</v>
      </c>
      <c r="C21" s="348"/>
      <c r="D21" s="348"/>
      <c r="E21" s="348"/>
      <c r="F21" s="348"/>
    </row>
    <row r="22" spans="1:6" s="1" customFormat="1" ht="15" customHeight="1" x14ac:dyDescent="0.25">
      <c r="A22" s="93" t="s">
        <v>2</v>
      </c>
      <c r="B22" s="349" t="s">
        <v>177</v>
      </c>
      <c r="C22" s="348"/>
      <c r="D22" s="348"/>
      <c r="E22" s="348"/>
      <c r="F22" s="348"/>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0B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8" width="8.7109375" style="28"/>
    <col min="9" max="9" width="13.42578125" style="28" customWidth="1"/>
    <col min="10" max="16384" width="8.7109375" style="28"/>
  </cols>
  <sheetData>
    <row r="1" spans="1:16" s="1" customFormat="1" ht="30" customHeight="1" x14ac:dyDescent="0.25">
      <c r="A1" s="51" t="s">
        <v>0</v>
      </c>
      <c r="B1" s="176" t="s">
        <v>1</v>
      </c>
      <c r="C1" s="74"/>
      <c r="D1" s="74"/>
      <c r="E1" s="74"/>
      <c r="F1" s="76" t="s">
        <v>5</v>
      </c>
    </row>
    <row r="2" spans="1:16" s="17" customFormat="1" ht="45" customHeight="1" x14ac:dyDescent="0.25">
      <c r="A2" s="15"/>
      <c r="B2" s="401" t="s">
        <v>155</v>
      </c>
      <c r="C2" s="402"/>
      <c r="D2" s="402"/>
      <c r="E2" s="402"/>
      <c r="F2" s="402"/>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4" customFormat="1" ht="15" customHeight="1" x14ac:dyDescent="0.25"/>
    <row r="8" spans="1:16" s="74" customFormat="1" ht="15" customHeight="1" x14ac:dyDescent="0.25"/>
    <row r="9" spans="1:16" s="74"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60" t="s">
        <v>17</v>
      </c>
      <c r="B20" s="345" t="s">
        <v>139</v>
      </c>
      <c r="C20" s="346"/>
      <c r="D20" s="346"/>
      <c r="E20" s="346"/>
      <c r="F20" s="346"/>
      <c r="G20"/>
    </row>
    <row r="21" spans="1:7" s="1" customFormat="1" ht="15" customHeight="1" x14ac:dyDescent="0.25">
      <c r="A21" s="93" t="s">
        <v>8</v>
      </c>
      <c r="B21" s="347" t="s">
        <v>164</v>
      </c>
      <c r="C21" s="348"/>
      <c r="D21" s="348"/>
      <c r="E21" s="348"/>
      <c r="F21" s="348"/>
    </row>
    <row r="22" spans="1:7" s="1" customFormat="1" ht="15" customHeight="1" x14ac:dyDescent="0.25">
      <c r="A22" s="93" t="s">
        <v>2</v>
      </c>
      <c r="B22" s="349" t="s">
        <v>177</v>
      </c>
      <c r="C22" s="348"/>
      <c r="D22" s="348"/>
      <c r="E22" s="348"/>
      <c r="F22" s="348"/>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0C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5"/>
  <sheetViews>
    <sheetView showGridLines="0" zoomScaleNormal="100" workbookViewId="0">
      <selection activeCell="F1" sqref="F1"/>
    </sheetView>
  </sheetViews>
  <sheetFormatPr defaultColWidth="8.7109375" defaultRowHeight="12" customHeight="1" x14ac:dyDescent="0.25"/>
  <cols>
    <col min="1" max="1" width="8.7109375" style="74"/>
    <col min="2" max="6" width="16.7109375" style="74" customWidth="1"/>
    <col min="7" max="16384" width="8.7109375" style="74"/>
  </cols>
  <sheetData>
    <row r="1" spans="1:16" s="1" customFormat="1" ht="30" customHeight="1" x14ac:dyDescent="0.25">
      <c r="A1" s="51" t="s">
        <v>0</v>
      </c>
      <c r="B1" s="176" t="s">
        <v>1</v>
      </c>
      <c r="C1" s="75"/>
      <c r="D1" s="75"/>
      <c r="E1" s="75"/>
      <c r="F1" s="76" t="s">
        <v>5</v>
      </c>
    </row>
    <row r="2" spans="1:16" s="17" customFormat="1" ht="45" customHeight="1" x14ac:dyDescent="0.25">
      <c r="A2" s="86"/>
      <c r="B2" s="403" t="s">
        <v>159</v>
      </c>
      <c r="C2" s="404"/>
      <c r="D2" s="404"/>
      <c r="E2" s="404"/>
      <c r="F2" s="404"/>
      <c r="G2" s="70"/>
      <c r="H2" s="70"/>
      <c r="I2" s="70"/>
      <c r="J2" s="80"/>
      <c r="K2" s="80"/>
      <c r="L2" s="16"/>
      <c r="M2" s="16"/>
      <c r="N2" s="16"/>
      <c r="O2" s="70"/>
      <c r="P2" s="70"/>
    </row>
    <row r="3" spans="1:16" ht="15" customHeight="1" x14ac:dyDescent="0.25">
      <c r="A3" s="72"/>
      <c r="B3" s="72"/>
      <c r="C3" s="72"/>
      <c r="D3" s="72"/>
      <c r="E3" s="72"/>
      <c r="F3" s="72"/>
    </row>
    <row r="4" spans="1:16" ht="15" customHeight="1" x14ac:dyDescent="0.25">
      <c r="A4" s="72"/>
      <c r="B4" s="72"/>
      <c r="C4" s="72"/>
      <c r="D4" s="72"/>
      <c r="E4" s="72"/>
      <c r="F4" s="72"/>
    </row>
    <row r="5" spans="1:16" ht="15" customHeight="1" x14ac:dyDescent="0.25">
      <c r="A5" s="72"/>
      <c r="B5" s="72"/>
      <c r="C5" s="72"/>
      <c r="D5" s="72"/>
      <c r="E5" s="72"/>
      <c r="F5" s="72"/>
    </row>
    <row r="6" spans="1:16" ht="15" customHeight="1" x14ac:dyDescent="0.25">
      <c r="A6" s="72"/>
      <c r="B6" s="72"/>
      <c r="C6" s="72"/>
      <c r="D6" s="72"/>
      <c r="E6" s="72"/>
      <c r="F6" s="72"/>
    </row>
    <row r="7" spans="1:16" ht="15" customHeight="1" x14ac:dyDescent="0.25">
      <c r="A7" s="72"/>
      <c r="B7" s="72"/>
      <c r="C7" s="72"/>
      <c r="D7" s="72"/>
      <c r="E7" s="72"/>
      <c r="F7" s="72"/>
    </row>
    <row r="8" spans="1:16" ht="15" customHeight="1" x14ac:dyDescent="0.25">
      <c r="A8" s="72"/>
      <c r="B8" s="72"/>
      <c r="C8" s="72"/>
      <c r="D8" s="72"/>
      <c r="E8" s="72"/>
      <c r="F8" s="72"/>
    </row>
    <row r="9" spans="1:16" ht="15" customHeight="1" x14ac:dyDescent="0.25">
      <c r="A9" s="72"/>
      <c r="B9" s="72"/>
      <c r="C9" s="72"/>
      <c r="D9" s="72"/>
      <c r="E9" s="72"/>
      <c r="F9" s="72"/>
    </row>
    <row r="10" spans="1:16" ht="15" customHeight="1" x14ac:dyDescent="0.25">
      <c r="A10" s="72"/>
      <c r="B10" s="72"/>
      <c r="C10" s="72"/>
      <c r="D10" s="72"/>
      <c r="E10" s="72"/>
      <c r="F10" s="72"/>
    </row>
    <row r="11" spans="1:16" ht="15" customHeight="1" x14ac:dyDescent="0.25">
      <c r="A11" s="72"/>
      <c r="B11" s="72"/>
      <c r="C11" s="72"/>
      <c r="D11" s="72"/>
      <c r="E11" s="72"/>
      <c r="F11" s="72"/>
    </row>
    <row r="12" spans="1:16" ht="15" customHeight="1" x14ac:dyDescent="0.25">
      <c r="A12" s="72"/>
      <c r="B12" s="72"/>
      <c r="C12" s="72"/>
      <c r="D12" s="72"/>
      <c r="E12" s="72"/>
      <c r="F12" s="72"/>
    </row>
    <row r="13" spans="1:16" ht="15" customHeight="1" x14ac:dyDescent="0.25">
      <c r="A13" s="72"/>
      <c r="B13" s="72"/>
      <c r="C13" s="72"/>
      <c r="D13" s="72"/>
      <c r="E13" s="72"/>
      <c r="F13" s="72"/>
    </row>
    <row r="14" spans="1:16" ht="15" customHeight="1" x14ac:dyDescent="0.25">
      <c r="A14" s="72"/>
      <c r="B14" s="72"/>
      <c r="C14" s="72"/>
      <c r="D14" s="72"/>
      <c r="E14" s="72"/>
      <c r="F14" s="72"/>
    </row>
    <row r="15" spans="1:16" ht="15" customHeight="1" x14ac:dyDescent="0.25">
      <c r="A15" s="72"/>
      <c r="B15" s="72"/>
      <c r="C15" s="72"/>
      <c r="D15" s="72"/>
      <c r="E15" s="72"/>
      <c r="F15" s="72"/>
    </row>
    <row r="16" spans="1:16" ht="15" customHeight="1" x14ac:dyDescent="0.25">
      <c r="A16" s="72"/>
      <c r="B16" s="72"/>
      <c r="C16" s="72"/>
      <c r="D16" s="72"/>
      <c r="E16" s="72"/>
      <c r="F16" s="72"/>
    </row>
    <row r="17" spans="1:6" ht="15" customHeight="1" x14ac:dyDescent="0.25">
      <c r="A17" s="72"/>
      <c r="B17" s="72"/>
      <c r="C17" s="72"/>
      <c r="D17" s="72"/>
      <c r="E17" s="72"/>
      <c r="F17" s="72"/>
    </row>
    <row r="18" spans="1:6" ht="15" customHeight="1" x14ac:dyDescent="0.25">
      <c r="A18" s="72"/>
      <c r="B18" s="72"/>
      <c r="C18" s="72"/>
      <c r="D18" s="72"/>
      <c r="E18" s="72"/>
      <c r="F18" s="72"/>
    </row>
    <row r="19" spans="1:6" ht="15" customHeight="1" x14ac:dyDescent="0.25">
      <c r="A19" s="72"/>
      <c r="B19" s="72"/>
      <c r="C19" s="72"/>
      <c r="D19" s="72"/>
      <c r="E19" s="72"/>
      <c r="F19" s="72"/>
    </row>
    <row r="20" spans="1:6" ht="15" customHeight="1" x14ac:dyDescent="0.25">
      <c r="A20" s="191" t="s">
        <v>65</v>
      </c>
      <c r="B20" s="405" t="s">
        <v>133</v>
      </c>
      <c r="C20" s="406"/>
      <c r="D20" s="406"/>
      <c r="E20" s="406"/>
      <c r="F20" s="406"/>
    </row>
    <row r="21" spans="1:6" s="1" customFormat="1" ht="15" customHeight="1" x14ac:dyDescent="0.25">
      <c r="A21" s="60" t="s">
        <v>17</v>
      </c>
      <c r="B21" s="345" t="s">
        <v>160</v>
      </c>
      <c r="C21" s="346"/>
      <c r="D21" s="346"/>
      <c r="E21" s="346"/>
      <c r="F21" s="346"/>
    </row>
    <row r="22" spans="1:6" s="1" customFormat="1" ht="15" customHeight="1" x14ac:dyDescent="0.25">
      <c r="A22" s="93" t="s">
        <v>8</v>
      </c>
      <c r="B22" s="347" t="s">
        <v>164</v>
      </c>
      <c r="C22" s="348"/>
      <c r="D22" s="348"/>
      <c r="E22" s="348"/>
      <c r="F22" s="348"/>
    </row>
    <row r="23" spans="1:6" s="1" customFormat="1" ht="15" customHeight="1" x14ac:dyDescent="0.25">
      <c r="A23" s="93" t="s">
        <v>2</v>
      </c>
      <c r="B23" s="349" t="s">
        <v>177</v>
      </c>
      <c r="C23" s="348"/>
      <c r="D23" s="348"/>
      <c r="E23" s="348"/>
      <c r="F23" s="348"/>
    </row>
    <row r="24" spans="1:6" s="1" customFormat="1" ht="15" customHeight="1" x14ac:dyDescent="0.25">
      <c r="A24" s="93"/>
      <c r="B24" s="251"/>
      <c r="C24" s="250"/>
      <c r="D24" s="250"/>
      <c r="E24" s="250"/>
      <c r="F24" s="250"/>
    </row>
    <row r="25" spans="1:6" s="1" customFormat="1" ht="15" customHeight="1" x14ac:dyDescent="0.25">
      <c r="A25" s="93"/>
      <c r="B25" s="251"/>
      <c r="C25" s="250"/>
      <c r="D25" s="250"/>
      <c r="E25" s="250"/>
      <c r="F25" s="250"/>
    </row>
    <row r="26" spans="1:6" s="1" customFormat="1" ht="15" customHeight="1" x14ac:dyDescent="0.25">
      <c r="A26" s="93"/>
      <c r="B26" s="251"/>
      <c r="C26" s="250"/>
      <c r="D26" s="250"/>
      <c r="E26" s="250"/>
      <c r="F26" s="250"/>
    </row>
    <row r="27" spans="1:6" s="1" customFormat="1" ht="15" customHeight="1" x14ac:dyDescent="0.25">
      <c r="A27" s="93"/>
      <c r="B27" s="251"/>
      <c r="C27" s="250"/>
      <c r="D27" s="250"/>
      <c r="E27" s="250"/>
      <c r="F27" s="250"/>
    </row>
    <row r="28" spans="1:6" s="1" customFormat="1" ht="15" customHeight="1" x14ac:dyDescent="0.25">
      <c r="A28" s="93"/>
      <c r="B28" s="251"/>
      <c r="C28" s="250"/>
      <c r="D28" s="250"/>
      <c r="E28" s="250"/>
      <c r="F28" s="250"/>
    </row>
    <row r="29" spans="1:6" s="1" customFormat="1" ht="15" customHeight="1" x14ac:dyDescent="0.25">
      <c r="A29" s="93"/>
      <c r="B29" s="251"/>
      <c r="C29" s="250"/>
      <c r="D29" s="250"/>
      <c r="E29" s="250"/>
      <c r="F29" s="250"/>
    </row>
    <row r="30" spans="1:6" s="1" customFormat="1" ht="15" customHeight="1" x14ac:dyDescent="0.25">
      <c r="A30" s="93"/>
      <c r="B30" s="251"/>
      <c r="C30" s="250"/>
      <c r="D30" s="250"/>
      <c r="E30" s="250"/>
      <c r="F30" s="250"/>
    </row>
    <row r="31" spans="1:6" s="1" customFormat="1" ht="15" customHeight="1" x14ac:dyDescent="0.25">
      <c r="A31" s="93"/>
      <c r="B31" s="251"/>
      <c r="C31" s="250"/>
      <c r="D31" s="250"/>
      <c r="E31" s="250"/>
      <c r="F31" s="250"/>
    </row>
    <row r="32" spans="1:6" s="1" customFormat="1" ht="15" customHeight="1" x14ac:dyDescent="0.25">
      <c r="A32" s="93"/>
      <c r="B32" s="251"/>
      <c r="C32" s="250"/>
      <c r="D32" s="250"/>
      <c r="E32" s="250"/>
      <c r="F32" s="250"/>
    </row>
    <row r="33" spans="1:12" ht="15" customHeight="1" x14ac:dyDescent="0.25">
      <c r="A33" s="72"/>
      <c r="B33" s="72"/>
      <c r="C33" s="72"/>
      <c r="D33" s="72"/>
      <c r="E33" s="72"/>
      <c r="F33" s="72"/>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89" t="s">
        <v>62</v>
      </c>
      <c r="C50" s="190">
        <v>68483</v>
      </c>
    </row>
    <row r="51" spans="2:3" ht="12" customHeight="1" x14ac:dyDescent="0.2">
      <c r="B51" s="189" t="s">
        <v>58</v>
      </c>
      <c r="C51" s="190">
        <v>55509</v>
      </c>
    </row>
    <row r="52" spans="2:3" ht="12" customHeight="1" x14ac:dyDescent="0.2">
      <c r="B52" s="189" t="s">
        <v>41</v>
      </c>
      <c r="C52" s="190">
        <v>42616</v>
      </c>
    </row>
    <row r="53" spans="2:3" ht="12" customHeight="1" x14ac:dyDescent="0.2">
      <c r="B53" s="189" t="s">
        <v>113</v>
      </c>
      <c r="C53" s="190">
        <v>36173</v>
      </c>
    </row>
    <row r="54" spans="2:3" ht="12" customHeight="1" x14ac:dyDescent="0.2">
      <c r="B54" s="189" t="s">
        <v>47</v>
      </c>
      <c r="C54" s="190">
        <v>19207</v>
      </c>
    </row>
    <row r="55" spans="2:3" ht="12" customHeight="1" x14ac:dyDescent="0.2">
      <c r="B55" s="189" t="s">
        <v>3</v>
      </c>
      <c r="C55" s="190">
        <v>272952</v>
      </c>
    </row>
  </sheetData>
  <mergeCells count="5">
    <mergeCell ref="B2:F2"/>
    <mergeCell ref="B21:F21"/>
    <mergeCell ref="B22:F22"/>
    <mergeCell ref="B23:F23"/>
    <mergeCell ref="B20:F20"/>
  </mergeCells>
  <hyperlinks>
    <hyperlink ref="F1" location="Contents!A1" display="[contents Ç]" xr:uid="{00000000-0004-0000-0D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9" width="8.7109375" style="44"/>
    <col min="10" max="10" width="10.85546875" style="44" bestFit="1" customWidth="1"/>
    <col min="11" max="11" width="11.140625" style="44" bestFit="1" customWidth="1"/>
    <col min="12" max="12" width="11.28515625" style="44" bestFit="1" customWidth="1"/>
    <col min="13" max="13" width="11.140625" style="44" bestFit="1" customWidth="1"/>
    <col min="14" max="16384" width="8.7109375" style="44"/>
  </cols>
  <sheetData>
    <row r="1" spans="1:16" s="1" customFormat="1" ht="30" customHeight="1" x14ac:dyDescent="0.25">
      <c r="A1" s="51" t="s">
        <v>0</v>
      </c>
      <c r="B1" s="176" t="s">
        <v>1</v>
      </c>
      <c r="C1" s="74"/>
      <c r="D1" s="74"/>
      <c r="E1" s="74"/>
      <c r="F1" s="76" t="s">
        <v>5</v>
      </c>
    </row>
    <row r="2" spans="1:16" s="17" customFormat="1" ht="45" customHeight="1" x14ac:dyDescent="0.25">
      <c r="A2" s="15"/>
      <c r="B2" s="401" t="s">
        <v>157</v>
      </c>
      <c r="C2" s="402"/>
      <c r="D2" s="402"/>
      <c r="E2" s="402"/>
      <c r="F2" s="402"/>
      <c r="G2" s="25"/>
      <c r="H2" s="25"/>
      <c r="I2" s="25"/>
      <c r="J2" s="45"/>
      <c r="K2" s="45"/>
      <c r="L2" s="16"/>
      <c r="M2" s="16"/>
      <c r="N2" s="16"/>
      <c r="O2" s="25"/>
      <c r="P2" s="25"/>
    </row>
    <row r="3" spans="1:16" ht="15" customHeight="1" x14ac:dyDescent="0.25">
      <c r="A3"/>
    </row>
    <row r="4" spans="1:16" s="74" customFormat="1" ht="15" customHeight="1" x14ac:dyDescent="0.25">
      <c r="A4"/>
    </row>
    <row r="5" spans="1:16" s="74" customFormat="1" ht="15" customHeight="1" x14ac:dyDescent="0.25">
      <c r="A5"/>
    </row>
    <row r="6" spans="1:16" s="74" customFormat="1" ht="15" customHeight="1" x14ac:dyDescent="0.25">
      <c r="A6"/>
    </row>
    <row r="7" spans="1:16" s="74" customFormat="1" ht="15" customHeight="1" x14ac:dyDescent="0.25">
      <c r="A7"/>
    </row>
    <row r="8" spans="1:16" s="74" customFormat="1" ht="15" customHeight="1" x14ac:dyDescent="0.25">
      <c r="A8"/>
    </row>
    <row r="9" spans="1:16" s="74" customFormat="1" ht="15" customHeight="1" x14ac:dyDescent="0.25">
      <c r="A9"/>
    </row>
    <row r="10" spans="1:16" s="74" customFormat="1" ht="15" customHeight="1" x14ac:dyDescent="0.25">
      <c r="A10"/>
    </row>
    <row r="11" spans="1:16" s="74" customFormat="1" ht="15" customHeight="1" x14ac:dyDescent="0.25">
      <c r="A11"/>
    </row>
    <row r="12" spans="1:16" s="74" customFormat="1" ht="15" customHeight="1" x14ac:dyDescent="0.25">
      <c r="A12"/>
    </row>
    <row r="13" spans="1:16" s="74" customFormat="1" ht="15" customHeight="1" x14ac:dyDescent="0.25">
      <c r="A13"/>
    </row>
    <row r="14" spans="1:16" ht="15" customHeight="1" x14ac:dyDescent="0.25">
      <c r="A14"/>
    </row>
    <row r="15" spans="1:16" s="74" customFormat="1" ht="15" customHeight="1" x14ac:dyDescent="0.25">
      <c r="A15"/>
    </row>
    <row r="16" spans="1:16" ht="15" customHeight="1" x14ac:dyDescent="0.25">
      <c r="A16"/>
    </row>
    <row r="17" spans="1:1" ht="15" customHeight="1" x14ac:dyDescent="0.25">
      <c r="A17"/>
    </row>
    <row r="18" spans="1:1" ht="15" customHeight="1" x14ac:dyDescent="0.25">
      <c r="A18"/>
    </row>
    <row r="19" spans="1:1" ht="15" customHeight="1" x14ac:dyDescent="0.25">
      <c r="A19"/>
    </row>
    <row r="20" spans="1:1" ht="15" customHeight="1" x14ac:dyDescent="0.25">
      <c r="A20"/>
    </row>
    <row r="21" spans="1:1" s="74" customFormat="1" ht="15" customHeight="1" x14ac:dyDescent="0.25">
      <c r="A21"/>
    </row>
    <row r="22" spans="1:1" s="74" customFormat="1" ht="15" customHeight="1" x14ac:dyDescent="0.25">
      <c r="A22"/>
    </row>
    <row r="23" spans="1:1" ht="15" customHeight="1" x14ac:dyDescent="0.25">
      <c r="A23"/>
    </row>
    <row r="24" spans="1:1" ht="15" customHeight="1" x14ac:dyDescent="0.25">
      <c r="A24"/>
    </row>
    <row r="25" spans="1:1" s="74" customFormat="1" ht="15" customHeight="1" x14ac:dyDescent="0.25">
      <c r="A25"/>
    </row>
    <row r="26" spans="1:1" ht="15" customHeight="1" x14ac:dyDescent="0.25">
      <c r="A26"/>
    </row>
    <row r="27" spans="1:1" ht="15" customHeight="1" x14ac:dyDescent="0.25">
      <c r="A27"/>
    </row>
    <row r="28" spans="1:1" ht="15" customHeight="1" x14ac:dyDescent="0.25">
      <c r="A28"/>
    </row>
    <row r="29" spans="1:1" ht="15" customHeight="1" x14ac:dyDescent="0.25">
      <c r="A29"/>
    </row>
    <row r="30" spans="1:1" ht="15" customHeight="1" x14ac:dyDescent="0.25">
      <c r="A30"/>
    </row>
    <row r="31" spans="1:1" ht="15" customHeight="1" x14ac:dyDescent="0.25">
      <c r="A31"/>
    </row>
    <row r="32" spans="1:1" ht="15" customHeight="1" x14ac:dyDescent="0.25">
      <c r="A32"/>
    </row>
    <row r="33" spans="1:6" ht="15" customHeight="1" x14ac:dyDescent="0.25">
      <c r="A33"/>
    </row>
    <row r="34" spans="1:6" ht="15" customHeight="1" x14ac:dyDescent="0.25">
      <c r="A34"/>
    </row>
    <row r="35" spans="1:6" ht="15" customHeight="1" x14ac:dyDescent="0.25"/>
    <row r="36" spans="1:6" ht="15" customHeight="1" x14ac:dyDescent="0.25"/>
    <row r="37" spans="1:6" s="1" customFormat="1" ht="15" customHeight="1" x14ac:dyDescent="0.25">
      <c r="A37" s="60" t="s">
        <v>17</v>
      </c>
      <c r="B37" s="394" t="s">
        <v>140</v>
      </c>
      <c r="C37" s="394"/>
      <c r="D37" s="394"/>
      <c r="E37" s="394"/>
      <c r="F37" s="394"/>
    </row>
    <row r="38" spans="1:6" s="1" customFormat="1" ht="15" customHeight="1" x14ac:dyDescent="0.25">
      <c r="A38" s="93" t="s">
        <v>8</v>
      </c>
      <c r="B38" s="374" t="s">
        <v>164</v>
      </c>
      <c r="C38" s="375"/>
      <c r="D38" s="375"/>
      <c r="E38" s="375"/>
      <c r="F38" s="375"/>
    </row>
    <row r="39" spans="1:6" ht="15" customHeight="1" x14ac:dyDescent="0.25">
      <c r="A39" s="93" t="s">
        <v>2</v>
      </c>
      <c r="B39" s="375" t="s">
        <v>177</v>
      </c>
      <c r="C39" s="375"/>
      <c r="D39" s="375"/>
      <c r="E39" s="375"/>
      <c r="F39" s="375"/>
    </row>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59" spans="1:13" ht="15" customHeight="1" x14ac:dyDescent="0.25"/>
    <row r="60" spans="1:13" ht="15" customHeight="1" x14ac:dyDescent="0.25">
      <c r="B60" s="277"/>
      <c r="C60" s="277">
        <v>2001</v>
      </c>
      <c r="D60" s="277">
        <v>2011</v>
      </c>
      <c r="F60"/>
      <c r="G60"/>
      <c r="H60"/>
      <c r="I60"/>
      <c r="J60"/>
      <c r="K60"/>
      <c r="L60"/>
      <c r="M60"/>
    </row>
    <row r="61" spans="1:13" ht="15" customHeight="1" x14ac:dyDescent="0.25">
      <c r="B61" s="277" t="s">
        <v>24</v>
      </c>
      <c r="C61" s="277"/>
      <c r="D61" s="277"/>
      <c r="F61"/>
      <c r="G61"/>
      <c r="H61"/>
      <c r="I61"/>
      <c r="J61"/>
      <c r="K61"/>
      <c r="L61"/>
      <c r="M61"/>
    </row>
    <row r="62" spans="1:13" ht="15" customHeight="1" x14ac:dyDescent="0.25">
      <c r="B62" s="277" t="s">
        <v>67</v>
      </c>
      <c r="C62" s="278">
        <v>82.197000000000003</v>
      </c>
      <c r="D62" s="278">
        <v>93</v>
      </c>
      <c r="F62"/>
      <c r="G62"/>
      <c r="H62"/>
      <c r="I62"/>
      <c r="J62"/>
      <c r="K62"/>
      <c r="L62"/>
      <c r="M62"/>
    </row>
    <row r="63" spans="1:13" ht="15" customHeight="1" x14ac:dyDescent="0.25">
      <c r="B63" s="277" t="s">
        <v>68</v>
      </c>
      <c r="C63" s="278">
        <v>991</v>
      </c>
      <c r="D63" s="278">
        <v>1163</v>
      </c>
      <c r="F63"/>
      <c r="G63"/>
      <c r="H63"/>
      <c r="I63"/>
      <c r="J63"/>
      <c r="K63"/>
      <c r="L63"/>
      <c r="M63"/>
    </row>
    <row r="64" spans="1:13" ht="15" customHeight="1" x14ac:dyDescent="0.25">
      <c r="A64" s="49"/>
      <c r="B64" s="277" t="s">
        <v>148</v>
      </c>
      <c r="C64" s="278">
        <v>119.51</v>
      </c>
      <c r="D64" s="278">
        <v>218</v>
      </c>
      <c r="E64" s="49"/>
      <c r="F64"/>
      <c r="G64"/>
      <c r="H64"/>
      <c r="I64"/>
      <c r="J64"/>
      <c r="K64"/>
      <c r="L64"/>
      <c r="M64"/>
    </row>
    <row r="65" spans="1:14" ht="15" customHeight="1" x14ac:dyDescent="0.25">
      <c r="A65" s="49"/>
      <c r="B65" s="277" t="s">
        <v>66</v>
      </c>
      <c r="C65" s="278"/>
      <c r="D65" s="278"/>
      <c r="E65" s="49"/>
      <c r="F65"/>
      <c r="G65"/>
      <c r="H65"/>
      <c r="I65"/>
      <c r="J65"/>
      <c r="K65"/>
      <c r="L65"/>
      <c r="M65"/>
    </row>
    <row r="66" spans="1:14" ht="15" customHeight="1" x14ac:dyDescent="0.25">
      <c r="A66" s="23"/>
      <c r="B66" s="277" t="s">
        <v>149</v>
      </c>
      <c r="C66" s="278">
        <v>799</v>
      </c>
      <c r="D66" s="278">
        <v>895</v>
      </c>
      <c r="E66" s="47"/>
      <c r="F66"/>
      <c r="G66"/>
      <c r="H66"/>
      <c r="I66"/>
      <c r="J66"/>
      <c r="K66"/>
      <c r="L66"/>
      <c r="M66"/>
      <c r="N66" s="7"/>
    </row>
    <row r="67" spans="1:14" ht="15" customHeight="1" x14ac:dyDescent="0.25">
      <c r="A67" s="23"/>
      <c r="B67" s="277" t="s">
        <v>152</v>
      </c>
      <c r="C67" s="278">
        <v>276</v>
      </c>
      <c r="D67" s="278">
        <v>394</v>
      </c>
      <c r="E67" s="47"/>
      <c r="F67"/>
      <c r="G67"/>
      <c r="H67"/>
      <c r="I67"/>
      <c r="J67"/>
      <c r="K67"/>
      <c r="L67"/>
      <c r="M67"/>
    </row>
    <row r="68" spans="1:14" ht="15" customHeight="1" x14ac:dyDescent="0.25">
      <c r="A68" s="23"/>
      <c r="B68" s="277" t="s">
        <v>151</v>
      </c>
      <c r="C68" s="278">
        <v>77.790000000000006</v>
      </c>
      <c r="D68" s="278">
        <v>160</v>
      </c>
      <c r="E68" s="48"/>
      <c r="F68"/>
      <c r="G68"/>
      <c r="H68"/>
      <c r="I68"/>
      <c r="J68"/>
      <c r="K68"/>
      <c r="L68"/>
      <c r="M68"/>
    </row>
    <row r="69" spans="1:14" ht="15" customHeight="1" x14ac:dyDescent="0.25">
      <c r="A69" s="23"/>
      <c r="B69" s="277"/>
      <c r="C69" s="278"/>
      <c r="D69" s="278"/>
      <c r="E69" s="47"/>
      <c r="F69"/>
      <c r="G69"/>
      <c r="H69"/>
      <c r="I69"/>
      <c r="J69"/>
      <c r="K69"/>
    </row>
    <row r="70" spans="1:14" s="49" customFormat="1" ht="15" customHeight="1" x14ac:dyDescent="0.25">
      <c r="B70" s="31"/>
      <c r="C70" s="43"/>
      <c r="D70" s="42"/>
      <c r="E70" s="42"/>
      <c r="F70"/>
      <c r="G70"/>
      <c r="H70"/>
      <c r="I70"/>
      <c r="J70"/>
      <c r="K70"/>
    </row>
    <row r="71" spans="1:14" s="49" customFormat="1" ht="15" customHeight="1" x14ac:dyDescent="0.25">
      <c r="B71" s="32"/>
      <c r="C71" s="41"/>
      <c r="D71" s="42"/>
      <c r="E71" s="42"/>
      <c r="F71"/>
      <c r="G71"/>
      <c r="H71"/>
      <c r="I71"/>
      <c r="J71"/>
      <c r="K71"/>
    </row>
    <row r="72" spans="1:14" s="49" customFormat="1" ht="15" customHeight="1" x14ac:dyDescent="0.25">
      <c r="B72" s="33"/>
      <c r="C72" s="43"/>
      <c r="D72" s="42"/>
      <c r="E72" s="42"/>
      <c r="F72"/>
      <c r="G72"/>
      <c r="H72"/>
      <c r="I72"/>
      <c r="J72"/>
      <c r="K72"/>
    </row>
    <row r="73" spans="1:14" s="49" customFormat="1" ht="15" customHeight="1" x14ac:dyDescent="0.25">
      <c r="F73"/>
      <c r="G73"/>
      <c r="H73"/>
      <c r="I73"/>
      <c r="J73"/>
      <c r="K73"/>
    </row>
    <row r="74" spans="1:14" ht="15" customHeight="1" x14ac:dyDescent="0.25">
      <c r="F74"/>
      <c r="G74"/>
      <c r="H74"/>
      <c r="I74"/>
      <c r="J74"/>
      <c r="K74"/>
    </row>
  </sheetData>
  <mergeCells count="4">
    <mergeCell ref="B39:F39"/>
    <mergeCell ref="B2:F2"/>
    <mergeCell ref="B37:F37"/>
    <mergeCell ref="B38:F38"/>
  </mergeCells>
  <hyperlinks>
    <hyperlink ref="F1" location="Contents!A1" display="[contents Ç]" xr:uid="{00000000-0004-0000-0E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70"/>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76" t="s">
        <v>1</v>
      </c>
      <c r="C1" s="74"/>
      <c r="D1" s="74"/>
      <c r="E1" s="74"/>
      <c r="F1" s="76" t="s">
        <v>5</v>
      </c>
    </row>
    <row r="2" spans="1:16" s="17" customFormat="1" ht="30" customHeight="1" x14ac:dyDescent="0.25">
      <c r="A2" s="15"/>
      <c r="B2" s="401" t="s">
        <v>14</v>
      </c>
      <c r="C2" s="402"/>
      <c r="D2" s="402"/>
      <c r="E2" s="402"/>
      <c r="F2" s="402"/>
      <c r="G2" s="25"/>
      <c r="H2" s="25"/>
      <c r="I2" s="25"/>
      <c r="J2" s="45"/>
      <c r="K2" s="45"/>
      <c r="L2" s="16"/>
      <c r="M2" s="16"/>
      <c r="N2" s="16"/>
      <c r="O2" s="25"/>
      <c r="P2" s="25"/>
    </row>
    <row r="3" spans="1:16" ht="15" customHeight="1" x14ac:dyDescent="0.25"/>
    <row r="4" spans="1:16" s="74" customFormat="1"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4"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6" s="1" customFormat="1" ht="15" customHeight="1" x14ac:dyDescent="0.25">
      <c r="A33" s="60" t="s">
        <v>17</v>
      </c>
      <c r="B33" s="345" t="s">
        <v>142</v>
      </c>
      <c r="C33" s="346"/>
      <c r="D33" s="346"/>
      <c r="E33" s="346"/>
      <c r="F33" s="346"/>
    </row>
    <row r="34" spans="1:6" s="1" customFormat="1" ht="15" customHeight="1" x14ac:dyDescent="0.25">
      <c r="A34" s="93" t="s">
        <v>8</v>
      </c>
      <c r="B34" s="347" t="s">
        <v>164</v>
      </c>
      <c r="C34" s="348"/>
      <c r="D34" s="348"/>
      <c r="E34" s="348"/>
      <c r="F34" s="348"/>
    </row>
    <row r="35" spans="1:6" s="1" customFormat="1" ht="15" customHeight="1" x14ac:dyDescent="0.25">
      <c r="A35" s="93" t="s">
        <v>2</v>
      </c>
      <c r="B35" s="349" t="s">
        <v>177</v>
      </c>
      <c r="C35" s="348"/>
      <c r="D35" s="348"/>
      <c r="E35" s="348"/>
      <c r="F35" s="348"/>
    </row>
    <row r="36" spans="1:6" ht="15" customHeight="1" x14ac:dyDescent="0.25"/>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4">
    <mergeCell ref="B2:F2"/>
    <mergeCell ref="B33:F33"/>
    <mergeCell ref="B34:F34"/>
    <mergeCell ref="B35:F35"/>
  </mergeCells>
  <hyperlinks>
    <hyperlink ref="F1" location="Contents!A1" display="[contents Ç]" xr:uid="{00000000-0004-0000-0F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8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76" t="s">
        <v>1</v>
      </c>
      <c r="C1" s="74"/>
      <c r="D1" s="74"/>
      <c r="E1" s="74"/>
      <c r="F1" s="76" t="s">
        <v>5</v>
      </c>
    </row>
    <row r="2" spans="1:16" s="17" customFormat="1" ht="30" customHeight="1" x14ac:dyDescent="0.25">
      <c r="A2" s="15"/>
      <c r="B2" s="407" t="s">
        <v>15</v>
      </c>
      <c r="C2" s="408"/>
      <c r="D2" s="408"/>
      <c r="E2" s="408"/>
      <c r="F2" s="408"/>
      <c r="G2" s="25"/>
      <c r="H2" s="25"/>
      <c r="I2" s="25"/>
      <c r="J2" s="45"/>
      <c r="K2" s="45"/>
      <c r="L2" s="16"/>
      <c r="M2" s="16"/>
      <c r="N2" s="16"/>
      <c r="O2" s="25"/>
      <c r="P2" s="25"/>
    </row>
    <row r="3" spans="1:16" ht="15" customHeight="1" x14ac:dyDescent="0.25"/>
    <row r="4" spans="1:16" ht="15" customHeight="1" x14ac:dyDescent="0.25"/>
    <row r="5" spans="1:16" s="74" customFormat="1" ht="15" customHeight="1" x14ac:dyDescent="0.25"/>
    <row r="6" spans="1:16" s="74" customFormat="1" ht="15" customHeight="1" x14ac:dyDescent="0.25"/>
    <row r="7" spans="1:16" s="74" customFormat="1" ht="15" customHeight="1" x14ac:dyDescent="0.25"/>
    <row r="8" spans="1:16" s="74" customFormat="1" ht="15" customHeight="1" x14ac:dyDescent="0.25"/>
    <row r="9" spans="1:16" s="74" customFormat="1" ht="15" customHeight="1" x14ac:dyDescent="0.25"/>
    <row r="10" spans="1:16" s="74" customFormat="1" ht="15" customHeight="1" x14ac:dyDescent="0.25"/>
    <row r="11" spans="1:16" s="74" customFormat="1" ht="15" customHeight="1" x14ac:dyDescent="0.25"/>
    <row r="12" spans="1:16" s="74" customFormat="1" ht="15" customHeight="1" x14ac:dyDescent="0.25"/>
    <row r="13" spans="1:16" s="74" customFormat="1" ht="15" customHeight="1" x14ac:dyDescent="0.25"/>
    <row r="14" spans="1:16" s="74" customFormat="1" ht="15" customHeight="1" x14ac:dyDescent="0.25"/>
    <row r="15" spans="1:16" s="74"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4" customFormat="1" ht="15" customHeight="1" x14ac:dyDescent="0.25"/>
    <row r="33" spans="1:6" ht="15" customHeight="1" x14ac:dyDescent="0.25">
      <c r="A33" s="60" t="s">
        <v>65</v>
      </c>
      <c r="B33" s="409" t="s">
        <v>144</v>
      </c>
      <c r="C33" s="328"/>
      <c r="D33" s="328"/>
      <c r="E33" s="328"/>
      <c r="F33" s="328"/>
    </row>
    <row r="34" spans="1:6" s="1" customFormat="1" ht="15" customHeight="1" x14ac:dyDescent="0.25">
      <c r="A34" s="60" t="s">
        <v>17</v>
      </c>
      <c r="B34" s="345" t="s">
        <v>141</v>
      </c>
      <c r="C34" s="346"/>
      <c r="D34" s="346"/>
      <c r="E34" s="346"/>
      <c r="F34" s="346"/>
    </row>
    <row r="35" spans="1:6" s="1" customFormat="1" ht="15" customHeight="1" x14ac:dyDescent="0.25">
      <c r="A35" s="93" t="s">
        <v>8</v>
      </c>
      <c r="B35" s="347" t="s">
        <v>164</v>
      </c>
      <c r="C35" s="348"/>
      <c r="D35" s="348"/>
      <c r="E35" s="348"/>
      <c r="F35" s="348"/>
    </row>
    <row r="36" spans="1:6" s="1" customFormat="1" ht="15" customHeight="1" x14ac:dyDescent="0.25">
      <c r="A36" s="93" t="s">
        <v>2</v>
      </c>
      <c r="B36" s="349" t="s">
        <v>177</v>
      </c>
      <c r="C36" s="348"/>
      <c r="D36" s="348"/>
      <c r="E36" s="348"/>
      <c r="F36" s="348"/>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0" spans="1:14" ht="12" customHeight="1" x14ac:dyDescent="0.2">
      <c r="B60" s="264" t="s">
        <v>51</v>
      </c>
      <c r="C60" s="264">
        <v>7.1</v>
      </c>
      <c r="D60" s="264">
        <v>15.6</v>
      </c>
    </row>
    <row r="61" spans="1:14" ht="12" customHeight="1" x14ac:dyDescent="0.2">
      <c r="B61" s="264" t="s">
        <v>33</v>
      </c>
      <c r="C61" s="264">
        <v>4.3</v>
      </c>
      <c r="D61" s="264">
        <v>13.7</v>
      </c>
    </row>
    <row r="62" spans="1:14" ht="12" customHeight="1" x14ac:dyDescent="0.2">
      <c r="A62" s="49"/>
      <c r="B62" s="264" t="s">
        <v>34</v>
      </c>
      <c r="C62" s="264">
        <v>16</v>
      </c>
      <c r="D62" s="264">
        <v>1.4</v>
      </c>
      <c r="E62" s="49"/>
      <c r="F62" s="49"/>
      <c r="G62" s="49"/>
      <c r="H62" s="49"/>
      <c r="I62" s="49"/>
    </row>
    <row r="63" spans="1:14" ht="12" customHeight="1" x14ac:dyDescent="0.2">
      <c r="A63" s="23"/>
      <c r="B63" s="264" t="s">
        <v>35</v>
      </c>
      <c r="C63" s="264">
        <v>3.6</v>
      </c>
      <c r="D63" s="264">
        <v>4.4000000000000004</v>
      </c>
      <c r="E63" s="47"/>
      <c r="F63" s="47"/>
      <c r="G63" s="47"/>
      <c r="H63" s="47"/>
      <c r="I63" s="47"/>
      <c r="L63" s="7"/>
      <c r="M63" s="7"/>
      <c r="N63" s="7"/>
    </row>
    <row r="64" spans="1:14" ht="12" customHeight="1" x14ac:dyDescent="0.2">
      <c r="A64" s="23"/>
      <c r="B64" s="264" t="s">
        <v>36</v>
      </c>
      <c r="C64" s="264">
        <v>4.7</v>
      </c>
      <c r="D64" s="264">
        <v>8.8000000000000007</v>
      </c>
      <c r="E64" s="47"/>
      <c r="F64" s="47"/>
      <c r="G64" s="47"/>
      <c r="H64" s="47"/>
      <c r="I64" s="47"/>
    </row>
    <row r="65" spans="1:9" ht="12" customHeight="1" x14ac:dyDescent="0.2">
      <c r="A65" s="23"/>
      <c r="B65" s="264" t="s">
        <v>38</v>
      </c>
      <c r="C65" s="264">
        <v>12.7</v>
      </c>
      <c r="D65" s="264">
        <v>13.6</v>
      </c>
      <c r="E65" s="48"/>
      <c r="F65" s="48"/>
      <c r="G65" s="48"/>
      <c r="H65" s="48"/>
      <c r="I65" s="48"/>
    </row>
    <row r="66" spans="1:9" ht="12" customHeight="1" x14ac:dyDescent="0.2">
      <c r="A66" s="23"/>
      <c r="B66" s="264" t="s">
        <v>56</v>
      </c>
      <c r="C66" s="264">
        <v>6.2</v>
      </c>
      <c r="D66" s="264">
        <v>4.2</v>
      </c>
      <c r="E66" s="47"/>
      <c r="F66" s="47"/>
      <c r="G66" s="47"/>
      <c r="H66" s="47"/>
      <c r="I66" s="47"/>
    </row>
    <row r="67" spans="1:9" s="49" customFormat="1" ht="12" customHeight="1" x14ac:dyDescent="0.2">
      <c r="B67" s="264" t="s">
        <v>113</v>
      </c>
      <c r="C67" s="264">
        <v>2.8</v>
      </c>
      <c r="D67" s="264">
        <v>10.7</v>
      </c>
      <c r="E67" s="42"/>
      <c r="F67" s="42"/>
    </row>
    <row r="68" spans="1:9" s="49" customFormat="1" ht="12" customHeight="1" x14ac:dyDescent="0.2">
      <c r="B68" s="264" t="s">
        <v>37</v>
      </c>
      <c r="C68" s="264">
        <v>4.3</v>
      </c>
      <c r="D68" s="264">
        <v>13.1</v>
      </c>
      <c r="E68" s="42"/>
      <c r="F68" s="42"/>
    </row>
    <row r="69" spans="1:9" s="49" customFormat="1" ht="12" customHeight="1" x14ac:dyDescent="0.2">
      <c r="B69" s="264" t="s">
        <v>40</v>
      </c>
      <c r="C69" s="264">
        <v>10.8</v>
      </c>
      <c r="D69" s="264">
        <v>10.1</v>
      </c>
      <c r="E69" s="42"/>
      <c r="F69" s="42"/>
    </row>
    <row r="70" spans="1:9" s="49" customFormat="1" ht="12" customHeight="1" x14ac:dyDescent="0.2">
      <c r="B70" s="264" t="s">
        <v>48</v>
      </c>
      <c r="C70" s="264">
        <v>4.5999999999999996</v>
      </c>
      <c r="D70" s="264">
        <v>3.7</v>
      </c>
    </row>
    <row r="71" spans="1:9" ht="12" customHeight="1" x14ac:dyDescent="0.2">
      <c r="B71" s="264" t="s">
        <v>39</v>
      </c>
      <c r="C71" s="264">
        <v>16.100000000000001</v>
      </c>
      <c r="D71" s="264">
        <v>19.600000000000001</v>
      </c>
    </row>
    <row r="72" spans="1:9" ht="12" customHeight="1" x14ac:dyDescent="0.2">
      <c r="B72" s="264" t="s">
        <v>43</v>
      </c>
      <c r="C72" s="264">
        <v>5.8</v>
      </c>
      <c r="D72" s="264">
        <v>7.4</v>
      </c>
    </row>
    <row r="73" spans="1:9" ht="12" customHeight="1" x14ac:dyDescent="0.2">
      <c r="B73" s="264" t="s">
        <v>45</v>
      </c>
      <c r="C73" s="264">
        <v>12.2</v>
      </c>
      <c r="D73" s="264">
        <v>8.8000000000000007</v>
      </c>
    </row>
    <row r="74" spans="1:9" ht="12" customHeight="1" x14ac:dyDescent="0.2">
      <c r="B74" s="264" t="s">
        <v>46</v>
      </c>
      <c r="C74" s="264">
        <v>13.5</v>
      </c>
      <c r="D74" s="264">
        <v>4</v>
      </c>
    </row>
    <row r="75" spans="1:9" ht="12" customHeight="1" x14ac:dyDescent="0.2">
      <c r="B75" s="264" t="s">
        <v>50</v>
      </c>
      <c r="C75" s="264">
        <v>6</v>
      </c>
      <c r="D75" s="264">
        <v>10.5</v>
      </c>
    </row>
    <row r="76" spans="1:9" ht="12" customHeight="1" x14ac:dyDescent="0.2">
      <c r="B76" s="264" t="s">
        <v>52</v>
      </c>
      <c r="C76" s="264">
        <v>8.1999999999999993</v>
      </c>
      <c r="D76" s="264">
        <v>2.2000000000000002</v>
      </c>
    </row>
    <row r="77" spans="1:9" ht="12" customHeight="1" x14ac:dyDescent="0.2">
      <c r="B77" s="266" t="s">
        <v>4</v>
      </c>
      <c r="C77" s="264">
        <v>20.8</v>
      </c>
      <c r="D77" s="264">
        <v>8.6</v>
      </c>
    </row>
    <row r="78" spans="1:9" ht="12" customHeight="1" x14ac:dyDescent="0.2">
      <c r="B78" s="264" t="s">
        <v>53</v>
      </c>
      <c r="C78" s="264">
        <v>13.1</v>
      </c>
      <c r="D78" s="264">
        <v>0.6</v>
      </c>
    </row>
    <row r="79" spans="1:9" ht="12" customHeight="1" x14ac:dyDescent="0.2">
      <c r="B79" s="264" t="s">
        <v>55</v>
      </c>
      <c r="C79" s="264">
        <v>9.6</v>
      </c>
      <c r="D79" s="264">
        <v>2.4</v>
      </c>
    </row>
    <row r="80" spans="1:9" ht="12" customHeight="1" x14ac:dyDescent="0.2">
      <c r="B80" s="264" t="s">
        <v>54</v>
      </c>
      <c r="C80" s="264">
        <v>6.5</v>
      </c>
      <c r="D80" s="264">
        <v>8.1</v>
      </c>
    </row>
    <row r="81" spans="2:4" ht="12" customHeight="1" x14ac:dyDescent="0.2">
      <c r="B81" s="264" t="s">
        <v>41</v>
      </c>
      <c r="C81" s="264">
        <v>3</v>
      </c>
      <c r="D81" s="264">
        <v>15.2</v>
      </c>
    </row>
    <row r="82" spans="2:4" ht="12" customHeight="1" x14ac:dyDescent="0.2">
      <c r="B82" s="264" t="s">
        <v>57</v>
      </c>
      <c r="C82" s="264">
        <v>3.4</v>
      </c>
      <c r="D82" s="264">
        <v>14.1</v>
      </c>
    </row>
    <row r="83" spans="2:4" ht="12" customHeight="1" x14ac:dyDescent="0.2">
      <c r="B83" s="264" t="s">
        <v>58</v>
      </c>
      <c r="C83" s="264">
        <v>7.5</v>
      </c>
      <c r="D83" s="264">
        <v>11.2</v>
      </c>
    </row>
    <row r="84" spans="2:4" ht="12" customHeight="1" x14ac:dyDescent="0.25">
      <c r="C84" s="265">
        <f>AVERAGE(C60:C83)</f>
        <v>8.4499999999999993</v>
      </c>
      <c r="D84" s="265">
        <f>AVERAGE(D60:D83)</f>
        <v>8.8333333333333304</v>
      </c>
    </row>
  </sheetData>
  <mergeCells count="5">
    <mergeCell ref="B2:F2"/>
    <mergeCell ref="B34:F34"/>
    <mergeCell ref="B35:F35"/>
    <mergeCell ref="B36:F36"/>
    <mergeCell ref="B33:F33"/>
  </mergeCells>
  <hyperlinks>
    <hyperlink ref="F1" location="Contents!A1" display="[contents Ç]" xr:uid="{00000000-0004-0000-10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showGridLines="0" zoomScaleNormal="100" workbookViewId="0">
      <selection activeCell="I1" sqref="I1"/>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9" ht="30" customHeight="1" x14ac:dyDescent="0.25">
      <c r="A1" s="51" t="s">
        <v>0</v>
      </c>
      <c r="B1" s="176" t="s">
        <v>1</v>
      </c>
      <c r="C1" s="134"/>
      <c r="D1" s="134"/>
      <c r="E1" s="134"/>
      <c r="F1" s="134"/>
      <c r="G1" s="13"/>
      <c r="H1" s="13"/>
      <c r="I1" s="76" t="s">
        <v>5</v>
      </c>
    </row>
    <row r="2" spans="1:9" ht="30" customHeight="1" thickBot="1" x14ac:dyDescent="0.3">
      <c r="B2" s="331" t="s">
        <v>76</v>
      </c>
      <c r="C2" s="332"/>
      <c r="D2" s="332"/>
      <c r="E2" s="332"/>
      <c r="F2" s="332"/>
      <c r="G2" s="332"/>
      <c r="H2" s="332"/>
      <c r="I2" s="332"/>
    </row>
    <row r="3" spans="1:9" ht="45" customHeight="1" x14ac:dyDescent="0.25">
      <c r="B3" s="333" t="s">
        <v>16</v>
      </c>
      <c r="C3" s="335" t="s">
        <v>4</v>
      </c>
      <c r="D3" s="337" t="s">
        <v>77</v>
      </c>
      <c r="E3" s="338"/>
      <c r="F3" s="339"/>
      <c r="G3" s="340" t="s">
        <v>78</v>
      </c>
      <c r="H3" s="338"/>
      <c r="I3" s="338"/>
    </row>
    <row r="4" spans="1:9" ht="30" customHeight="1" x14ac:dyDescent="0.25">
      <c r="B4" s="334"/>
      <c r="C4" s="336"/>
      <c r="D4" s="95" t="s">
        <v>58</v>
      </c>
      <c r="E4" s="132" t="s">
        <v>62</v>
      </c>
      <c r="F4" s="135" t="s">
        <v>37</v>
      </c>
      <c r="G4" s="132" t="s">
        <v>79</v>
      </c>
      <c r="H4" s="132" t="s">
        <v>81</v>
      </c>
      <c r="I4" s="133" t="s">
        <v>53</v>
      </c>
    </row>
    <row r="5" spans="1:9" ht="15" customHeight="1" x14ac:dyDescent="0.25">
      <c r="B5" s="104" t="s">
        <v>97</v>
      </c>
      <c r="C5" s="205">
        <v>91.59</v>
      </c>
      <c r="D5" s="206">
        <v>241.93</v>
      </c>
      <c r="E5" s="207">
        <v>39.515999999999998</v>
      </c>
      <c r="F5" s="208">
        <v>348.54</v>
      </c>
      <c r="G5" s="218">
        <v>8358.14</v>
      </c>
      <c r="H5" s="207">
        <v>4.03</v>
      </c>
      <c r="I5" s="207">
        <v>230.02</v>
      </c>
    </row>
    <row r="6" spans="1:9" ht="15" customHeight="1" x14ac:dyDescent="0.25">
      <c r="B6" s="14" t="s">
        <v>98</v>
      </c>
      <c r="C6" s="209">
        <v>10.459806</v>
      </c>
      <c r="D6" s="210">
        <v>64.097085000000007</v>
      </c>
      <c r="E6" s="187">
        <v>8.0814819999999994</v>
      </c>
      <c r="F6" s="211">
        <v>80.621787999999995</v>
      </c>
      <c r="G6" s="219">
        <v>200.36192500000001</v>
      </c>
      <c r="H6" s="187">
        <v>0.49889699999999998</v>
      </c>
      <c r="I6" s="187">
        <v>19.963581000000001</v>
      </c>
    </row>
    <row r="7" spans="1:9" ht="15" customHeight="1" x14ac:dyDescent="0.25">
      <c r="B7" s="3" t="s">
        <v>73</v>
      </c>
      <c r="C7" s="212">
        <v>114.202489354733</v>
      </c>
      <c r="D7" s="213">
        <v>264.940623320795</v>
      </c>
      <c r="E7" s="186">
        <v>204.511640854337</v>
      </c>
      <c r="F7" s="214">
        <v>231.312870832616</v>
      </c>
      <c r="G7" s="220">
        <v>23.9720709392281</v>
      </c>
      <c r="H7" s="186">
        <v>123.795781637717</v>
      </c>
      <c r="I7" s="186">
        <v>86.790631249456595</v>
      </c>
    </row>
    <row r="8" spans="1:9" ht="15" customHeight="1" x14ac:dyDescent="0.25">
      <c r="B8" s="14" t="s">
        <v>82</v>
      </c>
      <c r="C8" s="209">
        <v>62.338000000000001</v>
      </c>
      <c r="D8" s="210">
        <v>82.091999999999999</v>
      </c>
      <c r="E8" s="187">
        <v>73.787000000000006</v>
      </c>
      <c r="F8" s="211">
        <v>74.89</v>
      </c>
      <c r="G8" s="219">
        <v>85.171000000000006</v>
      </c>
      <c r="H8" s="187">
        <v>64.126999999999995</v>
      </c>
      <c r="I8" s="187">
        <v>54.234999999999999</v>
      </c>
    </row>
    <row r="9" spans="1:9" ht="15" customHeight="1" x14ac:dyDescent="0.25">
      <c r="B9" s="3" t="s">
        <v>88</v>
      </c>
      <c r="C9" s="212">
        <v>-0.52480614763067102</v>
      </c>
      <c r="D9" s="213">
        <v>0.62820347939874699</v>
      </c>
      <c r="E9" s="186">
        <v>1.05261818753359</v>
      </c>
      <c r="F9" s="214">
        <v>0.243362935346772</v>
      </c>
      <c r="G9" s="220">
        <v>0.85505748260325398</v>
      </c>
      <c r="H9" s="186">
        <v>0.90527328246508498</v>
      </c>
      <c r="I9" s="186">
        <v>-0.56516199208254703</v>
      </c>
    </row>
    <row r="10" spans="1:9" ht="15" customHeight="1" x14ac:dyDescent="0.25">
      <c r="B10" s="14" t="s">
        <v>87</v>
      </c>
      <c r="C10" s="209">
        <v>14.770936626497599</v>
      </c>
      <c r="D10" s="210">
        <v>17.591952897435402</v>
      </c>
      <c r="E10" s="187">
        <v>14.7741603472119</v>
      </c>
      <c r="F10" s="211">
        <v>13.0911914623473</v>
      </c>
      <c r="G10" s="219">
        <v>24.084631848091899</v>
      </c>
      <c r="H10" s="187">
        <v>29.532348360483201</v>
      </c>
      <c r="I10" s="187">
        <v>15.0784717067956</v>
      </c>
    </row>
    <row r="11" spans="1:9" ht="15" customHeight="1" x14ac:dyDescent="0.25">
      <c r="B11" s="3" t="s">
        <v>86</v>
      </c>
      <c r="C11" s="212">
        <v>18.7704253217996</v>
      </c>
      <c r="D11" s="213">
        <v>17.490646619656701</v>
      </c>
      <c r="E11" s="186">
        <v>17.706085283020801</v>
      </c>
      <c r="F11" s="214">
        <v>21.136282047813701</v>
      </c>
      <c r="G11" s="220">
        <v>7.5256793425197896</v>
      </c>
      <c r="H11" s="186">
        <v>5.3237441796603298</v>
      </c>
      <c r="I11" s="186">
        <v>15.1141284097558</v>
      </c>
    </row>
    <row r="12" spans="1:9" ht="15" customHeight="1" x14ac:dyDescent="0.25">
      <c r="B12" s="14" t="s">
        <v>83</v>
      </c>
      <c r="C12" s="209">
        <v>1.28</v>
      </c>
      <c r="D12" s="210">
        <v>1.9</v>
      </c>
      <c r="E12" s="187">
        <v>1.52</v>
      </c>
      <c r="F12" s="211">
        <v>1.38</v>
      </c>
      <c r="G12" s="219">
        <v>1.8109999999999999</v>
      </c>
      <c r="H12" s="187">
        <v>2.331</v>
      </c>
      <c r="I12" s="187">
        <v>1.53</v>
      </c>
    </row>
    <row r="13" spans="1:9" ht="15" customHeight="1" x14ac:dyDescent="0.25">
      <c r="B13" s="3" t="s">
        <v>106</v>
      </c>
      <c r="C13" s="212">
        <v>5.4662850000000001</v>
      </c>
      <c r="D13" s="213">
        <v>32.617519999999999</v>
      </c>
      <c r="E13" s="186">
        <v>4.6403160000000003</v>
      </c>
      <c r="F13" s="214">
        <v>41.762514000000003</v>
      </c>
      <c r="G13" s="220">
        <v>104.745358</v>
      </c>
      <c r="H13" s="186">
        <v>0.23200899999999999</v>
      </c>
      <c r="I13" s="186">
        <v>9.6020789999999998</v>
      </c>
    </row>
    <row r="14" spans="1:9" ht="15" customHeight="1" x14ac:dyDescent="0.25">
      <c r="B14" s="14" t="s">
        <v>85</v>
      </c>
      <c r="C14" s="209">
        <v>18.299999237060501</v>
      </c>
      <c r="D14" s="210">
        <v>36.700000762939503</v>
      </c>
      <c r="E14" s="187">
        <v>32.900001525878899</v>
      </c>
      <c r="F14" s="211">
        <v>27.5</v>
      </c>
      <c r="G14" s="219">
        <v>17.200000762939499</v>
      </c>
      <c r="H14" s="187" t="s">
        <v>63</v>
      </c>
      <c r="I14" s="187">
        <v>17.200000762939499</v>
      </c>
    </row>
    <row r="15" spans="1:9" ht="15" customHeight="1" x14ac:dyDescent="0.25">
      <c r="B15" s="3" t="s">
        <v>90</v>
      </c>
      <c r="C15" s="212">
        <v>15.6000003814697</v>
      </c>
      <c r="D15" s="213">
        <v>7.9000000953674299</v>
      </c>
      <c r="E15" s="186">
        <v>4.1999998092651403</v>
      </c>
      <c r="F15" s="214">
        <v>5.4000000953674299</v>
      </c>
      <c r="G15" s="220">
        <v>6.9000000953674299</v>
      </c>
      <c r="H15" s="186">
        <v>7.5999999046325701</v>
      </c>
      <c r="I15" s="186">
        <v>7</v>
      </c>
    </row>
    <row r="16" spans="1:9" ht="15" customHeight="1" x14ac:dyDescent="0.25">
      <c r="B16" s="14" t="s">
        <v>89</v>
      </c>
      <c r="C16" s="209">
        <v>48.700000762939503</v>
      </c>
      <c r="D16" s="210">
        <v>34.700000762939503</v>
      </c>
      <c r="E16" s="187">
        <v>34.700000762939503</v>
      </c>
      <c r="F16" s="211">
        <v>45.200000762939503</v>
      </c>
      <c r="G16" s="219">
        <v>14.6000003814697</v>
      </c>
      <c r="H16" s="187" t="s">
        <v>63</v>
      </c>
      <c r="I16" s="187">
        <v>45.299999237060497</v>
      </c>
    </row>
    <row r="17" spans="1:9" ht="15" customHeight="1" x14ac:dyDescent="0.25">
      <c r="B17" s="3" t="s">
        <v>91</v>
      </c>
      <c r="C17" s="212">
        <v>37.700000762939503</v>
      </c>
      <c r="D17" s="213">
        <v>21.299999237060501</v>
      </c>
      <c r="E17" s="186">
        <v>8.3999996185302699</v>
      </c>
      <c r="F17" s="214">
        <v>8.1000003814697301</v>
      </c>
      <c r="G17" s="220">
        <v>15.5</v>
      </c>
      <c r="H17" s="186">
        <v>12.800000190734901</v>
      </c>
      <c r="I17" s="186">
        <v>22.799999237060501</v>
      </c>
    </row>
    <row r="18" spans="1:9" ht="15" customHeight="1" x14ac:dyDescent="0.25">
      <c r="B18" s="14" t="s">
        <v>105</v>
      </c>
      <c r="C18" s="209">
        <v>220.0221467041797</v>
      </c>
      <c r="D18" s="210">
        <v>2521.3809580345464</v>
      </c>
      <c r="E18" s="187">
        <v>650.37688202829679</v>
      </c>
      <c r="F18" s="211">
        <v>3634.8225793191568</v>
      </c>
      <c r="G18" s="219">
        <v>2245.6730323537595</v>
      </c>
      <c r="H18" s="187">
        <v>1.8881233437725848</v>
      </c>
      <c r="I18" s="187">
        <v>189.6381620132714</v>
      </c>
    </row>
    <row r="19" spans="1:9" ht="15" customHeight="1" x14ac:dyDescent="0.25">
      <c r="B19" s="3" t="s">
        <v>84</v>
      </c>
      <c r="C19" s="212">
        <v>-1.3922041959430658</v>
      </c>
      <c r="D19" s="213">
        <v>1.7435083125991468</v>
      </c>
      <c r="E19" s="186">
        <v>1.9277396429797875</v>
      </c>
      <c r="F19" s="214">
        <v>0.43196544276457871</v>
      </c>
      <c r="G19" s="220">
        <v>2.4920118026569469</v>
      </c>
      <c r="H19" s="186">
        <v>0.49940217549794852</v>
      </c>
      <c r="I19" s="186">
        <v>3.4999212970250255</v>
      </c>
    </row>
    <row r="20" spans="1:9" ht="15" customHeight="1" x14ac:dyDescent="0.25">
      <c r="B20" s="14" t="s">
        <v>104</v>
      </c>
      <c r="C20" s="209">
        <v>21.035012188962174</v>
      </c>
      <c r="D20" s="210">
        <v>39.336905227976381</v>
      </c>
      <c r="E20" s="187">
        <v>80.477427534738908</v>
      </c>
      <c r="F20" s="211">
        <v>45.084866876422502</v>
      </c>
      <c r="G20" s="219">
        <v>11.208082735049382</v>
      </c>
      <c r="H20" s="187">
        <v>3.7845955052297069</v>
      </c>
      <c r="I20" s="187">
        <v>9.4992056792451915</v>
      </c>
    </row>
    <row r="21" spans="1:9" ht="15" customHeight="1" x14ac:dyDescent="0.25">
      <c r="B21" s="3" t="s">
        <v>92</v>
      </c>
      <c r="C21" s="212">
        <v>3.1</v>
      </c>
      <c r="D21" s="213">
        <v>3.9</v>
      </c>
      <c r="E21" s="186">
        <v>3.6</v>
      </c>
      <c r="F21" s="214">
        <v>3.2</v>
      </c>
      <c r="G21" s="220">
        <v>12.3</v>
      </c>
      <c r="H21" s="186">
        <v>21.9</v>
      </c>
      <c r="I21" s="186">
        <v>10.5</v>
      </c>
    </row>
    <row r="22" spans="1:9" ht="15" customHeight="1" x14ac:dyDescent="0.25">
      <c r="B22" s="14" t="s">
        <v>93</v>
      </c>
      <c r="C22" s="209">
        <v>8.1999999999999993</v>
      </c>
      <c r="D22" s="210">
        <v>12.3</v>
      </c>
      <c r="E22" s="187">
        <v>12.2</v>
      </c>
      <c r="F22" s="211">
        <v>12.9</v>
      </c>
      <c r="G22" s="219">
        <v>7.2</v>
      </c>
      <c r="H22" s="187">
        <v>3.5</v>
      </c>
      <c r="I22" s="187">
        <v>10.7</v>
      </c>
    </row>
    <row r="23" spans="1:9" ht="15" customHeight="1" x14ac:dyDescent="0.25">
      <c r="B23" s="3" t="s">
        <v>74</v>
      </c>
      <c r="C23" s="212">
        <v>0.82232943763075006</v>
      </c>
      <c r="D23" s="213">
        <v>0.89172591100276555</v>
      </c>
      <c r="E23" s="186">
        <v>0.91739431693351325</v>
      </c>
      <c r="F23" s="214">
        <v>0.91143694200061365</v>
      </c>
      <c r="G23" s="220">
        <v>0.74364043910234334</v>
      </c>
      <c r="H23" s="186">
        <v>0.63586157171466118</v>
      </c>
      <c r="I23" s="186">
        <v>0.78452751498691853</v>
      </c>
    </row>
    <row r="24" spans="1:9" ht="15" customHeight="1" thickBot="1" x14ac:dyDescent="0.3">
      <c r="B24" s="94" t="s">
        <v>75</v>
      </c>
      <c r="C24" s="215">
        <v>41</v>
      </c>
      <c r="D24" s="216">
        <v>14</v>
      </c>
      <c r="E24" s="188">
        <v>3</v>
      </c>
      <c r="F24" s="217">
        <v>6</v>
      </c>
      <c r="G24" s="221">
        <v>79</v>
      </c>
      <c r="H24" s="188">
        <v>123</v>
      </c>
      <c r="I24" s="188">
        <v>54</v>
      </c>
    </row>
    <row r="25" spans="1:9" ht="15" customHeight="1" x14ac:dyDescent="0.25">
      <c r="B25" s="4"/>
      <c r="C25" s="4"/>
      <c r="D25" s="4"/>
      <c r="E25" s="4"/>
      <c r="F25" s="4"/>
      <c r="G25" s="5"/>
      <c r="H25" s="5"/>
      <c r="I25" s="5"/>
    </row>
    <row r="26" spans="1:9" ht="15" customHeight="1" x14ac:dyDescent="0.25">
      <c r="A26" s="60" t="s">
        <v>65</v>
      </c>
      <c r="B26" s="341" t="s">
        <v>167</v>
      </c>
      <c r="C26" s="342"/>
      <c r="D26" s="342"/>
      <c r="E26" s="342"/>
      <c r="F26" s="342"/>
      <c r="G26" s="342"/>
      <c r="H26" s="342"/>
      <c r="I26" s="342"/>
    </row>
    <row r="27" spans="1:9" ht="30" customHeight="1" x14ac:dyDescent="0.25">
      <c r="A27" s="60" t="s">
        <v>17</v>
      </c>
      <c r="B27" s="327" t="s">
        <v>143</v>
      </c>
      <c r="C27" s="328"/>
      <c r="D27" s="328"/>
      <c r="E27" s="328"/>
      <c r="F27" s="328"/>
      <c r="G27" s="328"/>
      <c r="H27" s="328"/>
      <c r="I27" s="328"/>
    </row>
    <row r="28" spans="1:9" ht="15" customHeight="1" x14ac:dyDescent="0.25">
      <c r="A28" s="93" t="s">
        <v>8</v>
      </c>
      <c r="B28" s="329" t="s">
        <v>164</v>
      </c>
      <c r="C28" s="310"/>
      <c r="D28" s="310"/>
      <c r="E28" s="310"/>
      <c r="F28" s="310"/>
      <c r="G28" s="310"/>
      <c r="H28" s="310"/>
      <c r="I28" s="310"/>
    </row>
    <row r="29" spans="1:9" ht="15" customHeight="1" x14ac:dyDescent="0.25">
      <c r="A29" s="93" t="s">
        <v>2</v>
      </c>
      <c r="B29" s="330" t="s">
        <v>177</v>
      </c>
      <c r="C29" s="310"/>
      <c r="D29" s="310"/>
      <c r="E29" s="310"/>
      <c r="F29" s="310"/>
      <c r="G29" s="310"/>
      <c r="H29" s="310"/>
      <c r="I29" s="310"/>
    </row>
    <row r="30" spans="1:9" ht="15" customHeight="1" x14ac:dyDescent="0.25">
      <c r="B30"/>
      <c r="C30"/>
      <c r="D30"/>
      <c r="E30"/>
      <c r="F30"/>
      <c r="G30"/>
      <c r="H30"/>
      <c r="I30"/>
    </row>
    <row r="31" spans="1:9" ht="15" customHeight="1" x14ac:dyDescent="0.25">
      <c r="B31"/>
      <c r="C31"/>
      <c r="D31"/>
      <c r="E31"/>
      <c r="F31"/>
      <c r="G31"/>
      <c r="H31"/>
      <c r="I31"/>
    </row>
    <row r="32" spans="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9">
    <mergeCell ref="B27:I27"/>
    <mergeCell ref="B28:I28"/>
    <mergeCell ref="B29:I29"/>
    <mergeCell ref="B2:I2"/>
    <mergeCell ref="B3:B4"/>
    <mergeCell ref="C3:C4"/>
    <mergeCell ref="D3:F3"/>
    <mergeCell ref="G3:I3"/>
    <mergeCell ref="B26:I26"/>
  </mergeCells>
  <hyperlinks>
    <hyperlink ref="I1" location="Contents!A1" display="[contents Ç]" xr:uid="{00000000-0004-0000-01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8"/>
  <sheetViews>
    <sheetView showGridLines="0" zoomScaleNormal="100" workbookViewId="0">
      <selection activeCell="I1" sqref="I1"/>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76" t="s">
        <v>1</v>
      </c>
      <c r="C1" s="13"/>
      <c r="D1" s="13"/>
      <c r="I1" s="76" t="s">
        <v>5</v>
      </c>
    </row>
    <row r="2" spans="1:19" ht="30" customHeight="1" thickBot="1" x14ac:dyDescent="0.3">
      <c r="B2" s="331" t="s">
        <v>80</v>
      </c>
      <c r="C2" s="343"/>
      <c r="D2" s="343"/>
      <c r="E2" s="343"/>
      <c r="F2" s="344"/>
      <c r="G2" s="344"/>
      <c r="H2" s="344"/>
      <c r="I2" s="344"/>
    </row>
    <row r="3" spans="1:19" ht="45" customHeight="1" x14ac:dyDescent="0.25">
      <c r="B3" s="333" t="s">
        <v>16</v>
      </c>
      <c r="C3" s="335" t="s">
        <v>4</v>
      </c>
      <c r="D3" s="337" t="s">
        <v>77</v>
      </c>
      <c r="E3" s="338"/>
      <c r="F3" s="339"/>
      <c r="G3" s="340" t="s">
        <v>78</v>
      </c>
      <c r="H3" s="338"/>
      <c r="I3" s="338"/>
    </row>
    <row r="4" spans="1:19" ht="30" customHeight="1" x14ac:dyDescent="0.25">
      <c r="B4" s="334"/>
      <c r="C4" s="336"/>
      <c r="D4" s="95" t="s">
        <v>58</v>
      </c>
      <c r="E4" s="132" t="s">
        <v>62</v>
      </c>
      <c r="F4" s="135" t="s">
        <v>37</v>
      </c>
      <c r="G4" s="132" t="s">
        <v>79</v>
      </c>
      <c r="H4" s="132" t="s">
        <v>81</v>
      </c>
      <c r="I4" s="133" t="s">
        <v>53</v>
      </c>
    </row>
    <row r="5" spans="1:19" ht="15" customHeight="1" x14ac:dyDescent="0.25">
      <c r="B5" s="104" t="s">
        <v>101</v>
      </c>
      <c r="C5" s="222">
        <v>2230</v>
      </c>
      <c r="D5" s="223">
        <v>4668.3</v>
      </c>
      <c r="E5" s="220">
        <v>407.8</v>
      </c>
      <c r="F5" s="224">
        <v>3540.6</v>
      </c>
      <c r="G5" s="220">
        <v>1367.1</v>
      </c>
      <c r="H5" s="220">
        <v>192.5</v>
      </c>
      <c r="I5" s="220">
        <v>2769.4</v>
      </c>
    </row>
    <row r="6" spans="1:19" ht="15" customHeight="1" x14ac:dyDescent="0.25">
      <c r="B6" s="14" t="s">
        <v>99</v>
      </c>
      <c r="C6" s="225">
        <v>20.8</v>
      </c>
      <c r="D6" s="226">
        <v>7.5</v>
      </c>
      <c r="E6" s="219">
        <v>5.4</v>
      </c>
      <c r="F6" s="227">
        <v>4.3</v>
      </c>
      <c r="G6" s="219">
        <v>0.7</v>
      </c>
      <c r="H6" s="219">
        <v>37.5</v>
      </c>
      <c r="I6" s="219">
        <v>13.1</v>
      </c>
    </row>
    <row r="7" spans="1:19" ht="15" customHeight="1" x14ac:dyDescent="0.25">
      <c r="B7" s="3" t="s">
        <v>103</v>
      </c>
      <c r="C7" s="222">
        <v>13.082865246168501</v>
      </c>
      <c r="D7" s="223">
        <v>11.655423542047799</v>
      </c>
      <c r="E7" s="220">
        <v>6.6223783055507397</v>
      </c>
      <c r="F7" s="224">
        <v>3.2156926188235602</v>
      </c>
      <c r="G7" s="220">
        <v>1.8664827291510999</v>
      </c>
      <c r="H7" s="220">
        <v>55.469988518160498</v>
      </c>
      <c r="I7" s="220">
        <v>10.2446519284524</v>
      </c>
    </row>
    <row r="8" spans="1:19" ht="15" customHeight="1" x14ac:dyDescent="0.25">
      <c r="B8" s="14" t="s">
        <v>102</v>
      </c>
      <c r="C8" s="225">
        <v>918.6</v>
      </c>
      <c r="D8" s="226">
        <v>6955.7</v>
      </c>
      <c r="E8" s="219">
        <v>1762.8</v>
      </c>
      <c r="F8" s="227">
        <v>10758.1</v>
      </c>
      <c r="G8" s="219">
        <v>688</v>
      </c>
      <c r="H8" s="219">
        <v>12.1</v>
      </c>
      <c r="I8" s="219">
        <v>132.80000000000001</v>
      </c>
    </row>
    <row r="9" spans="1:19" ht="15" customHeight="1" x14ac:dyDescent="0.25">
      <c r="B9" s="3" t="s">
        <v>100</v>
      </c>
      <c r="C9" s="222">
        <v>8.6</v>
      </c>
      <c r="D9" s="223">
        <v>11.2</v>
      </c>
      <c r="E9" s="220">
        <v>23.2</v>
      </c>
      <c r="F9" s="224">
        <v>13.1</v>
      </c>
      <c r="G9" s="220">
        <v>0.4</v>
      </c>
      <c r="H9" s="220">
        <v>2.4</v>
      </c>
      <c r="I9" s="220">
        <v>0.6</v>
      </c>
    </row>
    <row r="10" spans="1:19" ht="15" customHeight="1" x14ac:dyDescent="0.25">
      <c r="B10" s="14" t="s">
        <v>96</v>
      </c>
      <c r="C10" s="225">
        <v>4372.3655301992394</v>
      </c>
      <c r="D10" s="226">
        <v>1711.9127251130399</v>
      </c>
      <c r="E10" s="219">
        <v>3148.89436296228</v>
      </c>
      <c r="F10" s="227">
        <v>15204.3732746322</v>
      </c>
      <c r="G10" s="219">
        <v>2537.2334704600003</v>
      </c>
      <c r="H10" s="219">
        <v>175.89420786446701</v>
      </c>
      <c r="I10" s="219">
        <v>3515</v>
      </c>
    </row>
    <row r="11" spans="1:19" ht="15" customHeight="1" x14ac:dyDescent="0.25">
      <c r="B11" s="3" t="s">
        <v>94</v>
      </c>
      <c r="C11" s="222">
        <v>1.9872388283157221</v>
      </c>
      <c r="D11" s="223">
        <v>6.7895837781193569E-2</v>
      </c>
      <c r="E11" s="220">
        <v>0.48416455903875072</v>
      </c>
      <c r="F11" s="224">
        <v>0.41829753565248706</v>
      </c>
      <c r="G11" s="220">
        <v>0.11298320966167756</v>
      </c>
      <c r="H11" s="220">
        <v>9.3158218950367768</v>
      </c>
      <c r="I11" s="220">
        <v>1.8535298816880597</v>
      </c>
    </row>
    <row r="12" spans="1:19" ht="15" customHeight="1" thickBot="1" x14ac:dyDescent="0.3">
      <c r="B12" s="94" t="s">
        <v>95</v>
      </c>
      <c r="C12" s="228">
        <v>1230.9370280103701</v>
      </c>
      <c r="D12" s="229">
        <v>2221.88703762558</v>
      </c>
      <c r="E12" s="221">
        <v>30108.978011200699</v>
      </c>
      <c r="F12" s="230">
        <v>16700.616414488301</v>
      </c>
      <c r="G12" s="221">
        <v>1019.4464817200001</v>
      </c>
      <c r="H12" s="221">
        <v>9.7283629855508593</v>
      </c>
      <c r="I12" s="221">
        <v>543</v>
      </c>
    </row>
    <row r="13" spans="1:19" ht="15" customHeight="1" x14ac:dyDescent="0.25">
      <c r="B13" s="4"/>
      <c r="C13" s="4"/>
      <c r="D13" s="4"/>
      <c r="E13" s="4"/>
      <c r="F13" s="4"/>
      <c r="G13" s="5"/>
      <c r="H13" s="5"/>
      <c r="I13" s="5"/>
    </row>
    <row r="14" spans="1:19" ht="15" customHeight="1" x14ac:dyDescent="0.25">
      <c r="A14" s="60" t="s">
        <v>65</v>
      </c>
      <c r="B14" s="341" t="s">
        <v>167</v>
      </c>
      <c r="C14" s="342"/>
      <c r="D14" s="342"/>
      <c r="E14" s="342"/>
      <c r="F14" s="342"/>
      <c r="G14" s="342"/>
      <c r="H14" s="342"/>
      <c r="I14" s="342"/>
      <c r="K14"/>
      <c r="L14"/>
      <c r="M14"/>
      <c r="N14"/>
      <c r="O14"/>
      <c r="P14"/>
      <c r="Q14"/>
      <c r="R14"/>
      <c r="S14"/>
    </row>
    <row r="15" spans="1:19" ht="30" customHeight="1" x14ac:dyDescent="0.25">
      <c r="A15" s="60" t="s">
        <v>17</v>
      </c>
      <c r="B15" s="345" t="s">
        <v>134</v>
      </c>
      <c r="C15" s="346"/>
      <c r="D15" s="346"/>
      <c r="E15" s="346"/>
      <c r="F15" s="346"/>
      <c r="G15" s="346"/>
      <c r="H15" s="346"/>
      <c r="I15" s="346"/>
    </row>
    <row r="16" spans="1:19" ht="15" customHeight="1" x14ac:dyDescent="0.25">
      <c r="A16" s="93" t="s">
        <v>8</v>
      </c>
      <c r="B16" s="347" t="s">
        <v>164</v>
      </c>
      <c r="C16" s="348"/>
      <c r="D16" s="348"/>
      <c r="E16" s="348"/>
      <c r="F16" s="348"/>
      <c r="G16" s="348"/>
      <c r="H16" s="348"/>
      <c r="I16" s="348"/>
    </row>
    <row r="17" spans="1:17" ht="15" customHeight="1" x14ac:dyDescent="0.25">
      <c r="A17" s="93" t="s">
        <v>2</v>
      </c>
      <c r="B17" s="349" t="s">
        <v>177</v>
      </c>
      <c r="C17" s="348"/>
      <c r="D17" s="348"/>
      <c r="E17" s="348"/>
      <c r="F17" s="348"/>
      <c r="G17" s="348"/>
      <c r="H17" s="348"/>
      <c r="I17" s="348"/>
    </row>
    <row r="18" spans="1:17" ht="15" customHeight="1" x14ac:dyDescent="0.25">
      <c r="H18"/>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9">
    <mergeCell ref="B2:I2"/>
    <mergeCell ref="G3:I3"/>
    <mergeCell ref="B15:I15"/>
    <mergeCell ref="B16:I16"/>
    <mergeCell ref="B17:I17"/>
    <mergeCell ref="B3:B4"/>
    <mergeCell ref="C3:C4"/>
    <mergeCell ref="D3:F3"/>
    <mergeCell ref="B14:I14"/>
  </mergeCells>
  <hyperlinks>
    <hyperlink ref="I1" location="Contents!A1" display="[contents Ç]" xr:uid="{00000000-0004-0000-02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showGridLines="0" zoomScaleNormal="100" workbookViewId="0">
      <selection activeCell="H1" sqref="H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76" t="s">
        <v>1</v>
      </c>
      <c r="C1" s="73"/>
      <c r="D1" s="73"/>
      <c r="E1" s="13"/>
      <c r="F1" s="13"/>
      <c r="G1" s="13"/>
      <c r="H1" s="76" t="s">
        <v>5</v>
      </c>
    </row>
    <row r="2" spans="1:8" ht="30" customHeight="1" thickBot="1" x14ac:dyDescent="0.3">
      <c r="B2" s="331" t="s">
        <v>9</v>
      </c>
      <c r="C2" s="331"/>
      <c r="D2" s="331"/>
      <c r="E2" s="343"/>
      <c r="F2" s="343"/>
      <c r="G2" s="343"/>
      <c r="H2" s="343"/>
    </row>
    <row r="3" spans="1:8" ht="30" customHeight="1" x14ac:dyDescent="0.25">
      <c r="B3" s="354" t="s">
        <v>18</v>
      </c>
      <c r="C3" s="335" t="s">
        <v>3</v>
      </c>
      <c r="D3" s="357" t="s">
        <v>168</v>
      </c>
      <c r="E3" s="358"/>
      <c r="F3" s="359"/>
      <c r="G3" s="360" t="s">
        <v>171</v>
      </c>
      <c r="H3" s="361"/>
    </row>
    <row r="4" spans="1:8" ht="30" customHeight="1" x14ac:dyDescent="0.25">
      <c r="B4" s="355"/>
      <c r="C4" s="356"/>
      <c r="D4" s="112" t="s">
        <v>29</v>
      </c>
      <c r="E4" s="113" t="s">
        <v>30</v>
      </c>
      <c r="F4" s="114" t="s">
        <v>31</v>
      </c>
      <c r="G4" s="302" t="s">
        <v>169</v>
      </c>
      <c r="H4" s="301" t="s">
        <v>170</v>
      </c>
    </row>
    <row r="5" spans="1:8" ht="15" customHeight="1" x14ac:dyDescent="0.25">
      <c r="B5" s="81">
        <v>1901</v>
      </c>
      <c r="C5" s="141">
        <v>20646</v>
      </c>
      <c r="D5" s="141">
        <v>18426</v>
      </c>
      <c r="E5" s="144">
        <v>207</v>
      </c>
      <c r="F5" s="145">
        <v>2013</v>
      </c>
      <c r="G5" s="141">
        <v>3097</v>
      </c>
      <c r="H5" s="144">
        <f>C5-G5</f>
        <v>17549</v>
      </c>
    </row>
    <row r="6" spans="1:8" ht="15" customHeight="1" x14ac:dyDescent="0.25">
      <c r="B6" s="111">
        <v>1902</v>
      </c>
      <c r="C6" s="142">
        <v>24170</v>
      </c>
      <c r="D6" s="142">
        <v>21916</v>
      </c>
      <c r="E6" s="146">
        <v>290</v>
      </c>
      <c r="F6" s="147">
        <v>1964</v>
      </c>
      <c r="G6" s="142">
        <v>3626</v>
      </c>
      <c r="H6" s="150">
        <f>C6-G6</f>
        <v>20544</v>
      </c>
    </row>
    <row r="7" spans="1:8" ht="15" customHeight="1" x14ac:dyDescent="0.25">
      <c r="B7" s="81">
        <v>1903</v>
      </c>
      <c r="C7" s="141">
        <v>21611</v>
      </c>
      <c r="D7" s="141">
        <v>19339</v>
      </c>
      <c r="E7" s="144">
        <v>320</v>
      </c>
      <c r="F7" s="145">
        <v>1952</v>
      </c>
      <c r="G7" s="141">
        <v>3242</v>
      </c>
      <c r="H7" s="144">
        <f t="shared" ref="H7:H70" si="0">C7-G7</f>
        <v>18369</v>
      </c>
    </row>
    <row r="8" spans="1:8" ht="15" customHeight="1" x14ac:dyDescent="0.25">
      <c r="B8" s="111">
        <v>1904</v>
      </c>
      <c r="C8" s="142">
        <v>28304</v>
      </c>
      <c r="D8" s="142">
        <v>25963</v>
      </c>
      <c r="E8" s="146">
        <v>379</v>
      </c>
      <c r="F8" s="147">
        <v>1962</v>
      </c>
      <c r="G8" s="142">
        <v>4246</v>
      </c>
      <c r="H8" s="150">
        <f t="shared" si="0"/>
        <v>24058</v>
      </c>
    </row>
    <row r="9" spans="1:8" ht="15" customHeight="1" x14ac:dyDescent="0.25">
      <c r="B9" s="81">
        <v>1905</v>
      </c>
      <c r="C9" s="141">
        <v>33610</v>
      </c>
      <c r="D9" s="141">
        <v>31227</v>
      </c>
      <c r="E9" s="144">
        <v>292</v>
      </c>
      <c r="F9" s="145">
        <v>2091</v>
      </c>
      <c r="G9" s="141">
        <v>5042</v>
      </c>
      <c r="H9" s="144">
        <f t="shared" si="0"/>
        <v>28568</v>
      </c>
    </row>
    <row r="10" spans="1:8" ht="15" customHeight="1" x14ac:dyDescent="0.25">
      <c r="B10" s="111">
        <v>1906</v>
      </c>
      <c r="C10" s="142">
        <v>38093</v>
      </c>
      <c r="D10" s="142">
        <v>34094</v>
      </c>
      <c r="E10" s="148">
        <v>369</v>
      </c>
      <c r="F10" s="149">
        <v>3630</v>
      </c>
      <c r="G10" s="303">
        <v>5714</v>
      </c>
      <c r="H10" s="150">
        <f t="shared" si="0"/>
        <v>32379</v>
      </c>
    </row>
    <row r="11" spans="1:8" ht="15" customHeight="1" x14ac:dyDescent="0.25">
      <c r="B11" s="81">
        <v>1907</v>
      </c>
      <c r="C11" s="141">
        <v>41950</v>
      </c>
      <c r="D11" s="141">
        <v>40152</v>
      </c>
      <c r="E11" s="144">
        <v>106</v>
      </c>
      <c r="F11" s="145">
        <v>1692</v>
      </c>
      <c r="G11" s="141">
        <v>6293</v>
      </c>
      <c r="H11" s="144">
        <f t="shared" si="0"/>
        <v>35657</v>
      </c>
    </row>
    <row r="12" spans="1:8" ht="15" customHeight="1" x14ac:dyDescent="0.25">
      <c r="B12" s="111">
        <v>1908</v>
      </c>
      <c r="C12" s="142">
        <v>40995</v>
      </c>
      <c r="D12" s="142">
        <v>40046</v>
      </c>
      <c r="E12" s="146">
        <v>83</v>
      </c>
      <c r="F12" s="147">
        <v>866</v>
      </c>
      <c r="G12" s="142">
        <v>6022</v>
      </c>
      <c r="H12" s="150">
        <f t="shared" si="0"/>
        <v>34973</v>
      </c>
    </row>
    <row r="13" spans="1:8" ht="15" customHeight="1" x14ac:dyDescent="0.25">
      <c r="B13" s="81">
        <v>1909</v>
      </c>
      <c r="C13" s="141">
        <v>37451</v>
      </c>
      <c r="D13" s="141">
        <v>37295</v>
      </c>
      <c r="E13" s="144">
        <v>67</v>
      </c>
      <c r="F13" s="145">
        <v>89</v>
      </c>
      <c r="G13" s="141">
        <v>5733</v>
      </c>
      <c r="H13" s="144">
        <f t="shared" si="0"/>
        <v>31718</v>
      </c>
    </row>
    <row r="14" spans="1:8" ht="15" customHeight="1" x14ac:dyDescent="0.25">
      <c r="B14" s="111">
        <v>1910</v>
      </c>
      <c r="C14" s="142">
        <v>39675</v>
      </c>
      <c r="D14" s="142">
        <v>39359</v>
      </c>
      <c r="E14" s="146">
        <v>48</v>
      </c>
      <c r="F14" s="147">
        <v>268</v>
      </c>
      <c r="G14" s="142">
        <v>5927</v>
      </c>
      <c r="H14" s="150">
        <f t="shared" si="0"/>
        <v>33748</v>
      </c>
    </row>
    <row r="15" spans="1:8" ht="15" customHeight="1" x14ac:dyDescent="0.25">
      <c r="B15" s="81">
        <v>1911</v>
      </c>
      <c r="C15" s="141">
        <v>59549</v>
      </c>
      <c r="D15" s="141">
        <v>59150</v>
      </c>
      <c r="E15" s="144">
        <v>253</v>
      </c>
      <c r="F15" s="145">
        <v>146</v>
      </c>
      <c r="G15" s="141">
        <v>4176</v>
      </c>
      <c r="H15" s="144">
        <f t="shared" si="0"/>
        <v>55373</v>
      </c>
    </row>
    <row r="16" spans="1:8" ht="15" customHeight="1" x14ac:dyDescent="0.25">
      <c r="B16" s="111">
        <v>1912</v>
      </c>
      <c r="C16" s="142">
        <v>88834</v>
      </c>
      <c r="D16" s="142">
        <v>88383</v>
      </c>
      <c r="E16" s="146">
        <v>329</v>
      </c>
      <c r="F16" s="147">
        <v>122</v>
      </c>
      <c r="G16" s="142">
        <v>6225</v>
      </c>
      <c r="H16" s="150">
        <f t="shared" si="0"/>
        <v>82609</v>
      </c>
    </row>
    <row r="17" spans="2:8" ht="15" customHeight="1" x14ac:dyDescent="0.25">
      <c r="B17" s="81">
        <v>1913</v>
      </c>
      <c r="C17" s="141">
        <v>77425</v>
      </c>
      <c r="D17" s="141">
        <v>77015</v>
      </c>
      <c r="E17" s="144">
        <v>407</v>
      </c>
      <c r="F17" s="145">
        <v>3</v>
      </c>
      <c r="G17" s="141">
        <v>5435</v>
      </c>
      <c r="H17" s="144">
        <f t="shared" si="0"/>
        <v>71990</v>
      </c>
    </row>
    <row r="18" spans="2:8" ht="15" customHeight="1" x14ac:dyDescent="0.25">
      <c r="B18" s="111">
        <v>1914</v>
      </c>
      <c r="C18" s="142">
        <v>25730</v>
      </c>
      <c r="D18" s="142">
        <v>25576</v>
      </c>
      <c r="E18" s="146">
        <v>114</v>
      </c>
      <c r="F18" s="147">
        <v>40</v>
      </c>
      <c r="G18" s="142">
        <v>1801</v>
      </c>
      <c r="H18" s="150">
        <f t="shared" si="0"/>
        <v>23929</v>
      </c>
    </row>
    <row r="19" spans="2:8" ht="15" customHeight="1" x14ac:dyDescent="0.25">
      <c r="B19" s="81">
        <v>1915</v>
      </c>
      <c r="C19" s="141">
        <v>19314</v>
      </c>
      <c r="D19" s="141">
        <v>18830</v>
      </c>
      <c r="E19" s="144">
        <v>390</v>
      </c>
      <c r="F19" s="145">
        <v>94</v>
      </c>
      <c r="G19" s="141">
        <v>1352</v>
      </c>
      <c r="H19" s="144">
        <f t="shared" si="0"/>
        <v>17962</v>
      </c>
    </row>
    <row r="20" spans="2:8" ht="15" customHeight="1" x14ac:dyDescent="0.25">
      <c r="B20" s="111">
        <v>1916</v>
      </c>
      <c r="C20" s="142">
        <v>24897</v>
      </c>
      <c r="D20" s="142">
        <v>21662</v>
      </c>
      <c r="E20" s="146">
        <v>2292</v>
      </c>
      <c r="F20" s="147">
        <v>943</v>
      </c>
      <c r="G20" s="142">
        <v>1743</v>
      </c>
      <c r="H20" s="150">
        <f t="shared" si="0"/>
        <v>23154</v>
      </c>
    </row>
    <row r="21" spans="2:8" ht="15" customHeight="1" x14ac:dyDescent="0.25">
      <c r="B21" s="81">
        <v>1917</v>
      </c>
      <c r="C21" s="141">
        <v>15825</v>
      </c>
      <c r="D21" s="141">
        <v>11593</v>
      </c>
      <c r="E21" s="144">
        <v>3381</v>
      </c>
      <c r="F21" s="145">
        <v>851</v>
      </c>
      <c r="G21" s="141">
        <v>1108</v>
      </c>
      <c r="H21" s="144">
        <f t="shared" si="0"/>
        <v>14717</v>
      </c>
    </row>
    <row r="22" spans="2:8" ht="15" customHeight="1" x14ac:dyDescent="0.25">
      <c r="B22" s="111">
        <v>1918</v>
      </c>
      <c r="C22" s="142">
        <v>11853</v>
      </c>
      <c r="D22" s="142">
        <v>7663</v>
      </c>
      <c r="E22" s="150">
        <v>3219</v>
      </c>
      <c r="F22" s="151">
        <v>971</v>
      </c>
      <c r="G22" s="152">
        <v>830</v>
      </c>
      <c r="H22" s="150">
        <f t="shared" si="0"/>
        <v>11023</v>
      </c>
    </row>
    <row r="23" spans="2:8" ht="15" customHeight="1" x14ac:dyDescent="0.25">
      <c r="B23" s="81">
        <v>1919</v>
      </c>
      <c r="C23" s="141">
        <v>37138</v>
      </c>
      <c r="D23" s="141">
        <v>26883</v>
      </c>
      <c r="E23" s="144">
        <v>7989</v>
      </c>
      <c r="F23" s="145">
        <v>2266</v>
      </c>
      <c r="G23" s="141">
        <v>2600</v>
      </c>
      <c r="H23" s="144">
        <f t="shared" si="0"/>
        <v>34538</v>
      </c>
    </row>
    <row r="24" spans="2:8" ht="15" customHeight="1" x14ac:dyDescent="0.25">
      <c r="B24" s="111">
        <v>1920</v>
      </c>
      <c r="C24" s="142">
        <v>64783</v>
      </c>
      <c r="D24" s="142">
        <v>58618</v>
      </c>
      <c r="E24" s="150">
        <v>5008</v>
      </c>
      <c r="F24" s="151">
        <v>1157</v>
      </c>
      <c r="G24" s="152">
        <v>4535</v>
      </c>
      <c r="H24" s="150">
        <f t="shared" si="0"/>
        <v>60248</v>
      </c>
    </row>
    <row r="25" spans="2:8" ht="15" customHeight="1" x14ac:dyDescent="0.25">
      <c r="B25" s="81">
        <v>1921</v>
      </c>
      <c r="C25" s="141">
        <v>24597</v>
      </c>
      <c r="D25" s="141">
        <v>18387</v>
      </c>
      <c r="E25" s="144">
        <v>5167</v>
      </c>
      <c r="F25" s="145">
        <v>1043</v>
      </c>
      <c r="G25" s="141">
        <v>1722</v>
      </c>
      <c r="H25" s="144">
        <f t="shared" si="0"/>
        <v>22875</v>
      </c>
    </row>
    <row r="26" spans="2:8" ht="15" customHeight="1" x14ac:dyDescent="0.25">
      <c r="B26" s="111">
        <v>1922</v>
      </c>
      <c r="C26" s="142">
        <v>39795</v>
      </c>
      <c r="D26" s="142">
        <v>30536</v>
      </c>
      <c r="E26" s="150">
        <v>8488</v>
      </c>
      <c r="F26" s="151">
        <v>771</v>
      </c>
      <c r="G26" s="152">
        <v>2786</v>
      </c>
      <c r="H26" s="150">
        <f t="shared" si="0"/>
        <v>37009</v>
      </c>
    </row>
    <row r="27" spans="2:8" ht="15" customHeight="1" x14ac:dyDescent="0.25">
      <c r="B27" s="81">
        <v>1923</v>
      </c>
      <c r="C27" s="141">
        <v>40171</v>
      </c>
      <c r="D27" s="141">
        <v>28395</v>
      </c>
      <c r="E27" s="144">
        <v>11195</v>
      </c>
      <c r="F27" s="145">
        <v>581</v>
      </c>
      <c r="G27" s="141">
        <v>2812</v>
      </c>
      <c r="H27" s="144">
        <f t="shared" si="0"/>
        <v>37359</v>
      </c>
    </row>
    <row r="28" spans="2:8" ht="15" customHeight="1" x14ac:dyDescent="0.25">
      <c r="B28" s="111">
        <v>1924</v>
      </c>
      <c r="C28" s="142">
        <v>29710</v>
      </c>
      <c r="D28" s="142">
        <v>17294</v>
      </c>
      <c r="E28" s="150">
        <v>12003</v>
      </c>
      <c r="F28" s="151">
        <v>413</v>
      </c>
      <c r="G28" s="152">
        <v>2080</v>
      </c>
      <c r="H28" s="150">
        <f t="shared" si="0"/>
        <v>27630</v>
      </c>
    </row>
    <row r="29" spans="2:8" ht="15" customHeight="1" x14ac:dyDescent="0.25">
      <c r="B29" s="81">
        <v>1925</v>
      </c>
      <c r="C29" s="141">
        <v>22884</v>
      </c>
      <c r="D29" s="141">
        <v>15697</v>
      </c>
      <c r="E29" s="144">
        <v>6818</v>
      </c>
      <c r="F29" s="145">
        <v>369</v>
      </c>
      <c r="G29" s="141">
        <v>1602</v>
      </c>
      <c r="H29" s="144">
        <f t="shared" si="0"/>
        <v>21282</v>
      </c>
    </row>
    <row r="30" spans="2:8" ht="15" customHeight="1" x14ac:dyDescent="0.25">
      <c r="B30" s="111">
        <v>1926</v>
      </c>
      <c r="C30" s="142">
        <v>42067</v>
      </c>
      <c r="D30" s="142">
        <v>34538</v>
      </c>
      <c r="E30" s="150">
        <v>7087</v>
      </c>
      <c r="F30" s="151">
        <v>442</v>
      </c>
      <c r="G30" s="152">
        <v>2945</v>
      </c>
      <c r="H30" s="150">
        <f t="shared" si="0"/>
        <v>39122</v>
      </c>
    </row>
    <row r="31" spans="2:8" ht="15" customHeight="1" x14ac:dyDescent="0.25">
      <c r="B31" s="81">
        <v>1927</v>
      </c>
      <c r="C31" s="141">
        <v>27674</v>
      </c>
      <c r="D31" s="141">
        <v>24375</v>
      </c>
      <c r="E31" s="144">
        <v>3073</v>
      </c>
      <c r="F31" s="145">
        <v>226</v>
      </c>
      <c r="G31" s="141">
        <v>1937</v>
      </c>
      <c r="H31" s="144">
        <f t="shared" si="0"/>
        <v>25737</v>
      </c>
    </row>
    <row r="32" spans="2:8" ht="15" customHeight="1" x14ac:dyDescent="0.25">
      <c r="B32" s="111">
        <v>1928</v>
      </c>
      <c r="C32" s="142">
        <v>34297</v>
      </c>
      <c r="D32" s="142">
        <v>32084</v>
      </c>
      <c r="E32" s="150">
        <v>2013</v>
      </c>
      <c r="F32" s="151">
        <v>200</v>
      </c>
      <c r="G32" s="152">
        <v>2401</v>
      </c>
      <c r="H32" s="150">
        <f t="shared" si="0"/>
        <v>31896</v>
      </c>
    </row>
    <row r="33" spans="2:8" ht="15" customHeight="1" x14ac:dyDescent="0.25">
      <c r="B33" s="81">
        <v>1929</v>
      </c>
      <c r="C33" s="141">
        <v>40361</v>
      </c>
      <c r="D33" s="141">
        <v>35898</v>
      </c>
      <c r="E33" s="144">
        <v>4122</v>
      </c>
      <c r="F33" s="145">
        <v>341</v>
      </c>
      <c r="G33" s="141">
        <v>2825</v>
      </c>
      <c r="H33" s="144">
        <f t="shared" si="0"/>
        <v>37536</v>
      </c>
    </row>
    <row r="34" spans="2:8" ht="15" customHeight="1" x14ac:dyDescent="0.25">
      <c r="B34" s="111">
        <v>1930</v>
      </c>
      <c r="C34" s="142">
        <v>23196</v>
      </c>
      <c r="D34" s="142">
        <v>15805</v>
      </c>
      <c r="E34" s="150">
        <v>7014</v>
      </c>
      <c r="F34" s="151">
        <v>377</v>
      </c>
      <c r="G34" s="152">
        <v>1624</v>
      </c>
      <c r="H34" s="150">
        <f t="shared" si="0"/>
        <v>21572</v>
      </c>
    </row>
    <row r="35" spans="2:8" ht="15" customHeight="1" x14ac:dyDescent="0.25">
      <c r="B35" s="81">
        <v>1931</v>
      </c>
      <c r="C35" s="141">
        <v>6033</v>
      </c>
      <c r="D35" s="141">
        <v>4055</v>
      </c>
      <c r="E35" s="144">
        <v>1328</v>
      </c>
      <c r="F35" s="145">
        <v>650</v>
      </c>
      <c r="G35" s="141" t="s">
        <v>63</v>
      </c>
      <c r="H35" s="144">
        <v>6033</v>
      </c>
    </row>
    <row r="36" spans="2:8" ht="15" customHeight="1" x14ac:dyDescent="0.25">
      <c r="B36" s="111">
        <v>1932</v>
      </c>
      <c r="C36" s="142">
        <v>5909</v>
      </c>
      <c r="D36" s="142">
        <v>5151</v>
      </c>
      <c r="E36" s="150">
        <v>557</v>
      </c>
      <c r="F36" s="151">
        <v>201</v>
      </c>
      <c r="G36" s="152" t="s">
        <v>63</v>
      </c>
      <c r="H36" s="150">
        <v>5909</v>
      </c>
    </row>
    <row r="37" spans="2:8" ht="15" customHeight="1" x14ac:dyDescent="0.25">
      <c r="B37" s="81">
        <v>1933</v>
      </c>
      <c r="C37" s="141">
        <v>8905</v>
      </c>
      <c r="D37" s="141">
        <v>7872</v>
      </c>
      <c r="E37" s="144">
        <v>720</v>
      </c>
      <c r="F37" s="145">
        <v>313</v>
      </c>
      <c r="G37" s="141" t="s">
        <v>63</v>
      </c>
      <c r="H37" s="144">
        <v>8905</v>
      </c>
    </row>
    <row r="38" spans="2:8" ht="15" customHeight="1" x14ac:dyDescent="0.25">
      <c r="B38" s="111">
        <v>1934</v>
      </c>
      <c r="C38" s="142">
        <v>7472</v>
      </c>
      <c r="D38" s="142">
        <v>6491</v>
      </c>
      <c r="E38" s="150">
        <v>623</v>
      </c>
      <c r="F38" s="151">
        <v>358</v>
      </c>
      <c r="G38" s="152" t="s">
        <v>63</v>
      </c>
      <c r="H38" s="150">
        <v>7472</v>
      </c>
    </row>
    <row r="39" spans="2:8" ht="15" customHeight="1" x14ac:dyDescent="0.25">
      <c r="B39" s="81">
        <v>1935</v>
      </c>
      <c r="C39" s="141">
        <v>9140</v>
      </c>
      <c r="D39" s="141">
        <v>8228</v>
      </c>
      <c r="E39" s="144">
        <v>434</v>
      </c>
      <c r="F39" s="145">
        <v>478</v>
      </c>
      <c r="G39" s="141" t="s">
        <v>63</v>
      </c>
      <c r="H39" s="144">
        <v>9140</v>
      </c>
    </row>
    <row r="40" spans="2:8" ht="15" customHeight="1" x14ac:dyDescent="0.25">
      <c r="B40" s="111">
        <v>1936</v>
      </c>
      <c r="C40" s="142">
        <v>12484</v>
      </c>
      <c r="D40" s="142">
        <v>12024</v>
      </c>
      <c r="E40" s="150" t="s">
        <v>63</v>
      </c>
      <c r="F40" s="151">
        <v>460</v>
      </c>
      <c r="G40" s="152" t="s">
        <v>63</v>
      </c>
      <c r="H40" s="150">
        <v>12484</v>
      </c>
    </row>
    <row r="41" spans="2:8" ht="15" customHeight="1" x14ac:dyDescent="0.25">
      <c r="B41" s="81">
        <v>1937</v>
      </c>
      <c r="C41" s="141">
        <v>14667</v>
      </c>
      <c r="D41" s="141">
        <v>13505</v>
      </c>
      <c r="E41" s="144" t="s">
        <v>63</v>
      </c>
      <c r="F41" s="145">
        <v>1162</v>
      </c>
      <c r="G41" s="141" t="s">
        <v>63</v>
      </c>
      <c r="H41" s="144">
        <v>14667</v>
      </c>
    </row>
    <row r="42" spans="2:8" ht="15" customHeight="1" x14ac:dyDescent="0.25">
      <c r="B42" s="111">
        <v>1938</v>
      </c>
      <c r="C42" s="142">
        <v>13609</v>
      </c>
      <c r="D42" s="142">
        <v>11290</v>
      </c>
      <c r="E42" s="150" t="s">
        <v>63</v>
      </c>
      <c r="F42" s="151">
        <v>2319</v>
      </c>
      <c r="G42" s="152" t="s">
        <v>63</v>
      </c>
      <c r="H42" s="150">
        <v>13609</v>
      </c>
    </row>
    <row r="43" spans="2:8" ht="15" customHeight="1" x14ac:dyDescent="0.25">
      <c r="B43" s="81">
        <v>1939</v>
      </c>
      <c r="C43" s="141">
        <v>17807</v>
      </c>
      <c r="D43" s="141">
        <v>17466</v>
      </c>
      <c r="E43" s="144" t="s">
        <v>63</v>
      </c>
      <c r="F43" s="145">
        <v>341</v>
      </c>
      <c r="G43" s="141" t="s">
        <v>63</v>
      </c>
      <c r="H43" s="144">
        <v>17807</v>
      </c>
    </row>
    <row r="44" spans="2:8" ht="15" customHeight="1" x14ac:dyDescent="0.25">
      <c r="B44" s="111">
        <v>1940</v>
      </c>
      <c r="C44" s="142">
        <v>13226</v>
      </c>
      <c r="D44" s="142">
        <v>13013</v>
      </c>
      <c r="E44" s="150" t="s">
        <v>63</v>
      </c>
      <c r="F44" s="151">
        <v>213</v>
      </c>
      <c r="G44" s="152" t="s">
        <v>63</v>
      </c>
      <c r="H44" s="150">
        <v>13226</v>
      </c>
    </row>
    <row r="45" spans="2:8" ht="15" customHeight="1" x14ac:dyDescent="0.25">
      <c r="B45" s="81">
        <v>1941</v>
      </c>
      <c r="C45" s="141">
        <v>6260</v>
      </c>
      <c r="D45" s="141">
        <v>6191</v>
      </c>
      <c r="E45" s="144" t="s">
        <v>63</v>
      </c>
      <c r="F45" s="145">
        <v>69</v>
      </c>
      <c r="G45" s="141" t="s">
        <v>63</v>
      </c>
      <c r="H45" s="144">
        <v>6260</v>
      </c>
    </row>
    <row r="46" spans="2:8" ht="15" customHeight="1" x14ac:dyDescent="0.25">
      <c r="B46" s="111">
        <v>1942</v>
      </c>
      <c r="C46" s="142">
        <v>2214</v>
      </c>
      <c r="D46" s="142">
        <v>2108</v>
      </c>
      <c r="E46" s="150" t="s">
        <v>63</v>
      </c>
      <c r="F46" s="151">
        <v>106</v>
      </c>
      <c r="G46" s="152" t="s">
        <v>63</v>
      </c>
      <c r="H46" s="150">
        <v>2214</v>
      </c>
    </row>
    <row r="47" spans="2:8" ht="15" customHeight="1" x14ac:dyDescent="0.25">
      <c r="B47" s="81">
        <v>1943</v>
      </c>
      <c r="C47" s="141">
        <v>893</v>
      </c>
      <c r="D47" s="141">
        <v>660</v>
      </c>
      <c r="E47" s="144" t="s">
        <v>63</v>
      </c>
      <c r="F47" s="145">
        <v>233</v>
      </c>
      <c r="G47" s="141" t="s">
        <v>63</v>
      </c>
      <c r="H47" s="144">
        <v>893</v>
      </c>
    </row>
    <row r="48" spans="2:8" ht="15" customHeight="1" x14ac:dyDescent="0.25">
      <c r="B48" s="111">
        <v>1944</v>
      </c>
      <c r="C48" s="142">
        <v>2424</v>
      </c>
      <c r="D48" s="142">
        <v>2168</v>
      </c>
      <c r="E48" s="150" t="s">
        <v>63</v>
      </c>
      <c r="F48" s="151">
        <v>256</v>
      </c>
      <c r="G48" s="152" t="s">
        <v>63</v>
      </c>
      <c r="H48" s="150">
        <v>2424</v>
      </c>
    </row>
    <row r="49" spans="2:8" ht="15" customHeight="1" x14ac:dyDescent="0.25">
      <c r="B49" s="81">
        <v>1945</v>
      </c>
      <c r="C49" s="141">
        <v>5938</v>
      </c>
      <c r="D49" s="141">
        <v>5728</v>
      </c>
      <c r="E49" s="144" t="s">
        <v>63</v>
      </c>
      <c r="F49" s="145">
        <v>210</v>
      </c>
      <c r="G49" s="141" t="s">
        <v>63</v>
      </c>
      <c r="H49" s="144">
        <v>5938</v>
      </c>
    </row>
    <row r="50" spans="2:8" ht="15" customHeight="1" x14ac:dyDescent="0.25">
      <c r="B50" s="111">
        <v>1946</v>
      </c>
      <c r="C50" s="142">
        <v>8275</v>
      </c>
      <c r="D50" s="142">
        <v>8123</v>
      </c>
      <c r="E50" s="150" t="s">
        <v>63</v>
      </c>
      <c r="F50" s="151">
        <v>152</v>
      </c>
      <c r="G50" s="152" t="s">
        <v>63</v>
      </c>
      <c r="H50" s="150">
        <v>8275</v>
      </c>
    </row>
    <row r="51" spans="2:8" ht="15" customHeight="1" x14ac:dyDescent="0.25">
      <c r="B51" s="81">
        <v>1947</v>
      </c>
      <c r="C51" s="141">
        <v>12838</v>
      </c>
      <c r="D51" s="141">
        <v>12128</v>
      </c>
      <c r="E51" s="144" t="s">
        <v>63</v>
      </c>
      <c r="F51" s="145">
        <v>710</v>
      </c>
      <c r="G51" s="141" t="s">
        <v>63</v>
      </c>
      <c r="H51" s="144">
        <v>12838</v>
      </c>
    </row>
    <row r="52" spans="2:8" ht="15" customHeight="1" x14ac:dyDescent="0.25">
      <c r="B52" s="111">
        <v>1948</v>
      </c>
      <c r="C52" s="142">
        <v>12343</v>
      </c>
      <c r="D52" s="142">
        <v>11474</v>
      </c>
      <c r="E52" s="150" t="s">
        <v>63</v>
      </c>
      <c r="F52" s="151">
        <v>869</v>
      </c>
      <c r="G52" s="152" t="s">
        <v>63</v>
      </c>
      <c r="H52" s="150">
        <v>12343</v>
      </c>
    </row>
    <row r="53" spans="2:8" ht="15" customHeight="1" x14ac:dyDescent="0.25">
      <c r="B53" s="81">
        <v>1949</v>
      </c>
      <c r="C53" s="141">
        <v>17296</v>
      </c>
      <c r="D53" s="141">
        <v>15647</v>
      </c>
      <c r="E53" s="144" t="s">
        <v>63</v>
      </c>
      <c r="F53" s="145">
        <v>1649</v>
      </c>
      <c r="G53" s="141" t="s">
        <v>63</v>
      </c>
      <c r="H53" s="144">
        <v>17296</v>
      </c>
    </row>
    <row r="54" spans="2:8" ht="15" customHeight="1" x14ac:dyDescent="0.25">
      <c r="B54" s="111">
        <v>1950</v>
      </c>
      <c r="C54" s="142">
        <v>21892</v>
      </c>
      <c r="D54" s="142">
        <v>21491</v>
      </c>
      <c r="E54" s="150">
        <v>401</v>
      </c>
      <c r="F54" s="151" t="s">
        <v>63</v>
      </c>
      <c r="G54" s="152" t="s">
        <v>63</v>
      </c>
      <c r="H54" s="150">
        <v>21892</v>
      </c>
    </row>
    <row r="55" spans="2:8" ht="15" customHeight="1" x14ac:dyDescent="0.25">
      <c r="B55" s="81">
        <v>1951</v>
      </c>
      <c r="C55" s="141">
        <v>34015</v>
      </c>
      <c r="D55" s="141">
        <v>33341</v>
      </c>
      <c r="E55" s="144">
        <v>674</v>
      </c>
      <c r="F55" s="145" t="s">
        <v>63</v>
      </c>
      <c r="G55" s="141">
        <v>351</v>
      </c>
      <c r="H55" s="144">
        <f t="shared" si="0"/>
        <v>33664</v>
      </c>
    </row>
    <row r="56" spans="2:8" ht="15" customHeight="1" x14ac:dyDescent="0.25">
      <c r="B56" s="111">
        <v>1952</v>
      </c>
      <c r="C56" s="142">
        <v>47407</v>
      </c>
      <c r="D56" s="142">
        <v>46544</v>
      </c>
      <c r="E56" s="150">
        <v>863</v>
      </c>
      <c r="F56" s="151" t="s">
        <v>63</v>
      </c>
      <c r="G56" s="152">
        <v>389</v>
      </c>
      <c r="H56" s="150">
        <f t="shared" si="0"/>
        <v>47018</v>
      </c>
    </row>
    <row r="57" spans="2:8" ht="15" customHeight="1" x14ac:dyDescent="0.25">
      <c r="B57" s="81">
        <v>1953</v>
      </c>
      <c r="C57" s="141">
        <v>39962</v>
      </c>
      <c r="D57" s="141">
        <v>39026</v>
      </c>
      <c r="E57" s="144">
        <v>936</v>
      </c>
      <c r="F57" s="145" t="s">
        <v>63</v>
      </c>
      <c r="G57" s="141">
        <v>276</v>
      </c>
      <c r="H57" s="144">
        <f t="shared" si="0"/>
        <v>39686</v>
      </c>
    </row>
    <row r="58" spans="2:8" ht="15" customHeight="1" x14ac:dyDescent="0.25">
      <c r="B58" s="111">
        <v>1954</v>
      </c>
      <c r="C58" s="142">
        <v>41190</v>
      </c>
      <c r="D58" s="142">
        <v>40234</v>
      </c>
      <c r="E58" s="150">
        <v>956</v>
      </c>
      <c r="F58" s="151" t="s">
        <v>63</v>
      </c>
      <c r="G58" s="152">
        <v>179</v>
      </c>
      <c r="H58" s="150">
        <f t="shared" si="0"/>
        <v>41011</v>
      </c>
    </row>
    <row r="59" spans="2:8" ht="15" customHeight="1" x14ac:dyDescent="0.25">
      <c r="B59" s="81">
        <v>1955</v>
      </c>
      <c r="C59" s="141">
        <v>30147</v>
      </c>
      <c r="D59" s="141">
        <v>28690</v>
      </c>
      <c r="E59" s="144">
        <v>1457</v>
      </c>
      <c r="F59" s="145" t="s">
        <v>63</v>
      </c>
      <c r="G59" s="141">
        <v>351</v>
      </c>
      <c r="H59" s="144">
        <f t="shared" si="0"/>
        <v>29796</v>
      </c>
    </row>
    <row r="60" spans="2:8" ht="15" customHeight="1" x14ac:dyDescent="0.25">
      <c r="B60" s="111">
        <v>1956</v>
      </c>
      <c r="C60" s="142">
        <v>28096</v>
      </c>
      <c r="D60" s="142">
        <v>26072</v>
      </c>
      <c r="E60" s="150">
        <v>2024</v>
      </c>
      <c r="F60" s="151" t="s">
        <v>63</v>
      </c>
      <c r="G60" s="152">
        <v>1079</v>
      </c>
      <c r="H60" s="150">
        <f t="shared" si="0"/>
        <v>27017</v>
      </c>
    </row>
    <row r="61" spans="2:8" ht="15" customHeight="1" x14ac:dyDescent="0.25">
      <c r="B61" s="81">
        <v>1957</v>
      </c>
      <c r="C61" s="141">
        <v>33894</v>
      </c>
      <c r="D61" s="141">
        <v>32150</v>
      </c>
      <c r="E61" s="144">
        <v>1744</v>
      </c>
      <c r="F61" s="145" t="s">
        <v>63</v>
      </c>
      <c r="G61" s="141">
        <v>1538</v>
      </c>
      <c r="H61" s="144">
        <f t="shared" si="0"/>
        <v>32356</v>
      </c>
    </row>
    <row r="62" spans="2:8" ht="15" customHeight="1" x14ac:dyDescent="0.25">
      <c r="B62" s="111">
        <v>1958</v>
      </c>
      <c r="C62" s="142">
        <v>35600</v>
      </c>
      <c r="D62" s="142">
        <v>29207</v>
      </c>
      <c r="E62" s="150">
        <v>6393</v>
      </c>
      <c r="F62" s="151" t="s">
        <v>63</v>
      </c>
      <c r="G62" s="152">
        <v>1570</v>
      </c>
      <c r="H62" s="150">
        <f t="shared" si="0"/>
        <v>34030</v>
      </c>
    </row>
    <row r="63" spans="2:8" ht="15" customHeight="1" x14ac:dyDescent="0.25">
      <c r="B63" s="81">
        <v>1959</v>
      </c>
      <c r="C63" s="141">
        <v>34754</v>
      </c>
      <c r="D63" s="141">
        <v>29780</v>
      </c>
      <c r="E63" s="144">
        <v>4974</v>
      </c>
      <c r="F63" s="145" t="s">
        <v>63</v>
      </c>
      <c r="G63" s="141">
        <v>1296</v>
      </c>
      <c r="H63" s="144">
        <f t="shared" si="0"/>
        <v>33458</v>
      </c>
    </row>
    <row r="64" spans="2:8" ht="15" customHeight="1" x14ac:dyDescent="0.25">
      <c r="B64" s="111">
        <v>1960</v>
      </c>
      <c r="C64" s="142">
        <v>35159</v>
      </c>
      <c r="D64" s="142">
        <v>28513</v>
      </c>
      <c r="E64" s="150">
        <v>6646</v>
      </c>
      <c r="F64" s="151" t="s">
        <v>63</v>
      </c>
      <c r="G64" s="152">
        <v>2841</v>
      </c>
      <c r="H64" s="150">
        <f t="shared" si="0"/>
        <v>32318</v>
      </c>
    </row>
    <row r="65" spans="1:8" ht="15" customHeight="1" x14ac:dyDescent="0.25">
      <c r="B65" s="81">
        <v>1961</v>
      </c>
      <c r="C65" s="141">
        <v>38572</v>
      </c>
      <c r="D65" s="141">
        <v>27499</v>
      </c>
      <c r="E65" s="144">
        <v>11073</v>
      </c>
      <c r="F65" s="145" t="s">
        <v>63</v>
      </c>
      <c r="G65" s="141">
        <v>5046</v>
      </c>
      <c r="H65" s="144">
        <f t="shared" si="0"/>
        <v>33526</v>
      </c>
    </row>
    <row r="66" spans="1:8" ht="15" customHeight="1" x14ac:dyDescent="0.25">
      <c r="B66" s="111">
        <v>1962</v>
      </c>
      <c r="C66" s="142">
        <v>43002</v>
      </c>
      <c r="D66" s="142">
        <v>24376</v>
      </c>
      <c r="E66" s="150">
        <v>18626</v>
      </c>
      <c r="F66" s="151" t="s">
        <v>63</v>
      </c>
      <c r="G66" s="152">
        <v>9463</v>
      </c>
      <c r="H66" s="150">
        <f t="shared" si="0"/>
        <v>33539</v>
      </c>
    </row>
    <row r="67" spans="1:8" ht="15" customHeight="1" x14ac:dyDescent="0.25">
      <c r="B67" s="81">
        <v>1963</v>
      </c>
      <c r="C67" s="141">
        <v>55218</v>
      </c>
      <c r="D67" s="141">
        <v>22420</v>
      </c>
      <c r="E67" s="144">
        <v>32798</v>
      </c>
      <c r="F67" s="145" t="s">
        <v>63</v>
      </c>
      <c r="G67" s="141">
        <v>17389</v>
      </c>
      <c r="H67" s="144">
        <f t="shared" si="0"/>
        <v>37829</v>
      </c>
    </row>
    <row r="68" spans="1:8" ht="15" customHeight="1" x14ac:dyDescent="0.25">
      <c r="B68" s="111">
        <v>1964</v>
      </c>
      <c r="C68" s="142">
        <v>75576</v>
      </c>
      <c r="D68" s="142">
        <v>17232</v>
      </c>
      <c r="E68" s="150">
        <v>58344</v>
      </c>
      <c r="F68" s="151" t="s">
        <v>63</v>
      </c>
      <c r="G68" s="152">
        <v>32256</v>
      </c>
      <c r="H68" s="150">
        <f t="shared" si="0"/>
        <v>43320</v>
      </c>
    </row>
    <row r="69" spans="1:8" ht="15" customHeight="1" x14ac:dyDescent="0.25">
      <c r="B69" s="81">
        <v>1965</v>
      </c>
      <c r="C69" s="141">
        <v>91488</v>
      </c>
      <c r="D69" s="141">
        <v>17557</v>
      </c>
      <c r="E69" s="144">
        <v>73931</v>
      </c>
      <c r="F69" s="145" t="s">
        <v>63</v>
      </c>
      <c r="G69" s="141">
        <v>28736</v>
      </c>
      <c r="H69" s="144">
        <f t="shared" si="0"/>
        <v>62752</v>
      </c>
    </row>
    <row r="70" spans="1:8" ht="15" customHeight="1" x14ac:dyDescent="0.25">
      <c r="B70" s="111">
        <v>1966</v>
      </c>
      <c r="C70" s="142">
        <v>111995</v>
      </c>
      <c r="D70" s="142">
        <v>33266</v>
      </c>
      <c r="E70" s="150">
        <v>78729</v>
      </c>
      <c r="F70" s="151" t="s">
        <v>63</v>
      </c>
      <c r="G70" s="152">
        <v>20388</v>
      </c>
      <c r="H70" s="150">
        <f t="shared" si="0"/>
        <v>91607</v>
      </c>
    </row>
    <row r="71" spans="1:8" ht="15" customHeight="1" x14ac:dyDescent="0.25">
      <c r="B71" s="81">
        <v>1967</v>
      </c>
      <c r="C71" s="141">
        <v>94712</v>
      </c>
      <c r="D71" s="141">
        <v>28584</v>
      </c>
      <c r="E71" s="144">
        <v>66128</v>
      </c>
      <c r="F71" s="145" t="s">
        <v>63</v>
      </c>
      <c r="G71" s="141">
        <v>16197</v>
      </c>
      <c r="H71" s="144">
        <f t="shared" ref="H71:H77" si="1">C71-G71</f>
        <v>78515</v>
      </c>
    </row>
    <row r="72" spans="1:8" ht="15" customHeight="1" x14ac:dyDescent="0.25">
      <c r="B72" s="111">
        <v>1968</v>
      </c>
      <c r="C72" s="142">
        <v>96227</v>
      </c>
      <c r="D72" s="142">
        <v>27014</v>
      </c>
      <c r="E72" s="150">
        <v>69213</v>
      </c>
      <c r="F72" s="151" t="s">
        <v>63</v>
      </c>
      <c r="G72" s="152">
        <v>27246</v>
      </c>
      <c r="H72" s="150">
        <f t="shared" si="1"/>
        <v>68981</v>
      </c>
    </row>
    <row r="73" spans="1:8" ht="15" customHeight="1" x14ac:dyDescent="0.25">
      <c r="B73" s="81">
        <v>1969</v>
      </c>
      <c r="C73" s="141">
        <v>155672</v>
      </c>
      <c r="D73" s="141">
        <v>27383</v>
      </c>
      <c r="E73" s="144">
        <v>128289</v>
      </c>
      <c r="F73" s="145" t="s">
        <v>63</v>
      </c>
      <c r="G73" s="141">
        <v>85507</v>
      </c>
      <c r="H73" s="144">
        <f t="shared" si="1"/>
        <v>70165</v>
      </c>
    </row>
    <row r="74" spans="1:8" ht="15" customHeight="1" x14ac:dyDescent="0.25">
      <c r="B74" s="111">
        <v>1970</v>
      </c>
      <c r="C74" s="142">
        <v>183205</v>
      </c>
      <c r="D74" s="142">
        <v>22659</v>
      </c>
      <c r="E74" s="150">
        <v>160546</v>
      </c>
      <c r="F74" s="151" t="s">
        <v>63</v>
      </c>
      <c r="G74" s="152">
        <v>116845</v>
      </c>
      <c r="H74" s="150">
        <f t="shared" si="1"/>
        <v>66360</v>
      </c>
    </row>
    <row r="75" spans="1:8" ht="15" customHeight="1" x14ac:dyDescent="0.25">
      <c r="B75" s="81">
        <v>1971</v>
      </c>
      <c r="C75" s="141">
        <v>158473</v>
      </c>
      <c r="D75" s="141">
        <v>21962</v>
      </c>
      <c r="E75" s="144">
        <v>136511</v>
      </c>
      <c r="F75" s="145" t="s">
        <v>63</v>
      </c>
      <c r="G75" s="141">
        <v>108073</v>
      </c>
      <c r="H75" s="144">
        <f t="shared" si="1"/>
        <v>50400</v>
      </c>
    </row>
    <row r="76" spans="1:8" ht="15" customHeight="1" x14ac:dyDescent="0.25">
      <c r="B76" s="111">
        <v>1972</v>
      </c>
      <c r="C76" s="142">
        <v>115545</v>
      </c>
      <c r="D76" s="142">
        <v>20122</v>
      </c>
      <c r="E76" s="150">
        <v>95423</v>
      </c>
      <c r="F76" s="151" t="s">
        <v>63</v>
      </c>
      <c r="G76" s="152">
        <v>61461</v>
      </c>
      <c r="H76" s="150">
        <f t="shared" si="1"/>
        <v>54084</v>
      </c>
    </row>
    <row r="77" spans="1:8" ht="15" customHeight="1" thickBot="1" x14ac:dyDescent="0.3">
      <c r="B77" s="106">
        <v>1973</v>
      </c>
      <c r="C77" s="143">
        <v>129732</v>
      </c>
      <c r="D77" s="143">
        <v>22091</v>
      </c>
      <c r="E77" s="153">
        <v>107641</v>
      </c>
      <c r="F77" s="154" t="s">
        <v>63</v>
      </c>
      <c r="G77" s="143">
        <v>50215</v>
      </c>
      <c r="H77" s="153">
        <f t="shared" si="1"/>
        <v>79517</v>
      </c>
    </row>
    <row r="78" spans="1:8" ht="15" customHeight="1" x14ac:dyDescent="0.25">
      <c r="B78" s="4"/>
      <c r="C78" s="4"/>
      <c r="D78" s="4"/>
      <c r="E78" s="5"/>
      <c r="F78" s="5"/>
      <c r="G78" s="5"/>
      <c r="H78" s="5"/>
    </row>
    <row r="79" spans="1:8" ht="30" customHeight="1" x14ac:dyDescent="0.25">
      <c r="A79" s="60" t="s">
        <v>17</v>
      </c>
      <c r="B79" s="350" t="s">
        <v>135</v>
      </c>
      <c r="C79" s="352"/>
      <c r="D79" s="352"/>
      <c r="E79" s="352"/>
      <c r="F79" s="352"/>
      <c r="G79" s="352"/>
      <c r="H79" s="352"/>
    </row>
    <row r="80" spans="1:8" ht="15" customHeight="1" x14ac:dyDescent="0.25">
      <c r="A80" s="93" t="s">
        <v>8</v>
      </c>
      <c r="B80" s="353" t="s">
        <v>173</v>
      </c>
      <c r="C80" s="348"/>
      <c r="D80" s="348"/>
      <c r="E80" s="348"/>
      <c r="F80" s="348"/>
      <c r="G80" s="348"/>
      <c r="H80" s="348"/>
    </row>
    <row r="81" spans="1:8" ht="15" customHeight="1" x14ac:dyDescent="0.25">
      <c r="A81" s="93" t="s">
        <v>2</v>
      </c>
      <c r="B81" s="349" t="s">
        <v>177</v>
      </c>
      <c r="C81" s="348"/>
      <c r="D81" s="348"/>
      <c r="E81" s="348"/>
      <c r="F81" s="348"/>
      <c r="G81" s="348"/>
      <c r="H81" s="348"/>
    </row>
    <row r="82" spans="1:8" ht="15" customHeight="1" x14ac:dyDescent="0.25"/>
    <row r="83" spans="1:8" ht="15" customHeight="1" x14ac:dyDescent="0.25"/>
    <row r="84" spans="1:8" ht="15" customHeight="1" x14ac:dyDescent="0.25">
      <c r="C84" s="350"/>
      <c r="D84" s="351"/>
      <c r="E84" s="351"/>
      <c r="F84" s="351"/>
      <c r="G84" s="351"/>
      <c r="H84" s="351"/>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9">
    <mergeCell ref="C84:H84"/>
    <mergeCell ref="B79:H79"/>
    <mergeCell ref="B80:H80"/>
    <mergeCell ref="B81:H81"/>
    <mergeCell ref="B2:H2"/>
    <mergeCell ref="B3:B4"/>
    <mergeCell ref="C3:C4"/>
    <mergeCell ref="D3:F3"/>
    <mergeCell ref="G3:H3"/>
  </mergeCells>
  <hyperlinks>
    <hyperlink ref="H1" location="Contents!A1" display="[contents Ç]" xr:uid="{00000000-0004-0000-0300-000000000000}"/>
  </hyperlinks>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2"/>
  <sheetViews>
    <sheetView showGridLines="0" zoomScaleNormal="100" workbookViewId="0">
      <selection activeCell="F1" sqref="F1"/>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76" t="s">
        <v>1</v>
      </c>
      <c r="C1" s="136"/>
      <c r="D1" s="13"/>
      <c r="E1" s="13"/>
      <c r="F1" s="76" t="s">
        <v>5</v>
      </c>
    </row>
    <row r="2" spans="1:18" s="29" customFormat="1" ht="30" customHeight="1" thickBot="1" x14ac:dyDescent="0.3">
      <c r="B2" s="331" t="s">
        <v>11</v>
      </c>
      <c r="C2" s="343"/>
      <c r="D2" s="343"/>
      <c r="E2" s="343"/>
      <c r="F2" s="343"/>
      <c r="K2"/>
    </row>
    <row r="3" spans="1:18" s="29" customFormat="1" ht="30" customHeight="1" x14ac:dyDescent="0.25">
      <c r="B3" s="354" t="s">
        <v>18</v>
      </c>
      <c r="C3" s="340" t="s">
        <v>17</v>
      </c>
      <c r="D3" s="370"/>
      <c r="E3" s="370"/>
      <c r="F3" s="370"/>
      <c r="K3"/>
    </row>
    <row r="4" spans="1:18" ht="45" customHeight="1" x14ac:dyDescent="0.25">
      <c r="B4" s="368"/>
      <c r="C4" s="364" t="s">
        <v>146</v>
      </c>
      <c r="D4" s="365"/>
      <c r="E4" s="366"/>
      <c r="F4" s="367" t="s">
        <v>162</v>
      </c>
      <c r="M4"/>
      <c r="N4"/>
      <c r="O4"/>
      <c r="P4"/>
      <c r="Q4"/>
      <c r="R4"/>
    </row>
    <row r="5" spans="1:18" ht="30" customHeight="1" x14ac:dyDescent="0.25">
      <c r="B5" s="369"/>
      <c r="C5" s="115" t="s">
        <v>3</v>
      </c>
      <c r="D5" s="285" t="s">
        <v>19</v>
      </c>
      <c r="E5" s="116" t="s">
        <v>20</v>
      </c>
      <c r="F5" s="368"/>
      <c r="M5"/>
      <c r="N5"/>
      <c r="O5"/>
      <c r="P5"/>
      <c r="Q5"/>
      <c r="R5"/>
    </row>
    <row r="6" spans="1:18" ht="15" customHeight="1" x14ac:dyDescent="0.25">
      <c r="B6" s="105">
        <v>2001</v>
      </c>
      <c r="C6" s="272">
        <f>D6+E6</f>
        <v>20223</v>
      </c>
      <c r="D6" s="267">
        <v>5396</v>
      </c>
      <c r="E6" s="273">
        <v>14827</v>
      </c>
      <c r="F6" s="267">
        <v>40000</v>
      </c>
      <c r="L6"/>
      <c r="M6"/>
      <c r="N6"/>
      <c r="O6"/>
      <c r="P6"/>
      <c r="Q6"/>
      <c r="R6"/>
    </row>
    <row r="7" spans="1:18" ht="15" customHeight="1" x14ac:dyDescent="0.25">
      <c r="B7" s="108">
        <v>2002</v>
      </c>
      <c r="C7" s="109">
        <f>D7+E7</f>
        <v>27358</v>
      </c>
      <c r="D7" s="268">
        <v>8813</v>
      </c>
      <c r="E7" s="274">
        <v>18545</v>
      </c>
      <c r="F7" s="268">
        <v>50000</v>
      </c>
      <c r="L7"/>
      <c r="M7"/>
      <c r="N7"/>
      <c r="O7"/>
      <c r="P7"/>
      <c r="Q7"/>
      <c r="R7"/>
    </row>
    <row r="8" spans="1:18" ht="15" customHeight="1" x14ac:dyDescent="0.25">
      <c r="B8" s="81">
        <v>2003</v>
      </c>
      <c r="C8" s="88">
        <f>D8+E8</f>
        <v>27008</v>
      </c>
      <c r="D8" s="269">
        <v>6687</v>
      </c>
      <c r="E8" s="275">
        <v>20321</v>
      </c>
      <c r="F8" s="269">
        <v>60000</v>
      </c>
      <c r="L8"/>
      <c r="M8"/>
      <c r="N8"/>
      <c r="O8"/>
      <c r="P8"/>
      <c r="Q8"/>
      <c r="R8"/>
    </row>
    <row r="9" spans="1:18" ht="15" customHeight="1" x14ac:dyDescent="0.25">
      <c r="B9" s="108">
        <v>2004</v>
      </c>
      <c r="C9" s="109" t="s">
        <v>63</v>
      </c>
      <c r="D9" s="268">
        <v>6757</v>
      </c>
      <c r="E9" s="274" t="s">
        <v>63</v>
      </c>
      <c r="F9" s="268">
        <v>70000</v>
      </c>
      <c r="L9"/>
      <c r="M9"/>
      <c r="N9"/>
      <c r="O9"/>
      <c r="P9"/>
      <c r="Q9"/>
      <c r="R9"/>
    </row>
    <row r="10" spans="1:18" ht="15" customHeight="1" x14ac:dyDescent="0.25">
      <c r="B10" s="81">
        <v>2005</v>
      </c>
      <c r="C10" s="88" t="s">
        <v>63</v>
      </c>
      <c r="D10" s="269">
        <v>6360</v>
      </c>
      <c r="E10" s="275" t="s">
        <v>63</v>
      </c>
      <c r="F10" s="269">
        <v>75000</v>
      </c>
      <c r="L10"/>
      <c r="M10"/>
      <c r="N10"/>
      <c r="O10"/>
      <c r="P10"/>
      <c r="Q10"/>
      <c r="R10"/>
    </row>
    <row r="11" spans="1:18" ht="15" customHeight="1" x14ac:dyDescent="0.25">
      <c r="B11" s="108">
        <v>2006</v>
      </c>
      <c r="C11" s="109" t="s">
        <v>63</v>
      </c>
      <c r="D11" s="268">
        <v>5600</v>
      </c>
      <c r="E11" s="274" t="s">
        <v>63</v>
      </c>
      <c r="F11" s="268">
        <v>80000</v>
      </c>
      <c r="L11"/>
      <c r="M11"/>
      <c r="N11"/>
      <c r="O11"/>
      <c r="P11"/>
      <c r="Q11"/>
      <c r="R11"/>
    </row>
    <row r="12" spans="1:18" ht="15" customHeight="1" x14ac:dyDescent="0.25">
      <c r="B12" s="81">
        <v>2007</v>
      </c>
      <c r="C12" s="88" t="s">
        <v>63</v>
      </c>
      <c r="D12" s="269">
        <v>7890</v>
      </c>
      <c r="E12" s="275" t="s">
        <v>63</v>
      </c>
      <c r="F12" s="269">
        <v>90000</v>
      </c>
      <c r="L12"/>
      <c r="M12"/>
      <c r="N12"/>
      <c r="O12"/>
      <c r="P12"/>
      <c r="Q12"/>
      <c r="R12"/>
    </row>
    <row r="13" spans="1:18" ht="15" customHeight="1" x14ac:dyDescent="0.25">
      <c r="B13" s="108">
        <v>2008</v>
      </c>
      <c r="C13" s="109" t="s">
        <v>63</v>
      </c>
      <c r="D13" s="268">
        <v>20357</v>
      </c>
      <c r="E13" s="274" t="s">
        <v>63</v>
      </c>
      <c r="F13" s="268">
        <v>85000</v>
      </c>
      <c r="L13"/>
      <c r="M13"/>
      <c r="N13"/>
      <c r="O13"/>
      <c r="P13"/>
      <c r="Q13"/>
      <c r="R13"/>
    </row>
    <row r="14" spans="1:18" ht="15" customHeight="1" x14ac:dyDescent="0.25">
      <c r="B14" s="81">
        <v>2009</v>
      </c>
      <c r="C14" s="88" t="s">
        <v>63</v>
      </c>
      <c r="D14" s="269">
        <v>16899</v>
      </c>
      <c r="E14" s="275" t="s">
        <v>63</v>
      </c>
      <c r="F14" s="269">
        <v>75000</v>
      </c>
      <c r="I14"/>
      <c r="J14"/>
      <c r="L14"/>
      <c r="M14"/>
      <c r="N14"/>
      <c r="O14"/>
      <c r="P14"/>
      <c r="Q14"/>
      <c r="R14"/>
    </row>
    <row r="15" spans="1:18" ht="15" customHeight="1" x14ac:dyDescent="0.25">
      <c r="B15" s="108">
        <v>2010</v>
      </c>
      <c r="C15" s="109" t="s">
        <v>63</v>
      </c>
      <c r="D15" s="268">
        <v>2376</v>
      </c>
      <c r="E15" s="274" t="s">
        <v>63</v>
      </c>
      <c r="F15" s="268">
        <v>70000</v>
      </c>
      <c r="I15"/>
      <c r="J15"/>
      <c r="L15"/>
      <c r="M15"/>
      <c r="N15"/>
      <c r="O15"/>
      <c r="P15"/>
      <c r="Q15"/>
      <c r="R15"/>
    </row>
    <row r="16" spans="1:18" ht="15" customHeight="1" x14ac:dyDescent="0.25">
      <c r="B16" s="81">
        <v>2011</v>
      </c>
      <c r="C16" s="88">
        <f>D16+E16</f>
        <v>100978</v>
      </c>
      <c r="D16" s="269">
        <v>43998</v>
      </c>
      <c r="E16" s="275">
        <v>56980</v>
      </c>
      <c r="F16" s="269">
        <v>80000</v>
      </c>
      <c r="I16"/>
      <c r="J16"/>
      <c r="L16"/>
      <c r="M16"/>
      <c r="N16"/>
      <c r="O16"/>
      <c r="P16"/>
      <c r="Q16"/>
      <c r="R16"/>
    </row>
    <row r="17" spans="1:18" ht="15" customHeight="1" x14ac:dyDescent="0.25">
      <c r="B17" s="108">
        <v>2012</v>
      </c>
      <c r="C17" s="109">
        <f>D17+E17</f>
        <v>121418</v>
      </c>
      <c r="D17" s="268">
        <v>51958</v>
      </c>
      <c r="E17" s="274">
        <v>69460</v>
      </c>
      <c r="F17" s="268">
        <v>95000</v>
      </c>
      <c r="I17"/>
      <c r="J17"/>
      <c r="L17"/>
      <c r="M17"/>
      <c r="N17"/>
      <c r="O17"/>
      <c r="P17"/>
      <c r="Q17"/>
      <c r="R17"/>
    </row>
    <row r="18" spans="1:18" ht="15" customHeight="1" thickBot="1" x14ac:dyDescent="0.3">
      <c r="B18" s="106">
        <v>2013</v>
      </c>
      <c r="C18" s="107">
        <f>D18+E18</f>
        <v>128108</v>
      </c>
      <c r="D18" s="270">
        <v>53786</v>
      </c>
      <c r="E18" s="276">
        <v>74322</v>
      </c>
      <c r="F18" s="270">
        <v>110000</v>
      </c>
      <c r="I18"/>
      <c r="J18"/>
      <c r="L18"/>
      <c r="M18"/>
      <c r="N18"/>
      <c r="O18"/>
      <c r="P18"/>
      <c r="Q18"/>
      <c r="R18"/>
    </row>
    <row r="19" spans="1:18" ht="15" customHeight="1" x14ac:dyDescent="0.25">
      <c r="B19" s="4"/>
      <c r="C19" s="5"/>
      <c r="D19" s="5"/>
      <c r="E19" s="5"/>
      <c r="F19" s="5"/>
    </row>
    <row r="20" spans="1:18" ht="45" customHeight="1" x14ac:dyDescent="0.25">
      <c r="A20" s="60" t="s">
        <v>17</v>
      </c>
      <c r="B20" s="345" t="s">
        <v>165</v>
      </c>
      <c r="C20" s="362"/>
      <c r="D20" s="362"/>
      <c r="E20" s="362"/>
      <c r="F20" s="362"/>
    </row>
    <row r="21" spans="1:18" ht="12" customHeight="1" x14ac:dyDescent="0.25">
      <c r="A21" s="93" t="s">
        <v>8</v>
      </c>
      <c r="B21" s="363" t="s">
        <v>175</v>
      </c>
      <c r="C21" s="348"/>
      <c r="D21" s="348"/>
      <c r="E21" s="348"/>
      <c r="F21" s="348"/>
    </row>
    <row r="22" spans="1:18" ht="12" customHeight="1" x14ac:dyDescent="0.25">
      <c r="A22" s="93" t="s">
        <v>2</v>
      </c>
      <c r="B22" s="349" t="s">
        <v>177</v>
      </c>
      <c r="C22" s="348"/>
      <c r="D22" s="348"/>
      <c r="E22" s="348"/>
      <c r="F22" s="348"/>
    </row>
  </sheetData>
  <mergeCells count="8">
    <mergeCell ref="B20:F20"/>
    <mergeCell ref="B21:F21"/>
    <mergeCell ref="B22:F22"/>
    <mergeCell ref="B2:F2"/>
    <mergeCell ref="C4:E4"/>
    <mergeCell ref="F4:F5"/>
    <mergeCell ref="B3:B5"/>
    <mergeCell ref="C3:F3"/>
  </mergeCells>
  <hyperlinks>
    <hyperlink ref="F1" location="Contents!A1" display="[contents Ç]" xr:uid="{00000000-0004-0000-04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1"/>
  <sheetViews>
    <sheetView showGridLines="0" workbookViewId="0">
      <selection activeCell="J1" sqref="J1"/>
    </sheetView>
  </sheetViews>
  <sheetFormatPr defaultRowHeight="15" x14ac:dyDescent="0.25"/>
  <cols>
    <col min="1" max="2" width="8.7109375" customWidth="1"/>
    <col min="3" max="9" width="12.7109375" customWidth="1"/>
    <col min="10" max="10" width="12.7109375" style="57" customWidth="1"/>
  </cols>
  <sheetData>
    <row r="1" spans="1:29" s="38" customFormat="1" ht="30" customHeight="1" x14ac:dyDescent="0.25">
      <c r="A1" s="50" t="s">
        <v>0</v>
      </c>
      <c r="B1" s="175" t="s">
        <v>1</v>
      </c>
      <c r="C1" s="174"/>
      <c r="D1" s="174"/>
      <c r="E1" s="174"/>
      <c r="F1" s="174"/>
      <c r="G1" s="174"/>
      <c r="H1" s="174"/>
      <c r="I1" s="174"/>
      <c r="J1" s="76" t="s">
        <v>5</v>
      </c>
      <c r="M1"/>
    </row>
    <row r="2" spans="1:29" s="38" customFormat="1" ht="30" customHeight="1" thickBot="1" x14ac:dyDescent="0.3">
      <c r="B2" s="371" t="s">
        <v>154</v>
      </c>
      <c r="C2" s="372"/>
      <c r="D2" s="372"/>
      <c r="E2" s="372"/>
      <c r="F2" s="372"/>
      <c r="G2" s="372"/>
      <c r="H2" s="372"/>
      <c r="I2" s="372"/>
      <c r="J2" s="372"/>
      <c r="M2"/>
    </row>
    <row r="3" spans="1:29" s="38" customFormat="1" ht="30" customHeight="1" x14ac:dyDescent="0.25">
      <c r="B3" s="378" t="s">
        <v>18</v>
      </c>
      <c r="C3" s="376" t="s">
        <v>3</v>
      </c>
      <c r="D3" s="377"/>
      <c r="E3" s="380" t="s">
        <v>30</v>
      </c>
      <c r="F3" s="381"/>
      <c r="G3" s="380" t="s">
        <v>29</v>
      </c>
      <c r="H3" s="382"/>
      <c r="I3" s="383" t="s">
        <v>131</v>
      </c>
      <c r="J3" s="381"/>
      <c r="M3"/>
    </row>
    <row r="4" spans="1:29" s="38" customFormat="1" ht="30" customHeight="1" x14ac:dyDescent="0.25">
      <c r="B4" s="379"/>
      <c r="C4" s="181" t="s">
        <v>71</v>
      </c>
      <c r="D4" s="182" t="s">
        <v>132</v>
      </c>
      <c r="E4" s="181" t="s">
        <v>71</v>
      </c>
      <c r="F4" s="182" t="s">
        <v>132</v>
      </c>
      <c r="G4" s="181" t="s">
        <v>71</v>
      </c>
      <c r="H4" s="185" t="s">
        <v>132</v>
      </c>
      <c r="I4" s="183" t="s">
        <v>71</v>
      </c>
      <c r="J4" s="184" t="s">
        <v>132</v>
      </c>
      <c r="M4"/>
    </row>
    <row r="5" spans="1:29" s="59" customFormat="1" ht="15" customHeight="1" x14ac:dyDescent="0.25">
      <c r="A5" s="58"/>
      <c r="B5" s="249">
        <v>1990</v>
      </c>
      <c r="C5" s="231">
        <v>1918681</v>
      </c>
      <c r="D5" s="232">
        <f>C5/$C5*100</f>
        <v>100</v>
      </c>
      <c r="E5" s="233">
        <v>1091746</v>
      </c>
      <c r="F5" s="234">
        <f>E5/$C5*100</f>
        <v>56.900860539089095</v>
      </c>
      <c r="G5" s="231">
        <v>768251</v>
      </c>
      <c r="H5" s="235">
        <f>G5/$C5*100</f>
        <v>40.040579960921072</v>
      </c>
      <c r="I5" s="233">
        <f>C5-(E5+G5)</f>
        <v>58684</v>
      </c>
      <c r="J5" s="236">
        <f>I5/$C5*100</f>
        <v>3.0585594999898364</v>
      </c>
      <c r="K5" s="58"/>
      <c r="L5" s="58"/>
      <c r="M5"/>
      <c r="N5" s="66"/>
      <c r="O5" s="58"/>
      <c r="P5" s="58"/>
      <c r="Q5" s="58"/>
      <c r="R5" s="58"/>
      <c r="S5" s="58"/>
      <c r="T5" s="58"/>
      <c r="U5" s="58"/>
      <c r="V5" s="58"/>
      <c r="W5" s="58"/>
      <c r="X5" s="58"/>
      <c r="Y5" s="58"/>
      <c r="Z5" s="58"/>
      <c r="AA5" s="58"/>
      <c r="AB5" s="58"/>
      <c r="AC5" s="58"/>
    </row>
    <row r="6" spans="1:29" s="59" customFormat="1" ht="15" customHeight="1" x14ac:dyDescent="0.25">
      <c r="A6" s="58"/>
      <c r="B6" s="110">
        <v>2000</v>
      </c>
      <c r="C6" s="237">
        <v>1988941</v>
      </c>
      <c r="D6" s="238">
        <f>C6/$C6*100</f>
        <v>100</v>
      </c>
      <c r="E6" s="239">
        <v>1274812</v>
      </c>
      <c r="F6" s="240">
        <f>E6/$C6*100</f>
        <v>64.095013376465161</v>
      </c>
      <c r="G6" s="237">
        <v>656854</v>
      </c>
      <c r="H6" s="241">
        <f>G6/$C6*100</f>
        <v>33.025313470836991</v>
      </c>
      <c r="I6" s="239">
        <f>C6-(E6+G6)</f>
        <v>57275</v>
      </c>
      <c r="J6" s="242">
        <f>I6/$C6*100</f>
        <v>2.8796731526978427</v>
      </c>
      <c r="K6" s="58"/>
      <c r="L6" s="58"/>
      <c r="M6"/>
      <c r="N6" s="66"/>
      <c r="O6" s="58"/>
      <c r="P6" s="58"/>
      <c r="Q6" s="58"/>
      <c r="R6" s="58"/>
      <c r="S6" s="58"/>
      <c r="T6" s="58"/>
      <c r="U6" s="58"/>
      <c r="V6" s="58"/>
      <c r="W6" s="58"/>
      <c r="X6" s="58"/>
      <c r="Y6" s="58"/>
      <c r="Z6" s="58"/>
      <c r="AA6" s="58"/>
      <c r="AB6" s="58"/>
      <c r="AC6" s="58"/>
    </row>
    <row r="7" spans="1:29" s="59" customFormat="1" ht="15" customHeight="1" x14ac:dyDescent="0.25">
      <c r="A7" s="58"/>
      <c r="B7" s="96">
        <v>2010</v>
      </c>
      <c r="C7" s="231">
        <v>1869415</v>
      </c>
      <c r="D7" s="232">
        <f>C7/$C7*100</f>
        <v>100</v>
      </c>
      <c r="E7" s="233">
        <v>1254706</v>
      </c>
      <c r="F7" s="234">
        <f>E7/$C7*100</f>
        <v>67.117574214393272</v>
      </c>
      <c r="G7" s="231">
        <v>529087</v>
      </c>
      <c r="H7" s="235">
        <f>G7/$C7*100</f>
        <v>28.302276380578949</v>
      </c>
      <c r="I7" s="233">
        <f>C7-(E7+G7)</f>
        <v>85622</v>
      </c>
      <c r="J7" s="236">
        <f>I7/$C7*100</f>
        <v>4.5801494050277762</v>
      </c>
      <c r="K7" s="58"/>
      <c r="L7" s="58"/>
      <c r="M7"/>
      <c r="N7" s="66"/>
      <c r="O7" s="58"/>
      <c r="P7" s="58"/>
      <c r="Q7" s="58"/>
      <c r="R7" s="58"/>
      <c r="S7" s="58"/>
      <c r="T7" s="58"/>
      <c r="U7" s="58"/>
      <c r="V7" s="58"/>
      <c r="W7" s="58"/>
      <c r="X7" s="58"/>
      <c r="Y7" s="58"/>
      <c r="Z7" s="58"/>
      <c r="AA7" s="58"/>
      <c r="AB7" s="58"/>
      <c r="AC7" s="58"/>
    </row>
    <row r="8" spans="1:29" s="59" customFormat="1" ht="15" customHeight="1" thickBot="1" x14ac:dyDescent="0.3">
      <c r="A8" s="58"/>
      <c r="B8" s="138">
        <v>2013</v>
      </c>
      <c r="C8" s="243">
        <v>1984230</v>
      </c>
      <c r="D8" s="244">
        <f>C8/$C8*100</f>
        <v>100</v>
      </c>
      <c r="E8" s="245">
        <v>1343051</v>
      </c>
      <c r="F8" s="246">
        <f>E8/$C8*100</f>
        <v>67.68625612958175</v>
      </c>
      <c r="G8" s="243">
        <v>544201</v>
      </c>
      <c r="H8" s="247">
        <f>G8/$C8*100</f>
        <v>27.426306426170356</v>
      </c>
      <c r="I8" s="245">
        <f>C8-(E8+G8)</f>
        <v>96978</v>
      </c>
      <c r="J8" s="248">
        <f>I8/$C8*100</f>
        <v>4.8874374442478947</v>
      </c>
      <c r="K8" s="66"/>
      <c r="L8" s="66"/>
      <c r="M8"/>
      <c r="N8" s="66"/>
      <c r="O8" s="58"/>
      <c r="P8" s="58"/>
      <c r="Q8" s="58"/>
      <c r="R8" s="58"/>
      <c r="S8" s="58"/>
      <c r="T8" s="58"/>
      <c r="U8" s="58"/>
      <c r="V8" s="58"/>
      <c r="W8" s="58"/>
      <c r="X8" s="58"/>
      <c r="Y8" s="58"/>
      <c r="Z8" s="58"/>
      <c r="AA8" s="58"/>
      <c r="AB8" s="58"/>
      <c r="AC8" s="58"/>
    </row>
    <row r="9" spans="1:29" x14ac:dyDescent="0.25">
      <c r="A9" s="37"/>
      <c r="B9" s="37"/>
      <c r="C9" s="37"/>
      <c r="D9" s="37"/>
      <c r="E9" s="37"/>
      <c r="F9" s="37"/>
      <c r="G9" s="37"/>
      <c r="H9" s="37"/>
      <c r="I9" s="37"/>
      <c r="J9" s="56"/>
      <c r="K9" s="37"/>
      <c r="L9" s="37"/>
      <c r="N9" s="37"/>
      <c r="O9" s="37"/>
      <c r="P9" s="37"/>
      <c r="Q9" s="37"/>
      <c r="R9" s="37"/>
      <c r="S9" s="37"/>
      <c r="T9" s="37"/>
      <c r="U9" s="37"/>
      <c r="V9" s="37"/>
      <c r="W9" s="37"/>
      <c r="X9" s="37"/>
      <c r="Y9" s="37"/>
      <c r="Z9" s="37"/>
      <c r="AA9" s="37"/>
      <c r="AB9" s="37"/>
      <c r="AC9" s="37"/>
    </row>
    <row r="10" spans="1:29" ht="30" customHeight="1" x14ac:dyDescent="0.25">
      <c r="A10" s="60" t="s">
        <v>17</v>
      </c>
      <c r="B10" s="350" t="s">
        <v>136</v>
      </c>
      <c r="C10" s="373"/>
      <c r="D10" s="373"/>
      <c r="E10" s="373"/>
      <c r="F10" s="373"/>
      <c r="G10" s="373"/>
      <c r="H10" s="373"/>
      <c r="I10" s="373"/>
      <c r="J10" s="373"/>
    </row>
    <row r="11" spans="1:29" x14ac:dyDescent="0.25">
      <c r="A11" s="93" t="s">
        <v>8</v>
      </c>
      <c r="B11" s="374" t="s">
        <v>164</v>
      </c>
      <c r="C11" s="375"/>
      <c r="D11" s="375"/>
      <c r="E11" s="375"/>
      <c r="F11" s="375"/>
      <c r="G11" s="375"/>
      <c r="H11" s="375"/>
      <c r="I11" s="375"/>
      <c r="J11" s="375"/>
    </row>
    <row r="12" spans="1:29" ht="15" customHeight="1" x14ac:dyDescent="0.25">
      <c r="A12" s="93" t="s">
        <v>2</v>
      </c>
      <c r="B12" s="375" t="s">
        <v>177</v>
      </c>
      <c r="C12" s="375"/>
      <c r="D12" s="375"/>
      <c r="E12" s="375"/>
      <c r="F12" s="375"/>
      <c r="G12" s="375"/>
      <c r="H12" s="375"/>
      <c r="I12" s="375"/>
      <c r="J12" s="375"/>
    </row>
    <row r="13" spans="1:29" ht="25.5" customHeight="1" x14ac:dyDescent="0.25">
      <c r="J13"/>
    </row>
    <row r="14" spans="1:29" x14ac:dyDescent="0.25">
      <c r="J14"/>
    </row>
    <row r="15" spans="1:29" x14ac:dyDescent="0.25">
      <c r="J15"/>
    </row>
    <row r="16" spans="1:29" ht="33" customHeight="1" x14ac:dyDescent="0.25">
      <c r="J16"/>
    </row>
    <row r="17" spans="1:29" ht="15.75" customHeight="1" x14ac:dyDescent="0.25">
      <c r="J17"/>
    </row>
    <row r="18" spans="1:29" x14ac:dyDescent="0.25">
      <c r="J18"/>
    </row>
    <row r="19" spans="1:29" x14ac:dyDescent="0.25">
      <c r="J19"/>
    </row>
    <row r="20" spans="1:29" ht="34.5" customHeight="1" x14ac:dyDescent="0.25">
      <c r="J20"/>
    </row>
    <row r="21" spans="1:29" x14ac:dyDescent="0.25">
      <c r="J21"/>
    </row>
    <row r="22" spans="1:29" x14ac:dyDescent="0.25">
      <c r="J22"/>
    </row>
    <row r="23" spans="1:29" ht="12.75" customHeight="1" x14ac:dyDescent="0.25">
      <c r="J23"/>
    </row>
    <row r="24" spans="1:29" x14ac:dyDescent="0.25">
      <c r="A24" s="37"/>
      <c r="B24" s="46"/>
      <c r="C24" s="46"/>
      <c r="D24" s="46"/>
      <c r="E24" s="46"/>
      <c r="F24" s="46"/>
      <c r="G24" s="46"/>
      <c r="H24" s="46"/>
      <c r="I24" s="46"/>
      <c r="J24" s="46"/>
      <c r="K24" s="37"/>
      <c r="L24" s="37"/>
      <c r="N24" s="37"/>
      <c r="O24" s="37"/>
      <c r="P24" s="37"/>
      <c r="Q24" s="37"/>
      <c r="R24" s="37"/>
      <c r="S24" s="37"/>
      <c r="T24" s="37"/>
      <c r="U24" s="37"/>
      <c r="V24" s="37"/>
      <c r="W24" s="37"/>
      <c r="X24" s="37"/>
      <c r="Y24" s="37"/>
      <c r="Z24" s="37"/>
      <c r="AA24" s="37"/>
      <c r="AB24" s="37"/>
      <c r="AC24" s="37"/>
    </row>
    <row r="25" spans="1:29" x14ac:dyDescent="0.25">
      <c r="A25" s="37"/>
      <c r="B25" s="46"/>
      <c r="C25" s="46"/>
      <c r="D25" s="46"/>
      <c r="E25" s="46"/>
      <c r="F25" s="46"/>
      <c r="G25" s="46"/>
      <c r="H25" s="46"/>
      <c r="I25" s="46"/>
      <c r="J25" s="46"/>
      <c r="K25" s="37"/>
      <c r="L25" s="37"/>
      <c r="N25" s="37"/>
      <c r="O25" s="37"/>
      <c r="P25" s="37"/>
      <c r="Q25" s="37"/>
      <c r="R25" s="37"/>
      <c r="S25" s="37"/>
      <c r="T25" s="37"/>
      <c r="U25" s="37"/>
      <c r="V25" s="37"/>
      <c r="W25" s="37"/>
      <c r="X25" s="37"/>
      <c r="Y25" s="37"/>
      <c r="Z25" s="37"/>
      <c r="AA25" s="37"/>
      <c r="AB25" s="37"/>
      <c r="AC25" s="37"/>
    </row>
    <row r="26" spans="1:29" x14ac:dyDescent="0.25">
      <c r="A26" s="37"/>
      <c r="B26" s="37"/>
      <c r="C26" s="37"/>
      <c r="D26" s="37"/>
      <c r="E26" s="37"/>
      <c r="F26" s="37"/>
      <c r="G26" s="37"/>
      <c r="H26" s="37"/>
      <c r="I26" s="37"/>
      <c r="J26" s="56"/>
      <c r="K26" s="37"/>
      <c r="L26" s="37"/>
      <c r="N26" s="37"/>
      <c r="O26" s="37"/>
      <c r="P26" s="37"/>
      <c r="Q26" s="37"/>
      <c r="R26" s="37"/>
      <c r="S26" s="37"/>
      <c r="T26" s="37"/>
      <c r="U26" s="37"/>
      <c r="V26" s="37"/>
      <c r="W26" s="37"/>
      <c r="X26" s="37"/>
      <c r="Y26" s="37"/>
      <c r="Z26" s="37"/>
      <c r="AA26" s="37"/>
      <c r="AB26" s="37"/>
      <c r="AC26" s="37"/>
    </row>
    <row r="27" spans="1:29" x14ac:dyDescent="0.25">
      <c r="A27" s="37"/>
      <c r="B27" s="37"/>
      <c r="C27" s="37"/>
      <c r="D27" s="37"/>
      <c r="E27" s="37"/>
      <c r="F27" s="37"/>
      <c r="G27" s="37"/>
      <c r="H27" s="37"/>
      <c r="I27" s="37"/>
      <c r="J27" s="56"/>
      <c r="K27" s="37"/>
      <c r="L27" s="37"/>
      <c r="N27" s="37"/>
      <c r="O27" s="37"/>
      <c r="P27" s="37"/>
      <c r="Q27" s="37"/>
      <c r="R27" s="37"/>
      <c r="S27" s="37"/>
      <c r="T27" s="37"/>
      <c r="U27" s="37"/>
      <c r="V27" s="37"/>
      <c r="W27" s="37"/>
      <c r="X27" s="37"/>
      <c r="Y27" s="37"/>
      <c r="Z27" s="37"/>
      <c r="AA27" s="37"/>
      <c r="AB27" s="37"/>
      <c r="AC27" s="37"/>
    </row>
    <row r="28" spans="1:29" x14ac:dyDescent="0.25">
      <c r="A28" s="37"/>
      <c r="B28" s="37"/>
      <c r="C28" s="37"/>
      <c r="D28" s="37"/>
      <c r="E28" s="37"/>
      <c r="F28" s="37"/>
      <c r="G28" s="37"/>
      <c r="H28" s="37"/>
      <c r="I28" s="37"/>
      <c r="J28" s="56"/>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6"/>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6"/>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6"/>
      <c r="K31" s="37"/>
      <c r="L31" s="37"/>
      <c r="N31" s="37"/>
      <c r="O31" s="37"/>
      <c r="P31" s="37"/>
      <c r="Q31" s="37"/>
      <c r="R31" s="37"/>
      <c r="S31" s="37"/>
      <c r="T31" s="37"/>
      <c r="U31" s="37"/>
      <c r="V31" s="37"/>
      <c r="W31" s="37"/>
      <c r="X31" s="37"/>
      <c r="Y31" s="37"/>
      <c r="Z31" s="37"/>
      <c r="AA31" s="37"/>
      <c r="AB31" s="37"/>
      <c r="AC31" s="37"/>
    </row>
  </sheetData>
  <mergeCells count="9">
    <mergeCell ref="B2:J2"/>
    <mergeCell ref="B10:J10"/>
    <mergeCell ref="B11:J11"/>
    <mergeCell ref="B12:J12"/>
    <mergeCell ref="C3:D3"/>
    <mergeCell ref="B3:B4"/>
    <mergeCell ref="E3:F3"/>
    <mergeCell ref="G3:H3"/>
    <mergeCell ref="I3:J3"/>
  </mergeCells>
  <hyperlinks>
    <hyperlink ref="J1" location="Contents!A1" display="[contents Ç]" xr:uid="{00000000-0004-0000-0500-000000000000}"/>
  </hyperlinks>
  <pageMargins left="0.7" right="0.7" top="0.75" bottom="0.75" header="0.3" footer="0.3"/>
  <pageSetup paperSize="9" orientation="portrait" r:id="rId1"/>
  <ignoredErrors>
    <ignoredError sqref="I5:I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showGridLines="0" zoomScaleNormal="100" workbookViewId="0">
      <selection activeCell="E1" sqref="E1"/>
    </sheetView>
  </sheetViews>
  <sheetFormatPr defaultRowHeight="15" x14ac:dyDescent="0.25"/>
  <cols>
    <col min="1" max="1" width="8.7109375" customWidth="1"/>
    <col min="2" max="5" width="24.7109375" customWidth="1"/>
  </cols>
  <sheetData>
    <row r="1" spans="1:9" s="12" customFormat="1" ht="30" customHeight="1" x14ac:dyDescent="0.25">
      <c r="A1" s="52" t="s">
        <v>0</v>
      </c>
      <c r="B1" s="177" t="s">
        <v>1</v>
      </c>
      <c r="C1" s="53"/>
      <c r="D1" s="53"/>
      <c r="E1" s="76" t="s">
        <v>5</v>
      </c>
    </row>
    <row r="2" spans="1:9" s="38" customFormat="1" ht="30" customHeight="1" thickBot="1" x14ac:dyDescent="0.3">
      <c r="B2" s="384" t="s">
        <v>32</v>
      </c>
      <c r="C2" s="384"/>
      <c r="D2" s="384"/>
      <c r="E2" s="385"/>
    </row>
    <row r="3" spans="1:9" s="38" customFormat="1" ht="30" customHeight="1" x14ac:dyDescent="0.25">
      <c r="B3" s="39" t="s">
        <v>21</v>
      </c>
      <c r="C3" s="125" t="s">
        <v>22</v>
      </c>
      <c r="D3" s="125" t="s">
        <v>23</v>
      </c>
      <c r="E3" s="99" t="s">
        <v>64</v>
      </c>
      <c r="I3"/>
    </row>
    <row r="4" spans="1:9" s="38" customFormat="1" ht="30" customHeight="1" x14ac:dyDescent="0.25">
      <c r="B4" s="40" t="s">
        <v>3</v>
      </c>
      <c r="C4" s="126">
        <f>SUM(C5:C35)</f>
        <v>859013</v>
      </c>
      <c r="D4" s="126">
        <f>SUM(D5:D35)</f>
        <v>1131965</v>
      </c>
      <c r="E4" s="126">
        <f>D4-C4</f>
        <v>272952</v>
      </c>
      <c r="I4"/>
    </row>
    <row r="5" spans="1:9" s="37" customFormat="1" ht="15" customHeight="1" x14ac:dyDescent="0.25">
      <c r="A5" s="38"/>
      <c r="B5" s="35" t="s">
        <v>33</v>
      </c>
      <c r="C5" s="127">
        <v>21370</v>
      </c>
      <c r="D5" s="127" t="s">
        <v>63</v>
      </c>
      <c r="E5" s="127" t="s">
        <v>63</v>
      </c>
      <c r="I5"/>
    </row>
    <row r="6" spans="1:9" s="37" customFormat="1" ht="15" customHeight="1" x14ac:dyDescent="0.25">
      <c r="A6" s="38"/>
      <c r="B6" s="36" t="s">
        <v>34</v>
      </c>
      <c r="C6" s="128">
        <v>13</v>
      </c>
      <c r="D6" s="128" t="s">
        <v>63</v>
      </c>
      <c r="E6" s="128" t="s">
        <v>63</v>
      </c>
      <c r="I6"/>
    </row>
    <row r="7" spans="1:9" s="37" customFormat="1" ht="15" customHeight="1" x14ac:dyDescent="0.25">
      <c r="A7" s="38"/>
      <c r="B7" s="35" t="s">
        <v>35</v>
      </c>
      <c r="C7" s="127">
        <v>39</v>
      </c>
      <c r="D7" s="127">
        <v>368</v>
      </c>
      <c r="E7" s="127">
        <f t="shared" ref="E7:E35" si="0">D7-C7</f>
        <v>329</v>
      </c>
      <c r="I7"/>
    </row>
    <row r="8" spans="1:9" s="37" customFormat="1" ht="15" customHeight="1" x14ac:dyDescent="0.25">
      <c r="A8" s="38"/>
      <c r="B8" s="36" t="s">
        <v>36</v>
      </c>
      <c r="C8" s="128">
        <v>683</v>
      </c>
      <c r="D8" s="128">
        <v>1221</v>
      </c>
      <c r="E8" s="128">
        <f t="shared" si="0"/>
        <v>538</v>
      </c>
      <c r="I8"/>
    </row>
    <row r="9" spans="1:9" s="37" customFormat="1" ht="15" customHeight="1" x14ac:dyDescent="0.25">
      <c r="A9" s="38"/>
      <c r="B9" s="35" t="s">
        <v>37</v>
      </c>
      <c r="C9" s="127" t="s">
        <v>63</v>
      </c>
      <c r="D9" s="127">
        <v>75110</v>
      </c>
      <c r="E9" s="127" t="s">
        <v>63</v>
      </c>
      <c r="I9"/>
    </row>
    <row r="10" spans="1:9" s="37" customFormat="1" ht="15" customHeight="1" x14ac:dyDescent="0.25">
      <c r="A10" s="38"/>
      <c r="B10" s="36" t="s">
        <v>38</v>
      </c>
      <c r="C10" s="128">
        <v>0</v>
      </c>
      <c r="D10" s="128">
        <v>39</v>
      </c>
      <c r="E10" s="128">
        <f t="shared" si="0"/>
        <v>39</v>
      </c>
      <c r="I10"/>
    </row>
    <row r="11" spans="1:9" s="37" customFormat="1" ht="15" customHeight="1" x14ac:dyDescent="0.25">
      <c r="A11" s="38"/>
      <c r="B11" s="35" t="s">
        <v>39</v>
      </c>
      <c r="C11" s="127">
        <v>590</v>
      </c>
      <c r="D11" s="127">
        <v>2246</v>
      </c>
      <c r="E11" s="127">
        <f t="shared" si="0"/>
        <v>1656</v>
      </c>
      <c r="I11"/>
    </row>
    <row r="12" spans="1:9" s="37" customFormat="1" ht="15" customHeight="1" x14ac:dyDescent="0.25">
      <c r="A12" s="38"/>
      <c r="B12" s="36" t="s">
        <v>40</v>
      </c>
      <c r="C12" s="128">
        <v>292</v>
      </c>
      <c r="D12" s="128">
        <v>336</v>
      </c>
      <c r="E12" s="128">
        <f t="shared" si="0"/>
        <v>44</v>
      </c>
      <c r="I12"/>
    </row>
    <row r="13" spans="1:9" s="37" customFormat="1" ht="15" customHeight="1" x14ac:dyDescent="0.25">
      <c r="A13" s="38"/>
      <c r="B13" s="35" t="s">
        <v>41</v>
      </c>
      <c r="C13" s="127">
        <v>56359</v>
      </c>
      <c r="D13" s="127">
        <v>98975</v>
      </c>
      <c r="E13" s="127">
        <f t="shared" si="0"/>
        <v>42616</v>
      </c>
      <c r="I13"/>
    </row>
    <row r="14" spans="1:9" s="37" customFormat="1" ht="15" customHeight="1" x14ac:dyDescent="0.25">
      <c r="A14" s="38"/>
      <c r="B14" s="36" t="s">
        <v>113</v>
      </c>
      <c r="C14" s="128">
        <v>581062</v>
      </c>
      <c r="D14" s="128">
        <v>617235</v>
      </c>
      <c r="E14" s="128">
        <f t="shared" si="0"/>
        <v>36173</v>
      </c>
      <c r="I14"/>
    </row>
    <row r="15" spans="1:9" s="37" customFormat="1" ht="15" customHeight="1" x14ac:dyDescent="0.25">
      <c r="A15" s="38"/>
      <c r="B15" s="35" t="s">
        <v>42</v>
      </c>
      <c r="C15" s="127" t="s">
        <v>63</v>
      </c>
      <c r="D15" s="127" t="s">
        <v>63</v>
      </c>
      <c r="E15" s="127" t="s">
        <v>63</v>
      </c>
      <c r="I15"/>
    </row>
    <row r="16" spans="1:9" s="37" customFormat="1" ht="15" customHeight="1" x14ac:dyDescent="0.25">
      <c r="A16" s="38"/>
      <c r="B16" s="36" t="s">
        <v>43</v>
      </c>
      <c r="C16" s="128">
        <v>4158</v>
      </c>
      <c r="D16" s="128">
        <v>5241</v>
      </c>
      <c r="E16" s="128">
        <f t="shared" si="0"/>
        <v>1083</v>
      </c>
      <c r="I16"/>
    </row>
    <row r="17" spans="1:9" s="37" customFormat="1" ht="15" customHeight="1" x14ac:dyDescent="0.25">
      <c r="A17" s="38"/>
      <c r="B17" s="35" t="s">
        <v>44</v>
      </c>
      <c r="C17" s="127">
        <v>33</v>
      </c>
      <c r="D17" s="127">
        <v>166</v>
      </c>
      <c r="E17" s="127">
        <f t="shared" si="0"/>
        <v>133</v>
      </c>
      <c r="I17"/>
    </row>
    <row r="18" spans="1:9" s="37" customFormat="1" ht="15" customHeight="1" x14ac:dyDescent="0.25">
      <c r="A18" s="38"/>
      <c r="B18" s="36" t="s">
        <v>45</v>
      </c>
      <c r="C18" s="128">
        <v>1</v>
      </c>
      <c r="D18" s="128">
        <v>32</v>
      </c>
      <c r="E18" s="128">
        <f t="shared" si="0"/>
        <v>31</v>
      </c>
      <c r="I18"/>
    </row>
    <row r="19" spans="1:9" s="37" customFormat="1" ht="15" customHeight="1" x14ac:dyDescent="0.25">
      <c r="A19" s="38"/>
      <c r="B19" s="35" t="s">
        <v>46</v>
      </c>
      <c r="C19" s="127">
        <v>3</v>
      </c>
      <c r="D19" s="127" t="s">
        <v>63</v>
      </c>
      <c r="E19" s="127" t="s">
        <v>63</v>
      </c>
      <c r="I19"/>
    </row>
    <row r="20" spans="1:9" s="63" customFormat="1" ht="15" customHeight="1" x14ac:dyDescent="0.25">
      <c r="A20" s="61"/>
      <c r="B20" s="62" t="s">
        <v>47</v>
      </c>
      <c r="C20" s="129">
        <v>41690</v>
      </c>
      <c r="D20" s="129">
        <v>60897</v>
      </c>
      <c r="E20" s="129">
        <f t="shared" si="0"/>
        <v>19207</v>
      </c>
      <c r="I20"/>
    </row>
    <row r="21" spans="1:9" s="37" customFormat="1" ht="15" customHeight="1" x14ac:dyDescent="0.25">
      <c r="A21" s="38"/>
      <c r="B21" s="35" t="s">
        <v>48</v>
      </c>
      <c r="C21" s="127">
        <v>28</v>
      </c>
      <c r="D21" s="127">
        <v>290</v>
      </c>
      <c r="E21" s="127">
        <f t="shared" si="0"/>
        <v>262</v>
      </c>
      <c r="I21"/>
    </row>
    <row r="22" spans="1:9" s="37" customFormat="1" ht="15" customHeight="1" x14ac:dyDescent="0.25">
      <c r="A22" s="38"/>
      <c r="B22" s="36" t="s">
        <v>49</v>
      </c>
      <c r="C22" s="128" t="s">
        <v>63</v>
      </c>
      <c r="D22" s="128">
        <v>57</v>
      </c>
      <c r="E22" s="128" t="s">
        <v>63</v>
      </c>
      <c r="I22"/>
    </row>
    <row r="23" spans="1:9" s="37" customFormat="1" ht="15" customHeight="1" x14ac:dyDescent="0.25">
      <c r="A23" s="38"/>
      <c r="B23" s="35" t="s">
        <v>50</v>
      </c>
      <c r="C23" s="127">
        <v>10218</v>
      </c>
      <c r="D23" s="127" t="s">
        <v>63</v>
      </c>
      <c r="E23" s="127" t="s">
        <v>63</v>
      </c>
      <c r="I23"/>
    </row>
    <row r="24" spans="1:9" s="37" customFormat="1" ht="15" customHeight="1" x14ac:dyDescent="0.25">
      <c r="A24" s="38"/>
      <c r="B24" s="36" t="s">
        <v>51</v>
      </c>
      <c r="C24" s="128">
        <v>950</v>
      </c>
      <c r="D24" s="128">
        <v>1634</v>
      </c>
      <c r="E24" s="128">
        <f t="shared" si="0"/>
        <v>684</v>
      </c>
      <c r="I24"/>
    </row>
    <row r="25" spans="1:9" s="37" customFormat="1" ht="15" customHeight="1" x14ac:dyDescent="0.25">
      <c r="A25" s="38"/>
      <c r="B25" s="35" t="s">
        <v>52</v>
      </c>
      <c r="C25" s="127">
        <v>60</v>
      </c>
      <c r="D25" s="127">
        <v>222</v>
      </c>
      <c r="E25" s="127">
        <f t="shared" si="0"/>
        <v>162</v>
      </c>
      <c r="I25"/>
    </row>
    <row r="26" spans="1:9" s="37" customFormat="1" ht="15" customHeight="1" x14ac:dyDescent="0.25">
      <c r="A26" s="38"/>
      <c r="B26" s="62" t="s">
        <v>53</v>
      </c>
      <c r="C26" s="129">
        <v>116</v>
      </c>
      <c r="D26" s="129">
        <v>1016</v>
      </c>
      <c r="E26" s="129">
        <f t="shared" si="0"/>
        <v>900</v>
      </c>
      <c r="I26"/>
    </row>
    <row r="27" spans="1:9" s="37" customFormat="1" ht="15" customHeight="1" x14ac:dyDescent="0.25">
      <c r="A27" s="38"/>
      <c r="B27" s="35" t="s">
        <v>54</v>
      </c>
      <c r="C27" s="127">
        <v>10</v>
      </c>
      <c r="D27" s="127">
        <v>39</v>
      </c>
      <c r="E27" s="127">
        <f t="shared" si="0"/>
        <v>29</v>
      </c>
      <c r="I27"/>
    </row>
    <row r="28" spans="1:9" s="37" customFormat="1" ht="15" customHeight="1" x14ac:dyDescent="0.25">
      <c r="A28" s="38"/>
      <c r="B28" s="62" t="s">
        <v>55</v>
      </c>
      <c r="C28" s="129">
        <v>4</v>
      </c>
      <c r="D28" s="129">
        <v>33</v>
      </c>
      <c r="E28" s="129">
        <f t="shared" si="0"/>
        <v>29</v>
      </c>
      <c r="I28"/>
    </row>
    <row r="29" spans="1:9" s="37" customFormat="1" ht="15" customHeight="1" x14ac:dyDescent="0.25">
      <c r="A29" s="38"/>
      <c r="B29" s="35" t="s">
        <v>56</v>
      </c>
      <c r="C29" s="127">
        <v>141</v>
      </c>
      <c r="D29" s="127">
        <v>355</v>
      </c>
      <c r="E29" s="127">
        <f t="shared" si="0"/>
        <v>214</v>
      </c>
      <c r="I29"/>
    </row>
    <row r="30" spans="1:9" s="37" customFormat="1" ht="15" customHeight="1" x14ac:dyDescent="0.25">
      <c r="A30" s="38"/>
      <c r="B30" s="62" t="s">
        <v>57</v>
      </c>
      <c r="C30" s="129">
        <v>2514</v>
      </c>
      <c r="D30" s="129">
        <v>2974</v>
      </c>
      <c r="E30" s="129">
        <f t="shared" si="0"/>
        <v>460</v>
      </c>
      <c r="I30"/>
    </row>
    <row r="31" spans="1:9" s="37" customFormat="1" ht="15" customHeight="1" x14ac:dyDescent="0.25">
      <c r="A31" s="38"/>
      <c r="B31" s="35" t="s">
        <v>58</v>
      </c>
      <c r="C31" s="127">
        <v>36556</v>
      </c>
      <c r="D31" s="127">
        <v>92065</v>
      </c>
      <c r="E31" s="127">
        <f t="shared" si="0"/>
        <v>55509</v>
      </c>
      <c r="I31"/>
    </row>
    <row r="32" spans="1:9" s="37" customFormat="1" ht="15" customHeight="1" x14ac:dyDescent="0.25">
      <c r="A32" s="38"/>
      <c r="B32" s="62" t="s">
        <v>59</v>
      </c>
      <c r="C32" s="129">
        <v>104</v>
      </c>
      <c r="D32" s="129">
        <v>416</v>
      </c>
      <c r="E32" s="129">
        <f t="shared" si="0"/>
        <v>312</v>
      </c>
      <c r="I32"/>
    </row>
    <row r="33" spans="1:9" s="37" customFormat="1" ht="15" customHeight="1" x14ac:dyDescent="0.25">
      <c r="A33" s="38"/>
      <c r="B33" s="35" t="s">
        <v>60</v>
      </c>
      <c r="C33" s="127">
        <v>331</v>
      </c>
      <c r="D33" s="127" t="s">
        <v>63</v>
      </c>
      <c r="E33" s="127" t="s">
        <v>63</v>
      </c>
      <c r="I33"/>
    </row>
    <row r="34" spans="1:9" s="37" customFormat="1" ht="15" customHeight="1" x14ac:dyDescent="0.25">
      <c r="A34" s="38"/>
      <c r="B34" s="62" t="s">
        <v>61</v>
      </c>
      <c r="C34" s="129">
        <v>713</v>
      </c>
      <c r="D34" s="129">
        <v>1540</v>
      </c>
      <c r="E34" s="129">
        <f t="shared" si="0"/>
        <v>827</v>
      </c>
      <c r="I34"/>
    </row>
    <row r="35" spans="1:9" s="37" customFormat="1" ht="15" customHeight="1" thickBot="1" x14ac:dyDescent="0.3">
      <c r="A35" s="38"/>
      <c r="B35" s="97" t="s">
        <v>62</v>
      </c>
      <c r="C35" s="130">
        <v>100975</v>
      </c>
      <c r="D35" s="130">
        <v>169458</v>
      </c>
      <c r="E35" s="130">
        <f t="shared" si="0"/>
        <v>68483</v>
      </c>
      <c r="I35"/>
    </row>
    <row r="36" spans="1:9" s="37" customFormat="1" ht="15" customHeight="1" x14ac:dyDescent="0.25">
      <c r="A36" s="38"/>
      <c r="B36" s="62"/>
      <c r="C36" s="117"/>
      <c r="D36" s="117"/>
      <c r="E36" s="100"/>
    </row>
    <row r="37" spans="1:9" ht="15" customHeight="1" x14ac:dyDescent="0.25">
      <c r="A37" s="118" t="s">
        <v>65</v>
      </c>
      <c r="B37" s="386" t="s">
        <v>161</v>
      </c>
      <c r="C37" s="373"/>
      <c r="D37" s="373"/>
      <c r="E37" s="373"/>
      <c r="F37" s="37"/>
      <c r="G37" s="37"/>
    </row>
    <row r="38" spans="1:9" s="38" customFormat="1" ht="15" customHeight="1" x14ac:dyDescent="0.25">
      <c r="A38" s="60" t="s">
        <v>17</v>
      </c>
      <c r="B38" s="387" t="s">
        <v>158</v>
      </c>
      <c r="C38" s="346"/>
      <c r="D38" s="346"/>
      <c r="E38" s="346"/>
    </row>
    <row r="39" spans="1:9" s="38" customFormat="1" ht="15" customHeight="1" x14ac:dyDescent="0.25">
      <c r="A39" s="93" t="s">
        <v>8</v>
      </c>
      <c r="B39" s="388" t="s">
        <v>164</v>
      </c>
      <c r="C39" s="348"/>
      <c r="D39" s="348"/>
      <c r="E39" s="348"/>
    </row>
    <row r="40" spans="1:9" s="38" customFormat="1" ht="15" customHeight="1" x14ac:dyDescent="0.25">
      <c r="A40" s="93" t="s">
        <v>2</v>
      </c>
      <c r="B40" s="389" t="s">
        <v>177</v>
      </c>
      <c r="C40" s="348"/>
      <c r="D40" s="348"/>
      <c r="E40" s="348"/>
    </row>
    <row r="41" spans="1:9" ht="15" customHeight="1" x14ac:dyDescent="0.25">
      <c r="A41" s="37"/>
      <c r="B41" s="37"/>
      <c r="C41" s="37"/>
      <c r="D41" s="37"/>
      <c r="E41" s="37"/>
      <c r="F41" s="37"/>
      <c r="G41" s="37"/>
    </row>
    <row r="42" spans="1:9" ht="15" customHeight="1" x14ac:dyDescent="0.25">
      <c r="A42" s="37"/>
      <c r="B42" s="37"/>
      <c r="C42" s="37"/>
      <c r="D42" s="37"/>
      <c r="E42" s="37"/>
      <c r="F42" s="37"/>
      <c r="G42" s="37"/>
    </row>
    <row r="43" spans="1:9" ht="15" customHeight="1" x14ac:dyDescent="0.25">
      <c r="A43" s="37"/>
      <c r="B43" s="37"/>
      <c r="C43" s="37"/>
      <c r="D43" s="37"/>
      <c r="E43" s="37"/>
      <c r="F43" s="37"/>
      <c r="G43" s="37"/>
    </row>
    <row r="44" spans="1:9" ht="15" customHeight="1" x14ac:dyDescent="0.25">
      <c r="A44" s="37"/>
      <c r="B44" s="37"/>
      <c r="C44" s="37"/>
      <c r="D44" s="37"/>
      <c r="E44" s="37"/>
      <c r="F44" s="37"/>
      <c r="G44" s="37"/>
    </row>
    <row r="45" spans="1:9" ht="15" customHeight="1" x14ac:dyDescent="0.25">
      <c r="A45" s="37"/>
      <c r="B45" s="37"/>
      <c r="C45" s="37"/>
      <c r="D45" s="37"/>
      <c r="E45" s="37"/>
      <c r="F45" s="37"/>
      <c r="G45" s="37"/>
    </row>
    <row r="46" spans="1:9" ht="15" customHeight="1" x14ac:dyDescent="0.25">
      <c r="A46" s="37"/>
      <c r="B46" s="37"/>
      <c r="C46" s="37"/>
      <c r="D46" s="37"/>
      <c r="E46" s="37"/>
      <c r="F46" s="37"/>
      <c r="G46" s="37"/>
    </row>
    <row r="47" spans="1:9" ht="15" customHeight="1" x14ac:dyDescent="0.25">
      <c r="A47" s="37"/>
      <c r="B47" s="37"/>
      <c r="C47" s="37"/>
      <c r="D47" s="37"/>
      <c r="E47" s="37"/>
      <c r="F47" s="37"/>
      <c r="G47" s="37"/>
    </row>
    <row r="48" spans="1:9" ht="15" customHeight="1" x14ac:dyDescent="0.25">
      <c r="A48" s="37"/>
      <c r="B48" s="37"/>
      <c r="C48" s="37"/>
      <c r="D48" s="37"/>
      <c r="E48" s="37"/>
      <c r="F48" s="37"/>
      <c r="G48" s="37"/>
    </row>
    <row r="49" spans="1:7" ht="15" customHeight="1" x14ac:dyDescent="0.25">
      <c r="A49" s="37"/>
      <c r="B49" s="37"/>
      <c r="C49" s="37"/>
      <c r="D49" s="37"/>
      <c r="E49" s="37"/>
      <c r="F49" s="37"/>
      <c r="G49" s="37"/>
    </row>
    <row r="50" spans="1:7" ht="15" customHeight="1" x14ac:dyDescent="0.25"/>
    <row r="51" spans="1:7" ht="15" customHeight="1" x14ac:dyDescent="0.25"/>
  </sheetData>
  <mergeCells count="5">
    <mergeCell ref="B2:E2"/>
    <mergeCell ref="B37:E37"/>
    <mergeCell ref="B38:E38"/>
    <mergeCell ref="B39:E39"/>
    <mergeCell ref="B40:E40"/>
  </mergeCells>
  <hyperlinks>
    <hyperlink ref="E1" location="Contents!A1" display="[contents Ç]" xr:uid="{00000000-0004-0000-0600-000000000000}"/>
  </hyperlinks>
  <pageMargins left="0.7" right="0.7" top="0.75" bottom="0.75" header="0.3" footer="0.3"/>
  <pageSetup paperSize="9" orientation="portrait" horizontalDpi="4294967293" verticalDpi="0" r:id="rId1"/>
  <ignoredErrors>
    <ignoredError sqref="E4:E6 C4:D4 E7:E3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V27"/>
  <sheetViews>
    <sheetView showGridLines="0" workbookViewId="0">
      <selection activeCell="F1" sqref="F1"/>
    </sheetView>
  </sheetViews>
  <sheetFormatPr defaultRowHeight="15" x14ac:dyDescent="0.25"/>
  <cols>
    <col min="1" max="1" width="8.7109375" customWidth="1"/>
    <col min="2" max="2" width="24.7109375" customWidth="1"/>
    <col min="3" max="6" width="20.7109375" customWidth="1"/>
  </cols>
  <sheetData>
    <row r="1" spans="1:152" s="12" customFormat="1" ht="30" customHeight="1" x14ac:dyDescent="0.25">
      <c r="A1" s="52" t="s">
        <v>0</v>
      </c>
      <c r="B1" s="177" t="s">
        <v>1</v>
      </c>
      <c r="C1" s="13"/>
      <c r="D1" s="13"/>
      <c r="E1" s="13"/>
      <c r="F1" s="76" t="s">
        <v>5</v>
      </c>
      <c r="H1"/>
      <c r="I1"/>
      <c r="J1"/>
    </row>
    <row r="2" spans="1:152" s="38" customFormat="1" ht="30" customHeight="1" thickBot="1" x14ac:dyDescent="0.3">
      <c r="B2" s="384" t="s">
        <v>156</v>
      </c>
      <c r="C2" s="385"/>
      <c r="D2" s="385"/>
      <c r="E2" s="385"/>
      <c r="F2" s="385"/>
      <c r="G2" s="61"/>
      <c r="H2"/>
      <c r="I2"/>
      <c r="J2"/>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row>
    <row r="3" spans="1:152" s="38" customFormat="1" ht="30" customHeight="1" x14ac:dyDescent="0.25">
      <c r="A3" s="61"/>
      <c r="B3" s="390" t="s">
        <v>70</v>
      </c>
      <c r="C3" s="391">
        <v>2001</v>
      </c>
      <c r="D3" s="393"/>
      <c r="E3" s="391">
        <v>2011</v>
      </c>
      <c r="F3" s="392"/>
      <c r="G3" s="61"/>
      <c r="H3"/>
      <c r="I3"/>
      <c r="J3"/>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row>
    <row r="4" spans="1:152" s="38" customFormat="1" ht="30" customHeight="1" x14ac:dyDescent="0.25">
      <c r="A4" s="61"/>
      <c r="B4" s="334"/>
      <c r="C4" s="124" t="s">
        <v>153</v>
      </c>
      <c r="D4" s="192" t="s">
        <v>72</v>
      </c>
      <c r="E4" s="124" t="s">
        <v>153</v>
      </c>
      <c r="F4" s="123" t="s">
        <v>72</v>
      </c>
      <c r="G4" s="61"/>
      <c r="H4"/>
      <c r="I4"/>
      <c r="J4"/>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row>
    <row r="5" spans="1:152" s="38" customFormat="1" ht="30" customHeight="1" x14ac:dyDescent="0.25">
      <c r="A5" s="61"/>
      <c r="B5" s="40" t="s">
        <v>3</v>
      </c>
      <c r="C5" s="279">
        <v>1193</v>
      </c>
      <c r="D5" s="193">
        <v>100</v>
      </c>
      <c r="E5" s="279">
        <v>1474</v>
      </c>
      <c r="F5" s="199">
        <v>100</v>
      </c>
      <c r="G5" s="61"/>
      <c r="H5"/>
      <c r="I5"/>
      <c r="J5"/>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row>
    <row r="6" spans="1:152" s="38" customFormat="1" ht="30" customHeight="1" x14ac:dyDescent="0.25">
      <c r="A6" s="61"/>
      <c r="B6" s="101" t="s">
        <v>24</v>
      </c>
      <c r="C6" s="280"/>
      <c r="D6" s="194"/>
      <c r="E6" s="280"/>
      <c r="F6" s="200"/>
      <c r="G6" s="61"/>
      <c r="H6"/>
      <c r="I6"/>
      <c r="J6"/>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row>
    <row r="7" spans="1:152" s="67" customFormat="1" ht="15" customHeight="1" x14ac:dyDescent="0.25">
      <c r="A7" s="61"/>
      <c r="B7" s="35" t="s">
        <v>67</v>
      </c>
      <c r="C7" s="281">
        <v>82</v>
      </c>
      <c r="D7" s="195">
        <v>6.9</v>
      </c>
      <c r="E7" s="281">
        <v>93</v>
      </c>
      <c r="F7" s="201">
        <v>6.3</v>
      </c>
      <c r="G7" s="63"/>
      <c r="H7"/>
      <c r="I7"/>
      <c r="J7"/>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row>
    <row r="8" spans="1:152" s="63" customFormat="1" ht="15" customHeight="1" x14ac:dyDescent="0.25">
      <c r="A8" s="61"/>
      <c r="B8" s="62" t="s">
        <v>68</v>
      </c>
      <c r="C8" s="282">
        <v>991</v>
      </c>
      <c r="D8" s="196">
        <v>83.1</v>
      </c>
      <c r="E8" s="282">
        <v>1163</v>
      </c>
      <c r="F8" s="202">
        <v>78.900000000000006</v>
      </c>
      <c r="H8"/>
      <c r="I8"/>
      <c r="J8"/>
    </row>
    <row r="9" spans="1:152" s="67" customFormat="1" ht="15" customHeight="1" x14ac:dyDescent="0.25">
      <c r="A9" s="61"/>
      <c r="B9" s="35" t="s">
        <v>148</v>
      </c>
      <c r="C9" s="281">
        <v>120</v>
      </c>
      <c r="D9" s="195">
        <v>10</v>
      </c>
      <c r="E9" s="281">
        <v>218</v>
      </c>
      <c r="F9" s="201">
        <v>14.8</v>
      </c>
      <c r="G9" s="63"/>
      <c r="H9"/>
      <c r="I9"/>
      <c r="J9"/>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row>
    <row r="10" spans="1:152" s="63" customFormat="1" ht="30" customHeight="1" x14ac:dyDescent="0.25">
      <c r="A10" s="61"/>
      <c r="B10" s="122" t="s">
        <v>66</v>
      </c>
      <c r="C10" s="283"/>
      <c r="D10" s="197"/>
      <c r="E10" s="283"/>
      <c r="F10" s="203"/>
      <c r="H10"/>
      <c r="I10"/>
      <c r="J10"/>
    </row>
    <row r="11" spans="1:152" s="67" customFormat="1" ht="15" customHeight="1" x14ac:dyDescent="0.25">
      <c r="A11" s="61"/>
      <c r="B11" s="35" t="s">
        <v>149</v>
      </c>
      <c r="C11" s="281">
        <v>799</v>
      </c>
      <c r="D11" s="195">
        <v>69.3</v>
      </c>
      <c r="E11" s="281">
        <v>895</v>
      </c>
      <c r="F11" s="201">
        <v>61.8</v>
      </c>
      <c r="G11" s="63"/>
      <c r="H11"/>
      <c r="I11"/>
      <c r="J11"/>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row>
    <row r="12" spans="1:152" s="63" customFormat="1" ht="15" customHeight="1" x14ac:dyDescent="0.25">
      <c r="A12" s="61"/>
      <c r="B12" s="62" t="s">
        <v>150</v>
      </c>
      <c r="C12" s="282">
        <v>276</v>
      </c>
      <c r="D12" s="196">
        <v>24</v>
      </c>
      <c r="E12" s="282">
        <v>394</v>
      </c>
      <c r="F12" s="202">
        <v>27.2</v>
      </c>
      <c r="H12"/>
      <c r="I12"/>
      <c r="J12"/>
    </row>
    <row r="13" spans="1:152" s="67" customFormat="1" ht="15" customHeight="1" x14ac:dyDescent="0.25">
      <c r="A13" s="61"/>
      <c r="B13" s="35" t="s">
        <v>151</v>
      </c>
      <c r="C13" s="281">
        <v>78</v>
      </c>
      <c r="D13" s="195">
        <v>6.8</v>
      </c>
      <c r="E13" s="281">
        <v>160</v>
      </c>
      <c r="F13" s="201">
        <v>11</v>
      </c>
      <c r="G13" s="63"/>
      <c r="H13"/>
      <c r="I13"/>
      <c r="J1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row>
    <row r="14" spans="1:152" s="63" customFormat="1" ht="15" customHeight="1" thickBot="1" x14ac:dyDescent="0.3">
      <c r="A14" s="61"/>
      <c r="B14" s="121" t="s">
        <v>69</v>
      </c>
      <c r="C14" s="284">
        <v>40</v>
      </c>
      <c r="D14" s="198" t="s">
        <v>63</v>
      </c>
      <c r="E14" s="284">
        <v>26</v>
      </c>
      <c r="F14" s="204" t="s">
        <v>63</v>
      </c>
      <c r="H14"/>
      <c r="I14"/>
      <c r="J14"/>
    </row>
    <row r="15" spans="1:152" x14ac:dyDescent="0.25">
      <c r="B15" s="37"/>
      <c r="C15" s="37"/>
      <c r="D15" s="37"/>
      <c r="E15" s="37"/>
      <c r="F15" s="37"/>
      <c r="G15" s="271"/>
    </row>
    <row r="16" spans="1:152" ht="15" customHeight="1" x14ac:dyDescent="0.25">
      <c r="A16" s="60" t="s">
        <v>17</v>
      </c>
      <c r="B16" s="394" t="s">
        <v>147</v>
      </c>
      <c r="C16" s="394"/>
      <c r="D16" s="394"/>
      <c r="E16" s="394"/>
      <c r="F16" s="394"/>
    </row>
    <row r="17" spans="1:6" x14ac:dyDescent="0.25">
      <c r="A17" s="93" t="s">
        <v>8</v>
      </c>
      <c r="B17" s="374" t="s">
        <v>164</v>
      </c>
      <c r="C17" s="375"/>
      <c r="D17" s="375"/>
      <c r="E17" s="375"/>
      <c r="F17" s="375"/>
    </row>
    <row r="18" spans="1:6" x14ac:dyDescent="0.25">
      <c r="A18" s="93" t="s">
        <v>2</v>
      </c>
      <c r="B18" s="375" t="s">
        <v>177</v>
      </c>
      <c r="C18" s="375"/>
      <c r="D18" s="375"/>
      <c r="E18" s="375"/>
      <c r="F18" s="375"/>
    </row>
    <row r="19" spans="1:6" x14ac:dyDescent="0.25">
      <c r="B19" s="37"/>
      <c r="C19" s="37"/>
      <c r="D19" s="37"/>
      <c r="E19" s="37"/>
      <c r="F19" s="37"/>
    </row>
    <row r="20" spans="1:6" x14ac:dyDescent="0.25">
      <c r="B20" s="37"/>
      <c r="C20" s="37"/>
      <c r="D20" s="37"/>
      <c r="E20" s="37"/>
      <c r="F20" s="37"/>
    </row>
    <row r="21" spans="1:6" x14ac:dyDescent="0.25">
      <c r="B21" s="37"/>
      <c r="C21" s="37"/>
      <c r="D21" s="37"/>
      <c r="E21" s="37"/>
      <c r="F21" s="37"/>
    </row>
    <row r="22" spans="1:6" x14ac:dyDescent="0.25">
      <c r="B22" s="37"/>
      <c r="C22" s="37"/>
      <c r="D22" s="37"/>
      <c r="E22" s="37"/>
      <c r="F22" s="37"/>
    </row>
    <row r="23" spans="1:6" x14ac:dyDescent="0.25">
      <c r="B23" s="37"/>
      <c r="C23" s="37"/>
      <c r="D23" s="37"/>
      <c r="E23" s="37"/>
      <c r="F23" s="37"/>
    </row>
    <row r="24" spans="1:6" x14ac:dyDescent="0.25">
      <c r="B24" s="37"/>
      <c r="C24" s="37"/>
      <c r="D24" s="37"/>
      <c r="E24" s="37"/>
      <c r="F24" s="37"/>
    </row>
    <row r="25" spans="1:6" x14ac:dyDescent="0.25">
      <c r="B25" s="37"/>
      <c r="C25" s="37"/>
      <c r="D25" s="37"/>
      <c r="E25" s="37"/>
      <c r="F25" s="37"/>
    </row>
    <row r="26" spans="1:6" x14ac:dyDescent="0.25">
      <c r="B26" s="37"/>
      <c r="C26" s="37"/>
      <c r="D26" s="37"/>
      <c r="E26" s="37"/>
      <c r="F26" s="37"/>
    </row>
    <row r="27" spans="1:6" x14ac:dyDescent="0.25">
      <c r="B27" s="37"/>
      <c r="C27" s="37"/>
      <c r="D27" s="37"/>
      <c r="E27" s="37"/>
    </row>
  </sheetData>
  <mergeCells count="7">
    <mergeCell ref="B18:F18"/>
    <mergeCell ref="B2:F2"/>
    <mergeCell ref="B3:B4"/>
    <mergeCell ref="E3:F3"/>
    <mergeCell ref="C3:D3"/>
    <mergeCell ref="B16:F16"/>
    <mergeCell ref="B17:F17"/>
  </mergeCells>
  <hyperlinks>
    <hyperlink ref="F1" location="Contents!A1" display="[contents Ç]" xr:uid="{00000000-0004-0000-0700-000000000000}"/>
  </hyperlinks>
  <pageMargins left="0.7" right="0.7" top="0.75" bottom="0.75" header="0.3" footer="0.3"/>
  <pageSetup paperSize="9" orientation="portrait" horizontalDpi="4294967293" verticalDpi="0" r:id="rId1"/>
  <ignoredErrors>
    <ignoredError sqref="E6 C6:D6 F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selection activeCell="D1" sqref="D1"/>
    </sheetView>
  </sheetViews>
  <sheetFormatPr defaultRowHeight="15" x14ac:dyDescent="0.25"/>
  <cols>
    <col min="1" max="2" width="8.7109375" style="37" customWidth="1"/>
    <col min="3" max="3" width="32.7109375" style="55" customWidth="1"/>
    <col min="4" max="4" width="16.7109375" style="37" customWidth="1"/>
    <col min="5" max="16384" width="9.140625" style="37"/>
  </cols>
  <sheetData>
    <row r="1" spans="1:6" s="38" customFormat="1" ht="30" customHeight="1" x14ac:dyDescent="0.25">
      <c r="A1" s="50" t="s">
        <v>0</v>
      </c>
      <c r="B1" s="179" t="s">
        <v>1</v>
      </c>
      <c r="C1" s="178"/>
      <c r="D1" s="76" t="s">
        <v>5</v>
      </c>
    </row>
    <row r="2" spans="1:6" s="38" customFormat="1" ht="30" customHeight="1" thickBot="1" x14ac:dyDescent="0.3">
      <c r="B2" s="395" t="s">
        <v>12</v>
      </c>
      <c r="C2" s="396"/>
      <c r="D2" s="396"/>
    </row>
    <row r="3" spans="1:6" s="38" customFormat="1" ht="30" customHeight="1" x14ac:dyDescent="0.25">
      <c r="B3" s="98" t="s">
        <v>25</v>
      </c>
      <c r="C3" s="102" t="s">
        <v>26</v>
      </c>
      <c r="D3" s="131" t="s">
        <v>145</v>
      </c>
    </row>
    <row r="4" spans="1:6" ht="15" customHeight="1" x14ac:dyDescent="0.25">
      <c r="B4" s="158">
        <v>1</v>
      </c>
      <c r="C4" s="164" t="s">
        <v>112</v>
      </c>
      <c r="D4" s="155">
        <v>11.9</v>
      </c>
    </row>
    <row r="5" spans="1:6" ht="15" customHeight="1" x14ac:dyDescent="0.25">
      <c r="B5" s="159">
        <v>2</v>
      </c>
      <c r="C5" s="165" t="s">
        <v>110</v>
      </c>
      <c r="D5" s="156">
        <v>11.4</v>
      </c>
    </row>
    <row r="6" spans="1:6" ht="15" customHeight="1" x14ac:dyDescent="0.25">
      <c r="B6" s="160">
        <v>3</v>
      </c>
      <c r="C6" s="166" t="s">
        <v>120</v>
      </c>
      <c r="D6" s="155">
        <v>11.1</v>
      </c>
    </row>
    <row r="7" spans="1:6" ht="15" customHeight="1" x14ac:dyDescent="0.25">
      <c r="B7" s="159">
        <v>4</v>
      </c>
      <c r="C7" s="165" t="s">
        <v>107</v>
      </c>
      <c r="D7" s="156">
        <v>8.3000000000000007</v>
      </c>
    </row>
    <row r="8" spans="1:6" ht="15" customHeight="1" x14ac:dyDescent="0.25">
      <c r="B8" s="161">
        <v>5</v>
      </c>
      <c r="C8" s="167" t="s">
        <v>116</v>
      </c>
      <c r="D8" s="155">
        <v>6.6</v>
      </c>
    </row>
    <row r="9" spans="1:6" ht="15" customHeight="1" x14ac:dyDescent="0.25">
      <c r="B9" s="159">
        <v>6</v>
      </c>
      <c r="C9" s="165" t="s">
        <v>108</v>
      </c>
      <c r="D9" s="156">
        <v>5.4</v>
      </c>
    </row>
    <row r="10" spans="1:6" ht="15" customHeight="1" x14ac:dyDescent="0.25">
      <c r="B10" s="158">
        <v>7</v>
      </c>
      <c r="C10" s="167" t="s">
        <v>115</v>
      </c>
      <c r="D10" s="155">
        <v>4.7</v>
      </c>
    </row>
    <row r="11" spans="1:6" ht="15" customHeight="1" x14ac:dyDescent="0.25">
      <c r="B11" s="162">
        <v>8</v>
      </c>
      <c r="C11" s="165" t="s">
        <v>58</v>
      </c>
      <c r="D11" s="156">
        <v>4.7</v>
      </c>
    </row>
    <row r="12" spans="1:6" ht="15" customHeight="1" x14ac:dyDescent="0.25">
      <c r="B12" s="158">
        <v>9</v>
      </c>
      <c r="C12" s="167" t="s">
        <v>111</v>
      </c>
      <c r="D12" s="155">
        <v>4.3</v>
      </c>
    </row>
    <row r="13" spans="1:6" ht="15" customHeight="1" x14ac:dyDescent="0.25">
      <c r="B13" s="159">
        <v>10</v>
      </c>
      <c r="C13" s="165" t="s">
        <v>127</v>
      </c>
      <c r="D13" s="156">
        <v>4.3</v>
      </c>
      <c r="F13" s="63"/>
    </row>
    <row r="14" spans="1:6" ht="15" customHeight="1" x14ac:dyDescent="0.25">
      <c r="B14" s="158">
        <v>11</v>
      </c>
      <c r="C14" s="167" t="s">
        <v>114</v>
      </c>
      <c r="D14" s="155">
        <v>3.7</v>
      </c>
    </row>
    <row r="15" spans="1:6" ht="15" customHeight="1" x14ac:dyDescent="0.25">
      <c r="B15" s="159">
        <v>12</v>
      </c>
      <c r="C15" s="165" t="s">
        <v>124</v>
      </c>
      <c r="D15" s="156">
        <v>3.7</v>
      </c>
      <c r="F15" s="63"/>
    </row>
    <row r="16" spans="1:6" ht="15" customHeight="1" x14ac:dyDescent="0.25">
      <c r="B16" s="158">
        <v>13</v>
      </c>
      <c r="C16" s="167" t="s">
        <v>37</v>
      </c>
      <c r="D16" s="155">
        <v>3.5</v>
      </c>
    </row>
    <row r="17" spans="2:6" ht="15" customHeight="1" x14ac:dyDescent="0.25">
      <c r="B17" s="159">
        <v>14</v>
      </c>
      <c r="C17" s="165" t="s">
        <v>43</v>
      </c>
      <c r="D17" s="156">
        <v>3.5</v>
      </c>
    </row>
    <row r="18" spans="2:6" ht="15" customHeight="1" x14ac:dyDescent="0.25">
      <c r="B18" s="158">
        <v>15</v>
      </c>
      <c r="C18" s="167" t="s">
        <v>52</v>
      </c>
      <c r="D18" s="155">
        <v>3.1</v>
      </c>
    </row>
    <row r="19" spans="2:6" ht="15" customHeight="1" x14ac:dyDescent="0.25">
      <c r="B19" s="159">
        <v>16</v>
      </c>
      <c r="C19" s="165" t="s">
        <v>118</v>
      </c>
      <c r="D19" s="156">
        <v>3</v>
      </c>
    </row>
    <row r="20" spans="2:6" ht="15" customHeight="1" x14ac:dyDescent="0.25">
      <c r="B20" s="158">
        <v>17</v>
      </c>
      <c r="C20" s="167" t="s">
        <v>130</v>
      </c>
      <c r="D20" s="155">
        <v>3</v>
      </c>
      <c r="F20" s="63"/>
    </row>
    <row r="21" spans="2:6" ht="15" customHeight="1" x14ac:dyDescent="0.25">
      <c r="B21" s="159">
        <v>18</v>
      </c>
      <c r="C21" s="165" t="s">
        <v>53</v>
      </c>
      <c r="D21" s="156">
        <v>2.8</v>
      </c>
    </row>
    <row r="22" spans="2:6" ht="15" customHeight="1" x14ac:dyDescent="0.25">
      <c r="B22" s="158">
        <v>19</v>
      </c>
      <c r="C22" s="167" t="s">
        <v>117</v>
      </c>
      <c r="D22" s="155">
        <v>2.5</v>
      </c>
    </row>
    <row r="23" spans="2:6" ht="15" customHeight="1" x14ac:dyDescent="0.25">
      <c r="B23" s="159">
        <v>20</v>
      </c>
      <c r="C23" s="165" t="s">
        <v>119</v>
      </c>
      <c r="D23" s="156">
        <v>2.4</v>
      </c>
    </row>
    <row r="24" spans="2:6" ht="15" customHeight="1" x14ac:dyDescent="0.25">
      <c r="B24" s="160">
        <v>21</v>
      </c>
      <c r="C24" s="167" t="s">
        <v>122</v>
      </c>
      <c r="D24" s="155">
        <v>2.2999999999999998</v>
      </c>
      <c r="F24" s="63"/>
    </row>
    <row r="25" spans="2:6" ht="15" customHeight="1" x14ac:dyDescent="0.25">
      <c r="B25" s="169">
        <v>22</v>
      </c>
      <c r="C25" s="170" t="s">
        <v>4</v>
      </c>
      <c r="D25" s="171">
        <v>2.2000000000000002</v>
      </c>
    </row>
    <row r="26" spans="2:6" ht="15" customHeight="1" x14ac:dyDescent="0.25">
      <c r="B26" s="161">
        <v>23</v>
      </c>
      <c r="C26" s="167" t="s">
        <v>128</v>
      </c>
      <c r="D26" s="155">
        <v>2.2000000000000002</v>
      </c>
      <c r="F26" s="63"/>
    </row>
    <row r="27" spans="2:6" ht="15" customHeight="1" x14ac:dyDescent="0.25">
      <c r="B27" s="159">
        <v>24</v>
      </c>
      <c r="C27" s="165" t="s">
        <v>121</v>
      </c>
      <c r="D27" s="156">
        <v>2.1</v>
      </c>
    </row>
    <row r="28" spans="2:6" ht="15" customHeight="1" x14ac:dyDescent="0.25">
      <c r="B28" s="158">
        <v>25</v>
      </c>
      <c r="C28" s="167" t="s">
        <v>125</v>
      </c>
      <c r="D28" s="155">
        <v>2.1</v>
      </c>
      <c r="F28" s="63"/>
    </row>
    <row r="29" spans="2:6" ht="15" customHeight="1" x14ac:dyDescent="0.25">
      <c r="B29" s="159">
        <v>26</v>
      </c>
      <c r="C29" s="165" t="s">
        <v>129</v>
      </c>
      <c r="D29" s="156">
        <v>2</v>
      </c>
      <c r="F29" s="63"/>
    </row>
    <row r="30" spans="2:6" ht="15" customHeight="1" x14ac:dyDescent="0.25">
      <c r="B30" s="158">
        <v>27</v>
      </c>
      <c r="C30" s="167" t="s">
        <v>109</v>
      </c>
      <c r="D30" s="155">
        <v>1.8</v>
      </c>
    </row>
    <row r="31" spans="2:6" ht="15" customHeight="1" x14ac:dyDescent="0.25">
      <c r="B31" s="159">
        <v>28</v>
      </c>
      <c r="C31" s="165" t="s">
        <v>123</v>
      </c>
      <c r="D31" s="156">
        <v>1.8</v>
      </c>
      <c r="F31" s="63"/>
    </row>
    <row r="32" spans="2:6" ht="15" customHeight="1" x14ac:dyDescent="0.25">
      <c r="B32" s="158">
        <v>29</v>
      </c>
      <c r="C32" s="167" t="s">
        <v>113</v>
      </c>
      <c r="D32" s="155">
        <v>1.7</v>
      </c>
    </row>
    <row r="33" spans="1:10" ht="15" customHeight="1" thickBot="1" x14ac:dyDescent="0.3">
      <c r="B33" s="163">
        <v>30</v>
      </c>
      <c r="C33" s="168" t="s">
        <v>126</v>
      </c>
      <c r="D33" s="157">
        <v>1.7</v>
      </c>
      <c r="F33" s="63"/>
    </row>
    <row r="34" spans="1:10" x14ac:dyDescent="0.25">
      <c r="C34" s="69"/>
    </row>
    <row r="35" spans="1:10" s="68" customFormat="1" ht="30" customHeight="1" x14ac:dyDescent="0.25">
      <c r="A35" s="60" t="s">
        <v>17</v>
      </c>
      <c r="B35" s="397" t="s">
        <v>137</v>
      </c>
      <c r="C35" s="328"/>
      <c r="D35" s="328"/>
      <c r="E35" s="64"/>
      <c r="F35" s="64"/>
      <c r="G35" s="64"/>
      <c r="H35" s="64"/>
      <c r="I35" s="65"/>
      <c r="J35" s="65"/>
    </row>
    <row r="36" spans="1:10" x14ac:dyDescent="0.25">
      <c r="A36" s="93" t="s">
        <v>8</v>
      </c>
      <c r="B36" s="398" t="s">
        <v>164</v>
      </c>
      <c r="C36" s="313"/>
      <c r="D36" s="313"/>
      <c r="E36" s="89"/>
      <c r="F36" s="89"/>
      <c r="G36" s="89"/>
      <c r="H36" s="89"/>
      <c r="I36" s="90"/>
      <c r="J36" s="90"/>
    </row>
    <row r="37" spans="1:10" x14ac:dyDescent="0.25">
      <c r="A37" s="93" t="s">
        <v>2</v>
      </c>
      <c r="B37" s="399" t="s">
        <v>177</v>
      </c>
      <c r="C37" s="313"/>
      <c r="D37" s="313"/>
      <c r="E37" s="91"/>
      <c r="F37" s="91"/>
      <c r="G37" s="91"/>
      <c r="H37" s="91"/>
      <c r="I37" s="92"/>
      <c r="J37" s="92"/>
    </row>
  </sheetData>
  <mergeCells count="4">
    <mergeCell ref="B2:D2"/>
    <mergeCell ref="B35:D35"/>
    <mergeCell ref="B36:D36"/>
    <mergeCell ref="B37:D37"/>
  </mergeCells>
  <hyperlinks>
    <hyperlink ref="D1" location="Contents!A1" display="[contents Ç]"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17</vt:i4>
      </vt:variant>
      <vt:variant>
        <vt:lpstr>Intervalos com Nome</vt:lpstr>
      </vt:variant>
      <vt:variant>
        <vt:i4>5</vt:i4>
      </vt:variant>
    </vt:vector>
  </HeadingPairs>
  <TitlesOfParts>
    <vt:vector size="22" baseType="lpstr">
      <vt:lpstr>Contents</vt:lpstr>
      <vt:lpstr>Table 1.1</vt:lpstr>
      <vt:lpstr>Table 1.2</vt:lpstr>
      <vt:lpstr>Table 1.3</vt:lpstr>
      <vt:lpstr>Table 1.4</vt:lpstr>
      <vt:lpstr>Table 1.5</vt:lpstr>
      <vt:lpstr>Table 1.6</vt:lpstr>
      <vt:lpstr>Table 1.7</vt:lpstr>
      <vt:lpstr>Table 1.8</vt:lpstr>
      <vt:lpstr>Table 1.9</vt:lpstr>
      <vt:lpstr>Chart 1.1</vt:lpstr>
      <vt:lpstr>Chart 1.2</vt:lpstr>
      <vt:lpstr>Chart 1.3</vt:lpstr>
      <vt:lpstr>Chart 1.4</vt:lpstr>
      <vt:lpstr>Chart 1.5</vt:lpstr>
      <vt:lpstr>Chart 1.6</vt:lpstr>
      <vt:lpstr>Chart 1.7</vt:lpstr>
      <vt:lpstr>Contents!Títulos_de_Impressão</vt:lpstr>
      <vt:lpstr>'Table 1.1'!Títulos_de_Impressão</vt:lpstr>
      <vt:lpstr>'Table 1.2'!Títulos_de_Impressão</vt:lpstr>
      <vt:lpstr>'Table 1.3'!Títulos_de_Impressão</vt:lpstr>
      <vt:lpstr>'Table 1.4'!Títulos_de_Impressão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2020-05-15T11:00:59Z</dcterms:modified>
</cp:coreProperties>
</file>