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autoCompressPictures="0" defaultThemeVersion="124226"/>
  <mc:AlternateContent xmlns:mc="http://schemas.openxmlformats.org/markup-compatibility/2006">
    <mc:Choice Requires="x15">
      <x15ac:absPath xmlns:x15ac="http://schemas.microsoft.com/office/spreadsheetml/2010/11/ac" url="C:\Users\Inês Vidigal\Desktop\OEm\Teletrabalho\Relatórios\Relatório 2025\"/>
    </mc:Choice>
  </mc:AlternateContent>
  <xr:revisionPtr revIDLastSave="0" documentId="13_ncr:1_{24DB9C83-E024-4662-A78D-600A0D3367F3}" xr6:coauthVersionLast="47" xr6:coauthVersionMax="47" xr10:uidLastSave="{00000000-0000-0000-0000-000000000000}"/>
  <bookViews>
    <workbookView xWindow="-120" yWindow="-120" windowWidth="29040" windowHeight="15720" tabRatio="921" xr2:uid="{00000000-000D-0000-FFFF-FFFF00000000}"/>
  </bookViews>
  <sheets>
    <sheet name="Índice" sheetId="36" r:id="rId1"/>
    <sheet name="Quadro 2.1" sheetId="1" r:id="rId2"/>
    <sheet name="Quadro 2.2" sheetId="5" r:id="rId3"/>
    <sheet name="Quadro 2.3" sheetId="44" r:id="rId4"/>
    <sheet name="Quadro 2.4" sheetId="54" r:id="rId5"/>
    <sheet name="Quadro 2.5" sheetId="55" r:id="rId6"/>
    <sheet name="Quadro 2.6" sheetId="7" r:id="rId7"/>
    <sheet name="Quadro 2.7" sheetId="47" r:id="rId8"/>
    <sheet name="Quadro 2.8" sheetId="56" r:id="rId9"/>
    <sheet name="Quadro 2.9" sheetId="57" r:id="rId10"/>
    <sheet name="Quadro 2.10" sheetId="17" r:id="rId11"/>
    <sheet name="Quadro 2.11" sheetId="48" r:id="rId12"/>
    <sheet name="Quadro 2.12" sheetId="42" r:id="rId13"/>
    <sheet name="Quadro 2.13" sheetId="49" r:id="rId14"/>
    <sheet name="Quadro 2.14" sheetId="38" r:id="rId15"/>
    <sheet name="Gráfico 2.1" sheetId="2" r:id="rId16"/>
    <sheet name="Gráfico 2.2" sheetId="40" r:id="rId17"/>
    <sheet name="Gráfico 2.3" sheetId="45" r:id="rId18"/>
    <sheet name="Gráfico 2.4" sheetId="58" r:id="rId19"/>
    <sheet name="Gráfico 2.5" sheetId="59" r:id="rId20"/>
    <sheet name="Gráfico 2.6" sheetId="8" r:id="rId21"/>
    <sheet name="Gráfico 2.7" sheetId="41" r:id="rId22"/>
    <sheet name="Gráfico 2.8" sheetId="50" r:id="rId23"/>
    <sheet name="Gráfico 2.9" sheetId="60" r:id="rId24"/>
    <sheet name="Gráfico 2.10" sheetId="61" r:id="rId25"/>
    <sheet name="Gráfico 2.11" sheetId="37" r:id="rId26"/>
    <sheet name="Gráfico 2.12" sheetId="52" r:id="rId27"/>
    <sheet name="Gráfico 2.13" sheetId="43" r:id="rId28"/>
    <sheet name="Gráfico 2.14" sheetId="53" r:id="rId29"/>
    <sheet name="Gráfico 2.15" sheetId="20" r:id="rId30"/>
  </sheets>
  <definedNames>
    <definedName name="_xlnm.Print_Titles" localSheetId="0">Índice!$1:$2</definedName>
    <definedName name="_xlnm.Print_Titles" localSheetId="1">'Quadro 2.1'!$1:$3</definedName>
    <definedName name="_xlnm.Print_Titles" localSheetId="11">'Quadro 2.11'!$1:$4</definedName>
    <definedName name="_xlnm.Print_Titles" localSheetId="13">'Quadro 2.13'!$1:$4</definedName>
    <definedName name="_xlnm.Print_Titles" localSheetId="2">'Quadro 2.2'!$1:$4</definedName>
    <definedName name="_xlnm.Print_Titles" localSheetId="3">'Quadro 2.3'!$1:$4</definedName>
    <definedName name="_xlnm.Print_Titles" localSheetId="6">'Quadro 2.6'!$1:$5</definedName>
    <definedName name="_xlnm.Print_Titles" localSheetId="7">'Quadro 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48" l="1"/>
  <c r="H5" i="55"/>
  <c r="H14" i="44" l="1"/>
  <c r="I13" i="49"/>
  <c r="H13" i="49"/>
  <c r="E9" i="49"/>
  <c r="E24" i="44"/>
  <c r="E12" i="5"/>
  <c r="E12" i="36" l="1"/>
  <c r="E13" i="36"/>
  <c r="E8" i="36"/>
  <c r="E7" i="36"/>
  <c r="E6" i="36"/>
  <c r="B12" i="36"/>
  <c r="B11" i="36"/>
  <c r="B8" i="36"/>
  <c r="B7" i="36"/>
  <c r="H26" i="55" l="1"/>
  <c r="H25" i="55"/>
  <c r="H24" i="55"/>
  <c r="H20" i="55"/>
  <c r="H19" i="55"/>
  <c r="H17" i="55"/>
  <c r="H14" i="55"/>
  <c r="H13" i="55"/>
  <c r="H8" i="55"/>
  <c r="I22" i="44" l="1"/>
  <c r="B6" i="36" l="1"/>
  <c r="H27" i="57"/>
  <c r="H26" i="57"/>
  <c r="H25" i="57"/>
  <c r="H24" i="57"/>
  <c r="H23" i="57"/>
  <c r="H21" i="57"/>
  <c r="H18" i="57"/>
  <c r="H17" i="57"/>
  <c r="H16" i="57"/>
  <c r="H14" i="57"/>
  <c r="H13" i="57"/>
  <c r="H12" i="57"/>
  <c r="H10" i="57"/>
  <c r="H9" i="57"/>
  <c r="H8" i="57"/>
  <c r="H7" i="57"/>
  <c r="F27" i="56"/>
  <c r="F23" i="56"/>
  <c r="F16" i="56"/>
  <c r="F15" i="56"/>
  <c r="F12" i="56"/>
  <c r="F11" i="56"/>
  <c r="F10" i="56"/>
  <c r="F26" i="56"/>
  <c r="F25" i="56"/>
  <c r="F24" i="56"/>
  <c r="F21" i="56"/>
  <c r="F19" i="56"/>
  <c r="F17" i="56"/>
  <c r="F14" i="56"/>
  <c r="F13" i="56"/>
  <c r="F9" i="56"/>
  <c r="F8" i="56"/>
  <c r="F7" i="56"/>
  <c r="F26" i="54"/>
  <c r="F25" i="54"/>
  <c r="F24" i="54"/>
  <c r="F20" i="54"/>
  <c r="F19" i="54"/>
  <c r="F17" i="54"/>
  <c r="F16" i="54"/>
  <c r="F14" i="54"/>
  <c r="F13" i="54"/>
  <c r="F8" i="54"/>
  <c r="F5" i="54"/>
  <c r="E16" i="44"/>
  <c r="E16" i="5"/>
  <c r="I26" i="49"/>
  <c r="H26" i="49"/>
  <c r="E26" i="49"/>
  <c r="I25" i="49"/>
  <c r="H25" i="49"/>
  <c r="E25" i="49"/>
  <c r="I24" i="49"/>
  <c r="H24" i="49"/>
  <c r="E24" i="49"/>
  <c r="I23" i="49"/>
  <c r="H23" i="49"/>
  <c r="E23" i="49"/>
  <c r="I20" i="49"/>
  <c r="H20" i="49"/>
  <c r="E20" i="49"/>
  <c r="I19" i="49"/>
  <c r="H19" i="49"/>
  <c r="E19" i="49"/>
  <c r="I17" i="49"/>
  <c r="H17" i="49"/>
  <c r="E17" i="49"/>
  <c r="I16" i="49"/>
  <c r="H16" i="49"/>
  <c r="E16" i="49"/>
  <c r="I14" i="49"/>
  <c r="H14" i="49"/>
  <c r="E14" i="49"/>
  <c r="E13" i="49"/>
  <c r="I9" i="49"/>
  <c r="H9" i="49"/>
  <c r="I8" i="49"/>
  <c r="H8" i="49"/>
  <c r="E8" i="49"/>
  <c r="I5" i="49"/>
  <c r="H5" i="49"/>
  <c r="E5" i="49"/>
  <c r="I26" i="48"/>
  <c r="H26" i="48"/>
  <c r="E26" i="48"/>
  <c r="I25" i="48"/>
  <c r="H25" i="48"/>
  <c r="E25" i="48"/>
  <c r="I24" i="48"/>
  <c r="H24" i="48"/>
  <c r="I23" i="48"/>
  <c r="H23" i="48"/>
  <c r="E23" i="48"/>
  <c r="I20" i="48"/>
  <c r="H20" i="48"/>
  <c r="E20" i="48"/>
  <c r="I19" i="48"/>
  <c r="H19" i="48"/>
  <c r="E19" i="48"/>
  <c r="I18" i="48"/>
  <c r="H18" i="48"/>
  <c r="E18" i="48"/>
  <c r="I17" i="48"/>
  <c r="H17" i="48"/>
  <c r="E17" i="48"/>
  <c r="I16" i="48"/>
  <c r="H16" i="48"/>
  <c r="E16" i="48"/>
  <c r="I15" i="48"/>
  <c r="H15" i="48"/>
  <c r="E15" i="48"/>
  <c r="I14" i="48"/>
  <c r="H14" i="48"/>
  <c r="E14" i="48"/>
  <c r="I13" i="48"/>
  <c r="H13" i="48"/>
  <c r="E13" i="48"/>
  <c r="I12" i="48"/>
  <c r="H12" i="48"/>
  <c r="E12" i="48"/>
  <c r="I9" i="48"/>
  <c r="H9" i="48"/>
  <c r="E9" i="48"/>
  <c r="H8" i="48"/>
  <c r="E8" i="48"/>
  <c r="I7" i="48"/>
  <c r="H7" i="48"/>
  <c r="E7" i="48"/>
  <c r="I5" i="48"/>
  <c r="H5" i="48"/>
  <c r="E5" i="48"/>
  <c r="I26" i="44" l="1"/>
  <c r="H26" i="44"/>
  <c r="E26" i="44"/>
  <c r="I25" i="44"/>
  <c r="H25" i="44"/>
  <c r="E25" i="44"/>
  <c r="I24" i="44"/>
  <c r="H24" i="44"/>
  <c r="I23" i="44"/>
  <c r="H23" i="44"/>
  <c r="E23" i="44"/>
  <c r="H22" i="44"/>
  <c r="I21" i="44"/>
  <c r="H21" i="44"/>
  <c r="E21" i="44"/>
  <c r="I20" i="44"/>
  <c r="H20" i="44"/>
  <c r="E20" i="44"/>
  <c r="I19" i="44"/>
  <c r="H19" i="44"/>
  <c r="E19" i="44"/>
  <c r="I18" i="44"/>
  <c r="H18" i="44"/>
  <c r="E18" i="44"/>
  <c r="I17" i="44"/>
  <c r="H17" i="44"/>
  <c r="E17" i="44"/>
  <c r="I16" i="44"/>
  <c r="H16" i="44"/>
  <c r="I15" i="44"/>
  <c r="H15" i="44"/>
  <c r="E15" i="44"/>
  <c r="I14" i="44"/>
  <c r="E14" i="44"/>
  <c r="I13" i="44"/>
  <c r="H13" i="44"/>
  <c r="E13" i="44"/>
  <c r="I12" i="44"/>
  <c r="H12" i="44"/>
  <c r="E12" i="44"/>
  <c r="I10" i="44"/>
  <c r="H10" i="44"/>
  <c r="E10" i="44"/>
  <c r="I9" i="44"/>
  <c r="H9" i="44"/>
  <c r="E9" i="44"/>
  <c r="I8" i="44"/>
  <c r="H8" i="44"/>
  <c r="E8" i="44"/>
  <c r="I7" i="44"/>
  <c r="H7" i="44"/>
  <c r="E7" i="44"/>
  <c r="I6" i="44"/>
  <c r="H6" i="44"/>
  <c r="I5" i="44"/>
  <c r="H5" i="44"/>
  <c r="E5" i="44"/>
  <c r="I26" i="47"/>
  <c r="I25" i="47"/>
  <c r="I24" i="47"/>
  <c r="I23" i="47"/>
  <c r="I19" i="47"/>
  <c r="I17" i="47"/>
  <c r="I16" i="47"/>
  <c r="I15" i="47"/>
  <c r="I14" i="47"/>
  <c r="I13" i="47"/>
  <c r="I9" i="47"/>
  <c r="I8" i="47"/>
  <c r="I7" i="47"/>
  <c r="I5" i="47"/>
  <c r="H26" i="47"/>
  <c r="H25" i="47"/>
  <c r="H24" i="47"/>
  <c r="H23" i="47"/>
  <c r="H19" i="47"/>
  <c r="H17" i="47"/>
  <c r="H16" i="47"/>
  <c r="H15" i="47"/>
  <c r="H14" i="47"/>
  <c r="H13" i="47"/>
  <c r="H9" i="47"/>
  <c r="H8" i="47"/>
  <c r="H7" i="47"/>
  <c r="H5" i="47"/>
  <c r="E26" i="47"/>
  <c r="E25" i="47"/>
  <c r="E24" i="47"/>
  <c r="E23" i="47"/>
  <c r="E19" i="47"/>
  <c r="E17" i="47"/>
  <c r="E16" i="47"/>
  <c r="E15" i="47"/>
  <c r="E14" i="47"/>
  <c r="E13" i="47"/>
  <c r="E9" i="47"/>
  <c r="E8" i="47"/>
  <c r="E7" i="47"/>
  <c r="E5" i="47"/>
  <c r="E11" i="36" l="1"/>
  <c r="E10" i="36"/>
  <c r="E17" i="36"/>
  <c r="E15" i="36"/>
  <c r="E9" i="36"/>
  <c r="B16" i="36"/>
  <c r="B14" i="36"/>
  <c r="B13" i="36"/>
  <c r="B10" i="36"/>
  <c r="B9" i="36"/>
  <c r="E5" i="36" l="1"/>
  <c r="B5" i="36"/>
  <c r="G5" i="42" l="1"/>
  <c r="H24" i="42" l="1"/>
  <c r="E5" i="42" l="1"/>
  <c r="G11" i="7"/>
  <c r="G5" i="7"/>
  <c r="E5" i="7"/>
  <c r="E23" i="17" l="1"/>
  <c r="E13" i="17"/>
  <c r="E12" i="17"/>
  <c r="E27" i="5"/>
  <c r="E26" i="5"/>
  <c r="H5" i="42" l="1"/>
  <c r="H9" i="42"/>
  <c r="G9" i="42"/>
  <c r="H12" i="7"/>
  <c r="E14" i="5" l="1"/>
  <c r="E13" i="5"/>
  <c r="E10" i="5"/>
  <c r="E9" i="5"/>
  <c r="E5" i="5"/>
  <c r="E7" i="5"/>
  <c r="H18" i="7" l="1"/>
  <c r="G18" i="7"/>
  <c r="E26" i="42" l="1"/>
  <c r="E25" i="42"/>
  <c r="E24" i="42"/>
  <c r="E23" i="42"/>
  <c r="E22" i="42"/>
  <c r="E21" i="42"/>
  <c r="E20" i="42"/>
  <c r="E19" i="42"/>
  <c r="E18" i="42"/>
  <c r="E17" i="42"/>
  <c r="E16" i="42"/>
  <c r="E15" i="42"/>
  <c r="E14" i="42"/>
  <c r="E13" i="42"/>
  <c r="E12" i="42"/>
  <c r="E9" i="42"/>
  <c r="E8" i="42"/>
  <c r="E12" i="7"/>
  <c r="E13" i="7"/>
  <c r="E14" i="7"/>
  <c r="E15" i="7"/>
  <c r="E16" i="7"/>
  <c r="E17" i="7"/>
  <c r="E18" i="7"/>
  <c r="E19" i="7"/>
  <c r="E21" i="7"/>
  <c r="E22" i="7"/>
  <c r="E23" i="7"/>
  <c r="E24" i="7"/>
  <c r="E25" i="7"/>
  <c r="E26" i="7"/>
  <c r="E27" i="7"/>
  <c r="E7" i="7"/>
  <c r="E8" i="7"/>
  <c r="E9" i="7"/>
  <c r="H8" i="42" l="1"/>
  <c r="G8" i="42"/>
  <c r="E16" i="36" l="1"/>
  <c r="E14" i="36"/>
  <c r="B15" i="36"/>
  <c r="E18" i="36"/>
  <c r="E4" i="36"/>
  <c r="B17" i="36"/>
  <c r="B4" i="36"/>
  <c r="E24" i="17"/>
  <c r="G24" i="42"/>
  <c r="G15" i="42"/>
  <c r="H15" i="42"/>
  <c r="E17" i="5"/>
  <c r="H27" i="7"/>
  <c r="H15" i="7"/>
  <c r="H24" i="7"/>
  <c r="H26" i="7"/>
  <c r="H25" i="7"/>
  <c r="H23" i="7"/>
  <c r="H22" i="7"/>
  <c r="H19" i="7"/>
  <c r="H17" i="7"/>
  <c r="H16" i="7"/>
  <c r="H14" i="7"/>
  <c r="H13" i="7"/>
  <c r="H21" i="7"/>
  <c r="H11" i="7"/>
  <c r="H10" i="7"/>
  <c r="H9" i="7"/>
  <c r="H8" i="7"/>
  <c r="H5" i="7"/>
  <c r="G27" i="7"/>
  <c r="G15" i="7"/>
  <c r="G24" i="7"/>
  <c r="G26" i="7"/>
  <c r="G25" i="7"/>
  <c r="G23" i="7"/>
  <c r="G22" i="7"/>
  <c r="G20" i="7"/>
  <c r="G19" i="7"/>
  <c r="G17" i="7"/>
  <c r="G16" i="7"/>
  <c r="G14" i="7"/>
  <c r="G13" i="7"/>
  <c r="G21" i="7"/>
  <c r="G12" i="7"/>
  <c r="G10" i="7"/>
  <c r="G9" i="7"/>
  <c r="G8" i="7"/>
  <c r="E10" i="7"/>
  <c r="H26" i="42"/>
  <c r="H25" i="42"/>
  <c r="H22" i="42"/>
  <c r="H20" i="42"/>
  <c r="H19" i="42"/>
  <c r="H18" i="42"/>
  <c r="H17" i="42"/>
  <c r="H16" i="42"/>
  <c r="H14" i="42"/>
  <c r="H13" i="42"/>
  <c r="H21" i="42"/>
  <c r="H12" i="42"/>
  <c r="G26" i="42"/>
  <c r="G25" i="42"/>
  <c r="G23" i="42"/>
  <c r="G22" i="42"/>
  <c r="G20" i="42"/>
  <c r="G19" i="42"/>
  <c r="G18" i="42"/>
  <c r="G17" i="42"/>
  <c r="G16" i="42"/>
  <c r="G14" i="42"/>
  <c r="G13" i="42"/>
  <c r="G21" i="42"/>
  <c r="G12" i="42"/>
  <c r="E5" i="17"/>
  <c r="E14" i="17"/>
  <c r="E17" i="17"/>
  <c r="E19" i="17"/>
  <c r="H23" i="42"/>
  <c r="E18" i="17"/>
  <c r="E15" i="5"/>
  <c r="E25" i="5"/>
  <c r="E23" i="5"/>
  <c r="E20" i="5"/>
  <c r="E19" i="5"/>
  <c r="E18" i="5"/>
  <c r="E21" i="5"/>
  <c r="E8" i="5"/>
  <c r="E15" i="17"/>
  <c r="E26" i="17"/>
  <c r="E25" i="17"/>
  <c r="E20" i="17"/>
  <c r="E16" i="17"/>
  <c r="E9" i="17"/>
  <c r="E8" i="17"/>
  <c r="E7" i="17"/>
  <c r="H7" i="7"/>
  <c r="G7" i="7"/>
</calcChain>
</file>

<file path=xl/sharedStrings.xml><?xml version="1.0" encoding="utf-8"?>
<sst xmlns="http://schemas.openxmlformats.org/spreadsheetml/2006/main" count="1666" uniqueCount="165">
  <si>
    <t>OEm</t>
  </si>
  <si>
    <t>link</t>
  </si>
  <si>
    <t>N</t>
  </si>
  <si>
    <t>Venezuela</t>
  </si>
  <si>
    <t>Angola</t>
  </si>
  <si>
    <t>..</t>
  </si>
  <si>
    <t>Cabo Verde</t>
  </si>
  <si>
    <t>Nota</t>
  </si>
  <si>
    <t>Fonte</t>
  </si>
  <si>
    <t>País</t>
  </si>
  <si>
    <t>Entradas de estrangeiros</t>
  </si>
  <si>
    <t>Entradas de portugueses</t>
  </si>
  <si>
    <t>População total</t>
  </si>
  <si>
    <t>População nascida no estrangeiro</t>
  </si>
  <si>
    <t>Austrália</t>
  </si>
  <si>
    <t>Áustria</t>
  </si>
  <si>
    <t>Brasil</t>
  </si>
  <si>
    <t>Canadá</t>
  </si>
  <si>
    <t>Dinamarca</t>
  </si>
  <si>
    <t>França</t>
  </si>
  <si>
    <t>Alemanha</t>
  </si>
  <si>
    <t>Itália</t>
  </si>
  <si>
    <t>Luxemburgo</t>
  </si>
  <si>
    <t>Moçambique</t>
  </si>
  <si>
    <t>Holanda</t>
  </si>
  <si>
    <t>Noruega</t>
  </si>
  <si>
    <t>Espanha</t>
  </si>
  <si>
    <t>Suécia</t>
  </si>
  <si>
    <t>Reino Unido</t>
  </si>
  <si>
    <t>Bélgica</t>
  </si>
  <si>
    <t>Suíça</t>
  </si>
  <si>
    <t>Atualizado em</t>
  </si>
  <si>
    <t>Irlanda</t>
  </si>
  <si>
    <t>Nascidos em Portugal</t>
  </si>
  <si>
    <t>Registos consulares</t>
  </si>
  <si>
    <t>Aquisições de nacionalidade por portugueses</t>
  </si>
  <si>
    <t>EUA</t>
  </si>
  <si>
    <t>Residentes nascidos em Portugal</t>
  </si>
  <si>
    <t>Residentes com nacionalidade portuguesa</t>
  </si>
  <si>
    <t>Registos
consulares</t>
  </si>
  <si>
    <t>1.º</t>
  </si>
  <si>
    <t>Em percentagem das entradas de estrangeiros</t>
  </si>
  <si>
    <t>Em percentagem
da população total</t>
  </si>
  <si>
    <t>Em percentagem
da população nascida no estrangeiro</t>
  </si>
  <si>
    <t>Posição relativa
na população nascida no estrangeiro</t>
  </si>
  <si>
    <t>População estrangeira</t>
  </si>
  <si>
    <t>Estrangeiros com nacionalidade portuguesa</t>
  </si>
  <si>
    <t>Em percentagem
da população estrangeira</t>
  </si>
  <si>
    <t>Aquisições
de nacionalidade
totais</t>
  </si>
  <si>
    <t>Em percentagem
das aquisições de nacionalidade totais</t>
  </si>
  <si>
    <t>Quadro elaborado pelo Observatório da Emigração, valores da Direcção-Geral dos Assuntos Consulares e das Comunidades Portuguesas (DGACCP).</t>
  </si>
  <si>
    <t>Gráfico elaborado pelo Observatório da Emigração, valores da Direcção-Geral dos Assuntos Consulares e das Comunidades Portuguesas (DGACCP).</t>
  </si>
  <si>
    <t>Aquisições de nacionalidade
por portugueses</t>
  </si>
  <si>
    <t>Posição relativa
nas entradas de estrangeiros</t>
  </si>
  <si>
    <t>5.º</t>
  </si>
  <si>
    <t>3.º</t>
  </si>
  <si>
    <t>Macau (China)</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</si>
  <si>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</si>
  <si>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4.º</t>
  </si>
  <si>
    <t>Gráfico elaborado pelo Observatório da Emigração, valores de: [DEU] Statistisches Bundesamt Deutschland; [AUS] Department of Immigration and Citizenship and Border Protection; [AUT] Statistics Austria; [BEL] Eurostat, Statistics Database, Population and Social Conditions;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</si>
  <si>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Quadro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Valor total de residentes nascidos no estrangeiro: United Nations Statistics Division; Valor de residentes nascidos em Portugal: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</si>
  <si>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Gráfico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</si>
  <si>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Oem</t>
  </si>
  <si>
    <t>Variação relativa
(em %)</t>
  </si>
  <si>
    <t>Variação
absoluta</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</si>
  <si>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</si>
  <si>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</si>
  <si>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Total de entradas</t>
  </si>
  <si>
    <t>Total dos nascidos no estrangeiro</t>
  </si>
  <si>
    <t>Total da população estrangeira</t>
  </si>
  <si>
    <t>Total das aquisições</t>
  </si>
  <si>
    <r>
      <t xml:space="preserve">ÍNDICE </t>
    </r>
    <r>
      <rPr>
        <b/>
        <sz val="8"/>
        <color rgb="FFC00000"/>
        <rFont val="Wingdings 3"/>
        <family val="1"/>
        <charset val="2"/>
      </rPr>
      <t>Ç</t>
    </r>
  </si>
  <si>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</si>
  <si>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[BEL] Statbel;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</si>
  <si>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Total</t>
  </si>
  <si>
    <t>Por sexo</t>
  </si>
  <si>
    <t>Masculino</t>
  </si>
  <si>
    <t>Feminino</t>
  </si>
  <si>
    <t>Percentagem de mulheres no total</t>
  </si>
  <si>
    <t>Por grupo etário</t>
  </si>
  <si>
    <t>&gt; 65 anos</t>
  </si>
  <si>
    <t>40 a 64 anos</t>
  </si>
  <si>
    <t>15 a 39 anos</t>
  </si>
  <si>
    <t>&lt; 15 anos</t>
  </si>
  <si>
    <t>Percentagem de &gt; 65 anos no total</t>
  </si>
  <si>
    <t>Percentagem de 15-64 anos no total</t>
  </si>
  <si>
    <t>Quadro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</si>
  <si>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Gráfico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</si>
  <si>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Quadro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</si>
  <si>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Gráfico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</si>
  <si>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Quadro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Central Statistics Office Ireland; [ITA] Istituto Nazionale di Statistica; [LUX] Le Portail des Statistiques du Luxembourg; [MAC] Direcção dos Serviços de Estatística e Censos, Governo da RAE de Macau [MOZ] Instituto Nacional de Estatística; [NOR] Statistics Norway; [GBR] UK National Statistics; [SWE] Statistics Sweden; [CHE] Office Fédéral de la Statistique.</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</si>
  <si>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</si>
  <si>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National de la Statistique et des Études Économiques; [NLD] Centraal Bureau voor de Statistiek; [IRL] Central Statistics Office Ireland; [ITA] Istituto Nazionale di Statistica; [LUX] Le Portail des Statistiques du Luxembourg; [MAC] Direção dos Serviços de Estatística e Censos, Governo da RAE de Macau [MOZ] Instituto Nacional de Estatística; [NOR] Statistics Norway; [GBR] UK National Statistics;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</si>
  <si>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</si>
  <si>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r>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US Census Bureau, Current Population Survey;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t>
    </r>
    <r>
      <rPr>
        <sz val="8"/>
        <color theme="1"/>
        <rFont val="Arial"/>
        <family val="2"/>
      </rPr>
      <t>; [MAC]  Direcção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 [Todos os países, registos consulares]: Direção Geral dos Assuntos Consulares e Comunidades Portuguesas (DGACCP).</t>
    </r>
  </si>
  <si>
    <t xml:space="preserve"> [ITA] Apenas contabiliza os cidadãos nacionais na Secção Consular da Embaixada de Portugal em Roma.</t>
  </si>
  <si>
    <t>[ITA] Apenas contabiliza os cidadãos nacionais na Secção Consular da Embaixada de Portugal em Roma.</t>
  </si>
  <si>
    <t>2 | Emigração para os principais países de destino</t>
  </si>
  <si>
    <r>
      <rPr>
        <b/>
        <sz val="9"/>
        <color rgb="FFC00000"/>
        <rFont val="Arial"/>
        <family val="2"/>
      </rPr>
      <t>Quadro 2.14</t>
    </r>
    <r>
      <rPr>
        <b/>
        <sz val="9"/>
        <rFont val="Arial"/>
        <family val="2"/>
      </rPr>
      <t xml:space="preserve"> Registos consulares de portugueses residentes no estrangeiro, principais países de destino da emigração, 2022</t>
    </r>
  </si>
  <si>
    <t>França *</t>
  </si>
  <si>
    <t>Itália *</t>
  </si>
  <si>
    <t>Irlanda *</t>
  </si>
  <si>
    <r>
      <rPr>
        <b/>
        <sz val="9"/>
        <color rgb="FFC00000"/>
        <rFont val="Arial"/>
        <family val="2"/>
      </rPr>
      <t xml:space="preserve">Gráfico 2.15 </t>
    </r>
    <r>
      <rPr>
        <b/>
        <sz val="9"/>
        <rFont val="Arial"/>
        <family val="2"/>
      </rPr>
      <t xml:space="preserve"> Registos consulares de portugueses residentes no estrangeiro, principais países de destino da emigração, 2023</t>
    </r>
  </si>
  <si>
    <t>EUA *</t>
  </si>
  <si>
    <t>Holanda *</t>
  </si>
  <si>
    <r>
      <rPr>
        <b/>
        <sz val="9"/>
        <color rgb="FFC00000"/>
        <rFont val="Arial"/>
        <family val="2"/>
      </rPr>
      <t>Quadro 2.2</t>
    </r>
    <r>
      <rPr>
        <b/>
        <sz val="9"/>
        <rFont val="Arial"/>
        <family val="2"/>
      </rPr>
      <t xml:space="preserve"> Entradas de portugueses, principais países de destino da emigração, 2024 ou último ano disponível</t>
    </r>
  </si>
  <si>
    <t>17.º</t>
  </si>
  <si>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 [VEN] Instituto Nacional de Estadística.</t>
  </si>
  <si>
    <r>
      <rPr>
        <b/>
        <sz val="9"/>
        <color rgb="FFC00000"/>
        <rFont val="Arial"/>
        <family val="2"/>
      </rPr>
      <t>Quadro 2.3</t>
    </r>
    <r>
      <rPr>
        <b/>
        <sz val="9"/>
        <rFont val="Arial"/>
        <family val="2"/>
      </rPr>
      <t xml:space="preserve"> Entradas de portugueses, principais países de destino da emigração, variação 2023-2024 ou últimos dois anos disponíveis</t>
    </r>
  </si>
  <si>
    <r>
      <rPr>
        <b/>
        <sz val="9"/>
        <color rgb="FFC00000"/>
        <rFont val="Arial"/>
        <family val="2"/>
      </rPr>
      <t>Quadro 2.4</t>
    </r>
    <r>
      <rPr>
        <b/>
        <sz val="9"/>
        <rFont val="Arial"/>
        <family val="2"/>
      </rPr>
      <t xml:space="preserve"> Entradas de portugueses por sexo, principais países de destino da emigração, 2024 ou último ano disponível</t>
    </r>
  </si>
  <si>
    <r>
      <rPr>
        <b/>
        <sz val="9"/>
        <color rgb="FFC00000"/>
        <rFont val="Arial"/>
        <family val="2"/>
      </rPr>
      <t>Quadro 2.5</t>
    </r>
    <r>
      <rPr>
        <b/>
        <sz val="9"/>
        <rFont val="Arial"/>
        <family val="2"/>
      </rPr>
      <t xml:space="preserve"> Entradas de portugueses por grupo etário, principais países de destino da emigração, 2024 ou último ano disponível</t>
    </r>
  </si>
  <si>
    <r>
      <rPr>
        <b/>
        <sz val="9"/>
        <color rgb="FFC00000"/>
        <rFont val="Arial"/>
        <family val="2"/>
      </rPr>
      <t>Gráfico 2.1</t>
    </r>
    <r>
      <rPr>
        <b/>
        <sz val="9"/>
        <rFont val="Arial"/>
        <family val="2"/>
      </rPr>
      <t xml:space="preserve"> Entradas de portugueses, principais países de destino da emigração, 2024 ou último ano disponível</t>
    </r>
  </si>
  <si>
    <t>Gráfico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t>
  </si>
  <si>
    <t>Quadro elaborado pelo Observatório da Emigração, valores de: [DEU] Statistisches Bundesamt Deutschland; [AUS] Department of Immigration and Citizenship and Border Protection; [AUT] Statistics Austria;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</si>
  <si>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</si>
  <si>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r>
      <rPr>
        <b/>
        <sz val="9"/>
        <color rgb="FFC00000"/>
        <rFont val="Arial"/>
        <family val="2"/>
      </rPr>
      <t>Gráfico 2.2</t>
    </r>
    <r>
      <rPr>
        <b/>
        <sz val="9"/>
        <rFont val="Arial"/>
        <family val="2"/>
      </rPr>
      <t xml:space="preserve">  Entradas de portugueses em percentagem das entradas de estrangeiros, principais países de destino da emigração, 2024 ou último ano disponível</t>
    </r>
  </si>
  <si>
    <r>
      <rPr>
        <b/>
        <sz val="9"/>
        <color rgb="FFC00000"/>
        <rFont val="Arial"/>
        <family val="2"/>
      </rPr>
      <t>Gráfico 2.3</t>
    </r>
    <r>
      <rPr>
        <b/>
        <sz val="9"/>
        <rFont val="Arial"/>
        <family val="2"/>
      </rPr>
      <t xml:space="preserve">  Entradas de portugueses, principais países de destino da emigração, variação 2023-2024 ou últimos dois anos disponíveis</t>
    </r>
  </si>
  <si>
    <t>Representadas apenas as variações 2023-2024 ou, quando não estão disponíveis os dados para 2023, as variações 2022-2023 (assinaladas com *).</t>
  </si>
  <si>
    <t>Gráfico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</si>
  <si>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EUA*</t>
  </si>
  <si>
    <r>
      <rPr>
        <b/>
        <sz val="9"/>
        <color rgb="FFC00000"/>
        <rFont val="Arial"/>
        <family val="2"/>
      </rPr>
      <t>Gráfico 2.4</t>
    </r>
    <r>
      <rPr>
        <b/>
        <sz val="9"/>
        <rFont val="Arial"/>
        <family val="2"/>
      </rPr>
      <t xml:space="preserve">  Entradas de mulheres em percentagem do total de entradas de portugueses, principais países de destino da emigração, 2024 ou último ano disponível</t>
    </r>
  </si>
  <si>
    <t>Gráfico elaborado pelo Observatório da Emigração, valores de:[DEU] Statistisches Bundesamt Deutschland; [AUS] Department of Immigration and Citizenship and Border Protection; [AUT] Statistics Austria;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</si>
  <si>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r>
      <rPr>
        <b/>
        <sz val="9"/>
        <color rgb="FFC00000"/>
        <rFont val="Arial"/>
        <family val="2"/>
      </rPr>
      <t>Gráfico 2.5</t>
    </r>
    <r>
      <rPr>
        <b/>
        <sz val="9"/>
        <rFont val="Arial"/>
        <family val="2"/>
      </rPr>
      <t xml:space="preserve">  Entradas de portugueses com 15-64 anos em percentagem do total de entradas de portugueses, principais países de destino da emigração, 2024 ou último ano disponível</t>
    </r>
  </si>
  <si>
    <r>
      <rPr>
        <b/>
        <sz val="9"/>
        <color rgb="FFC00000"/>
        <rFont val="Arial"/>
        <family val="2"/>
      </rPr>
      <t>Quadro 2.6</t>
    </r>
    <r>
      <rPr>
        <b/>
        <sz val="9"/>
        <rFont val="Arial"/>
        <family val="2"/>
      </rPr>
      <t xml:space="preserve"> Nascidos em Portugal residentes no estrangeiro, principais países de destino da emigração, 2024 ou último ano disponível</t>
    </r>
  </si>
  <si>
    <t>[DEU] 2021. [BRA] 2010. [CPV] 2021. [CAN] 2021. [FRA] Dados provisórios. [IRL] 2022. [LUX] Valor de residentes nascidos em Portugal foi concedido mediante pedido. 2021. [MAC] 2021. [MOZ] 2007. [GBR] 2021. [VEN] 2011.</t>
  </si>
  <si>
    <t xml:space="preserve">[DEU] 2020-21. [FRA] Dados provisórios. [GBR] 2020-21.  </t>
  </si>
  <si>
    <r>
      <rPr>
        <b/>
        <sz val="9"/>
        <color rgb="FFC00000"/>
        <rFont val="Arial"/>
        <family val="2"/>
      </rPr>
      <t>Quadro 2.7</t>
    </r>
    <r>
      <rPr>
        <b/>
        <sz val="9"/>
        <rFont val="Arial"/>
        <family val="2"/>
      </rPr>
      <t xml:space="preserve"> Nascidos em Portugal residentes no estrangeiro, principais países de destino da emigração, variação 2023-2024 ou últimos dois anos disponíveis</t>
    </r>
  </si>
  <si>
    <r>
      <rPr>
        <b/>
        <sz val="9"/>
        <color rgb="FFC00000"/>
        <rFont val="Arial"/>
        <family val="2"/>
      </rPr>
      <t>Quadro 2.8</t>
    </r>
    <r>
      <rPr>
        <b/>
        <sz val="9"/>
        <rFont val="Arial"/>
        <family val="2"/>
      </rPr>
      <t xml:space="preserve"> Nascidos em Portugal residentes no estrangeiro por sexo, principais países de destino da emigração, 2024 ou último ano disponível</t>
    </r>
  </si>
  <si>
    <t>[AUS] Por questões de arredondamentos na fonte o total pode não corresponder à soma das categorias. [BRA] 2010. [CPV] 2021. [CAN] Dados obtidos por amostragem (cerca de 25% da população total). 2021, [FRA] 2022. Por questões de arredondamentos na fonte o total pode não corresponder à soma das categorias. [MAC] 2021. [GBR] Por questões de arredondamentos na fonte o total pode não corresponder à soma das categorias. 2021. [VEN] 2011.</t>
  </si>
  <si>
    <r>
      <rPr>
        <b/>
        <sz val="9"/>
        <color rgb="FFC00000"/>
        <rFont val="Arial"/>
        <family val="2"/>
      </rPr>
      <t>Quadro 2.9</t>
    </r>
    <r>
      <rPr>
        <b/>
        <sz val="9"/>
        <rFont val="Arial"/>
        <family val="2"/>
      </rPr>
      <t xml:space="preserve">  Nascidos em Portugal residentes no estrangeiro por grupo etário, principais países de destino da emigração, 2024 ou último ano disponível</t>
    </r>
  </si>
  <si>
    <t>[AUS] Por questões de arredondamentos na fonte o total pode não corresponder à soma das categorias. [BRA] 2010. Por questões de arredondamentos na fonte o total pode não corresponder à soma das categorias. [CAN] Dados obtidos por amostragem (cerca de 25% da população total). Presumiu-se uma distribuição homogénea no grupo 25-54 para fazer a correspondência entre os grupos usados e os grupos disponibilizados no Statistics of Canada. Por questões de arredondamentos na fonte o total pode não corresponder à soma das categorias.2021. [FRA] 2022. No caso francês os grupos etários na tabela não correspondem à informação estatística fornecida. O grupo “15 a 39” inclui informação das pessoas entre os 15 e os 54 anos e o grupo etário "&gt; 65" refere-se na realidade a todos os que tenham mais de 55 anos [IRL] 2016. [NOR] O grupo “15 a 39” inclui informação das pessoas entre os 15 e os 64 anos. 2023. [GBR] 2021. [VEN] 2011.</t>
  </si>
  <si>
    <r>
      <rPr>
        <b/>
        <sz val="9"/>
        <color rgb="FFC00000"/>
        <rFont val="Arial"/>
        <family val="2"/>
      </rPr>
      <t>Gráfico 2.6</t>
    </r>
    <r>
      <rPr>
        <b/>
        <sz val="9"/>
        <rFont val="Arial"/>
        <family val="2"/>
      </rPr>
      <t xml:space="preserve">  Nascidos em Portugal residentes no estrangeiro, principais países de destino da emigração, 2024 ou último ano disponível</t>
    </r>
  </si>
  <si>
    <r>
      <rPr>
        <b/>
        <sz val="9"/>
        <color rgb="FFC00000"/>
        <rFont val="Arial"/>
        <family val="2"/>
      </rPr>
      <t>Gráfico 2.7</t>
    </r>
    <r>
      <rPr>
        <b/>
        <sz val="9"/>
        <rFont val="Arial"/>
        <family val="2"/>
      </rPr>
      <t xml:space="preserve">  Nascidos em Portugal residentes no estrangeiro em percentagem da população nascida no estrangeiro, principais países de destino da emigração, 2024 ou último ano disponível</t>
    </r>
  </si>
  <si>
    <r>
      <rPr>
        <b/>
        <sz val="9"/>
        <color rgb="FFC00000"/>
        <rFont val="Arial"/>
        <family val="2"/>
      </rPr>
      <t>Gráfico 2.8</t>
    </r>
    <r>
      <rPr>
        <b/>
        <sz val="9"/>
        <rFont val="Arial"/>
        <family val="2"/>
      </rPr>
      <t xml:space="preserve">  Nascidos em Portugal residentes no estrangeiro, principais países de destino da emigração, variação 2023-2024 ou últimos dois anos disponíveis</t>
    </r>
  </si>
  <si>
    <t>Representadas apenas as variações 2023-2024 ou, quando não estão disponíveis os dados para 2024, as variações 2022-2023 (assinaladas com *).</t>
  </si>
  <si>
    <r>
      <rPr>
        <b/>
        <sz val="9"/>
        <color rgb="FFC00000"/>
        <rFont val="Arial"/>
        <family val="2"/>
      </rPr>
      <t>Gráfico 2.9</t>
    </r>
    <r>
      <rPr>
        <b/>
        <sz val="9"/>
        <rFont val="Arial"/>
        <family val="2"/>
      </rPr>
      <t xml:space="preserve">  Mulheres nascidas em Portugal residentes no estrangeiro em percentagem do total de nascidos em Portugal residentes no estrangeiro, principais países de destino da emigração, 2024 ou último ano disponível</t>
    </r>
  </si>
  <si>
    <r>
      <rPr>
        <b/>
        <sz val="9"/>
        <color rgb="FFC00000"/>
        <rFont val="Arial"/>
        <family val="2"/>
      </rPr>
      <t>Gráfico 2.10</t>
    </r>
    <r>
      <rPr>
        <b/>
        <sz val="9"/>
        <rFont val="Arial"/>
        <family val="2"/>
      </rPr>
      <t xml:space="preserve">  Nascidos em Portugal residentes no estrangeiro com mais de 65 anos em percentagem do total de nascidos em Portugal residentes no estrangeiro, principais países de destino da emigração, 2024 ou último ano disponível</t>
    </r>
  </si>
  <si>
    <t>[DEU] 2021. [BRA] 2010. [CPV] 2021. [CAN] 2021. [FRA] 2022. [IRL] 2022. [LUX] Valor de residentes nascidos em Portugal foi concedido mediante pedido. 2021. [MAC] 2021. [MOZ] 2007. [GBR] 2021. [VEN] 2011.</t>
  </si>
  <si>
    <t>[DEU] 2021. [BRA] 2010. [CPV] 2021. [CAN] 2021. [FRA] 2022. [IRL] 2022. [ITA] 2022. [LUX] Valor de residentes nascidos em Portugal foi concedido mediante pedido. 2021. [MAC] 2021. [MOZ] 2007. [GBR] 2021. [VEN] 2011.</t>
  </si>
  <si>
    <r>
      <rPr>
        <b/>
        <sz val="9"/>
        <color rgb="FFC00000"/>
        <rFont val="Arial"/>
        <family val="2"/>
      </rPr>
      <t>Quadro 2.10</t>
    </r>
    <r>
      <rPr>
        <b/>
        <sz val="9"/>
        <rFont val="Arial"/>
        <family val="2"/>
      </rPr>
      <t xml:space="preserve"> Aquisição de nacionalidade por portugueses residentes no estrangeiro, principais países de destino da emigração, 2024 ou último ano disponível</t>
    </r>
  </si>
  <si>
    <r>
      <rPr>
        <b/>
        <sz val="9"/>
        <color rgb="FFC00000"/>
        <rFont val="Arial"/>
        <family val="2"/>
      </rPr>
      <t>Quadro 2.11</t>
    </r>
    <r>
      <rPr>
        <b/>
        <sz val="9"/>
        <rFont val="Arial"/>
        <family val="2"/>
      </rPr>
      <t xml:space="preserve"> Aquisição de nacionalidade por portugueses residentes no estrangeiro, principais países de destino da emigração, variação 2023-2024 ou últimos dois anos disponíveis</t>
    </r>
  </si>
  <si>
    <r>
      <rPr>
        <b/>
        <sz val="9"/>
        <color rgb="FFC00000"/>
        <rFont val="Arial"/>
        <family val="2"/>
      </rPr>
      <t>Gráfico 2.11</t>
    </r>
    <r>
      <rPr>
        <b/>
        <sz val="9"/>
        <rFont val="Arial"/>
        <family val="2"/>
      </rPr>
      <t xml:space="preserve">  Aquisição de nacionalidade por portugueses residentes no estrangeiro, principais países de destino da emigração, 2024 ou último ano disponível</t>
    </r>
  </si>
  <si>
    <r>
      <t>Gráfico 2.11</t>
    </r>
    <r>
      <rPr>
        <b/>
        <sz val="9"/>
        <rFont val="Arial"/>
        <family val="2"/>
      </rPr>
      <t xml:space="preserve">  Aquisição de nacionalidade por portugueses residentes no estrangeiro, variação 2023-2024 ou últimos dois anos disponíveis</t>
    </r>
  </si>
  <si>
    <r>
      <rPr>
        <b/>
        <sz val="9"/>
        <color rgb="FFC00000"/>
        <rFont val="Arial"/>
        <family val="2"/>
      </rPr>
      <t>Quadro 2.12</t>
    </r>
    <r>
      <rPr>
        <b/>
        <sz val="9"/>
        <rFont val="Arial"/>
        <family val="2"/>
      </rPr>
      <t xml:space="preserve"> Residentes no estrangeiro com nacionalidade portuguesa, principais países de destino da emigração, 2024 ou último ano disponível</t>
    </r>
  </si>
  <si>
    <t>[CAN] 2021. [USA] 2021. [FRA] Dados provisórios. [IRL] 2022. [ITA] 2023. [MAC] 2021. [MOZ] 2017. [GBR] 2020.</t>
  </si>
  <si>
    <t>[FRA] Dados provisórios. [ITA] 2022-23. [GBR] 2019-20.</t>
  </si>
  <si>
    <r>
      <rPr>
        <b/>
        <sz val="9"/>
        <color rgb="FFC00000"/>
        <rFont val="Arial"/>
        <family val="2"/>
      </rPr>
      <t>Quadro 2.13</t>
    </r>
    <r>
      <rPr>
        <b/>
        <sz val="9"/>
        <rFont val="Arial"/>
        <family val="2"/>
      </rPr>
      <t xml:space="preserve"> Residentes no estrangeiro com nacionalidade portuguesa, principais países de destino da emigração, variação 2023-2024 ou últimos dois anos disponíveis</t>
    </r>
  </si>
  <si>
    <r>
      <rPr>
        <b/>
        <sz val="9"/>
        <color rgb="FFC00000"/>
        <rFont val="Arial"/>
        <family val="2"/>
      </rPr>
      <t xml:space="preserve">Gráfico 2.13  </t>
    </r>
    <r>
      <rPr>
        <b/>
        <sz val="9"/>
        <rFont val="Arial"/>
        <family val="2"/>
      </rPr>
      <t>Residentes no estrangeiro com nacionalidade portuguesa, principais países de destino, 2024 ou último ano disponível</t>
    </r>
  </si>
  <si>
    <r>
      <rPr>
        <b/>
        <sz val="9"/>
        <color rgb="FFC00000"/>
        <rFont val="Arial"/>
        <family val="2"/>
      </rPr>
      <t>Gráfico 2.14</t>
    </r>
    <r>
      <rPr>
        <b/>
        <sz val="9"/>
        <rFont val="Arial"/>
        <family val="2"/>
      </rPr>
      <t xml:space="preserve">  Residentes no estrangeiro com nacionalidade portuguesa, principais países de destino da emigração, variação 2023-2024 ou últimos dois anos disponíveis</t>
    </r>
  </si>
  <si>
    <r>
      <rPr>
        <b/>
        <sz val="9"/>
        <color rgb="FFC00000"/>
        <rFont val="Arial"/>
        <family val="2"/>
      </rPr>
      <t>Quadro 2.1</t>
    </r>
    <r>
      <rPr>
        <b/>
        <sz val="9"/>
        <rFont val="Arial"/>
        <family val="2"/>
      </rPr>
      <t xml:space="preserve"> Principais indicadores da emigração portuguesa, 2024 ou último ano disponível</t>
    </r>
  </si>
  <si>
    <t>Relatório Estatístico 2025</t>
  </si>
  <si>
    <t>27 de outubro de 2025.</t>
  </si>
  <si>
    <t>http://www.observatorioemigracao.pt/np4/10517</t>
  </si>
  <si>
    <t>[AUS] 2023. [CAN] 2023. [USA] 2023. [FRA] 2023. [NLD] 2023. [IRL] 2023. [ITA] 2023.</t>
  </si>
  <si>
    <t>[AUS] 2022-23. [CAN] 2022-23. [USA] 2022-23. [FRA] 2022-23. [NLD] 2022-23. [IRL] 2022-23. [ITA] 2022-23.</t>
  </si>
  <si>
    <t>Austrália*</t>
  </si>
  <si>
    <t>Canadá*</t>
  </si>
  <si>
    <t>[DEU] Por questões de confidencialidade aplicados na fonte o total pode não corresponder à soma das categorias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</si>
  <si>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[DEU] Por questões de confidencialidade aplicados na fonte o total pode não corresponder à soma das categorias.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</si>
  <si>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26 de fevereiro de 2026.</t>
  </si>
  <si>
    <t>[AGO] Dados dos vistos de emigração permanente. [USA] 2023. [IRL] 2015. [MOZ] 2016. [VEN] 2011.</t>
  </si>
  <si>
    <t xml:space="preserve">[AGO] Dados dos vistos de emigração permanente. [USA] 2022-23. [IRL] 2014-15. [MOZ] 2015-16. </t>
  </si>
  <si>
    <t>[USA] 2023. [IRL] 2015. [MOZ] 2016. [VEN] 2011.</t>
  </si>
  <si>
    <t xml:space="preserve">França </t>
  </si>
  <si>
    <t xml:space="preserve">[DEU] Nascidos em Portugal: 2021. [AGO] Dados dos vistos de emigração permanente. [AUS] Aquisição de nacionalidade: 2023. [BRA] Nascidos em Portugal: 2010. [CPV] Nascidos em Portugal: 2021. [CAN] Nascidos em Portugal: 2021. População com nacionalidade portuguesa: 2021. Aquisição de nacionalidade: 2023. [USA] Entrada de portugueses: 2023. População com nacionalidade portuguesa: 2021. Aquisição de nacionalidade: 2023. [FRA] Nascidos em Portugal: dados provisórios. População com nacionalidade portuguesa: dados provisórios. Aquisição de nacionalidade: 2022.Aquisição de nacionalidade: 2022. [NLD] Aquisição de nacionalidade: 2023. [IRL] Entradas de portugueses: 2015. Nascidos em Portugal: 2022. População com nacionalidade portuguesa: 2022. Aquisição de nacionalidade: 2023. [ITA] População com nacionalidade portuguesa: 2023. Aquisição de nacionalidade: 2023. Registos consulares: Apenas contabiliza os cidadãos nacionais na Secção Consular da Embaixada de Portugal em Roma. [LUX] Nascidos em Portugal: valor de 2021 concedido mediante pedido. [MAC] Nascidos em Portugal: 2021. População com nacionalidade portuguesa: 2021. [MOZ] Entrada de portugueses: 2016. Nascidos em Portugal: 2007. População com nacionalidade portuguesa: 2017. [GBR] Nascidos em Portugal: 2021. População com nacionalidade portuguesa: 2020. [VEN] Entradas de portugueses e Nascidos em Portugal: 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</si>
</sst>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 "/>
  </numFmts>
  <fonts count="4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sz val="10"/>
      <name val="Arial"/>
      <family val="2"/>
    </font>
    <font>
      <b/>
      <sz val="11"/>
      <color theme="1"/>
      <name val="Calibri"/>
      <family val="2"/>
      <scheme val="minor"/>
    </font>
    <font>
      <u/>
      <sz val="11"/>
      <color theme="11"/>
      <name val="Calibri"/>
      <family val="2"/>
      <scheme val="minor"/>
    </font>
    <font>
      <b/>
      <sz val="8"/>
      <color rgb="FFFF0000"/>
      <name val="Arial"/>
      <family val="2"/>
    </font>
    <font>
      <sz val="8"/>
      <color theme="0"/>
      <name val="Arial"/>
      <family val="2"/>
    </font>
    <font>
      <strike/>
      <sz val="8"/>
      <color theme="1"/>
      <name val="Arial"/>
      <family val="2"/>
    </font>
    <font>
      <i/>
      <sz val="8"/>
      <name val="Arial"/>
      <family val="2"/>
    </font>
    <font>
      <b/>
      <sz val="8"/>
      <name val="Calibri"/>
      <family val="2"/>
      <scheme val="minor"/>
    </font>
    <font>
      <b/>
      <sz val="11"/>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0">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auto="1"/>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medium">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theme="4" tint="0.79998168889431442"/>
      </bottom>
      <diagonal/>
    </border>
    <border>
      <left style="thin">
        <color auto="1"/>
      </left>
      <right style="thin">
        <color auto="1"/>
      </right>
      <top style="thin">
        <color theme="4" tint="0.79998168889431442"/>
      </top>
      <bottom style="medium">
        <color auto="1"/>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
      <left/>
      <right/>
      <top style="thin">
        <color auto="1"/>
      </top>
      <bottom/>
      <diagonal/>
    </border>
    <border>
      <left/>
      <right/>
      <top style="thin">
        <color theme="4" tint="0.79995117038483843"/>
      </top>
      <bottom style="thin">
        <color theme="4" tint="0.79998168889431442"/>
      </bottom>
      <diagonal/>
    </border>
    <border>
      <left style="thin">
        <color auto="1"/>
      </left>
      <right/>
      <top/>
      <bottom/>
      <diagonal/>
    </border>
  </borders>
  <cellStyleXfs count="29">
    <xf numFmtId="0" fontId="0" fillId="0" borderId="0"/>
    <xf numFmtId="0" fontId="17" fillId="0" borderId="0" applyNumberFormat="0" applyFill="0" applyBorder="0" applyAlignment="0" applyProtection="0"/>
    <xf numFmtId="0" fontId="25" fillId="0" borderId="0"/>
    <xf numFmtId="166" fontId="33" fillId="0" borderId="6" applyFill="0" applyProtection="0">
      <alignment horizontal="right" vertical="center" wrapText="1"/>
    </xf>
    <xf numFmtId="167" fontId="33" fillId="0" borderId="7" applyFill="0" applyProtection="0">
      <alignment horizontal="right" vertical="center" wrapText="1"/>
    </xf>
    <xf numFmtId="0" fontId="33" fillId="0" borderId="0" applyNumberFormat="0" applyFill="0" applyBorder="0" applyProtection="0">
      <alignment horizontal="left" vertical="center" wrapText="1"/>
    </xf>
    <xf numFmtId="168" fontId="33" fillId="0" borderId="0" applyFill="0" applyBorder="0" applyProtection="0">
      <alignment horizontal="right" vertical="center" wrapText="1"/>
    </xf>
    <xf numFmtId="169" fontId="33" fillId="0" borderId="4" applyFill="0" applyProtection="0">
      <alignment horizontal="right" vertic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266">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indent="1"/>
    </xf>
    <xf numFmtId="3" fontId="18" fillId="0" borderId="0" xfId="0" applyNumberFormat="1" applyFont="1" applyAlignment="1">
      <alignment horizontal="left" vertical="center" indent="1"/>
    </xf>
    <xf numFmtId="0" fontId="20" fillId="0" borderId="0" xfId="0" applyFont="1" applyAlignment="1">
      <alignment horizontal="left" vertical="center" inden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left" vertical="center" wrapText="1"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0" fontId="20" fillId="0" borderId="0" xfId="0" applyFont="1" applyAlignment="1">
      <alignment horizontal="left" vertical="center"/>
    </xf>
    <xf numFmtId="3" fontId="18" fillId="0" borderId="0" xfId="0" applyNumberFormat="1" applyFont="1" applyAlignment="1">
      <alignment horizontal="left" vertical="center"/>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18" fillId="0" borderId="0" xfId="0" applyNumberFormat="1" applyFont="1"/>
    <xf numFmtId="0" fontId="0" fillId="3" borderId="0" xfId="0" applyFill="1"/>
    <xf numFmtId="3" fontId="18" fillId="3" borderId="0" xfId="0" applyNumberFormat="1" applyFont="1" applyFill="1" applyAlignment="1">
      <alignmen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0" fontId="0" fillId="3" borderId="0" xfId="0" applyFill="1" applyAlignment="1">
      <alignment horizontal="right" indent="1"/>
    </xf>
    <xf numFmtId="3" fontId="19" fillId="0" borderId="0" xfId="0" applyNumberFormat="1" applyFont="1" applyAlignment="1">
      <alignment horizontal="right" vertical="top" indent="1"/>
    </xf>
    <xf numFmtId="0" fontId="0" fillId="2" borderId="0" xfId="0" applyFill="1"/>
    <xf numFmtId="0" fontId="18" fillId="0" borderId="0" xfId="0" applyFont="1" applyAlignment="1">
      <alignment horizontal="left" vertical="center" indent="1"/>
    </xf>
    <xf numFmtId="3" fontId="19" fillId="0" borderId="0" xfId="0" applyNumberFormat="1" applyFont="1" applyAlignment="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vertical="center" wrapText="1" indent="1"/>
    </xf>
    <xf numFmtId="3" fontId="22" fillId="0" borderId="0" xfId="0" applyNumberFormat="1" applyFont="1" applyAlignment="1">
      <alignment horizontal="left" vertical="center" indent="1"/>
    </xf>
    <xf numFmtId="0" fontId="24" fillId="0" borderId="0" xfId="0" applyFont="1" applyAlignment="1">
      <alignment horizontal="left" vertical="center" indent="1"/>
    </xf>
    <xf numFmtId="0" fontId="28" fillId="0" borderId="0" xfId="1" applyFont="1" applyBorder="1" applyAlignment="1">
      <alignment horizontal="right" vertical="center" indent="1"/>
    </xf>
    <xf numFmtId="0" fontId="28" fillId="0" borderId="0" xfId="0" applyFont="1" applyAlignment="1">
      <alignment horizontal="left" vertical="top" indent="1"/>
    </xf>
    <xf numFmtId="3" fontId="16" fillId="0" borderId="9"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18" fillId="0" borderId="0" xfId="0" applyNumberFormat="1" applyFont="1" applyAlignment="1">
      <alignment horizontal="right" vertical="center" wrapText="1" indent="1"/>
    </xf>
    <xf numFmtId="0" fontId="0" fillId="0" borderId="0" xfId="0" applyAlignment="1">
      <alignment horizontal="right" vertical="center" wrapText="1" indent="1"/>
    </xf>
    <xf numFmtId="3" fontId="16" fillId="0" borderId="4" xfId="0" applyNumberFormat="1" applyFont="1" applyBorder="1" applyAlignment="1">
      <alignment horizontal="center" vertical="center" wrapText="1"/>
    </xf>
    <xf numFmtId="0" fontId="17" fillId="0" borderId="0" xfId="0" applyFont="1" applyAlignment="1">
      <alignment horizontal="left" vertical="center"/>
    </xf>
    <xf numFmtId="0" fontId="0" fillId="3" borderId="0" xfId="0" applyFill="1" applyAlignment="1">
      <alignment horizontal="righ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3" fontId="15" fillId="0" borderId="0" xfId="0" applyNumberFormat="1" applyFont="1"/>
    <xf numFmtId="3" fontId="18" fillId="0" borderId="0" xfId="0" applyNumberFormat="1" applyFont="1" applyAlignment="1">
      <alignment horizontal="center" vertical="center"/>
    </xf>
    <xf numFmtId="3" fontId="16" fillId="0" borderId="0" xfId="0" applyNumberFormat="1" applyFont="1" applyAlignment="1">
      <alignment horizontal="left" vertical="center"/>
    </xf>
    <xf numFmtId="0" fontId="28" fillId="0" borderId="0" xfId="0" applyFont="1" applyAlignment="1">
      <alignment horizontal="left" vertical="center"/>
    </xf>
    <xf numFmtId="0" fontId="17" fillId="0" borderId="0" xfId="0" applyFont="1" applyAlignment="1">
      <alignment vertical="center"/>
    </xf>
    <xf numFmtId="0" fontId="16" fillId="0" borderId="0" xfId="0" applyFont="1" applyAlignment="1">
      <alignment horizontal="left" vertical="center"/>
    </xf>
    <xf numFmtId="0" fontId="16" fillId="0" borderId="0" xfId="1" applyFont="1" applyFill="1" applyAlignment="1">
      <alignment horizontal="left" vertical="center"/>
    </xf>
    <xf numFmtId="3" fontId="17" fillId="0" borderId="0" xfId="1" applyNumberFormat="1" applyFill="1" applyBorder="1" applyAlignment="1">
      <alignment horizontal="left" vertical="center" wrapText="1"/>
    </xf>
    <xf numFmtId="0" fontId="17" fillId="0" borderId="0" xfId="1" applyFill="1" applyBorder="1" applyAlignment="1">
      <alignment horizontal="left" vertical="center" wrapText="1"/>
    </xf>
    <xf numFmtId="3" fontId="17" fillId="3" borderId="0" xfId="0" applyNumberFormat="1" applyFont="1" applyFill="1" applyAlignment="1">
      <alignment horizontal="left" vertical="center" wrapText="1" indent="1"/>
    </xf>
    <xf numFmtId="3" fontId="17" fillId="3" borderId="0" xfId="0" applyNumberFormat="1" applyFont="1" applyFill="1" applyAlignment="1">
      <alignment horizontal="right" vertical="center" wrapText="1" indent="4"/>
    </xf>
    <xf numFmtId="3" fontId="17" fillId="3" borderId="0" xfId="0" applyNumberFormat="1" applyFont="1" applyFill="1" applyAlignment="1">
      <alignment horizontal="left" vertical="center" indent="1"/>
    </xf>
    <xf numFmtId="3" fontId="17" fillId="3" borderId="0" xfId="0" applyNumberFormat="1" applyFont="1" applyFill="1" applyAlignment="1">
      <alignment horizontal="right" vertical="center" indent="4"/>
    </xf>
    <xf numFmtId="3" fontId="14" fillId="0" borderId="0" xfId="0" applyNumberFormat="1" applyFont="1" applyAlignment="1">
      <alignment vertical="center"/>
    </xf>
    <xf numFmtId="3" fontId="14" fillId="3" borderId="0" xfId="0" applyNumberFormat="1" applyFont="1" applyFill="1" applyAlignment="1">
      <alignment vertical="center"/>
    </xf>
    <xf numFmtId="3" fontId="36" fillId="0" borderId="0" xfId="0" applyNumberFormat="1" applyFont="1" applyAlignment="1">
      <alignment vertical="center"/>
    </xf>
    <xf numFmtId="3" fontId="16" fillId="0" borderId="1" xfId="0" applyNumberFormat="1" applyFont="1" applyBorder="1" applyAlignment="1">
      <alignment horizontal="left" vertical="center" indent="1"/>
    </xf>
    <xf numFmtId="0" fontId="16" fillId="0" borderId="1" xfId="0" applyFont="1" applyBorder="1" applyAlignment="1">
      <alignment horizontal="center" vertical="center"/>
    </xf>
    <xf numFmtId="3" fontId="17" fillId="0" borderId="0" xfId="0" applyNumberFormat="1" applyFont="1" applyAlignment="1">
      <alignment horizontal="right" vertical="center" indent="12"/>
    </xf>
    <xf numFmtId="3" fontId="12" fillId="0" borderId="0" xfId="0" applyNumberFormat="1" applyFont="1" applyAlignment="1">
      <alignment vertical="center"/>
    </xf>
    <xf numFmtId="0" fontId="12" fillId="0" borderId="0" xfId="0" applyFont="1" applyAlignment="1">
      <alignment vertical="center"/>
    </xf>
    <xf numFmtId="0" fontId="11" fillId="0" borderId="0" xfId="0" applyFont="1"/>
    <xf numFmtId="165" fontId="11" fillId="0" borderId="0" xfId="0" applyNumberFormat="1" applyFont="1"/>
    <xf numFmtId="3" fontId="11" fillId="0" borderId="0" xfId="0" applyNumberFormat="1" applyFont="1" applyAlignment="1">
      <alignment vertical="center"/>
    </xf>
    <xf numFmtId="0" fontId="11" fillId="0" borderId="0" xfId="0" applyFont="1" applyAlignment="1">
      <alignment vertical="center"/>
    </xf>
    <xf numFmtId="165" fontId="11" fillId="0" borderId="0" xfId="0" applyNumberFormat="1" applyFont="1" applyAlignment="1">
      <alignment vertical="center"/>
    </xf>
    <xf numFmtId="3" fontId="17" fillId="3" borderId="0" xfId="0" applyNumberFormat="1" applyFont="1" applyFill="1" applyAlignment="1">
      <alignment vertical="center" wrapText="1"/>
    </xf>
    <xf numFmtId="3" fontId="17" fillId="3" borderId="0" xfId="0" applyNumberFormat="1" applyFont="1" applyFill="1" applyAlignment="1">
      <alignment vertical="center"/>
    </xf>
    <xf numFmtId="0" fontId="17" fillId="0" borderId="0" xfId="0" applyFont="1" applyAlignment="1">
      <alignment horizontal="left" vertical="top"/>
    </xf>
    <xf numFmtId="0" fontId="9" fillId="0" borderId="0" xfId="0" applyFont="1" applyAlignment="1">
      <alignment vertical="center"/>
    </xf>
    <xf numFmtId="3" fontId="8" fillId="0" borderId="0" xfId="0" applyNumberFormat="1" applyFont="1" applyAlignment="1">
      <alignment vertical="center"/>
    </xf>
    <xf numFmtId="0" fontId="28" fillId="0" borderId="0" xfId="1" applyFont="1" applyFill="1" applyBorder="1" applyAlignment="1">
      <alignment horizontal="right" vertical="center" indent="1"/>
    </xf>
    <xf numFmtId="3" fontId="38" fillId="0" borderId="0" xfId="0" applyNumberFormat="1" applyFont="1" applyAlignment="1">
      <alignment vertical="center"/>
    </xf>
    <xf numFmtId="3" fontId="37" fillId="0" borderId="0" xfId="0" applyNumberFormat="1" applyFont="1" applyAlignment="1">
      <alignment vertical="center"/>
    </xf>
    <xf numFmtId="3" fontId="17" fillId="0" borderId="0" xfId="0" applyNumberFormat="1" applyFont="1" applyAlignment="1">
      <alignment vertical="center"/>
    </xf>
    <xf numFmtId="3" fontId="16" fillId="0" borderId="0" xfId="0" applyNumberFormat="1" applyFont="1" applyAlignment="1">
      <alignment horizontal="right" vertical="top" indent="1"/>
    </xf>
    <xf numFmtId="0" fontId="17" fillId="0" borderId="0" xfId="0" applyFont="1"/>
    <xf numFmtId="165" fontId="17" fillId="0" borderId="0" xfId="0" applyNumberFormat="1" applyFont="1"/>
    <xf numFmtId="0" fontId="24" fillId="0" borderId="0" xfId="0" applyFont="1" applyAlignment="1">
      <alignment horizontal="left" vertical="top" wrapText="1"/>
    </xf>
    <xf numFmtId="0" fontId="24" fillId="0" borderId="0" xfId="0" applyFont="1"/>
    <xf numFmtId="3" fontId="5" fillId="0" borderId="0" xfId="0" applyNumberFormat="1" applyFont="1" applyAlignment="1">
      <alignment vertical="center"/>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6" fillId="0" borderId="9" xfId="0" applyFont="1" applyBorder="1" applyAlignment="1">
      <alignment horizontal="center" vertical="center" wrapText="1"/>
    </xf>
    <xf numFmtId="1" fontId="16" fillId="0" borderId="12" xfId="0" applyNumberFormat="1" applyFont="1" applyBorder="1" applyAlignment="1">
      <alignment horizontal="center" vertical="center" wrapText="1"/>
    </xf>
    <xf numFmtId="3" fontId="11" fillId="0" borderId="0" xfId="0" applyNumberFormat="1" applyFont="1"/>
    <xf numFmtId="3" fontId="17" fillId="0" borderId="0" xfId="0" applyNumberFormat="1" applyFont="1"/>
    <xf numFmtId="0" fontId="4" fillId="0" borderId="0" xfId="0" applyFont="1"/>
    <xf numFmtId="3" fontId="4" fillId="0" borderId="0" xfId="0" applyNumberFormat="1" applyFont="1" applyAlignment="1">
      <alignment vertical="center"/>
    </xf>
    <xf numFmtId="164" fontId="18" fillId="0" borderId="0" xfId="0" applyNumberFormat="1" applyFont="1" applyAlignment="1">
      <alignment vertical="center"/>
    </xf>
    <xf numFmtId="1" fontId="16" fillId="0" borderId="8" xfId="0" applyNumberFormat="1" applyFont="1" applyBorder="1" applyAlignment="1">
      <alignment horizontal="center" vertical="center" wrapText="1"/>
    </xf>
    <xf numFmtId="3" fontId="39" fillId="0" borderId="0" xfId="0" applyNumberFormat="1" applyFont="1" applyAlignment="1">
      <alignment horizontal="right" vertical="center" wrapText="1" indent="1"/>
    </xf>
    <xf numFmtId="0" fontId="16" fillId="0" borderId="0" xfId="0" applyFont="1" applyAlignment="1">
      <alignment horizontal="left" vertical="top" indent="1"/>
    </xf>
    <xf numFmtId="3" fontId="17" fillId="0" borderId="0" xfId="0" applyNumberFormat="1" applyFont="1" applyAlignment="1">
      <alignment horizontal="left" vertical="top" wrapText="1"/>
    </xf>
    <xf numFmtId="0" fontId="0" fillId="0" borderId="0" xfId="0" applyAlignment="1">
      <alignment horizontal="left" vertical="top" wrapText="1"/>
    </xf>
    <xf numFmtId="3" fontId="17" fillId="0" borderId="15" xfId="0" applyNumberFormat="1" applyFont="1" applyBorder="1" applyAlignment="1">
      <alignment horizontal="left" vertical="center" wrapText="1" indent="1"/>
    </xf>
    <xf numFmtId="3" fontId="17" fillId="0" borderId="15" xfId="0" applyNumberFormat="1" applyFont="1" applyBorder="1" applyAlignment="1">
      <alignment horizontal="right" vertical="center" wrapText="1" indent="4"/>
    </xf>
    <xf numFmtId="3" fontId="17" fillId="0" borderId="15" xfId="0" applyNumberFormat="1" applyFont="1" applyBorder="1" applyAlignment="1">
      <alignment horizontal="right" vertical="center" wrapText="1" indent="5"/>
    </xf>
    <xf numFmtId="3" fontId="17" fillId="0" borderId="16" xfId="0" applyNumberFormat="1" applyFont="1" applyBorder="1" applyAlignment="1">
      <alignment horizontal="left" vertical="center" wrapText="1" indent="1"/>
    </xf>
    <xf numFmtId="3" fontId="17" fillId="0" borderId="16" xfId="0" applyNumberFormat="1" applyFont="1" applyBorder="1" applyAlignment="1">
      <alignment horizontal="right" vertical="center" wrapText="1" indent="4"/>
    </xf>
    <xf numFmtId="3" fontId="17" fillId="0" borderId="16" xfId="0" applyNumberFormat="1" applyFont="1" applyBorder="1" applyAlignment="1">
      <alignment horizontal="right" vertical="center" wrapText="1" indent="5"/>
    </xf>
    <xf numFmtId="3" fontId="17" fillId="0" borderId="16" xfId="0" applyNumberFormat="1" applyFont="1" applyBorder="1" applyAlignment="1">
      <alignment horizontal="left" vertical="center" indent="1"/>
    </xf>
    <xf numFmtId="3" fontId="17" fillId="0" borderId="16" xfId="0" applyNumberFormat="1" applyFont="1" applyBorder="1" applyAlignment="1">
      <alignment horizontal="right" vertical="center" indent="4"/>
    </xf>
    <xf numFmtId="3" fontId="17" fillId="0" borderId="16" xfId="0" applyNumberFormat="1" applyFont="1" applyBorder="1" applyAlignment="1">
      <alignment horizontal="right" vertical="center" indent="5"/>
    </xf>
    <xf numFmtId="3" fontId="17" fillId="0" borderId="17" xfId="0" applyNumberFormat="1" applyFont="1" applyBorder="1" applyAlignment="1">
      <alignment horizontal="left" vertical="center" indent="1"/>
    </xf>
    <xf numFmtId="3" fontId="17" fillId="0" borderId="17" xfId="0" applyNumberFormat="1" applyFont="1" applyBorder="1" applyAlignment="1">
      <alignment horizontal="right" vertical="center" indent="4"/>
    </xf>
    <xf numFmtId="3" fontId="17" fillId="0" borderId="17" xfId="0" applyNumberFormat="1" applyFont="1" applyBorder="1" applyAlignment="1">
      <alignment horizontal="right" vertical="center" indent="5"/>
    </xf>
    <xf numFmtId="3" fontId="17" fillId="0" borderId="18" xfId="0" applyNumberFormat="1" applyFont="1" applyBorder="1" applyAlignment="1">
      <alignment horizontal="right" vertical="center" wrapText="1" indent="4"/>
    </xf>
    <xf numFmtId="164" fontId="17" fillId="0" borderId="15" xfId="0" applyNumberFormat="1" applyFont="1" applyBorder="1" applyAlignment="1">
      <alignment horizontal="right" vertical="center" wrapText="1" indent="4"/>
    </xf>
    <xf numFmtId="0" fontId="17" fillId="0" borderId="15" xfId="0" applyFont="1" applyBorder="1" applyAlignment="1">
      <alignment horizontal="center" vertical="center"/>
    </xf>
    <xf numFmtId="3" fontId="17" fillId="0" borderId="19" xfId="0" applyNumberFormat="1" applyFont="1" applyBorder="1" applyAlignment="1">
      <alignment horizontal="right" vertical="center" wrapText="1" indent="4"/>
    </xf>
    <xf numFmtId="0" fontId="42" fillId="0" borderId="16" xfId="0" applyFont="1" applyBorder="1" applyAlignment="1">
      <alignment horizontal="center" vertical="center"/>
    </xf>
    <xf numFmtId="164" fontId="17" fillId="0" borderId="16" xfId="0" applyNumberFormat="1" applyFont="1" applyBorder="1" applyAlignment="1">
      <alignment horizontal="right" vertical="center" wrapText="1" indent="4"/>
    </xf>
    <xf numFmtId="0" fontId="17" fillId="0" borderId="16" xfId="0" applyFont="1" applyBorder="1" applyAlignment="1">
      <alignment horizontal="center" vertical="center"/>
    </xf>
    <xf numFmtId="3" fontId="17" fillId="0" borderId="19" xfId="0" applyNumberFormat="1" applyFont="1" applyBorder="1" applyAlignment="1">
      <alignment horizontal="right" vertical="center" indent="4"/>
    </xf>
    <xf numFmtId="164" fontId="17" fillId="0" borderId="16" xfId="0" applyNumberFormat="1" applyFont="1" applyBorder="1" applyAlignment="1">
      <alignment horizontal="right" vertical="center" indent="4"/>
    </xf>
    <xf numFmtId="3" fontId="17" fillId="0" borderId="20" xfId="0" applyNumberFormat="1" applyFont="1" applyBorder="1" applyAlignment="1">
      <alignment horizontal="right" vertical="center" indent="4"/>
    </xf>
    <xf numFmtId="164" fontId="17" fillId="0" borderId="17" xfId="0" applyNumberFormat="1" applyFont="1" applyBorder="1" applyAlignment="1">
      <alignment horizontal="right" vertical="center" indent="4"/>
    </xf>
    <xf numFmtId="0" fontId="17" fillId="0" borderId="17" xfId="0" applyFont="1" applyBorder="1" applyAlignment="1">
      <alignment horizontal="center" vertical="center"/>
    </xf>
    <xf numFmtId="3" fontId="17" fillId="0" borderId="21" xfId="0" applyNumberFormat="1" applyFont="1" applyBorder="1" applyAlignment="1">
      <alignment horizontal="right" vertical="center" wrapText="1" indent="5"/>
    </xf>
    <xf numFmtId="164" fontId="17" fillId="0" borderId="22" xfId="0" applyNumberFormat="1" applyFont="1" applyBorder="1" applyAlignment="1">
      <alignment horizontal="right" vertical="center" wrapText="1" indent="5"/>
    </xf>
    <xf numFmtId="3" fontId="17" fillId="0" borderId="15" xfId="0" applyNumberFormat="1" applyFont="1" applyBorder="1" applyAlignment="1">
      <alignment horizontal="right" vertical="center" indent="5"/>
    </xf>
    <xf numFmtId="165" fontId="17" fillId="0" borderId="15" xfId="0" applyNumberFormat="1" applyFont="1" applyBorder="1" applyAlignment="1">
      <alignment horizontal="right" vertical="center" indent="5"/>
    </xf>
    <xf numFmtId="3" fontId="17" fillId="0" borderId="23" xfId="0" applyNumberFormat="1" applyFont="1" applyBorder="1" applyAlignment="1">
      <alignment horizontal="right" vertical="center" wrapText="1" indent="5"/>
    </xf>
    <xf numFmtId="164" fontId="17" fillId="0" borderId="24" xfId="0" applyNumberFormat="1" applyFont="1" applyBorder="1" applyAlignment="1">
      <alignment horizontal="right" vertical="center" wrapText="1" indent="5"/>
    </xf>
    <xf numFmtId="165" fontId="17" fillId="0" borderId="16" xfId="0" applyNumberFormat="1" applyFont="1" applyBorder="1" applyAlignment="1">
      <alignment horizontal="right" vertical="center" indent="5"/>
    </xf>
    <xf numFmtId="3" fontId="17" fillId="0" borderId="23" xfId="0" applyNumberFormat="1" applyFont="1" applyBorder="1" applyAlignment="1">
      <alignment horizontal="right" vertical="center" indent="5"/>
    </xf>
    <xf numFmtId="164" fontId="17" fillId="0" borderId="24" xfId="0" applyNumberFormat="1" applyFont="1" applyBorder="1" applyAlignment="1">
      <alignment horizontal="right" vertical="center" indent="5"/>
    </xf>
    <xf numFmtId="3" fontId="17" fillId="0" borderId="25" xfId="0" applyNumberFormat="1" applyFont="1" applyBorder="1" applyAlignment="1">
      <alignment horizontal="right" vertical="center" indent="5"/>
    </xf>
    <xf numFmtId="164" fontId="17" fillId="0" borderId="26" xfId="0" applyNumberFormat="1" applyFont="1" applyBorder="1" applyAlignment="1">
      <alignment horizontal="right" vertical="center" indent="5"/>
    </xf>
    <xf numFmtId="165" fontId="17" fillId="0" borderId="17" xfId="0" applyNumberFormat="1" applyFont="1" applyBorder="1" applyAlignment="1">
      <alignment horizontal="right" vertical="center" indent="5"/>
    </xf>
    <xf numFmtId="170" fontId="17" fillId="0" borderId="18" xfId="0" applyNumberFormat="1" applyFont="1" applyBorder="1" applyAlignment="1">
      <alignment horizontal="right" vertical="center" wrapText="1" indent="2"/>
    </xf>
    <xf numFmtId="3" fontId="17" fillId="0" borderId="21" xfId="0" applyNumberFormat="1" applyFont="1" applyBorder="1" applyAlignment="1">
      <alignment horizontal="right" vertical="center" wrapText="1" indent="4"/>
    </xf>
    <xf numFmtId="165" fontId="17" fillId="0" borderId="15" xfId="0" applyNumberFormat="1" applyFont="1" applyBorder="1" applyAlignment="1">
      <alignment horizontal="right" vertical="center" wrapText="1" indent="5"/>
    </xf>
    <xf numFmtId="165" fontId="17" fillId="0" borderId="15" xfId="0" applyNumberFormat="1" applyFont="1" applyBorder="1" applyAlignment="1">
      <alignment horizontal="center" vertical="center" wrapText="1"/>
    </xf>
    <xf numFmtId="3" fontId="17" fillId="0" borderId="19" xfId="0" applyNumberFormat="1" applyFont="1" applyBorder="1" applyAlignment="1">
      <alignment horizontal="right" vertical="center" wrapText="1" indent="3"/>
    </xf>
    <xf numFmtId="3" fontId="17" fillId="0" borderId="23" xfId="0" applyNumberFormat="1" applyFont="1" applyBorder="1" applyAlignment="1">
      <alignment horizontal="right" vertical="center" wrapText="1" indent="4"/>
    </xf>
    <xf numFmtId="165" fontId="17" fillId="0" borderId="16" xfId="0" applyNumberFormat="1" applyFont="1" applyBorder="1" applyAlignment="1">
      <alignment horizontal="right" vertical="center" wrapText="1" indent="5"/>
    </xf>
    <xf numFmtId="165" fontId="17" fillId="0" borderId="16" xfId="0" applyNumberFormat="1" applyFont="1" applyBorder="1" applyAlignment="1">
      <alignment horizontal="center" vertical="center" wrapText="1"/>
    </xf>
    <xf numFmtId="3" fontId="17" fillId="0" borderId="19" xfId="0" applyNumberFormat="1" applyFont="1" applyBorder="1" applyAlignment="1">
      <alignment horizontal="right" vertical="center" indent="3"/>
    </xf>
    <xf numFmtId="3" fontId="17" fillId="0" borderId="23" xfId="0" applyNumberFormat="1" applyFont="1" applyBorder="1" applyAlignment="1">
      <alignment horizontal="right" vertical="center" indent="4"/>
    </xf>
    <xf numFmtId="165" fontId="17" fillId="0" borderId="16" xfId="0" applyNumberFormat="1" applyFont="1" applyBorder="1" applyAlignment="1">
      <alignment horizontal="center" vertical="center"/>
    </xf>
    <xf numFmtId="3" fontId="17" fillId="0" borderId="20" xfId="0" applyNumberFormat="1" applyFont="1" applyBorder="1" applyAlignment="1">
      <alignment horizontal="right" vertical="center" indent="3"/>
    </xf>
    <xf numFmtId="165" fontId="17" fillId="0" borderId="26" xfId="0" applyNumberFormat="1" applyFont="1" applyBorder="1" applyAlignment="1">
      <alignment horizontal="right" vertical="center" indent="5"/>
    </xf>
    <xf numFmtId="3" fontId="17" fillId="0" borderId="25" xfId="0" applyNumberFormat="1" applyFont="1" applyBorder="1" applyAlignment="1">
      <alignment horizontal="right" vertical="center" indent="4"/>
    </xf>
    <xf numFmtId="165" fontId="17" fillId="0" borderId="17" xfId="0" applyNumberFormat="1" applyFont="1" applyBorder="1" applyAlignment="1">
      <alignment horizontal="center" vertical="center"/>
    </xf>
    <xf numFmtId="3" fontId="17" fillId="0" borderId="18" xfId="0" applyNumberFormat="1" applyFont="1" applyBorder="1" applyAlignment="1">
      <alignment horizontal="right" vertical="center" wrapText="1" indent="7"/>
    </xf>
    <xf numFmtId="3" fontId="17" fillId="0" borderId="15" xfId="0" applyNumberFormat="1" applyFont="1" applyBorder="1" applyAlignment="1">
      <alignment horizontal="right" vertical="center" wrapText="1" indent="8"/>
    </xf>
    <xf numFmtId="164" fontId="17" fillId="0" borderId="15" xfId="0" applyNumberFormat="1" applyFont="1" applyBorder="1" applyAlignment="1">
      <alignment horizontal="right" vertical="center" wrapText="1" indent="8"/>
    </xf>
    <xf numFmtId="3" fontId="17" fillId="0" borderId="19" xfId="0" applyNumberFormat="1" applyFont="1" applyBorder="1" applyAlignment="1">
      <alignment horizontal="right" vertical="center" wrapText="1" indent="7"/>
    </xf>
    <xf numFmtId="3" fontId="17" fillId="0" borderId="16" xfId="0" applyNumberFormat="1" applyFont="1" applyBorder="1" applyAlignment="1">
      <alignment horizontal="right" vertical="center" wrapText="1" indent="8"/>
    </xf>
    <xf numFmtId="164" fontId="17" fillId="0" borderId="16" xfId="0" applyNumberFormat="1" applyFont="1" applyBorder="1" applyAlignment="1">
      <alignment horizontal="right" vertical="center" wrapText="1" indent="8"/>
    </xf>
    <xf numFmtId="3" fontId="17" fillId="0" borderId="19" xfId="0" applyNumberFormat="1" applyFont="1" applyBorder="1" applyAlignment="1">
      <alignment horizontal="right" vertical="center" indent="7"/>
    </xf>
    <xf numFmtId="3" fontId="17" fillId="0" borderId="16" xfId="0" applyNumberFormat="1" applyFont="1" applyBorder="1" applyAlignment="1">
      <alignment horizontal="right" vertical="center" indent="8"/>
    </xf>
    <xf numFmtId="164" fontId="17" fillId="0" borderId="16" xfId="0" applyNumberFormat="1" applyFont="1" applyBorder="1" applyAlignment="1">
      <alignment horizontal="right" vertical="center" indent="8"/>
    </xf>
    <xf numFmtId="3" fontId="17" fillId="0" borderId="20" xfId="0" applyNumberFormat="1" applyFont="1" applyBorder="1" applyAlignment="1">
      <alignment horizontal="right" vertical="center" indent="7"/>
    </xf>
    <xf numFmtId="3" fontId="17" fillId="0" borderId="17" xfId="0" applyNumberFormat="1" applyFont="1" applyBorder="1" applyAlignment="1">
      <alignment horizontal="right" vertical="center" indent="8"/>
    </xf>
    <xf numFmtId="164" fontId="17" fillId="0" borderId="17" xfId="0" applyNumberFormat="1" applyFont="1" applyBorder="1" applyAlignment="1">
      <alignment horizontal="right" vertical="center" indent="8"/>
    </xf>
    <xf numFmtId="3" fontId="17" fillId="0" borderId="18" xfId="0" applyNumberFormat="1" applyFont="1" applyBorder="1" applyAlignment="1">
      <alignment horizontal="right" vertical="center" wrapText="1" indent="2"/>
    </xf>
    <xf numFmtId="3" fontId="17" fillId="0" borderId="16" xfId="0" applyNumberFormat="1" applyFont="1" applyBorder="1" applyAlignment="1">
      <alignment horizontal="right" vertical="center" wrapText="1" indent="12"/>
    </xf>
    <xf numFmtId="3" fontId="17" fillId="0" borderId="16" xfId="0" quotePrefix="1" applyNumberFormat="1" applyFont="1" applyBorder="1" applyAlignment="1">
      <alignment horizontal="left" vertical="center" wrapText="1" indent="1"/>
    </xf>
    <xf numFmtId="3" fontId="17" fillId="0" borderId="16" xfId="0" applyNumberFormat="1" applyFont="1" applyBorder="1" applyAlignment="1">
      <alignment horizontal="right" vertical="center" indent="12"/>
    </xf>
    <xf numFmtId="3" fontId="17" fillId="0" borderId="17" xfId="0" applyNumberFormat="1" applyFont="1" applyBorder="1" applyAlignment="1">
      <alignment horizontal="right" vertical="center" indent="12"/>
    </xf>
    <xf numFmtId="3" fontId="17" fillId="0" borderId="24" xfId="0" applyNumberFormat="1" applyFont="1" applyBorder="1" applyAlignment="1">
      <alignment horizontal="left" vertical="center" indent="1"/>
    </xf>
    <xf numFmtId="165" fontId="17" fillId="0" borderId="15" xfId="0" applyNumberFormat="1" applyFont="1" applyBorder="1" applyAlignment="1">
      <alignment horizontal="center" vertical="center"/>
    </xf>
    <xf numFmtId="3" fontId="3" fillId="0" borderId="0" xfId="0" applyNumberFormat="1" applyFont="1" applyAlignment="1">
      <alignment vertical="center"/>
    </xf>
    <xf numFmtId="0" fontId="3" fillId="0" borderId="0" xfId="0" applyFont="1"/>
    <xf numFmtId="0" fontId="24" fillId="0" borderId="0" xfId="0" applyFont="1" applyAlignment="1">
      <alignment vertical="top" wrapText="1"/>
    </xf>
    <xf numFmtId="4" fontId="18" fillId="0" borderId="0" xfId="0" applyNumberFormat="1" applyFont="1" applyAlignment="1">
      <alignment vertical="center"/>
    </xf>
    <xf numFmtId="165" fontId="27" fillId="0" borderId="0" xfId="0" applyNumberFormat="1" applyFont="1"/>
    <xf numFmtId="3" fontId="17" fillId="0" borderId="15" xfId="0" applyNumberFormat="1" applyFont="1" applyBorder="1" applyAlignment="1">
      <alignment horizontal="right" vertical="center" wrapText="1" indent="6"/>
    </xf>
    <xf numFmtId="3" fontId="17" fillId="0" borderId="16" xfId="0" applyNumberFormat="1" applyFont="1" applyBorder="1" applyAlignment="1">
      <alignment horizontal="right" vertical="center" wrapText="1" indent="6"/>
    </xf>
    <xf numFmtId="3" fontId="17" fillId="0" borderId="16" xfId="0" applyNumberFormat="1" applyFont="1" applyBorder="1" applyAlignment="1">
      <alignment horizontal="right" vertical="center" indent="6"/>
    </xf>
    <xf numFmtId="3" fontId="17" fillId="0" borderId="17" xfId="0" applyNumberFormat="1" applyFont="1" applyBorder="1" applyAlignment="1">
      <alignment horizontal="right" vertical="center" indent="6"/>
    </xf>
    <xf numFmtId="3" fontId="17" fillId="0" borderId="18" xfId="0" applyNumberFormat="1" applyFont="1" applyBorder="1" applyAlignment="1">
      <alignment horizontal="right" vertical="center" wrapText="1" indent="5"/>
    </xf>
    <xf numFmtId="3" fontId="17" fillId="0" borderId="19" xfId="0" applyNumberFormat="1" applyFont="1" applyBorder="1" applyAlignment="1">
      <alignment horizontal="right" vertical="center" wrapText="1" indent="5"/>
    </xf>
    <xf numFmtId="3" fontId="17" fillId="0" borderId="19" xfId="0" applyNumberFormat="1" applyFont="1" applyBorder="1" applyAlignment="1">
      <alignment horizontal="right" vertical="center" indent="5"/>
    </xf>
    <xf numFmtId="3" fontId="17" fillId="0" borderId="20" xfId="0" applyNumberFormat="1" applyFont="1" applyBorder="1" applyAlignment="1">
      <alignment horizontal="right" vertical="center" indent="5"/>
    </xf>
    <xf numFmtId="3" fontId="1" fillId="0" borderId="0" xfId="0" applyNumberFormat="1" applyFont="1" applyAlignment="1">
      <alignment vertical="center"/>
    </xf>
    <xf numFmtId="0" fontId="17" fillId="0" borderId="0" xfId="1" applyFill="1" applyAlignment="1">
      <alignment horizontal="left" vertical="center" wrapText="1"/>
    </xf>
    <xf numFmtId="0" fontId="1" fillId="0" borderId="0" xfId="0" applyFont="1" applyAlignment="1">
      <alignment vertical="center"/>
    </xf>
    <xf numFmtId="1" fontId="11" fillId="0" borderId="0" xfId="0" applyNumberFormat="1" applyFont="1"/>
    <xf numFmtId="0" fontId="1" fillId="0" borderId="0" xfId="0" applyFont="1"/>
    <xf numFmtId="3" fontId="17" fillId="0" borderId="27" xfId="0" applyNumberFormat="1" applyFont="1" applyBorder="1" applyAlignment="1">
      <alignment horizontal="right" vertical="center" wrapText="1" indent="12"/>
    </xf>
    <xf numFmtId="3" fontId="17" fillId="0" borderId="28" xfId="0" applyNumberFormat="1" applyFont="1" applyBorder="1" applyAlignment="1">
      <alignment horizontal="right" vertical="center" wrapText="1" indent="12"/>
    </xf>
    <xf numFmtId="0" fontId="24" fillId="0" borderId="0" xfId="0" applyFont="1" applyAlignment="1">
      <alignment vertical="top"/>
    </xf>
    <xf numFmtId="3" fontId="1" fillId="0" borderId="0" xfId="0" applyNumberFormat="1" applyFont="1"/>
    <xf numFmtId="3" fontId="17" fillId="0" borderId="0" xfId="0" applyNumberFormat="1" applyFont="1" applyAlignment="1">
      <alignment vertical="top" wrapText="1"/>
    </xf>
    <xf numFmtId="165" fontId="17" fillId="0" borderId="24" xfId="0" applyNumberFormat="1" applyFont="1" applyBorder="1" applyAlignment="1">
      <alignment horizontal="right" vertical="center" indent="5"/>
    </xf>
    <xf numFmtId="1" fontId="17" fillId="3" borderId="0" xfId="0" applyNumberFormat="1" applyFont="1" applyFill="1" applyAlignment="1">
      <alignment horizontal="right" vertical="center" indent="5"/>
    </xf>
    <xf numFmtId="1" fontId="17" fillId="3" borderId="0" xfId="0" applyNumberFormat="1" applyFont="1" applyFill="1" applyAlignment="1">
      <alignment horizontal="right" vertical="center" wrapText="1" indent="5"/>
    </xf>
    <xf numFmtId="1" fontId="11" fillId="0" borderId="0" xfId="0" applyNumberFormat="1" applyFont="1" applyAlignment="1">
      <alignment vertical="center"/>
    </xf>
    <xf numFmtId="1" fontId="17" fillId="0" borderId="0" xfId="0" applyNumberFormat="1" applyFont="1"/>
    <xf numFmtId="1" fontId="1" fillId="0" borderId="0" xfId="0" applyNumberFormat="1" applyFont="1" applyAlignment="1">
      <alignment vertical="center"/>
    </xf>
    <xf numFmtId="1" fontId="0" fillId="0" borderId="0" xfId="0" applyNumberFormat="1" applyAlignment="1">
      <alignment horizontal="left" vertical="center" indent="1"/>
    </xf>
    <xf numFmtId="3" fontId="17" fillId="0" borderId="29" xfId="0" applyNumberFormat="1" applyFont="1" applyBorder="1" applyAlignment="1">
      <alignment horizontal="right" vertical="center" indent="5"/>
    </xf>
    <xf numFmtId="3" fontId="42" fillId="0" borderId="0" xfId="0" applyNumberFormat="1" applyFont="1" applyAlignment="1">
      <alignment vertical="center"/>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7" fillId="0" borderId="0" xfId="1" quotePrefix="1" applyFill="1" applyAlignment="1">
      <alignment horizontal="left" vertical="top" wrapText="1"/>
    </xf>
    <xf numFmtId="0" fontId="17" fillId="0" borderId="0" xfId="1" applyAlignment="1">
      <alignment horizontal="left" vertical="top" wrapText="1"/>
    </xf>
    <xf numFmtId="0" fontId="7" fillId="0" borderId="9"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12" xfId="0" applyFont="1" applyBorder="1" applyAlignment="1">
      <alignment horizontal="left" vertical="center" wrapText="1" indent="1"/>
    </xf>
    <xf numFmtId="3" fontId="17" fillId="0" borderId="0" xfId="0" quotePrefix="1" applyNumberFormat="1" applyFont="1" applyAlignment="1">
      <alignment vertical="center"/>
    </xf>
    <xf numFmtId="0" fontId="24"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4" fillId="0" borderId="0" xfId="0" applyFont="1" applyAlignment="1">
      <alignment horizontal="left" vertical="center" wrapText="1"/>
    </xf>
    <xf numFmtId="3" fontId="26" fillId="0" borderId="0" xfId="0" applyNumberFormat="1" applyFont="1" applyAlignment="1">
      <alignment horizontal="left" wrapText="1"/>
    </xf>
    <xf numFmtId="0" fontId="27"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vertical="top" wrapText="1"/>
    </xf>
    <xf numFmtId="0" fontId="24" fillId="0" borderId="0" xfId="0" applyFont="1" applyAlignment="1">
      <alignment horizontal="left" vertical="top" wrapText="1"/>
    </xf>
    <xf numFmtId="3" fontId="3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 fillId="0" borderId="0" xfId="0" applyNumberFormat="1" applyFont="1" applyAlignment="1">
      <alignment horizontal="left" vertical="top" wrapText="1"/>
    </xf>
    <xf numFmtId="0" fontId="0" fillId="0" borderId="0" xfId="0" applyAlignment="1">
      <alignment wrapText="1"/>
    </xf>
    <xf numFmtId="3" fontId="17" fillId="3" borderId="0" xfId="0" applyNumberFormat="1" applyFont="1" applyFill="1" applyAlignment="1">
      <alignment horizontal="left" vertical="top" wrapText="1"/>
    </xf>
    <xf numFmtId="0" fontId="24" fillId="3" borderId="0" xfId="0" applyFont="1" applyFill="1" applyAlignment="1">
      <alignment horizontal="left" vertical="top" wrapText="1"/>
    </xf>
    <xf numFmtId="3" fontId="17" fillId="0" borderId="0" xfId="0" applyNumberFormat="1" applyFont="1"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top" wrapText="1"/>
    </xf>
    <xf numFmtId="3" fontId="17" fillId="0" borderId="0" xfId="0" applyNumberFormat="1" applyFont="1" applyAlignment="1">
      <alignment horizontal="center" vertical="top" wrapText="1"/>
    </xf>
    <xf numFmtId="3" fontId="31" fillId="0" borderId="0" xfId="0" applyNumberFormat="1" applyFont="1" applyAlignment="1">
      <alignment horizontal="left" vertical="center" wrapText="1"/>
    </xf>
    <xf numFmtId="0" fontId="0" fillId="0" borderId="0" xfId="0" applyAlignment="1">
      <alignment horizontal="left" vertical="center" wrapText="1"/>
    </xf>
    <xf numFmtId="0" fontId="0" fillId="0" borderId="0" xfId="0"/>
    <xf numFmtId="0" fontId="17" fillId="0" borderId="0" xfId="0" applyFont="1" applyAlignment="1">
      <alignment horizontal="left" vertical="top" wrapText="1"/>
    </xf>
    <xf numFmtId="0" fontId="16" fillId="0" borderId="13" xfId="0" applyFont="1" applyBorder="1" applyAlignment="1">
      <alignment horizontal="center" vertical="center" wrapText="1"/>
    </xf>
    <xf numFmtId="0" fontId="40" fillId="0" borderId="3" xfId="0" applyFont="1" applyBorder="1" applyAlignment="1">
      <alignment horizontal="center" vertical="center" wrapText="1"/>
    </xf>
    <xf numFmtId="0" fontId="24" fillId="0" borderId="3" xfId="0" applyFont="1" applyBorder="1"/>
    <xf numFmtId="3" fontId="16" fillId="0" borderId="3" xfId="0" applyNumberFormat="1" applyFont="1" applyBorder="1" applyAlignment="1">
      <alignment horizontal="left" vertical="center" wrapText="1" indent="1"/>
    </xf>
    <xf numFmtId="0" fontId="24" fillId="0" borderId="4" xfId="0" applyFont="1" applyBorder="1" applyAlignment="1">
      <alignment horizontal="left" vertical="center" wrapText="1" indent="1"/>
    </xf>
    <xf numFmtId="0" fontId="16"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4" xfId="0" applyBorder="1" applyAlignment="1">
      <alignment horizontal="center" vertical="center" wrapText="1"/>
    </xf>
    <xf numFmtId="0" fontId="24" fillId="0" borderId="0" xfId="0" applyFont="1" applyAlignment="1">
      <alignment wrapText="1"/>
    </xf>
    <xf numFmtId="3" fontId="6"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16" fillId="0" borderId="10" xfId="0" applyNumberFormat="1" applyFont="1" applyBorder="1" applyAlignment="1">
      <alignment horizontal="center" vertical="center" wrapText="1"/>
    </xf>
    <xf numFmtId="0" fontId="0" fillId="0" borderId="11" xfId="0" applyBorder="1" applyAlignment="1">
      <alignment horizontal="center" vertical="center" wrapText="1"/>
    </xf>
    <xf numFmtId="3" fontId="16"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indent="1"/>
    </xf>
    <xf numFmtId="0" fontId="34" fillId="0" borderId="1" xfId="0" applyFont="1" applyBorder="1" applyAlignment="1">
      <alignment horizontal="center" vertical="center" wrapText="1"/>
    </xf>
    <xf numFmtId="0" fontId="0" fillId="0" borderId="1" xfId="0" applyBorder="1" applyAlignment="1">
      <alignment wrapText="1"/>
    </xf>
    <xf numFmtId="0" fontId="32" fillId="0" borderId="2" xfId="0" applyFont="1" applyBorder="1" applyAlignment="1">
      <alignment horizontal="left" vertical="center" wrapText="1"/>
    </xf>
    <xf numFmtId="0" fontId="0" fillId="0" borderId="2" xfId="0" applyBorder="1" applyAlignment="1">
      <alignment vertical="center"/>
    </xf>
    <xf numFmtId="0" fontId="40" fillId="0" borderId="1" xfId="0" applyFont="1" applyBorder="1" applyAlignment="1">
      <alignment horizontal="center" vertical="center" wrapText="1"/>
    </xf>
    <xf numFmtId="3" fontId="31" fillId="3" borderId="2" xfId="0" applyNumberFormat="1"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13" fillId="0" borderId="0" xfId="0" applyFont="1" applyAlignment="1">
      <alignment horizontal="left" vertical="top" wrapText="1"/>
    </xf>
    <xf numFmtId="0" fontId="32" fillId="0" borderId="0" xfId="0" applyFont="1" applyAlignment="1">
      <alignment horizontal="left" vertical="center" wrapText="1"/>
    </xf>
    <xf numFmtId="3" fontId="29" fillId="0" borderId="0" xfId="0" applyNumberFormat="1" applyFont="1" applyAlignment="1">
      <alignment horizontal="left" vertical="center" wrapText="1"/>
    </xf>
    <xf numFmtId="3" fontId="13" fillId="0" borderId="0" xfId="0" applyNumberFormat="1" applyFont="1" applyAlignment="1">
      <alignment horizontal="left" vertical="top" wrapText="1"/>
    </xf>
  </cellXfs>
  <cellStyles count="29">
    <cellStyle name="Hiperligação" xfId="1" builtinId="8" customBuilti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Hiperligação Visitada" xfId="24" builtinId="9" hidden="1"/>
    <cellStyle name="Hiperligação Visitada" xfId="25" builtinId="9" hidden="1"/>
    <cellStyle name="Hiperligação Visitada" xfId="26" builtinId="9" hidden="1"/>
    <cellStyle name="Hiperligação Visitada" xfId="27" builtinId="9" hidden="1"/>
    <cellStyle name="Hiperligação Visitada" xfId="28" builtinId="9" hidden="1"/>
    <cellStyle name="Normal" xfId="0" builtinId="0"/>
    <cellStyle name="Normal 54" xfId="2" xr:uid="{00000000-0005-0000-0000-000017000000}"/>
    <cellStyle name="ss15" xfId="5" xr:uid="{00000000-0005-0000-0000-000018000000}"/>
    <cellStyle name="ss16" xfId="3" xr:uid="{00000000-0005-0000-0000-000019000000}"/>
    <cellStyle name="ss17" xfId="6" xr:uid="{00000000-0005-0000-0000-00001A000000}"/>
    <cellStyle name="ss22" xfId="4" xr:uid="{00000000-0005-0000-0000-00001B000000}"/>
    <cellStyle name="ss23" xfId="7"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2.1'!$B$50:$B$71</c:f>
              <c:strCache>
                <c:ptCount val="22"/>
                <c:pt idx="0">
                  <c:v>Macau (China)</c:v>
                </c:pt>
                <c:pt idx="1">
                  <c:v>Irlanda</c:v>
                </c:pt>
                <c:pt idx="2">
                  <c:v>Brasil</c:v>
                </c:pt>
                <c:pt idx="3">
                  <c:v>Austrália</c:v>
                </c:pt>
                <c:pt idx="4">
                  <c:v>Venezuela</c:v>
                </c:pt>
                <c:pt idx="5">
                  <c:v>Suécia</c:v>
                </c:pt>
                <c:pt idx="6">
                  <c:v>Canadá</c:v>
                </c:pt>
                <c:pt idx="7">
                  <c:v>Angola</c:v>
                </c:pt>
                <c:pt idx="8">
                  <c:v>Noruega</c:v>
                </c:pt>
                <c:pt idx="9">
                  <c:v>Itália</c:v>
                </c:pt>
                <c:pt idx="10">
                  <c:v>Áustria</c:v>
                </c:pt>
                <c:pt idx="11">
                  <c:v>EUA</c:v>
                </c:pt>
                <c:pt idx="12">
                  <c:v>Moçambique</c:v>
                </c:pt>
                <c:pt idx="13">
                  <c:v>Dinamarca</c:v>
                </c:pt>
                <c:pt idx="14">
                  <c:v>Reino Unido</c:v>
                </c:pt>
                <c:pt idx="15">
                  <c:v>Luxemburgo</c:v>
                </c:pt>
                <c:pt idx="16">
                  <c:v>Holanda</c:v>
                </c:pt>
                <c:pt idx="17">
                  <c:v>Bélgica</c:v>
                </c:pt>
                <c:pt idx="18">
                  <c:v>Alemanha</c:v>
                </c:pt>
                <c:pt idx="19">
                  <c:v>França</c:v>
                </c:pt>
                <c:pt idx="20">
                  <c:v>Espanha</c:v>
                </c:pt>
                <c:pt idx="21">
                  <c:v>Suíça</c:v>
                </c:pt>
              </c:strCache>
            </c:strRef>
          </c:cat>
          <c:val>
            <c:numRef>
              <c:f>'Gráfico 2.1'!$C$50:$C$71</c:f>
              <c:numCache>
                <c:formatCode>General</c:formatCode>
                <c:ptCount val="22"/>
                <c:pt idx="0" formatCode="#,##0">
                  <c:v>14</c:v>
                </c:pt>
                <c:pt idx="1">
                  <c:v>426</c:v>
                </c:pt>
                <c:pt idx="2" formatCode="#,##0">
                  <c:v>476</c:v>
                </c:pt>
                <c:pt idx="3" formatCode="#,##0">
                  <c:v>480</c:v>
                </c:pt>
                <c:pt idx="4" formatCode="#,##0">
                  <c:v>532</c:v>
                </c:pt>
                <c:pt idx="5" formatCode="#,##0">
                  <c:v>565</c:v>
                </c:pt>
                <c:pt idx="6" formatCode="#,##0">
                  <c:v>625</c:v>
                </c:pt>
                <c:pt idx="7" formatCode="#,##0">
                  <c:v>641</c:v>
                </c:pt>
                <c:pt idx="8" formatCode="#,##0">
                  <c:v>641</c:v>
                </c:pt>
                <c:pt idx="9" formatCode="#,##0">
                  <c:v>681</c:v>
                </c:pt>
                <c:pt idx="10" formatCode="#,##0">
                  <c:v>777</c:v>
                </c:pt>
                <c:pt idx="11" formatCode="#,##0">
                  <c:v>890</c:v>
                </c:pt>
                <c:pt idx="12" formatCode="#,##0">
                  <c:v>1439</c:v>
                </c:pt>
                <c:pt idx="13" formatCode="#,##0">
                  <c:v>1666</c:v>
                </c:pt>
                <c:pt idx="14" formatCode="#,##0">
                  <c:v>2766</c:v>
                </c:pt>
                <c:pt idx="15" formatCode="#,##0">
                  <c:v>3469</c:v>
                </c:pt>
                <c:pt idx="16" formatCode="#,##0">
                  <c:v>4795</c:v>
                </c:pt>
                <c:pt idx="17">
                  <c:v>5471</c:v>
                </c:pt>
                <c:pt idx="18" formatCode="#,##0">
                  <c:v>7410</c:v>
                </c:pt>
                <c:pt idx="19" formatCode="#,##0">
                  <c:v>8088</c:v>
                </c:pt>
                <c:pt idx="20" formatCode="#,##0">
                  <c:v>11332</c:v>
                </c:pt>
                <c:pt idx="21" formatCode="#,##0">
                  <c:v>12388</c:v>
                </c:pt>
              </c:numCache>
            </c:numRef>
          </c:val>
          <c:extLst>
            <c:ext xmlns:c16="http://schemas.microsoft.com/office/drawing/2014/chart" uri="{C3380CC4-5D6E-409C-BE32-E72D297353CC}">
              <c16:uniqueId val="{00000000-6E81-4621-A9DC-7D68E010EB0D}"/>
            </c:ext>
          </c:extLst>
        </c:ser>
        <c:dLbls>
          <c:showLegendKey val="0"/>
          <c:showVal val="0"/>
          <c:showCatName val="0"/>
          <c:showSerName val="0"/>
          <c:showPercent val="0"/>
          <c:showBubbleSize val="0"/>
        </c:dLbls>
        <c:gapWidth val="50"/>
        <c:axId val="221095936"/>
        <c:axId val="220434944"/>
      </c:barChart>
      <c:catAx>
        <c:axId val="221095936"/>
        <c:scaling>
          <c:orientation val="minMax"/>
        </c:scaling>
        <c:delete val="0"/>
        <c:axPos val="l"/>
        <c:numFmt formatCode="General" sourceLinked="0"/>
        <c:majorTickMark val="none"/>
        <c:minorTickMark val="none"/>
        <c:tickLblPos val="nextTo"/>
        <c:crossAx val="220434944"/>
        <c:crosses val="autoZero"/>
        <c:auto val="1"/>
        <c:lblAlgn val="ctr"/>
        <c:lblOffset val="100"/>
        <c:noMultiLvlLbl val="0"/>
      </c:catAx>
      <c:valAx>
        <c:axId val="220434944"/>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95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'Gráfico 2.10'!$C$50:$C$51</c:f>
              <c:strCache>
                <c:ptCount val="2"/>
                <c:pt idx="0">
                  <c:v>..</c:v>
                </c:pt>
                <c:pt idx="1">
                  <c:v>..</c:v>
                </c:pt>
              </c:strCache>
            </c:strRef>
          </c:tx>
          <c:spPr>
            <a:solidFill>
              <a:schemeClr val="accent1">
                <a:lumMod val="75000"/>
              </a:schemeClr>
            </a:solidFill>
          </c:spPr>
          <c:invertIfNegative val="0"/>
          <c:cat>
            <c:strRef>
              <c:f>'Gráfico 2.10'!$B$52:$B$67</c:f>
              <c:strCache>
                <c:ptCount val="16"/>
                <c:pt idx="0">
                  <c:v>Irlanda</c:v>
                </c:pt>
                <c:pt idx="1">
                  <c:v>Noruega</c:v>
                </c:pt>
                <c:pt idx="2">
                  <c:v>Dinamarca</c:v>
                </c:pt>
                <c:pt idx="3">
                  <c:v>Suíça</c:v>
                </c:pt>
                <c:pt idx="4">
                  <c:v>Áustria</c:v>
                </c:pt>
                <c:pt idx="5">
                  <c:v>Reino Unido</c:v>
                </c:pt>
                <c:pt idx="6">
                  <c:v>Holanda</c:v>
                </c:pt>
                <c:pt idx="7">
                  <c:v>Macau (China)</c:v>
                </c:pt>
                <c:pt idx="8">
                  <c:v>Bélgica</c:v>
                </c:pt>
                <c:pt idx="9">
                  <c:v>Suécia</c:v>
                </c:pt>
                <c:pt idx="10">
                  <c:v>Espanha</c:v>
                </c:pt>
                <c:pt idx="11">
                  <c:v>Venezuela</c:v>
                </c:pt>
                <c:pt idx="12">
                  <c:v>Austrália</c:v>
                </c:pt>
                <c:pt idx="13">
                  <c:v>Canadá</c:v>
                </c:pt>
                <c:pt idx="14">
                  <c:v>França</c:v>
                </c:pt>
                <c:pt idx="15">
                  <c:v>Brasil</c:v>
                </c:pt>
              </c:strCache>
            </c:strRef>
          </c:cat>
          <c:val>
            <c:numRef>
              <c:f>'Gráfico 2.10'!$C$52:$C$67</c:f>
              <c:numCache>
                <c:formatCode>0.0</c:formatCode>
                <c:ptCount val="16"/>
                <c:pt idx="0">
                  <c:v>1.1639937920331092</c:v>
                </c:pt>
                <c:pt idx="1">
                  <c:v>2.664763264334999</c:v>
                </c:pt>
                <c:pt idx="2">
                  <c:v>3.8882681564245809</c:v>
                </c:pt>
                <c:pt idx="3">
                  <c:v>4.7259081209683353</c:v>
                </c:pt>
                <c:pt idx="4">
                  <c:v>5.1008968609865475</c:v>
                </c:pt>
                <c:pt idx="5">
                  <c:v>5.86447402098797</c:v>
                </c:pt>
                <c:pt idx="6">
                  <c:v>8.1060102018185844</c:v>
                </c:pt>
                <c:pt idx="7">
                  <c:v>10.664256665160416</c:v>
                </c:pt>
                <c:pt idx="8">
                  <c:v>11.232507670433286</c:v>
                </c:pt>
                <c:pt idx="9">
                  <c:v>17.077396996534464</c:v>
                </c:pt>
                <c:pt idx="10">
                  <c:v>20.041169804651357</c:v>
                </c:pt>
                <c:pt idx="11">
                  <c:v>35.500723356373577</c:v>
                </c:pt>
                <c:pt idx="12">
                  <c:v>40.241891148982958</c:v>
                </c:pt>
                <c:pt idx="13">
                  <c:v>41.620853435057406</c:v>
                </c:pt>
                <c:pt idx="14">
                  <c:v>54.707872810746473</c:v>
                </c:pt>
                <c:pt idx="15">
                  <c:v>60.035369495259907</c:v>
                </c:pt>
              </c:numCache>
            </c:numRef>
          </c:val>
          <c:extLst>
            <c:ext xmlns:c16="http://schemas.microsoft.com/office/drawing/2014/chart" uri="{C3380CC4-5D6E-409C-BE32-E72D297353CC}">
              <c16:uniqueId val="{00000000-2898-484E-BC72-2FEAE71CF567}"/>
            </c:ext>
          </c:extLst>
        </c:ser>
        <c:dLbls>
          <c:showLegendKey val="0"/>
          <c:showVal val="0"/>
          <c:showCatName val="0"/>
          <c:showSerName val="0"/>
          <c:showPercent val="0"/>
          <c:showBubbleSize val="0"/>
        </c:dLbls>
        <c:gapWidth val="50"/>
        <c:axId val="223126016"/>
        <c:axId val="220496448"/>
      </c:barChart>
      <c:catAx>
        <c:axId val="223126016"/>
        <c:scaling>
          <c:orientation val="minMax"/>
        </c:scaling>
        <c:delete val="0"/>
        <c:axPos val="l"/>
        <c:numFmt formatCode="General" sourceLinked="0"/>
        <c:majorTickMark val="none"/>
        <c:minorTickMark val="none"/>
        <c:tickLblPos val="nextTo"/>
        <c:crossAx val="220496448"/>
        <c:crosses val="autoZero"/>
        <c:auto val="1"/>
        <c:lblAlgn val="ctr"/>
        <c:lblOffset val="100"/>
        <c:noMultiLvlLbl val="0"/>
      </c:catAx>
      <c:valAx>
        <c:axId val="22049644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1260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2.11'!$B$51:$B$67</c:f>
              <c:strCache>
                <c:ptCount val="17"/>
                <c:pt idx="0">
                  <c:v>Áustria</c:v>
                </c:pt>
                <c:pt idx="1">
                  <c:v>Dinamarca</c:v>
                </c:pt>
                <c:pt idx="2">
                  <c:v>Itália</c:v>
                </c:pt>
                <c:pt idx="3">
                  <c:v>Irlanda</c:v>
                </c:pt>
                <c:pt idx="4">
                  <c:v>Holanda</c:v>
                </c:pt>
                <c:pt idx="5">
                  <c:v>Noruega</c:v>
                </c:pt>
                <c:pt idx="6">
                  <c:v>Suécia</c:v>
                </c:pt>
                <c:pt idx="7">
                  <c:v>Austrália</c:v>
                </c:pt>
                <c:pt idx="8">
                  <c:v>Bélgica</c:v>
                </c:pt>
                <c:pt idx="9">
                  <c:v>Alemanha</c:v>
                </c:pt>
                <c:pt idx="10">
                  <c:v>Espanha</c:v>
                </c:pt>
                <c:pt idx="11">
                  <c:v>Canadá</c:v>
                </c:pt>
                <c:pt idx="12">
                  <c:v>Luxemburgo</c:v>
                </c:pt>
                <c:pt idx="13">
                  <c:v>França</c:v>
                </c:pt>
                <c:pt idx="14">
                  <c:v>EUA</c:v>
                </c:pt>
                <c:pt idx="15">
                  <c:v>Suíça</c:v>
                </c:pt>
                <c:pt idx="16">
                  <c:v>Reino Unido</c:v>
                </c:pt>
              </c:strCache>
            </c:strRef>
          </c:cat>
          <c:val>
            <c:numRef>
              <c:f>'Gráfico 2.11'!$C$51:$C$67</c:f>
              <c:numCache>
                <c:formatCode>0</c:formatCode>
                <c:ptCount val="17"/>
                <c:pt idx="0">
                  <c:v>4</c:v>
                </c:pt>
                <c:pt idx="1">
                  <c:v>14</c:v>
                </c:pt>
                <c:pt idx="2">
                  <c:v>45</c:v>
                </c:pt>
                <c:pt idx="3">
                  <c:v>50</c:v>
                </c:pt>
                <c:pt idx="4">
                  <c:v>101</c:v>
                </c:pt>
                <c:pt idx="5">
                  <c:v>134</c:v>
                </c:pt>
                <c:pt idx="6">
                  <c:v>164</c:v>
                </c:pt>
                <c:pt idx="7">
                  <c:v>361</c:v>
                </c:pt>
                <c:pt idx="8">
                  <c:v>558</c:v>
                </c:pt>
                <c:pt idx="9">
                  <c:v>680</c:v>
                </c:pt>
                <c:pt idx="10">
                  <c:v>683</c:v>
                </c:pt>
                <c:pt idx="11">
                  <c:v>1098</c:v>
                </c:pt>
                <c:pt idx="12">
                  <c:v>1267</c:v>
                </c:pt>
                <c:pt idx="13">
                  <c:v>1348</c:v>
                </c:pt>
                <c:pt idx="14">
                  <c:v>1390</c:v>
                </c:pt>
                <c:pt idx="15">
                  <c:v>1823</c:v>
                </c:pt>
                <c:pt idx="16">
                  <c:v>3550</c:v>
                </c:pt>
              </c:numCache>
            </c:numRef>
          </c:val>
          <c:extLst>
            <c:ext xmlns:c16="http://schemas.microsoft.com/office/drawing/2014/chart" uri="{C3380CC4-5D6E-409C-BE32-E72D297353CC}">
              <c16:uniqueId val="{00000000-1999-4B20-B5D6-A949CEA7C964}"/>
            </c:ext>
          </c:extLst>
        </c:ser>
        <c:dLbls>
          <c:showLegendKey val="0"/>
          <c:showVal val="0"/>
          <c:showCatName val="0"/>
          <c:showSerName val="0"/>
          <c:showPercent val="0"/>
          <c:showBubbleSize val="0"/>
        </c:dLbls>
        <c:gapWidth val="50"/>
        <c:axId val="223128576"/>
        <c:axId val="220498752"/>
      </c:barChart>
      <c:catAx>
        <c:axId val="223128576"/>
        <c:scaling>
          <c:orientation val="minMax"/>
        </c:scaling>
        <c:delete val="0"/>
        <c:axPos val="l"/>
        <c:numFmt formatCode="General" sourceLinked="0"/>
        <c:majorTickMark val="none"/>
        <c:minorTickMark val="none"/>
        <c:tickLblPos val="nextTo"/>
        <c:crossAx val="220498752"/>
        <c:crosses val="autoZero"/>
        <c:auto val="1"/>
        <c:lblAlgn val="ctr"/>
        <c:lblOffset val="100"/>
        <c:noMultiLvlLbl val="0"/>
      </c:catAx>
      <c:valAx>
        <c:axId val="220498752"/>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128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D7F-42BD-BF72-DC10D0046814}"/>
              </c:ext>
            </c:extLst>
          </c:dPt>
          <c:dPt>
            <c:idx val="1"/>
            <c:invertIfNegative val="0"/>
            <c:bubble3D val="0"/>
            <c:spPr>
              <a:solidFill>
                <a:srgbClr val="C00000"/>
              </a:solidFill>
            </c:spPr>
            <c:extLst>
              <c:ext xmlns:c16="http://schemas.microsoft.com/office/drawing/2014/chart" uri="{C3380CC4-5D6E-409C-BE32-E72D297353CC}">
                <c16:uniqueId val="{00000003-CD7F-42BD-BF72-DC10D0046814}"/>
              </c:ext>
            </c:extLst>
          </c:dPt>
          <c:dPt>
            <c:idx val="2"/>
            <c:invertIfNegative val="0"/>
            <c:bubble3D val="0"/>
            <c:spPr>
              <a:solidFill>
                <a:srgbClr val="C00000"/>
              </a:solidFill>
            </c:spPr>
            <c:extLst>
              <c:ext xmlns:c16="http://schemas.microsoft.com/office/drawing/2014/chart" uri="{C3380CC4-5D6E-409C-BE32-E72D297353CC}">
                <c16:uniqueId val="{00000005-CD7F-42BD-BF72-DC10D0046814}"/>
              </c:ext>
            </c:extLst>
          </c:dPt>
          <c:dPt>
            <c:idx val="3"/>
            <c:invertIfNegative val="0"/>
            <c:bubble3D val="0"/>
            <c:spPr>
              <a:solidFill>
                <a:srgbClr val="C00000"/>
              </a:solidFill>
            </c:spPr>
            <c:extLst>
              <c:ext xmlns:c16="http://schemas.microsoft.com/office/drawing/2014/chart" uri="{C3380CC4-5D6E-409C-BE32-E72D297353CC}">
                <c16:uniqueId val="{00000007-CD7F-42BD-BF72-DC10D0046814}"/>
              </c:ext>
            </c:extLst>
          </c:dPt>
          <c:dPt>
            <c:idx val="4"/>
            <c:invertIfNegative val="0"/>
            <c:bubble3D val="0"/>
            <c:spPr>
              <a:solidFill>
                <a:srgbClr val="C00000"/>
              </a:solidFill>
            </c:spPr>
            <c:extLst>
              <c:ext xmlns:c16="http://schemas.microsoft.com/office/drawing/2014/chart" uri="{C3380CC4-5D6E-409C-BE32-E72D297353CC}">
                <c16:uniqueId val="{00000009-CD7F-42BD-BF72-DC10D0046814}"/>
              </c:ext>
            </c:extLst>
          </c:dPt>
          <c:dPt>
            <c:idx val="5"/>
            <c:invertIfNegative val="0"/>
            <c:bubble3D val="0"/>
            <c:spPr>
              <a:solidFill>
                <a:schemeClr val="tx2"/>
              </a:solidFill>
            </c:spPr>
            <c:extLst>
              <c:ext xmlns:c16="http://schemas.microsoft.com/office/drawing/2014/chart" uri="{C3380CC4-5D6E-409C-BE32-E72D297353CC}">
                <c16:uniqueId val="{0000000B-CD7F-42BD-BF72-DC10D0046814}"/>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CD7F-42BD-BF72-DC10D0046814}"/>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CD7F-42BD-BF72-DC10D0046814}"/>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5059-498C-A735-8018CF33DBD2}"/>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5059-498C-A735-8018CF33DBD2}"/>
              </c:ext>
            </c:extLst>
          </c:dPt>
          <c:cat>
            <c:strRef>
              <c:f>'Gráfico 2.12'!$B$49:$B$65</c:f>
              <c:strCache>
                <c:ptCount val="17"/>
                <c:pt idx="0">
                  <c:v>Suíça</c:v>
                </c:pt>
                <c:pt idx="1">
                  <c:v>EUA *</c:v>
                </c:pt>
                <c:pt idx="2">
                  <c:v>França *</c:v>
                </c:pt>
                <c:pt idx="3">
                  <c:v>Espanha</c:v>
                </c:pt>
                <c:pt idx="4">
                  <c:v>Noruega</c:v>
                </c:pt>
                <c:pt idx="5">
                  <c:v>Áustria</c:v>
                </c:pt>
                <c:pt idx="6">
                  <c:v>Itália *</c:v>
                </c:pt>
                <c:pt idx="7">
                  <c:v>Dinamarca</c:v>
                </c:pt>
                <c:pt idx="8">
                  <c:v>Irlanda *</c:v>
                </c:pt>
                <c:pt idx="9">
                  <c:v>Holanda *</c:v>
                </c:pt>
                <c:pt idx="10">
                  <c:v>Suécia</c:v>
                </c:pt>
                <c:pt idx="11">
                  <c:v>Luxemburgo</c:v>
                </c:pt>
                <c:pt idx="12">
                  <c:v>Bélgica</c:v>
                </c:pt>
                <c:pt idx="13">
                  <c:v>Alemanha</c:v>
                </c:pt>
                <c:pt idx="14">
                  <c:v>Austrália*</c:v>
                </c:pt>
                <c:pt idx="15">
                  <c:v>Canadá*</c:v>
                </c:pt>
                <c:pt idx="16">
                  <c:v>Reino Unido</c:v>
                </c:pt>
              </c:strCache>
            </c:strRef>
          </c:cat>
          <c:val>
            <c:numRef>
              <c:f>'Gráfico 2.12'!$C$49:$C$65</c:f>
              <c:numCache>
                <c:formatCode>0</c:formatCode>
                <c:ptCount val="17"/>
                <c:pt idx="0">
                  <c:v>-532</c:v>
                </c:pt>
                <c:pt idx="1">
                  <c:v>-506</c:v>
                </c:pt>
                <c:pt idx="2">
                  <c:v>-173</c:v>
                </c:pt>
                <c:pt idx="3">
                  <c:v>-109</c:v>
                </c:pt>
                <c:pt idx="4">
                  <c:v>-21</c:v>
                </c:pt>
                <c:pt idx="5">
                  <c:v>-2</c:v>
                </c:pt>
                <c:pt idx="6">
                  <c:v>8</c:v>
                </c:pt>
                <c:pt idx="7">
                  <c:v>9</c:v>
                </c:pt>
                <c:pt idx="8">
                  <c:v>18</c:v>
                </c:pt>
                <c:pt idx="9">
                  <c:v>19</c:v>
                </c:pt>
                <c:pt idx="10">
                  <c:v>25</c:v>
                </c:pt>
                <c:pt idx="11">
                  <c:v>30</c:v>
                </c:pt>
                <c:pt idx="12">
                  <c:v>36</c:v>
                </c:pt>
                <c:pt idx="13" formatCode="#,##0">
                  <c:v>60</c:v>
                </c:pt>
                <c:pt idx="14">
                  <c:v>60</c:v>
                </c:pt>
                <c:pt idx="15">
                  <c:v>165</c:v>
                </c:pt>
                <c:pt idx="16">
                  <c:v>872</c:v>
                </c:pt>
              </c:numCache>
            </c:numRef>
          </c:val>
          <c:extLst>
            <c:ext xmlns:c16="http://schemas.microsoft.com/office/drawing/2014/chart" uri="{C3380CC4-5D6E-409C-BE32-E72D297353CC}">
              <c16:uniqueId val="{00000010-CD7F-42BD-BF72-DC10D0046814}"/>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2.13'!$B$50:$B$67</c:f>
              <c:strCache>
                <c:ptCount val="18"/>
                <c:pt idx="0">
                  <c:v>Suécia</c:v>
                </c:pt>
                <c:pt idx="1">
                  <c:v>Dinamarca</c:v>
                </c:pt>
                <c:pt idx="2">
                  <c:v>Áustria</c:v>
                </c:pt>
                <c:pt idx="3">
                  <c:v>Moçambique</c:v>
                </c:pt>
                <c:pt idx="4">
                  <c:v>Noruega</c:v>
                </c:pt>
                <c:pt idx="5">
                  <c:v>Itália</c:v>
                </c:pt>
                <c:pt idx="6">
                  <c:v>Irlanda</c:v>
                </c:pt>
                <c:pt idx="7">
                  <c:v>Macau (China)</c:v>
                </c:pt>
                <c:pt idx="8">
                  <c:v>Canadá</c:v>
                </c:pt>
                <c:pt idx="9">
                  <c:v>Holanda</c:v>
                </c:pt>
                <c:pt idx="10">
                  <c:v>EUA</c:v>
                </c:pt>
                <c:pt idx="11">
                  <c:v>Bélgica</c:v>
                </c:pt>
                <c:pt idx="12">
                  <c:v>Luxemburgo</c:v>
                </c:pt>
                <c:pt idx="13">
                  <c:v>Espanha</c:v>
                </c:pt>
                <c:pt idx="14">
                  <c:v>Alemanha</c:v>
                </c:pt>
                <c:pt idx="15">
                  <c:v>Suíça</c:v>
                </c:pt>
                <c:pt idx="16">
                  <c:v>Reino Unido</c:v>
                </c:pt>
                <c:pt idx="17">
                  <c:v>França</c:v>
                </c:pt>
              </c:strCache>
            </c:strRef>
          </c:cat>
          <c:val>
            <c:numRef>
              <c:f>'Gráfico 2.13'!$C$50:$C$67</c:f>
              <c:numCache>
                <c:formatCode>General</c:formatCode>
                <c:ptCount val="18"/>
                <c:pt idx="0">
                  <c:v>4105</c:v>
                </c:pt>
                <c:pt idx="1">
                  <c:v>4161</c:v>
                </c:pt>
                <c:pt idx="2">
                  <c:v>5044</c:v>
                </c:pt>
                <c:pt idx="3">
                  <c:v>5560</c:v>
                </c:pt>
                <c:pt idx="4">
                  <c:v>6331</c:v>
                </c:pt>
                <c:pt idx="5">
                  <c:v>7518</c:v>
                </c:pt>
                <c:pt idx="6">
                  <c:v>8310</c:v>
                </c:pt>
                <c:pt idx="7">
                  <c:v>8991</c:v>
                </c:pt>
                <c:pt idx="8">
                  <c:v>24270</c:v>
                </c:pt>
                <c:pt idx="9">
                  <c:v>34643</c:v>
                </c:pt>
                <c:pt idx="10">
                  <c:v>34793</c:v>
                </c:pt>
                <c:pt idx="11">
                  <c:v>55273</c:v>
                </c:pt>
                <c:pt idx="12">
                  <c:v>90915</c:v>
                </c:pt>
                <c:pt idx="13">
                  <c:v>106843</c:v>
                </c:pt>
                <c:pt idx="14">
                  <c:v>140185</c:v>
                </c:pt>
                <c:pt idx="15">
                  <c:v>257258</c:v>
                </c:pt>
                <c:pt idx="16">
                  <c:v>268245</c:v>
                </c:pt>
                <c:pt idx="17">
                  <c:v>537000</c:v>
                </c:pt>
              </c:numCache>
            </c:numRef>
          </c:val>
          <c:extLst>
            <c:ext xmlns:c16="http://schemas.microsoft.com/office/drawing/2014/chart" uri="{C3380CC4-5D6E-409C-BE32-E72D297353CC}">
              <c16:uniqueId val="{00000000-E942-4BC2-9C99-714995A7BF26}"/>
            </c:ext>
          </c:extLst>
        </c:ser>
        <c:dLbls>
          <c:showLegendKey val="0"/>
          <c:showVal val="0"/>
          <c:showCatName val="0"/>
          <c:showSerName val="0"/>
          <c:showPercent val="0"/>
          <c:showBubbleSize val="0"/>
        </c:dLbls>
        <c:gapWidth val="50"/>
        <c:axId val="222977024"/>
        <c:axId val="220503360"/>
      </c:barChart>
      <c:catAx>
        <c:axId val="222977024"/>
        <c:scaling>
          <c:orientation val="minMax"/>
        </c:scaling>
        <c:delete val="0"/>
        <c:axPos val="l"/>
        <c:numFmt formatCode="General" sourceLinked="0"/>
        <c:majorTickMark val="none"/>
        <c:minorTickMark val="none"/>
        <c:tickLblPos val="nextTo"/>
        <c:crossAx val="220503360"/>
        <c:crosses val="autoZero"/>
        <c:auto val="1"/>
        <c:lblAlgn val="ctr"/>
        <c:lblOffset val="100"/>
        <c:noMultiLvlLbl val="0"/>
      </c:catAx>
      <c:valAx>
        <c:axId val="220503360"/>
        <c:scaling>
          <c:orientation val="minMax"/>
        </c:scaling>
        <c:delete val="0"/>
        <c:axPos val="b"/>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29770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DA5-4924-B565-A15B5DE0B16A}"/>
              </c:ext>
            </c:extLst>
          </c:dPt>
          <c:dPt>
            <c:idx val="1"/>
            <c:invertIfNegative val="0"/>
            <c:bubble3D val="0"/>
            <c:spPr>
              <a:solidFill>
                <a:srgbClr val="C00000"/>
              </a:solidFill>
            </c:spPr>
            <c:extLst>
              <c:ext xmlns:c16="http://schemas.microsoft.com/office/drawing/2014/chart" uri="{C3380CC4-5D6E-409C-BE32-E72D297353CC}">
                <c16:uniqueId val="{00000003-CDA5-4924-B565-A15B5DE0B16A}"/>
              </c:ext>
            </c:extLst>
          </c:dPt>
          <c:dPt>
            <c:idx val="2"/>
            <c:invertIfNegative val="0"/>
            <c:bubble3D val="0"/>
            <c:spPr>
              <a:solidFill>
                <a:srgbClr val="C00000"/>
              </a:solidFill>
            </c:spPr>
            <c:extLst>
              <c:ext xmlns:c16="http://schemas.microsoft.com/office/drawing/2014/chart" uri="{C3380CC4-5D6E-409C-BE32-E72D297353CC}">
                <c16:uniqueId val="{00000005-CDA5-4924-B565-A15B5DE0B16A}"/>
              </c:ext>
            </c:extLst>
          </c:dPt>
          <c:dPt>
            <c:idx val="3"/>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7-CDA5-4924-B565-A15B5DE0B16A}"/>
              </c:ext>
            </c:extLst>
          </c:dPt>
          <c:dPt>
            <c:idx val="4"/>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9-CDA5-4924-B565-A15B5DE0B16A}"/>
              </c:ext>
            </c:extLst>
          </c:dPt>
          <c:dPt>
            <c:idx val="5"/>
            <c:invertIfNegative val="0"/>
            <c:bubble3D val="0"/>
            <c:spPr>
              <a:solidFill>
                <a:schemeClr val="tx2"/>
              </a:solidFill>
            </c:spPr>
            <c:extLst>
              <c:ext xmlns:c16="http://schemas.microsoft.com/office/drawing/2014/chart" uri="{C3380CC4-5D6E-409C-BE32-E72D297353CC}">
                <c16:uniqueId val="{0000000B-CDA5-4924-B565-A15B5DE0B16A}"/>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CDA5-4924-B565-A15B5DE0B16A}"/>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CDA5-4924-B565-A15B5DE0B16A}"/>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1-CDA5-4924-B565-A15B5DE0B16A}"/>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3-CDA5-4924-B565-A15B5DE0B16A}"/>
              </c:ext>
            </c:extLst>
          </c:dPt>
          <c:cat>
            <c:strRef>
              <c:f>'Gráfico 2.14'!$B$49:$B$60</c:f>
              <c:strCache>
                <c:ptCount val="12"/>
                <c:pt idx="0">
                  <c:v>França</c:v>
                </c:pt>
                <c:pt idx="1">
                  <c:v>Luxemburgo</c:v>
                </c:pt>
                <c:pt idx="2">
                  <c:v>Alemanha</c:v>
                </c:pt>
                <c:pt idx="3">
                  <c:v>Suécia</c:v>
                </c:pt>
                <c:pt idx="4">
                  <c:v>Áustria</c:v>
                </c:pt>
                <c:pt idx="5">
                  <c:v>Noruega</c:v>
                </c:pt>
                <c:pt idx="6">
                  <c:v>Dinamarca</c:v>
                </c:pt>
                <c:pt idx="7">
                  <c:v>Itália *</c:v>
                </c:pt>
                <c:pt idx="8">
                  <c:v>Bélgica</c:v>
                </c:pt>
                <c:pt idx="9">
                  <c:v>Suíça</c:v>
                </c:pt>
                <c:pt idx="10">
                  <c:v>Espanha</c:v>
                </c:pt>
                <c:pt idx="11">
                  <c:v>Holanda</c:v>
                </c:pt>
              </c:strCache>
            </c:strRef>
          </c:cat>
          <c:val>
            <c:numRef>
              <c:f>'Gráfico 2.14'!$C$49:$C$60</c:f>
              <c:numCache>
                <c:formatCode>#,##0</c:formatCode>
                <c:ptCount val="12"/>
                <c:pt idx="0">
                  <c:v>-12000</c:v>
                </c:pt>
                <c:pt idx="1">
                  <c:v>-1186</c:v>
                </c:pt>
                <c:pt idx="2">
                  <c:v>-90</c:v>
                </c:pt>
                <c:pt idx="3">
                  <c:v>122</c:v>
                </c:pt>
                <c:pt idx="4">
                  <c:v>245</c:v>
                </c:pt>
                <c:pt idx="5">
                  <c:v>361</c:v>
                </c:pt>
                <c:pt idx="6">
                  <c:v>372</c:v>
                </c:pt>
                <c:pt idx="7">
                  <c:v>454</c:v>
                </c:pt>
                <c:pt idx="8">
                  <c:v>1959</c:v>
                </c:pt>
                <c:pt idx="9">
                  <c:v>2008</c:v>
                </c:pt>
                <c:pt idx="10">
                  <c:v>3187</c:v>
                </c:pt>
                <c:pt idx="11">
                  <c:v>3417</c:v>
                </c:pt>
              </c:numCache>
            </c:numRef>
          </c:val>
          <c:extLst>
            <c:ext xmlns:c16="http://schemas.microsoft.com/office/drawing/2014/chart" uri="{C3380CC4-5D6E-409C-BE32-E72D297353CC}">
              <c16:uniqueId val="{00000014-CDA5-4924-B565-A15B5DE0B16A}"/>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2.15'!$B$50:$B$72</c:f>
              <c:strCache>
                <c:ptCount val="23"/>
                <c:pt idx="0">
                  <c:v>Noruega</c:v>
                </c:pt>
                <c:pt idx="1">
                  <c:v>Dinamarca</c:v>
                </c:pt>
                <c:pt idx="2">
                  <c:v>Suécia</c:v>
                </c:pt>
                <c:pt idx="3">
                  <c:v>Áustria</c:v>
                </c:pt>
                <c:pt idx="4">
                  <c:v>Itália</c:v>
                </c:pt>
                <c:pt idx="5">
                  <c:v>Irlanda</c:v>
                </c:pt>
                <c:pt idx="6">
                  <c:v>Cabo Verde</c:v>
                </c:pt>
                <c:pt idx="7">
                  <c:v>Holanda</c:v>
                </c:pt>
                <c:pt idx="8">
                  <c:v>Austrália</c:v>
                </c:pt>
                <c:pt idx="9">
                  <c:v>Moçambique</c:v>
                </c:pt>
                <c:pt idx="10">
                  <c:v>Bélgica</c:v>
                </c:pt>
                <c:pt idx="11">
                  <c:v>Angola</c:v>
                </c:pt>
                <c:pt idx="12">
                  <c:v>Espanha</c:v>
                </c:pt>
                <c:pt idx="13">
                  <c:v>Macau (China)</c:v>
                </c:pt>
                <c:pt idx="14">
                  <c:v>Luxemburgo</c:v>
                </c:pt>
                <c:pt idx="15">
                  <c:v>Canadá</c:v>
                </c:pt>
                <c:pt idx="16">
                  <c:v>Venezuela</c:v>
                </c:pt>
                <c:pt idx="17">
                  <c:v>Alemanha</c:v>
                </c:pt>
                <c:pt idx="18">
                  <c:v>EUA</c:v>
                </c:pt>
                <c:pt idx="19">
                  <c:v>Reino Unido</c:v>
                </c:pt>
                <c:pt idx="20">
                  <c:v>Suíça</c:v>
                </c:pt>
                <c:pt idx="21">
                  <c:v>Brasil</c:v>
                </c:pt>
                <c:pt idx="22">
                  <c:v>França</c:v>
                </c:pt>
              </c:strCache>
            </c:strRef>
          </c:cat>
          <c:val>
            <c:numRef>
              <c:f>'Gráfico 2.15'!$C$50:$C$72</c:f>
              <c:numCache>
                <c:formatCode>#,##0</c:formatCode>
                <c:ptCount val="23"/>
                <c:pt idx="0">
                  <c:v>2032</c:v>
                </c:pt>
                <c:pt idx="1">
                  <c:v>3943</c:v>
                </c:pt>
                <c:pt idx="2">
                  <c:v>4953</c:v>
                </c:pt>
                <c:pt idx="3">
                  <c:v>5670</c:v>
                </c:pt>
                <c:pt idx="4">
                  <c:v>6299</c:v>
                </c:pt>
                <c:pt idx="5">
                  <c:v>10516</c:v>
                </c:pt>
                <c:pt idx="6">
                  <c:v>19076</c:v>
                </c:pt>
                <c:pt idx="7">
                  <c:v>35779</c:v>
                </c:pt>
                <c:pt idx="8">
                  <c:v>39780</c:v>
                </c:pt>
                <c:pt idx="9">
                  <c:v>41344</c:v>
                </c:pt>
                <c:pt idx="10">
                  <c:v>74807</c:v>
                </c:pt>
                <c:pt idx="11">
                  <c:v>111718</c:v>
                </c:pt>
                <c:pt idx="12">
                  <c:v>121617</c:v>
                </c:pt>
                <c:pt idx="13">
                  <c:v>122157</c:v>
                </c:pt>
                <c:pt idx="14">
                  <c:v>136918</c:v>
                </c:pt>
                <c:pt idx="15">
                  <c:v>166651</c:v>
                </c:pt>
                <c:pt idx="16">
                  <c:v>181785</c:v>
                </c:pt>
                <c:pt idx="17">
                  <c:v>229033</c:v>
                </c:pt>
                <c:pt idx="18">
                  <c:v>238824</c:v>
                </c:pt>
                <c:pt idx="19">
                  <c:v>370603</c:v>
                </c:pt>
                <c:pt idx="20">
                  <c:v>452806</c:v>
                </c:pt>
                <c:pt idx="21">
                  <c:v>661721</c:v>
                </c:pt>
                <c:pt idx="22">
                  <c:v>1368914</c:v>
                </c:pt>
              </c:numCache>
            </c:numRef>
          </c:val>
          <c:extLst>
            <c:ext xmlns:c16="http://schemas.microsoft.com/office/drawing/2014/chart" uri="{C3380CC4-5D6E-409C-BE32-E72D297353CC}">
              <c16:uniqueId val="{00000000-0957-4C03-B9DF-CE9B3A0BBF24}"/>
            </c:ext>
          </c:extLst>
        </c:ser>
        <c:dLbls>
          <c:showLegendKey val="0"/>
          <c:showVal val="0"/>
          <c:showCatName val="0"/>
          <c:showSerName val="0"/>
          <c:showPercent val="0"/>
          <c:showBubbleSize val="0"/>
        </c:dLbls>
        <c:gapWidth val="40"/>
        <c:axId val="221376512"/>
        <c:axId val="222876160"/>
      </c:barChart>
      <c:catAx>
        <c:axId val="221376512"/>
        <c:scaling>
          <c:orientation val="minMax"/>
        </c:scaling>
        <c:delete val="0"/>
        <c:axPos val="l"/>
        <c:numFmt formatCode="General" sourceLinked="0"/>
        <c:majorTickMark val="none"/>
        <c:minorTickMark val="none"/>
        <c:tickLblPos val="nextTo"/>
        <c:crossAx val="222876160"/>
        <c:crosses val="autoZero"/>
        <c:auto val="1"/>
        <c:lblAlgn val="ctr"/>
        <c:lblOffset val="100"/>
        <c:noMultiLvlLbl val="0"/>
      </c:catAx>
      <c:valAx>
        <c:axId val="222876160"/>
        <c:scaling>
          <c:orientation val="minMax"/>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6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2.2'!$B$50:$B$68</c:f>
              <c:strCache>
                <c:ptCount val="19"/>
                <c:pt idx="0">
                  <c:v>EUA</c:v>
                </c:pt>
                <c:pt idx="1">
                  <c:v>Austrália</c:v>
                </c:pt>
                <c:pt idx="2">
                  <c:v>Canadá</c:v>
                </c:pt>
                <c:pt idx="3">
                  <c:v>Itália</c:v>
                </c:pt>
                <c:pt idx="4">
                  <c:v>Venezuela</c:v>
                </c:pt>
                <c:pt idx="5">
                  <c:v>Áustria</c:v>
                </c:pt>
                <c:pt idx="6">
                  <c:v>Suécia</c:v>
                </c:pt>
                <c:pt idx="7">
                  <c:v>Irlanda</c:v>
                </c:pt>
                <c:pt idx="8">
                  <c:v>Alemanha</c:v>
                </c:pt>
                <c:pt idx="9">
                  <c:v>Espanha</c:v>
                </c:pt>
                <c:pt idx="10">
                  <c:v>Noruega</c:v>
                </c:pt>
                <c:pt idx="11">
                  <c:v>Brasil</c:v>
                </c:pt>
                <c:pt idx="12">
                  <c:v>Macau (China)</c:v>
                </c:pt>
                <c:pt idx="13">
                  <c:v>Holanda</c:v>
                </c:pt>
                <c:pt idx="14">
                  <c:v>Dinamarca</c:v>
                </c:pt>
                <c:pt idx="15">
                  <c:v>França</c:v>
                </c:pt>
                <c:pt idx="16">
                  <c:v>Bélgica</c:v>
                </c:pt>
                <c:pt idx="17">
                  <c:v>Suíça</c:v>
                </c:pt>
                <c:pt idx="18">
                  <c:v>Luxemburgo</c:v>
                </c:pt>
              </c:strCache>
            </c:strRef>
          </c:cat>
          <c:val>
            <c:numRef>
              <c:f>'Gráfico 2.2'!$C$50:$C$68</c:f>
              <c:numCache>
                <c:formatCode>0.0</c:formatCode>
                <c:ptCount val="19"/>
                <c:pt idx="0">
                  <c:v>7.5879649759998641E-2</c:v>
                </c:pt>
                <c:pt idx="1">
                  <c:v>7.6043217895503945E-2</c:v>
                </c:pt>
                <c:pt idx="2">
                  <c:v>0.12922835166652882</c:v>
                </c:pt>
                <c:pt idx="3">
                  <c:v>0.15670338419481844</c:v>
                </c:pt>
                <c:pt idx="4">
                  <c:v>0.18504412189259789</c:v>
                </c:pt>
                <c:pt idx="5">
                  <c:v>0.47114894855562828</c:v>
                </c:pt>
                <c:pt idx="6">
                  <c:v>0.48624319044381525</c:v>
                </c:pt>
                <c:pt idx="7">
                  <c:v>0.55405264800749143</c:v>
                </c:pt>
                <c:pt idx="8">
                  <c:v>0.62891213477901087</c:v>
                </c:pt>
                <c:pt idx="9">
                  <c:v>0.9235877796083265</c:v>
                </c:pt>
                <c:pt idx="10">
                  <c:v>1.0898765600027205</c:v>
                </c:pt>
                <c:pt idx="11">
                  <c:v>1.2760709881507692</c:v>
                </c:pt>
                <c:pt idx="12">
                  <c:v>1.3035381750465549</c:v>
                </c:pt>
                <c:pt idx="13">
                  <c:v>1.6503467621194652</c:v>
                </c:pt>
                <c:pt idx="14">
                  <c:v>1.6883024757040506</c:v>
                </c:pt>
                <c:pt idx="15">
                  <c:v>1.7782013490959332</c:v>
                </c:pt>
                <c:pt idx="16">
                  <c:v>2.8170246946635635</c:v>
                </c:pt>
                <c:pt idx="17">
                  <c:v>6.5185247549238854</c:v>
                </c:pt>
                <c:pt idx="18">
                  <c:v>13.484936831875608</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2279168"/>
        <c:axId val="220436672"/>
      </c:barChart>
      <c:catAx>
        <c:axId val="222279168"/>
        <c:scaling>
          <c:orientation val="minMax"/>
        </c:scaling>
        <c:delete val="0"/>
        <c:axPos val="l"/>
        <c:numFmt formatCode="General" sourceLinked="0"/>
        <c:majorTickMark val="none"/>
        <c:minorTickMark val="none"/>
        <c:tickLblPos val="nextTo"/>
        <c:crossAx val="220436672"/>
        <c:crosses val="autoZero"/>
        <c:auto val="1"/>
        <c:lblAlgn val="ctr"/>
        <c:lblOffset val="100"/>
        <c:noMultiLvlLbl val="0"/>
      </c:catAx>
      <c:valAx>
        <c:axId val="22043667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27916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'Gráfico 2.3'!$C$49:$C$50</c:f>
              <c:strCache>
                <c:ptCount val="2"/>
              </c:strCache>
            </c:strRef>
          </c:tx>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882D-4EB2-AE9F-605E568A4FE9}"/>
              </c:ext>
            </c:extLst>
          </c:dPt>
          <c:dPt>
            <c:idx val="1"/>
            <c:invertIfNegative val="0"/>
            <c:bubble3D val="0"/>
            <c:spPr>
              <a:solidFill>
                <a:srgbClr val="C00000"/>
              </a:solidFill>
            </c:spPr>
            <c:extLst>
              <c:ext xmlns:c16="http://schemas.microsoft.com/office/drawing/2014/chart" uri="{C3380CC4-5D6E-409C-BE32-E72D297353CC}">
                <c16:uniqueId val="{00000003-882D-4EB2-AE9F-605E568A4FE9}"/>
              </c:ext>
            </c:extLst>
          </c:dPt>
          <c:dPt>
            <c:idx val="2"/>
            <c:invertIfNegative val="0"/>
            <c:bubble3D val="0"/>
            <c:spPr>
              <a:solidFill>
                <a:srgbClr val="C00000"/>
              </a:solidFill>
            </c:spPr>
            <c:extLst>
              <c:ext xmlns:c16="http://schemas.microsoft.com/office/drawing/2014/chart" uri="{C3380CC4-5D6E-409C-BE32-E72D297353CC}">
                <c16:uniqueId val="{00000005-882D-4EB2-AE9F-605E568A4FE9}"/>
              </c:ext>
            </c:extLst>
          </c:dPt>
          <c:dPt>
            <c:idx val="3"/>
            <c:invertIfNegative val="0"/>
            <c:bubble3D val="0"/>
            <c:spPr>
              <a:solidFill>
                <a:srgbClr val="C00000"/>
              </a:solidFill>
            </c:spPr>
            <c:extLst>
              <c:ext xmlns:c16="http://schemas.microsoft.com/office/drawing/2014/chart" uri="{C3380CC4-5D6E-409C-BE32-E72D297353CC}">
                <c16:uniqueId val="{00000007-882D-4EB2-AE9F-605E568A4FE9}"/>
              </c:ext>
            </c:extLst>
          </c:dPt>
          <c:dPt>
            <c:idx val="4"/>
            <c:invertIfNegative val="0"/>
            <c:bubble3D val="0"/>
            <c:spPr>
              <a:solidFill>
                <a:srgbClr val="C00000"/>
              </a:solidFill>
              <a:ln>
                <a:solidFill>
                  <a:srgbClr val="C00000"/>
                </a:solidFill>
              </a:ln>
            </c:spPr>
            <c:extLst>
              <c:ext xmlns:c16="http://schemas.microsoft.com/office/drawing/2014/chart" uri="{C3380CC4-5D6E-409C-BE32-E72D297353CC}">
                <c16:uniqueId val="{00000009-882D-4EB2-AE9F-605E568A4FE9}"/>
              </c:ext>
            </c:extLst>
          </c:dPt>
          <c:dPt>
            <c:idx val="5"/>
            <c:invertIfNegative val="0"/>
            <c:bubble3D val="0"/>
            <c:spPr>
              <a:solidFill>
                <a:srgbClr val="C00000"/>
              </a:solidFill>
              <a:ln>
                <a:solidFill>
                  <a:srgbClr val="C00000"/>
                </a:solidFill>
              </a:ln>
            </c:spPr>
            <c:extLst>
              <c:ext xmlns:c16="http://schemas.microsoft.com/office/drawing/2014/chart" uri="{C3380CC4-5D6E-409C-BE32-E72D297353CC}">
                <c16:uniqueId val="{0000000B-882D-4EB2-AE9F-605E568A4FE9}"/>
              </c:ext>
            </c:extLst>
          </c:dPt>
          <c:dPt>
            <c:idx val="6"/>
            <c:invertIfNegative val="0"/>
            <c:bubble3D val="0"/>
            <c:spPr>
              <a:solidFill>
                <a:srgbClr val="C00000"/>
              </a:solidFill>
              <a:ln>
                <a:solidFill>
                  <a:srgbClr val="C00000"/>
                </a:solidFill>
              </a:ln>
            </c:spPr>
            <c:extLst>
              <c:ext xmlns:c16="http://schemas.microsoft.com/office/drawing/2014/chart" uri="{C3380CC4-5D6E-409C-BE32-E72D297353CC}">
                <c16:uniqueId val="{0000000D-882D-4EB2-AE9F-605E568A4FE9}"/>
              </c:ext>
            </c:extLst>
          </c:dPt>
          <c:dPt>
            <c:idx val="7"/>
            <c:invertIfNegative val="0"/>
            <c:bubble3D val="0"/>
            <c:spPr>
              <a:solidFill>
                <a:srgbClr val="C00000"/>
              </a:solidFill>
              <a:ln>
                <a:solidFill>
                  <a:srgbClr val="C00000"/>
                </a:solidFill>
              </a:ln>
            </c:spPr>
            <c:extLst>
              <c:ext xmlns:c16="http://schemas.microsoft.com/office/drawing/2014/chart" uri="{C3380CC4-5D6E-409C-BE32-E72D297353CC}">
                <c16:uniqueId val="{0000000F-882D-4EB2-AE9F-605E568A4FE9}"/>
              </c:ext>
            </c:extLst>
          </c:dPt>
          <c:dPt>
            <c:idx val="8"/>
            <c:invertIfNegative val="0"/>
            <c:bubble3D val="0"/>
            <c:spPr>
              <a:solidFill>
                <a:srgbClr val="C00000"/>
              </a:solidFill>
              <a:ln>
                <a:solidFill>
                  <a:srgbClr val="C00000"/>
                </a:solidFill>
              </a:ln>
            </c:spPr>
            <c:extLst>
              <c:ext xmlns:c16="http://schemas.microsoft.com/office/drawing/2014/chart" uri="{C3380CC4-5D6E-409C-BE32-E72D297353CC}">
                <c16:uniqueId val="{00000010-6F72-4CC8-9C66-1017F7A94FBF}"/>
              </c:ext>
            </c:extLst>
          </c:dPt>
          <c:dPt>
            <c:idx val="9"/>
            <c:invertIfNegative val="0"/>
            <c:bubble3D val="0"/>
            <c:spPr>
              <a:solidFill>
                <a:srgbClr val="C00000"/>
              </a:solidFill>
              <a:ln>
                <a:solidFill>
                  <a:srgbClr val="C00000"/>
                </a:solidFill>
              </a:ln>
            </c:spPr>
            <c:extLst>
              <c:ext xmlns:c16="http://schemas.microsoft.com/office/drawing/2014/chart" uri="{C3380CC4-5D6E-409C-BE32-E72D297353CC}">
                <c16:uniqueId val="{00000011-6F72-4CC8-9C66-1017F7A94FBF}"/>
              </c:ext>
            </c:extLst>
          </c:dPt>
          <c:dPt>
            <c:idx val="10"/>
            <c:invertIfNegative val="0"/>
            <c:bubble3D val="0"/>
            <c:spPr>
              <a:solidFill>
                <a:srgbClr val="C00000"/>
              </a:solidFill>
              <a:ln>
                <a:solidFill>
                  <a:srgbClr val="C00000"/>
                </a:solidFill>
              </a:ln>
            </c:spPr>
            <c:extLst>
              <c:ext xmlns:c16="http://schemas.microsoft.com/office/drawing/2014/chart" uri="{C3380CC4-5D6E-409C-BE32-E72D297353CC}">
                <c16:uniqueId val="{00000012-6F72-4CC8-9C66-1017F7A94FBF}"/>
              </c:ext>
            </c:extLst>
          </c:dPt>
          <c:dPt>
            <c:idx val="11"/>
            <c:invertIfNegative val="0"/>
            <c:bubble3D val="0"/>
            <c:spPr>
              <a:solidFill>
                <a:srgbClr val="C00000"/>
              </a:solidFill>
              <a:ln>
                <a:solidFill>
                  <a:srgbClr val="C00000"/>
                </a:solidFill>
              </a:ln>
            </c:spPr>
            <c:extLst>
              <c:ext xmlns:c16="http://schemas.microsoft.com/office/drawing/2014/chart" uri="{C3380CC4-5D6E-409C-BE32-E72D297353CC}">
                <c16:uniqueId val="{00000017-2B18-4EBC-A280-25F227EC23F3}"/>
              </c:ext>
            </c:extLst>
          </c:dPt>
          <c:dPt>
            <c:idx val="12"/>
            <c:invertIfNegative val="0"/>
            <c:bubble3D val="0"/>
            <c:spPr>
              <a:solidFill>
                <a:srgbClr val="C00000"/>
              </a:solidFill>
              <a:ln>
                <a:solidFill>
                  <a:srgbClr val="C00000"/>
                </a:solidFill>
              </a:ln>
            </c:spPr>
            <c:extLst>
              <c:ext xmlns:c16="http://schemas.microsoft.com/office/drawing/2014/chart" uri="{C3380CC4-5D6E-409C-BE32-E72D297353CC}">
                <c16:uniqueId val="{00000018-2B18-4EBC-A280-25F227EC23F3}"/>
              </c:ext>
            </c:extLst>
          </c:dPt>
          <c:dPt>
            <c:idx val="13"/>
            <c:invertIfNegative val="0"/>
            <c:bubble3D val="0"/>
            <c:spPr>
              <a:solidFill>
                <a:srgbClr val="C00000"/>
              </a:solidFill>
              <a:ln>
                <a:solidFill>
                  <a:srgbClr val="C00000"/>
                </a:solidFill>
              </a:ln>
            </c:spPr>
            <c:extLst>
              <c:ext xmlns:c16="http://schemas.microsoft.com/office/drawing/2014/chart" uri="{C3380CC4-5D6E-409C-BE32-E72D297353CC}">
                <c16:uniqueId val="{00000019-2B18-4EBC-A280-25F227EC23F3}"/>
              </c:ext>
            </c:extLst>
          </c:dPt>
          <c:dPt>
            <c:idx val="14"/>
            <c:invertIfNegative val="0"/>
            <c:bubble3D val="0"/>
            <c:spPr>
              <a:solidFill>
                <a:schemeClr val="tx2"/>
              </a:solidFill>
              <a:ln>
                <a:solidFill>
                  <a:schemeClr val="tx2"/>
                </a:solidFill>
              </a:ln>
            </c:spPr>
            <c:extLst>
              <c:ext xmlns:c16="http://schemas.microsoft.com/office/drawing/2014/chart" uri="{C3380CC4-5D6E-409C-BE32-E72D297353CC}">
                <c16:uniqueId val="{0000001A-2B18-4EBC-A280-25F227EC23F3}"/>
              </c:ext>
            </c:extLst>
          </c:dPt>
          <c:cat>
            <c:strRef>
              <c:f>'Gráfico 2.3'!$B$51:$B$69</c:f>
              <c:strCache>
                <c:ptCount val="19"/>
                <c:pt idx="0">
                  <c:v>Reino Unido</c:v>
                </c:pt>
                <c:pt idx="1">
                  <c:v>Canadá</c:v>
                </c:pt>
                <c:pt idx="2">
                  <c:v>Angola</c:v>
                </c:pt>
                <c:pt idx="3">
                  <c:v>Suíça</c:v>
                </c:pt>
                <c:pt idx="4">
                  <c:v>Espanha</c:v>
                </c:pt>
                <c:pt idx="5">
                  <c:v>Luxemburgo</c:v>
                </c:pt>
                <c:pt idx="6">
                  <c:v>Dinamarca</c:v>
                </c:pt>
                <c:pt idx="7">
                  <c:v>Suécia</c:v>
                </c:pt>
                <c:pt idx="8">
                  <c:v>Holanda</c:v>
                </c:pt>
                <c:pt idx="9">
                  <c:v>Brasil</c:v>
                </c:pt>
                <c:pt idx="10">
                  <c:v>Noruega</c:v>
                </c:pt>
                <c:pt idx="11">
                  <c:v>Macau (China)</c:v>
                </c:pt>
                <c:pt idx="12">
                  <c:v>Itália</c:v>
                </c:pt>
                <c:pt idx="13">
                  <c:v>Áustria</c:v>
                </c:pt>
                <c:pt idx="14">
                  <c:v>Austrália</c:v>
                </c:pt>
                <c:pt idx="15">
                  <c:v>EUA*</c:v>
                </c:pt>
                <c:pt idx="16">
                  <c:v>Bélgica</c:v>
                </c:pt>
                <c:pt idx="17">
                  <c:v>França </c:v>
                </c:pt>
                <c:pt idx="18">
                  <c:v>Alemanha</c:v>
                </c:pt>
              </c:strCache>
            </c:strRef>
          </c:cat>
          <c:val>
            <c:numRef>
              <c:f>'Gráfico 2.3'!$C$51:$C$69</c:f>
              <c:numCache>
                <c:formatCode>#,##0</c:formatCode>
                <c:ptCount val="19"/>
                <c:pt idx="0">
                  <c:v>-1648</c:v>
                </c:pt>
                <c:pt idx="1">
                  <c:v>-380</c:v>
                </c:pt>
                <c:pt idx="2">
                  <c:v>-369</c:v>
                </c:pt>
                <c:pt idx="3" formatCode="General">
                  <c:v>-264</c:v>
                </c:pt>
                <c:pt idx="4">
                  <c:v>-222</c:v>
                </c:pt>
                <c:pt idx="5">
                  <c:v>-169</c:v>
                </c:pt>
                <c:pt idx="6">
                  <c:v>-152</c:v>
                </c:pt>
                <c:pt idx="7">
                  <c:v>-123</c:v>
                </c:pt>
                <c:pt idx="8">
                  <c:v>-97</c:v>
                </c:pt>
                <c:pt idx="9">
                  <c:v>-71</c:v>
                </c:pt>
                <c:pt idx="10">
                  <c:v>-68</c:v>
                </c:pt>
                <c:pt idx="11">
                  <c:v>-39</c:v>
                </c:pt>
                <c:pt idx="12" formatCode="General">
                  <c:v>-21</c:v>
                </c:pt>
                <c:pt idx="13">
                  <c:v>-1</c:v>
                </c:pt>
                <c:pt idx="14">
                  <c:v>40</c:v>
                </c:pt>
                <c:pt idx="15">
                  <c:v>144</c:v>
                </c:pt>
                <c:pt idx="16">
                  <c:v>372</c:v>
                </c:pt>
                <c:pt idx="17">
                  <c:v>662</c:v>
                </c:pt>
                <c:pt idx="18" formatCode="General">
                  <c:v>1035</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1530112"/>
        <c:axId val="222126656"/>
      </c:barChart>
      <c:catAx>
        <c:axId val="221530112"/>
        <c:scaling>
          <c:orientation val="minMax"/>
        </c:scaling>
        <c:delete val="0"/>
        <c:axPos val="l"/>
        <c:numFmt formatCode="General" sourceLinked="0"/>
        <c:majorTickMark val="none"/>
        <c:minorTickMark val="none"/>
        <c:tickLblPos val="low"/>
        <c:crossAx val="222126656"/>
        <c:crosses val="autoZero"/>
        <c:auto val="1"/>
        <c:lblAlgn val="ctr"/>
        <c:lblOffset val="100"/>
        <c:noMultiLvlLbl val="0"/>
      </c:catAx>
      <c:valAx>
        <c:axId val="2221266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5301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2.4'!$B$49:$B$63</c15:sqref>
                  </c15:fullRef>
                </c:ext>
              </c:extLst>
              <c:f>'Gráfico 2.4'!$B$49:$B$59</c:f>
              <c:strCache>
                <c:ptCount val="11"/>
                <c:pt idx="0">
                  <c:v>Alemanha</c:v>
                </c:pt>
                <c:pt idx="1">
                  <c:v>Suécia</c:v>
                </c:pt>
                <c:pt idx="2">
                  <c:v>Suíça</c:v>
                </c:pt>
                <c:pt idx="3">
                  <c:v>Holanda</c:v>
                </c:pt>
                <c:pt idx="4">
                  <c:v>Áustria</c:v>
                </c:pt>
                <c:pt idx="5">
                  <c:v>Espanha</c:v>
                </c:pt>
                <c:pt idx="6">
                  <c:v>Dinamarca</c:v>
                </c:pt>
                <c:pt idx="7">
                  <c:v>Luxemburgo</c:v>
                </c:pt>
                <c:pt idx="8">
                  <c:v>Itália</c:v>
                </c:pt>
                <c:pt idx="9">
                  <c:v>França</c:v>
                </c:pt>
                <c:pt idx="10">
                  <c:v>Reino Unido</c:v>
                </c:pt>
              </c:strCache>
            </c:strRef>
          </c:cat>
          <c:val>
            <c:numRef>
              <c:extLst>
                <c:ext xmlns:c15="http://schemas.microsoft.com/office/drawing/2012/chart" uri="{02D57815-91ED-43cb-92C2-25804820EDAC}">
                  <c15:fullRef>
                    <c15:sqref>'Gráfico 2.4'!$C$49:$C$63</c15:sqref>
                  </c15:fullRef>
                </c:ext>
              </c:extLst>
              <c:f>'Gráfico 2.4'!$C$49:$C$59</c:f>
              <c:numCache>
                <c:formatCode>0.0</c:formatCode>
                <c:ptCount val="11"/>
                <c:pt idx="0">
                  <c:v>37.719298245614034</c:v>
                </c:pt>
                <c:pt idx="1">
                  <c:v>39.469026548672566</c:v>
                </c:pt>
                <c:pt idx="2">
                  <c:v>41.507910881498226</c:v>
                </c:pt>
                <c:pt idx="3">
                  <c:v>42.481751824817515</c:v>
                </c:pt>
                <c:pt idx="4">
                  <c:v>43.371943371943374</c:v>
                </c:pt>
                <c:pt idx="5">
                  <c:v>43.716907871514294</c:v>
                </c:pt>
                <c:pt idx="6">
                  <c:v>44.417767106842739</c:v>
                </c:pt>
                <c:pt idx="7">
                  <c:v>45.80570769674258</c:v>
                </c:pt>
                <c:pt idx="8">
                  <c:v>47.430249632892803</c:v>
                </c:pt>
                <c:pt idx="9">
                  <c:v>47.4</c:v>
                </c:pt>
                <c:pt idx="10">
                  <c:v>50.939306358381501</c:v>
                </c:pt>
              </c:numCache>
            </c:numRef>
          </c:val>
          <c:extLst>
            <c:ext xmlns:c16="http://schemas.microsoft.com/office/drawing/2014/chart" uri="{C3380CC4-5D6E-409C-BE32-E72D297353CC}">
              <c16:uniqueId val="{00000000-94B4-4C18-B89D-960D4B98E9AF}"/>
            </c:ext>
          </c:extLst>
        </c:ser>
        <c:dLbls>
          <c:showLegendKey val="0"/>
          <c:showVal val="0"/>
          <c:showCatName val="0"/>
          <c:showSerName val="0"/>
          <c:showPercent val="0"/>
          <c:showBubbleSize val="0"/>
        </c:dLbls>
        <c:gapWidth val="50"/>
        <c:axId val="222324224"/>
        <c:axId val="222128960"/>
      </c:barChart>
      <c:catAx>
        <c:axId val="222324224"/>
        <c:scaling>
          <c:orientation val="minMax"/>
        </c:scaling>
        <c:delete val="0"/>
        <c:axPos val="l"/>
        <c:numFmt formatCode="General" sourceLinked="0"/>
        <c:majorTickMark val="none"/>
        <c:minorTickMark val="none"/>
        <c:tickLblPos val="nextTo"/>
        <c:crossAx val="222128960"/>
        <c:crosses val="autoZero"/>
        <c:auto val="1"/>
        <c:lblAlgn val="ctr"/>
        <c:lblOffset val="100"/>
        <c:noMultiLvlLbl val="0"/>
      </c:catAx>
      <c:valAx>
        <c:axId val="22212896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3242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2.5'!$B$49:$B$59</c15:sqref>
                  </c15:fullRef>
                </c:ext>
              </c:extLst>
              <c:f>'Gráfico 2.5'!$B$49:$B$58</c:f>
              <c:strCache>
                <c:ptCount val="10"/>
                <c:pt idx="0">
                  <c:v>Espanha</c:v>
                </c:pt>
                <c:pt idx="1">
                  <c:v>Luxemburgo</c:v>
                </c:pt>
                <c:pt idx="2">
                  <c:v>Reino Unido</c:v>
                </c:pt>
                <c:pt idx="3">
                  <c:v>Itália</c:v>
                </c:pt>
                <c:pt idx="4">
                  <c:v>Dinamarca</c:v>
                </c:pt>
                <c:pt idx="5">
                  <c:v>Suíça</c:v>
                </c:pt>
                <c:pt idx="6">
                  <c:v>Alemanha</c:v>
                </c:pt>
                <c:pt idx="7">
                  <c:v>Suécia</c:v>
                </c:pt>
                <c:pt idx="8">
                  <c:v>Áustria</c:v>
                </c:pt>
                <c:pt idx="9">
                  <c:v>Holanda</c:v>
                </c:pt>
                <c:pt idx="10">
                  <c:v>Angola</c:v>
                </c:pt>
              </c:strCache>
            </c:strRef>
          </c:cat>
          <c:val>
            <c:numRef>
              <c:extLst>
                <c:ext xmlns:c15="http://schemas.microsoft.com/office/drawing/2012/chart" uri="{02D57815-91ED-43cb-92C2-25804820EDAC}">
                  <c15:fullRef>
                    <c15:sqref>'Gráfico 2.5'!$C$49:$C$58</c15:sqref>
                  </c15:fullRef>
                </c:ext>
              </c:extLst>
              <c:f>'Gráfico 2.5'!$C$49:$C$58</c:f>
              <c:numCache>
                <c:formatCode>0.0</c:formatCode>
                <c:ptCount val="10"/>
                <c:pt idx="0">
                  <c:v>81.362513236851399</c:v>
                </c:pt>
                <c:pt idx="1">
                  <c:v>81.493225713462095</c:v>
                </c:pt>
                <c:pt idx="2">
                  <c:v>84.707158351409987</c:v>
                </c:pt>
                <c:pt idx="3">
                  <c:v>85.16886930983847</c:v>
                </c:pt>
                <c:pt idx="4">
                  <c:v>85.654261704681872</c:v>
                </c:pt>
                <c:pt idx="5">
                  <c:v>87.213432353890866</c:v>
                </c:pt>
                <c:pt idx="6">
                  <c:v>89.338731443994604</c:v>
                </c:pt>
                <c:pt idx="7">
                  <c:v>90.265486725663706</c:v>
                </c:pt>
                <c:pt idx="8">
                  <c:v>91.76319176319177</c:v>
                </c:pt>
                <c:pt idx="9">
                  <c:v>92.095933263816477</c:v>
                </c:pt>
              </c:numCache>
            </c:numRef>
          </c:val>
          <c:extLst>
            <c:ext xmlns:c16="http://schemas.microsoft.com/office/drawing/2014/chart" uri="{C3380CC4-5D6E-409C-BE32-E72D297353CC}">
              <c16:uniqueId val="{00000000-C9C2-438C-8A83-AAC3E2822899}"/>
            </c:ext>
          </c:extLst>
        </c:ser>
        <c:dLbls>
          <c:showLegendKey val="0"/>
          <c:showVal val="0"/>
          <c:showCatName val="0"/>
          <c:showSerName val="0"/>
          <c:showPercent val="0"/>
          <c:showBubbleSize val="0"/>
        </c:dLbls>
        <c:gapWidth val="50"/>
        <c:axId val="221493248"/>
        <c:axId val="222131264"/>
      </c:barChart>
      <c:catAx>
        <c:axId val="221493248"/>
        <c:scaling>
          <c:orientation val="minMax"/>
        </c:scaling>
        <c:delete val="0"/>
        <c:axPos val="l"/>
        <c:numFmt formatCode="General" sourceLinked="0"/>
        <c:majorTickMark val="none"/>
        <c:minorTickMark val="none"/>
        <c:tickLblPos val="nextTo"/>
        <c:crossAx val="222131264"/>
        <c:crosses val="autoZero"/>
        <c:auto val="1"/>
        <c:lblAlgn val="ctr"/>
        <c:lblOffset val="100"/>
        <c:noMultiLvlLbl val="0"/>
      </c:catAx>
      <c:valAx>
        <c:axId val="222131264"/>
        <c:scaling>
          <c:orientation val="minMax"/>
          <c:min val="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4932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2.6'!$B$50:$B$71</c:f>
              <c:strCache>
                <c:ptCount val="22"/>
                <c:pt idx="0">
                  <c:v>Cabo Verde</c:v>
                </c:pt>
                <c:pt idx="1">
                  <c:v>Macau (China)</c:v>
                </c:pt>
                <c:pt idx="2">
                  <c:v>Áustria</c:v>
                </c:pt>
                <c:pt idx="3">
                  <c:v>Moçambique</c:v>
                </c:pt>
                <c:pt idx="4">
                  <c:v>Noruega</c:v>
                </c:pt>
                <c:pt idx="5">
                  <c:v>Dinamarca</c:v>
                </c:pt>
                <c:pt idx="6">
                  <c:v>Suécia</c:v>
                </c:pt>
                <c:pt idx="7">
                  <c:v>Irlanda</c:v>
                </c:pt>
                <c:pt idx="8">
                  <c:v>Itália</c:v>
                </c:pt>
                <c:pt idx="9">
                  <c:v>Austrália</c:v>
                </c:pt>
                <c:pt idx="10">
                  <c:v>Holanda</c:v>
                </c:pt>
                <c:pt idx="11">
                  <c:v>Venezuela</c:v>
                </c:pt>
                <c:pt idx="12">
                  <c:v>Bélgica</c:v>
                </c:pt>
                <c:pt idx="13">
                  <c:v>Luxemburgo</c:v>
                </c:pt>
                <c:pt idx="14">
                  <c:v>Espanha</c:v>
                </c:pt>
                <c:pt idx="15">
                  <c:v>Alemanha</c:v>
                </c:pt>
                <c:pt idx="16">
                  <c:v>Canadá</c:v>
                </c:pt>
                <c:pt idx="17">
                  <c:v>Brasil</c:v>
                </c:pt>
                <c:pt idx="18">
                  <c:v>Reino Unido</c:v>
                </c:pt>
                <c:pt idx="19">
                  <c:v>EUA</c:v>
                </c:pt>
                <c:pt idx="20">
                  <c:v>Suíça</c:v>
                </c:pt>
                <c:pt idx="21">
                  <c:v>França</c:v>
                </c:pt>
              </c:strCache>
            </c:strRef>
          </c:cat>
          <c:val>
            <c:numRef>
              <c:f>'Gráfico 2.6'!$C$50:$C$71</c:f>
              <c:numCache>
                <c:formatCode>#,##0</c:formatCode>
                <c:ptCount val="22"/>
                <c:pt idx="0">
                  <c:v>2050</c:v>
                </c:pt>
                <c:pt idx="1">
                  <c:v>2213</c:v>
                </c:pt>
                <c:pt idx="2">
                  <c:v>3568</c:v>
                </c:pt>
                <c:pt idx="3">
                  <c:v>3767</c:v>
                </c:pt>
                <c:pt idx="4">
                  <c:v>4410</c:v>
                </c:pt>
                <c:pt idx="5">
                  <c:v>4475</c:v>
                </c:pt>
                <c:pt idx="6">
                  <c:v>5194</c:v>
                </c:pt>
                <c:pt idx="7">
                  <c:v>5987</c:v>
                </c:pt>
                <c:pt idx="8">
                  <c:v>6935</c:v>
                </c:pt>
                <c:pt idx="9">
                  <c:v>18190</c:v>
                </c:pt>
                <c:pt idx="10">
                  <c:v>27054</c:v>
                </c:pt>
                <c:pt idx="11">
                  <c:v>37326</c:v>
                </c:pt>
                <c:pt idx="12">
                  <c:v>40089</c:v>
                </c:pt>
                <c:pt idx="13">
                  <c:v>72948</c:v>
                </c:pt>
                <c:pt idx="14">
                  <c:v>96187</c:v>
                </c:pt>
                <c:pt idx="15">
                  <c:v>115165</c:v>
                </c:pt>
                <c:pt idx="16">
                  <c:v>133695</c:v>
                </c:pt>
                <c:pt idx="17">
                  <c:v>137973</c:v>
                </c:pt>
                <c:pt idx="18">
                  <c:v>156295</c:v>
                </c:pt>
                <c:pt idx="19">
                  <c:v>157895</c:v>
                </c:pt>
                <c:pt idx="20">
                  <c:v>203855</c:v>
                </c:pt>
                <c:pt idx="21">
                  <c:v>564000</c:v>
                </c:pt>
              </c:numCache>
            </c:numRef>
          </c:val>
          <c:extLst>
            <c:ext xmlns:c16="http://schemas.microsoft.com/office/drawing/2014/chart" uri="{C3380CC4-5D6E-409C-BE32-E72D297353CC}">
              <c16:uniqueId val="{00000000-5589-4013-B89B-01CF55680344}"/>
            </c:ext>
          </c:extLst>
        </c:ser>
        <c:dLbls>
          <c:showLegendKey val="0"/>
          <c:showVal val="0"/>
          <c:showCatName val="0"/>
          <c:showSerName val="0"/>
          <c:showPercent val="0"/>
          <c:showBubbleSize val="0"/>
        </c:dLbls>
        <c:gapWidth val="50"/>
        <c:axId val="222386688"/>
        <c:axId val="222453760"/>
      </c:barChart>
      <c:catAx>
        <c:axId val="222386688"/>
        <c:scaling>
          <c:orientation val="minMax"/>
        </c:scaling>
        <c:delete val="0"/>
        <c:axPos val="l"/>
        <c:numFmt formatCode="General" sourceLinked="0"/>
        <c:majorTickMark val="none"/>
        <c:minorTickMark val="none"/>
        <c:tickLblPos val="nextTo"/>
        <c:crossAx val="222453760"/>
        <c:crosses val="autoZero"/>
        <c:auto val="1"/>
        <c:lblAlgn val="ctr"/>
        <c:lblOffset val="100"/>
        <c:noMultiLvlLbl val="0"/>
      </c:catAx>
      <c:valAx>
        <c:axId val="222453760"/>
        <c:scaling>
          <c:orientation val="minMax"/>
          <c:max val="650000"/>
          <c:min val="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38668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2.7'!$B$52:$B$72</c:f>
              <c:strCache>
                <c:ptCount val="21"/>
                <c:pt idx="0">
                  <c:v>Itália</c:v>
                </c:pt>
                <c:pt idx="1">
                  <c:v>Áustria</c:v>
                </c:pt>
                <c:pt idx="2">
                  <c:v>Austrália</c:v>
                </c:pt>
                <c:pt idx="3">
                  <c:v>Suécia</c:v>
                </c:pt>
                <c:pt idx="4">
                  <c:v>EUA</c:v>
                </c:pt>
                <c:pt idx="5">
                  <c:v>Irlanda</c:v>
                </c:pt>
                <c:pt idx="6">
                  <c:v>Noruega</c:v>
                </c:pt>
                <c:pt idx="7">
                  <c:v>Dinamarca</c:v>
                </c:pt>
                <c:pt idx="8">
                  <c:v>Macau (China)</c:v>
                </c:pt>
                <c:pt idx="9">
                  <c:v>Holanda</c:v>
                </c:pt>
                <c:pt idx="10">
                  <c:v>Espanha</c:v>
                </c:pt>
                <c:pt idx="11">
                  <c:v>Moçambique</c:v>
                </c:pt>
                <c:pt idx="12">
                  <c:v>Alemanha</c:v>
                </c:pt>
                <c:pt idx="13">
                  <c:v>Canadá</c:v>
                </c:pt>
                <c:pt idx="14">
                  <c:v>Reino Unido</c:v>
                </c:pt>
                <c:pt idx="15">
                  <c:v>Bélgica</c:v>
                </c:pt>
                <c:pt idx="16">
                  <c:v>Venezuela</c:v>
                </c:pt>
                <c:pt idx="17">
                  <c:v>Suíça</c:v>
                </c:pt>
                <c:pt idx="18">
                  <c:v>França</c:v>
                </c:pt>
                <c:pt idx="19">
                  <c:v>Cabo Verde</c:v>
                </c:pt>
                <c:pt idx="20">
                  <c:v>Brasil</c:v>
                </c:pt>
              </c:strCache>
            </c:strRef>
          </c:cat>
          <c:val>
            <c:numRef>
              <c:f>'Gráfico 2.7'!$C$52:$C$72</c:f>
              <c:numCache>
                <c:formatCode>0.0</c:formatCode>
                <c:ptCount val="21"/>
                <c:pt idx="0">
                  <c:v>0.10391686411120589</c:v>
                </c:pt>
                <c:pt idx="1">
                  <c:v>0.17501194378035609</c:v>
                </c:pt>
                <c:pt idx="2">
                  <c:v>0.21208672819785745</c:v>
                </c:pt>
                <c:pt idx="3">
                  <c:v>0.23606537110985268</c:v>
                </c:pt>
                <c:pt idx="4">
                  <c:v>0.2836288993337725</c:v>
                </c:pt>
                <c:pt idx="5">
                  <c:v>0.28914436064661697</c:v>
                </c:pt>
                <c:pt idx="6">
                  <c:v>0.43611033096917368</c:v>
                </c:pt>
                <c:pt idx="7">
                  <c:v>0.5371297705525655</c:v>
                </c:pt>
                <c:pt idx="8">
                  <c:v>0.55229866554859253</c:v>
                </c:pt>
                <c:pt idx="9">
                  <c:v>0.92811547685903539</c:v>
                </c:pt>
                <c:pt idx="10">
                  <c:v>1.0883056502011601</c:v>
                </c:pt>
                <c:pt idx="11">
                  <c:v>1.1010853012273578</c:v>
                </c:pt>
                <c:pt idx="12">
                  <c:v>1.1233056290618815</c:v>
                </c:pt>
                <c:pt idx="13">
                  <c:v>1.3916994566235714</c:v>
                </c:pt>
                <c:pt idx="14">
                  <c:v>1.5601462611540802</c:v>
                </c:pt>
                <c:pt idx="15">
                  <c:v>1.7249606613962762</c:v>
                </c:pt>
                <c:pt idx="16">
                  <c:v>3.2272790940170055</c:v>
                </c:pt>
                <c:pt idx="17">
                  <c:v>6.9358157625773851</c:v>
                </c:pt>
                <c:pt idx="18">
                  <c:v>7.300025886616619</c:v>
                </c:pt>
                <c:pt idx="19">
                  <c:v>11.044068527098373</c:v>
                </c:pt>
                <c:pt idx="20">
                  <c:v>23.283831446073883</c:v>
                </c:pt>
              </c:numCache>
            </c:numRef>
          </c:val>
          <c:extLst>
            <c:ext xmlns:c16="http://schemas.microsoft.com/office/drawing/2014/chart" uri="{C3380CC4-5D6E-409C-BE32-E72D297353CC}">
              <c16:uniqueId val="{00000000-3839-4323-822E-056394A84BA0}"/>
            </c:ext>
          </c:extLst>
        </c:ser>
        <c:dLbls>
          <c:showLegendKey val="0"/>
          <c:showVal val="0"/>
          <c:showCatName val="0"/>
          <c:showSerName val="0"/>
          <c:showPercent val="0"/>
          <c:showBubbleSize val="0"/>
        </c:dLbls>
        <c:gapWidth val="50"/>
        <c:axId val="222537216"/>
        <c:axId val="222455488"/>
      </c:barChart>
      <c:catAx>
        <c:axId val="222537216"/>
        <c:scaling>
          <c:orientation val="minMax"/>
        </c:scaling>
        <c:delete val="0"/>
        <c:axPos val="l"/>
        <c:numFmt formatCode="General" sourceLinked="0"/>
        <c:majorTickMark val="none"/>
        <c:minorTickMark val="none"/>
        <c:tickLblPos val="nextTo"/>
        <c:crossAx val="222455488"/>
        <c:crosses val="autoZero"/>
        <c:auto val="1"/>
        <c:lblAlgn val="ctr"/>
        <c:lblOffset val="100"/>
        <c:noMultiLvlLbl val="0"/>
      </c:catAx>
      <c:valAx>
        <c:axId val="22245548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5372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3-CCBB-47B9-815B-BACEB86EEB8D}"/>
              </c:ext>
            </c:extLst>
          </c:dPt>
          <c:dPt>
            <c:idx val="1"/>
            <c:invertIfNegative val="0"/>
            <c:bubble3D val="0"/>
            <c:spPr>
              <a:solidFill>
                <a:srgbClr val="C00000"/>
              </a:solidFill>
            </c:spPr>
            <c:extLst>
              <c:ext xmlns:c16="http://schemas.microsoft.com/office/drawing/2014/chart" uri="{C3380CC4-5D6E-409C-BE32-E72D297353CC}">
                <c16:uniqueId val="{00000005-CCBB-47B9-815B-BACEB86EEB8D}"/>
              </c:ext>
            </c:extLst>
          </c:dPt>
          <c:dPt>
            <c:idx val="2"/>
            <c:invertIfNegative val="0"/>
            <c:bubble3D val="0"/>
            <c:spPr>
              <a:solidFill>
                <a:srgbClr val="C00000"/>
              </a:solidFill>
            </c:spPr>
            <c:extLst>
              <c:ext xmlns:c16="http://schemas.microsoft.com/office/drawing/2014/chart" uri="{C3380CC4-5D6E-409C-BE32-E72D297353CC}">
                <c16:uniqueId val="{00000007-CCBB-47B9-815B-BACEB86EEB8D}"/>
              </c:ext>
            </c:extLst>
          </c:dPt>
          <c:dPt>
            <c:idx val="3"/>
            <c:invertIfNegative val="0"/>
            <c:bubble3D val="0"/>
            <c:spPr>
              <a:solidFill>
                <a:schemeClr val="accent1">
                  <a:lumMod val="75000"/>
                </a:schemeClr>
              </a:solidFill>
              <a:ln>
                <a:solidFill>
                  <a:schemeClr val="accent1">
                    <a:lumMod val="75000"/>
                  </a:schemeClr>
                </a:solidFill>
              </a:ln>
            </c:spPr>
            <c:extLst>
              <c:ext xmlns:c16="http://schemas.microsoft.com/office/drawing/2014/chart" uri="{C3380CC4-5D6E-409C-BE32-E72D297353CC}">
                <c16:uniqueId val="{00000009-CCBB-47B9-815B-BACEB86EEB8D}"/>
              </c:ext>
            </c:extLst>
          </c:dPt>
          <c:dPt>
            <c:idx val="4"/>
            <c:invertIfNegative val="0"/>
            <c:bubble3D val="0"/>
            <c:extLst>
              <c:ext xmlns:c16="http://schemas.microsoft.com/office/drawing/2014/chart" uri="{C3380CC4-5D6E-409C-BE32-E72D297353CC}">
                <c16:uniqueId val="{0000000B-CCBB-47B9-815B-BACEB86EEB8D}"/>
              </c:ext>
            </c:extLst>
          </c:dPt>
          <c:dPt>
            <c:idx val="5"/>
            <c:invertIfNegative val="0"/>
            <c:bubble3D val="0"/>
            <c:extLst>
              <c:ext xmlns:c16="http://schemas.microsoft.com/office/drawing/2014/chart" uri="{C3380CC4-5D6E-409C-BE32-E72D297353CC}">
                <c16:uniqueId val="{0000000D-CCBB-47B9-815B-BACEB86EEB8D}"/>
              </c:ext>
            </c:extLst>
          </c:dPt>
          <c:dPt>
            <c:idx val="6"/>
            <c:invertIfNegative val="0"/>
            <c:bubble3D val="0"/>
            <c:extLst>
              <c:ext xmlns:c16="http://schemas.microsoft.com/office/drawing/2014/chart" uri="{C3380CC4-5D6E-409C-BE32-E72D297353CC}">
                <c16:uniqueId val="{0000000F-CCBB-47B9-815B-BACEB86EEB8D}"/>
              </c:ext>
            </c:extLst>
          </c:dPt>
          <c:cat>
            <c:strRef>
              <c:extLst>
                <c:ext xmlns:c15="http://schemas.microsoft.com/office/drawing/2012/chart" uri="{02D57815-91ED-43cb-92C2-25804820EDAC}">
                  <c15:fullRef>
                    <c15:sqref>'Gráfico 2.8'!$B$49:$B$62</c15:sqref>
                  </c15:fullRef>
                </c:ext>
              </c:extLst>
              <c:f>'Gráfico 2.8'!$B$50:$B$61</c:f>
              <c:strCache>
                <c:ptCount val="12"/>
                <c:pt idx="0">
                  <c:v>França</c:v>
                </c:pt>
                <c:pt idx="1">
                  <c:v>EUA</c:v>
                </c:pt>
                <c:pt idx="2">
                  <c:v>Austrália</c:v>
                </c:pt>
                <c:pt idx="3">
                  <c:v>Áustria</c:v>
                </c:pt>
                <c:pt idx="4">
                  <c:v>Suíça</c:v>
                </c:pt>
                <c:pt idx="5">
                  <c:v>Suécia</c:v>
                </c:pt>
                <c:pt idx="6">
                  <c:v>Itália</c:v>
                </c:pt>
                <c:pt idx="7">
                  <c:v>Noruega</c:v>
                </c:pt>
                <c:pt idx="8">
                  <c:v>Dinamarca</c:v>
                </c:pt>
                <c:pt idx="9">
                  <c:v>Bélgica</c:v>
                </c:pt>
                <c:pt idx="10">
                  <c:v>Espanha</c:v>
                </c:pt>
                <c:pt idx="11">
                  <c:v>Holanda</c:v>
                </c:pt>
              </c:strCache>
            </c:strRef>
          </c:cat>
          <c:val>
            <c:numRef>
              <c:extLst>
                <c:ext xmlns:c15="http://schemas.microsoft.com/office/drawing/2012/chart" uri="{02D57815-91ED-43cb-92C2-25804820EDAC}">
                  <c15:fullRef>
                    <c15:sqref>'Gráfico 2.8'!$C$49:$C$62</c15:sqref>
                  </c15:fullRef>
                </c:ext>
              </c:extLst>
              <c:f>'Gráfico 2.8'!$C$50:$C$61</c:f>
              <c:numCache>
                <c:formatCode>#,##0</c:formatCode>
                <c:ptCount val="12"/>
                <c:pt idx="0">
                  <c:v>-14000</c:v>
                </c:pt>
                <c:pt idx="1">
                  <c:v>-3843</c:v>
                </c:pt>
                <c:pt idx="2">
                  <c:v>0</c:v>
                </c:pt>
                <c:pt idx="3">
                  <c:v>81</c:v>
                </c:pt>
                <c:pt idx="4" formatCode="General">
                  <c:v>159</c:v>
                </c:pt>
                <c:pt idx="5" formatCode="General">
                  <c:v>161</c:v>
                </c:pt>
                <c:pt idx="6">
                  <c:v>193</c:v>
                </c:pt>
                <c:pt idx="7">
                  <c:v>207</c:v>
                </c:pt>
                <c:pt idx="8">
                  <c:v>462</c:v>
                </c:pt>
                <c:pt idx="9">
                  <c:v>904</c:v>
                </c:pt>
                <c:pt idx="10">
                  <c:v>1016</c:v>
                </c:pt>
                <c:pt idx="11">
                  <c:v>2507</c:v>
                </c:pt>
              </c:numCache>
            </c:numRef>
          </c:val>
          <c:extLst>
            <c:ext xmlns:c15="http://schemas.microsoft.com/office/drawing/2012/chart" uri="{02D57815-91ED-43cb-92C2-25804820EDAC}">
              <c15:categoryFilterExceptions>
                <c15:categoryFilterException>
                  <c15:sqref>'Gráfico 2.8'!$C$49</c15:sqref>
                  <c15:spPr xmlns:c15="http://schemas.microsoft.com/office/drawing/2012/chart">
                    <a:solidFill>
                      <a:srgbClr val="C00000"/>
                    </a:solidFill>
                  </c15:spPr>
                  <c15:invertIfNegative val="0"/>
                  <c15:bubble3D val="0"/>
                </c15:categoryFilterException>
              </c15:categoryFilterExceptions>
            </c:ext>
            <c:ext xmlns:c16="http://schemas.microsoft.com/office/drawing/2014/chart" uri="{C3380CC4-5D6E-409C-BE32-E72D297353CC}">
              <c16:uniqueId val="{00000010-CCBB-47B9-815B-BACEB86EEB8D}"/>
            </c:ext>
          </c:extLst>
        </c:ser>
        <c:dLbls>
          <c:showLegendKey val="0"/>
          <c:showVal val="0"/>
          <c:showCatName val="0"/>
          <c:showSerName val="0"/>
          <c:showPercent val="0"/>
          <c:showBubbleSize val="0"/>
        </c:dLbls>
        <c:gapWidth val="50"/>
        <c:axId val="223213056"/>
        <c:axId val="222457792"/>
      </c:barChart>
      <c:catAx>
        <c:axId val="223213056"/>
        <c:scaling>
          <c:orientation val="minMax"/>
        </c:scaling>
        <c:delete val="0"/>
        <c:axPos val="l"/>
        <c:numFmt formatCode="General" sourceLinked="0"/>
        <c:majorTickMark val="none"/>
        <c:minorTickMark val="none"/>
        <c:tickLblPos val="low"/>
        <c:crossAx val="222457792"/>
        <c:crosses val="autoZero"/>
        <c:auto val="1"/>
        <c:lblAlgn val="ctr"/>
        <c:lblOffset val="100"/>
        <c:noMultiLvlLbl val="0"/>
      </c:catAx>
      <c:valAx>
        <c:axId val="22245779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130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2.9'!$B$50:$B$68</c15:sqref>
                  </c15:fullRef>
                </c:ext>
              </c:extLst>
              <c:f>'Gráfico 2.9'!$B$51:$B$68</c:f>
              <c:strCache>
                <c:ptCount val="18"/>
                <c:pt idx="0">
                  <c:v>Macau (China)</c:v>
                </c:pt>
                <c:pt idx="1">
                  <c:v>Noruega</c:v>
                </c:pt>
                <c:pt idx="2">
                  <c:v>Áustria</c:v>
                </c:pt>
                <c:pt idx="3">
                  <c:v>Cabo Verde</c:v>
                </c:pt>
                <c:pt idx="4">
                  <c:v>Dinamarca</c:v>
                </c:pt>
                <c:pt idx="5">
                  <c:v>Venezuela</c:v>
                </c:pt>
                <c:pt idx="6">
                  <c:v>Suécia</c:v>
                </c:pt>
                <c:pt idx="7">
                  <c:v>Holanda</c:v>
                </c:pt>
                <c:pt idx="8">
                  <c:v>Espanha</c:v>
                </c:pt>
                <c:pt idx="9">
                  <c:v>Suíça</c:v>
                </c:pt>
                <c:pt idx="10">
                  <c:v>EUA</c:v>
                </c:pt>
                <c:pt idx="11">
                  <c:v>Bélgica</c:v>
                </c:pt>
                <c:pt idx="12">
                  <c:v>Brasil</c:v>
                </c:pt>
                <c:pt idx="13">
                  <c:v>França</c:v>
                </c:pt>
                <c:pt idx="14">
                  <c:v>Austrália</c:v>
                </c:pt>
                <c:pt idx="15">
                  <c:v>Canadá</c:v>
                </c:pt>
                <c:pt idx="16">
                  <c:v>Reino Unido</c:v>
                </c:pt>
                <c:pt idx="17">
                  <c:v>Itália</c:v>
                </c:pt>
              </c:strCache>
            </c:strRef>
          </c:cat>
          <c:val>
            <c:numRef>
              <c:extLst>
                <c:ext xmlns:c15="http://schemas.microsoft.com/office/drawing/2012/chart" uri="{02D57815-91ED-43cb-92C2-25804820EDAC}">
                  <c15:fullRef>
                    <c15:sqref>'Gráfico 2.9'!$C$50:$C$68</c15:sqref>
                  </c15:fullRef>
                </c:ext>
              </c:extLst>
              <c:f>'Gráfico 2.9'!$C$51:$C$68</c:f>
              <c:numCache>
                <c:formatCode>0.0</c:formatCode>
                <c:ptCount val="18"/>
                <c:pt idx="0">
                  <c:v>38.409399005874377</c:v>
                </c:pt>
                <c:pt idx="1">
                  <c:v>42.086167800453516</c:v>
                </c:pt>
                <c:pt idx="2">
                  <c:v>42.937219730941706</c:v>
                </c:pt>
                <c:pt idx="3" formatCode="General">
                  <c:v>44.097560975609753</c:v>
                </c:pt>
                <c:pt idx="4">
                  <c:v>44.201117318435756</c:v>
                </c:pt>
                <c:pt idx="5">
                  <c:v>44.298880137169803</c:v>
                </c:pt>
                <c:pt idx="6">
                  <c:v>45.01347708894879</c:v>
                </c:pt>
                <c:pt idx="7">
                  <c:v>45.83056110002218</c:v>
                </c:pt>
                <c:pt idx="8">
                  <c:v>45.836755486708185</c:v>
                </c:pt>
                <c:pt idx="9">
                  <c:v>46.131318829560229</c:v>
                </c:pt>
                <c:pt idx="10" formatCode="General">
                  <c:v>47.994553342411095</c:v>
                </c:pt>
                <c:pt idx="11">
                  <c:v>48.127915388261115</c:v>
                </c:pt>
                <c:pt idx="12">
                  <c:v>49.324500623314876</c:v>
                </c:pt>
                <c:pt idx="13">
                  <c:v>49.379527291276993</c:v>
                </c:pt>
                <c:pt idx="14">
                  <c:v>49.807586586036287</c:v>
                </c:pt>
                <c:pt idx="15">
                  <c:v>51.06024907438573</c:v>
                </c:pt>
                <c:pt idx="16">
                  <c:v>56.309188635781929</c:v>
                </c:pt>
                <c:pt idx="17">
                  <c:v>60.461427541456381</c:v>
                </c:pt>
              </c:numCache>
            </c:numRef>
          </c:val>
          <c:extLst>
            <c:ext xmlns:c16="http://schemas.microsoft.com/office/drawing/2014/chart" uri="{C3380CC4-5D6E-409C-BE32-E72D297353CC}">
              <c16:uniqueId val="{00000000-BD93-4D0B-93DD-39527410AB73}"/>
            </c:ext>
          </c:extLst>
        </c:ser>
        <c:dLbls>
          <c:showLegendKey val="0"/>
          <c:showVal val="0"/>
          <c:showCatName val="0"/>
          <c:showSerName val="0"/>
          <c:showPercent val="0"/>
          <c:showBubbleSize val="0"/>
        </c:dLbls>
        <c:gapWidth val="50"/>
        <c:axId val="223232512"/>
        <c:axId val="222460096"/>
      </c:barChart>
      <c:catAx>
        <c:axId val="223232512"/>
        <c:scaling>
          <c:orientation val="minMax"/>
        </c:scaling>
        <c:delete val="0"/>
        <c:axPos val="l"/>
        <c:numFmt formatCode="General" sourceLinked="0"/>
        <c:majorTickMark val="none"/>
        <c:minorTickMark val="none"/>
        <c:tickLblPos val="nextTo"/>
        <c:crossAx val="222460096"/>
        <c:crosses val="autoZero"/>
        <c:auto val="1"/>
        <c:lblAlgn val="ctr"/>
        <c:lblOffset val="100"/>
        <c:noMultiLvlLbl val="0"/>
      </c:catAx>
      <c:valAx>
        <c:axId val="22246009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32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B51D061-EF93-489D-96A6-B76A361BF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9EADAF-2FF0-4E56-940A-2420370C8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EA6F84-EC4A-45E9-9459-A6271693C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8FDED9C-71F5-4A2B-94D3-00A3E40D7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2BCE81F-5517-4078-8301-14A4EFD38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D2A7569-BF7F-4F47-8553-8960691E5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833E25-8E66-49B2-8550-3AECA64E1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42861</xdr:colOff>
      <xdr:row>2</xdr:row>
      <xdr:rowOff>9525</xdr:rowOff>
    </xdr:from>
    <xdr:to>
      <xdr:col>6</xdr:col>
      <xdr:colOff>38100</xdr:colOff>
      <xdr:row>31</xdr:row>
      <xdr:rowOff>9525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45D2AAA-9877-4F0B-9F1E-E536A1D69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F253083-1794-4C09-9388-26BEA5402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0CCE290-D671-4372-82E3-D6490B054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3C98AD5-1E1B-4DA9-A204-88787C010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1D1C2719-F246-4212-994F-AC43642C4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B71812-EFE8-46FC-83F0-2B092174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6B58E2F-2223-4B3A-996F-C393D7CFC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22E96329-D24F-439D-973B-56A3386A3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60C3A03-753B-4D67-91D2-3444531BE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4761</xdr:colOff>
      <xdr:row>2</xdr:row>
      <xdr:rowOff>9524</xdr:rowOff>
    </xdr:from>
    <xdr:to>
      <xdr:col>6</xdr:col>
      <xdr:colOff>0</xdr:colOff>
      <xdr:row>30</xdr:row>
      <xdr:rowOff>190499</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3EF13D8-71CD-43B3-A37F-E2543CE9B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454DD483-4A69-469C-993F-1BE2D5C9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27AC46-BF7F-42FE-84F2-FB8EAD949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A5CB594-6436-4820-8EE1-1B7794C31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B578DA0A-F63E-4238-9C25-6D0D6BF1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0266CF9-1056-4828-A973-68DFE14C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5" name="Picture 2">
          <a:extLst>
            <a:ext uri="{FF2B5EF4-FFF2-40B4-BE49-F238E27FC236}">
              <a16:creationId xmlns:a16="http://schemas.microsoft.com/office/drawing/2014/main" id="{5BF058CC-4222-4C15-989E-8A1F076F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E4EACBF-5F93-4B9E-9DF5-90D2A68594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9DC557E8-5704-4D8E-A974-13FC0F911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BB477D-8F6D-43C3-A1B2-29E90FE1D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07665BE-CEB2-47ED-BE84-9CEAF927C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41F79A3-4A6D-494A-950C-6552C61ED6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twoCellAnchor>
    <xdr:from>
      <xdr:col>0</xdr:col>
      <xdr:colOff>733425</xdr:colOff>
      <xdr:row>2</xdr:row>
      <xdr:rowOff>114300</xdr:rowOff>
    </xdr:from>
    <xdr:to>
      <xdr:col>5</xdr:col>
      <xdr:colOff>1109664</xdr:colOff>
      <xdr:row>31</xdr:row>
      <xdr:rowOff>104775</xdr:rowOff>
    </xdr:to>
    <xdr:graphicFrame macro="">
      <xdr:nvGraphicFramePr>
        <xdr:cNvPr id="5" name="Chart 1">
          <a:extLst>
            <a:ext uri="{FF2B5EF4-FFF2-40B4-BE49-F238E27FC236}">
              <a16:creationId xmlns:a16="http://schemas.microsoft.com/office/drawing/2014/main" id="{9D62484C-A2C8-43AB-A4B8-40B0618AF0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1AF3AC9-8DC4-43A4-B77D-BFD55B75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4761</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D767C9-EE9F-481F-A151-ED285151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5AE33FD-EE5A-4999-825E-E03814D4C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109130</xdr:colOff>
      <xdr:row>0</xdr:row>
      <xdr:rowOff>297525</xdr:rowOff>
    </xdr:to>
    <xdr:pic>
      <xdr:nvPicPr>
        <xdr:cNvPr id="3" name="Picture 2">
          <a:extLst>
            <a:ext uri="{FF2B5EF4-FFF2-40B4-BE49-F238E27FC236}">
              <a16:creationId xmlns:a16="http://schemas.microsoft.com/office/drawing/2014/main" id="{1016F9C3-7FF0-4E2C-93EE-C31BA5BE3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788F726-1DDD-477E-999A-39F1937E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C966EA-2B56-4677-A590-74E08789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691FE43-7EFC-435A-AAFF-64941B5B8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8F5903-7CE2-455F-9279-9B527A7B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2.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5.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6.xml"/><Relationship Id="rId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7.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0.xml"/><Relationship Id="rId4"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2.xml"/><Relationship Id="rId4"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3.xml"/><Relationship Id="rId4"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6.xml"/><Relationship Id="rId4"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7.xml"/><Relationship Id="rId4"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8.xml"/><Relationship Id="rId4"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9.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1051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showGridLines="0" tabSelected="1" workbookViewId="0"/>
  </sheetViews>
  <sheetFormatPr defaultColWidth="8.7109375" defaultRowHeight="12" customHeight="1" x14ac:dyDescent="0.25"/>
  <cols>
    <col min="1" max="1" width="12.7109375" style="28" customWidth="1"/>
    <col min="2" max="2" width="42.7109375" style="32" customWidth="1"/>
    <col min="3" max="4" width="42.7109375" style="31" customWidth="1"/>
    <col min="5" max="6" width="60.7109375" style="28" customWidth="1"/>
    <col min="7" max="7" width="44.7109375" style="28" customWidth="1"/>
    <col min="8" max="8" width="8.7109375" style="36" customWidth="1"/>
    <col min="9" max="16384" width="8.7109375" style="28"/>
  </cols>
  <sheetData>
    <row r="1" spans="1:13" s="6" customFormat="1" ht="30" customHeight="1" x14ac:dyDescent="0.25">
      <c r="A1" s="24" t="s">
        <v>0</v>
      </c>
      <c r="B1" s="213"/>
      <c r="C1" s="214"/>
      <c r="D1" s="214"/>
      <c r="E1" s="19"/>
      <c r="F1" s="19"/>
      <c r="G1" s="19"/>
      <c r="H1" s="49"/>
      <c r="I1" s="2"/>
      <c r="J1" s="2"/>
      <c r="K1" s="2"/>
      <c r="L1" s="2"/>
      <c r="M1" s="2"/>
    </row>
    <row r="2" spans="1:13" s="16" customFormat="1" ht="30" customHeight="1" x14ac:dyDescent="0.25">
      <c r="A2" s="29"/>
      <c r="B2" s="215" t="s">
        <v>150</v>
      </c>
      <c r="C2" s="216"/>
      <c r="D2" s="216"/>
      <c r="E2" s="216"/>
      <c r="F2" s="216"/>
      <c r="G2" s="216"/>
      <c r="H2" s="217"/>
    </row>
    <row r="3" spans="1:13" s="17" customFormat="1" ht="30" customHeight="1" x14ac:dyDescent="0.25">
      <c r="B3" s="218" t="s">
        <v>97</v>
      </c>
      <c r="C3" s="219"/>
      <c r="D3" s="219"/>
      <c r="E3" s="219"/>
      <c r="F3" s="219"/>
      <c r="G3" s="219"/>
      <c r="H3" s="49"/>
    </row>
    <row r="4" spans="1:13" s="17" customFormat="1" ht="15" customHeight="1" x14ac:dyDescent="0.25">
      <c r="A4" s="42"/>
      <c r="B4" s="203" t="str">
        <f>HYPERLINK('Quadro 2.1'!A1,'Quadro 2.1'!B2)</f>
        <v>Quadro 2.1 Principais indicadores da emigração portuguesa, 2024 ou último ano disponível</v>
      </c>
      <c r="C4" s="204"/>
      <c r="D4" s="204"/>
      <c r="E4" s="203" t="str">
        <f>HYPERLINK('Gráfico 2.1'!A1,'Gráfico 2.1'!B2)</f>
        <v>Gráfico 2.1 Entradas de portugueses, principais países de destino da emigração, 2024 ou último ano disponível</v>
      </c>
      <c r="F4" s="206"/>
      <c r="G4" s="206"/>
      <c r="H4" s="52"/>
    </row>
    <row r="5" spans="1:13" s="17" customFormat="1" ht="15" customHeight="1" x14ac:dyDescent="0.25">
      <c r="A5" s="42"/>
      <c r="B5" s="203" t="str">
        <f>HYPERLINK('Quadro 2.2'!A1,'Quadro 2.2'!B2)</f>
        <v>Quadro 2.2 Entradas de portugueses, principais países de destino da emigração, 2024 ou último ano disponível</v>
      </c>
      <c r="C5" s="204"/>
      <c r="D5" s="204"/>
      <c r="E5" s="203" t="str">
        <f>HYPERLINK('Gráfico 2.2'!A1,'Gráfico 2.2'!B2)</f>
        <v>Gráfico 2.2  Entradas de portugueses em percentagem das entradas de estrangeiros, principais países de destino da emigração, 2024 ou último ano disponível</v>
      </c>
      <c r="F5" s="206"/>
      <c r="G5" s="206"/>
      <c r="H5" s="52"/>
    </row>
    <row r="6" spans="1:13" s="17" customFormat="1" ht="15" customHeight="1" x14ac:dyDescent="0.25">
      <c r="A6" s="42"/>
      <c r="B6" s="203" t="str">
        <f>HYPERLINK('Quadro 2.3'!A1,'Quadro 2.3'!B2)</f>
        <v>Quadro 2.3 Entradas de portugueses, principais países de destino da emigração, variação 2023-2024 ou últimos dois anos disponíveis</v>
      </c>
      <c r="C6" s="204"/>
      <c r="D6" s="204"/>
      <c r="E6" s="203" t="str">
        <f>HYPERLINK('Gráfico 2.3'!A1,'Gráfico 2.3'!B2)</f>
        <v>Gráfico 2.3  Entradas de portugueses, principais países de destino da emigração, variação 2023-2024 ou últimos dois anos disponíveis</v>
      </c>
      <c r="F6" s="206"/>
      <c r="G6" s="206"/>
      <c r="H6" s="52"/>
    </row>
    <row r="7" spans="1:13" s="17" customFormat="1" ht="15" customHeight="1" x14ac:dyDescent="0.25">
      <c r="A7" s="42"/>
      <c r="B7" s="203" t="str">
        <f>HYPERLINK('Quadro 2.4'!A1,'Quadro 2.4'!B2)</f>
        <v>Quadro 2.4 Entradas de portugueses por sexo, principais países de destino da emigração, 2024 ou último ano disponível</v>
      </c>
      <c r="C7" s="204"/>
      <c r="D7" s="204"/>
      <c r="E7" s="203" t="str">
        <f>HYPERLINK('Gráfico 2.4'!A1,'Gráfico 2.4'!B2)</f>
        <v>Gráfico 2.4  Entradas de mulheres em percentagem do total de entradas de portugueses, principais países de destino da emigração, 2024 ou último ano disponível</v>
      </c>
      <c r="F7" s="206"/>
      <c r="G7" s="206"/>
      <c r="H7" s="52"/>
    </row>
    <row r="8" spans="1:13" s="17" customFormat="1" ht="15" customHeight="1" x14ac:dyDescent="0.25">
      <c r="A8" s="42"/>
      <c r="B8" s="203" t="str">
        <f>HYPERLINK('Quadro 2.5'!A1,'Quadro 2.5'!B2)</f>
        <v>Quadro 2.5 Entradas de portugueses por grupo etário, principais países de destino da emigração, 2024 ou último ano disponível</v>
      </c>
      <c r="C8" s="204"/>
      <c r="D8" s="204"/>
      <c r="E8" s="203" t="str">
        <f>HYPERLINK('Gráfico 2.5'!A1,'Gráfico 2.5'!B2)</f>
        <v>Gráfico 2.5  Entradas de portugueses com 15-64 anos em percentagem do total de entradas de portugueses, principais países de destino da emigração, 2024 ou último ano disponível</v>
      </c>
      <c r="F8" s="206"/>
      <c r="G8" s="206"/>
      <c r="H8" s="52"/>
    </row>
    <row r="9" spans="1:13" s="17" customFormat="1" ht="15" customHeight="1" x14ac:dyDescent="0.25">
      <c r="A9" s="42"/>
      <c r="B9" s="203" t="str">
        <f>HYPERLINK('Quadro 2.6'!A1,'Quadro 2.6'!B2)</f>
        <v>Quadro 2.6 Nascidos em Portugal residentes no estrangeiro, principais países de destino da emigração, 2024 ou último ano disponível</v>
      </c>
      <c r="C9" s="204"/>
      <c r="D9" s="204"/>
      <c r="E9" s="203" t="str">
        <f>HYPERLINK('Gráfico 2.6'!A1,'Gráfico 2.6'!B2)</f>
        <v>Gráfico 2.6  Nascidos em Portugal residentes no estrangeiro, principais países de destino da emigração, 2024 ou último ano disponível</v>
      </c>
      <c r="F9" s="206"/>
      <c r="G9" s="206"/>
      <c r="H9" s="52"/>
    </row>
    <row r="10" spans="1:13" s="17" customFormat="1" ht="15" customHeight="1" x14ac:dyDescent="0.25">
      <c r="A10" s="42"/>
      <c r="B10" s="203" t="str">
        <f>HYPERLINK('Quadro 2.7'!A1,'Quadro 2.7'!B2)</f>
        <v>Quadro 2.7 Nascidos em Portugal residentes no estrangeiro, principais países de destino da emigração, variação 2023-2024 ou últimos dois anos disponíveis</v>
      </c>
      <c r="C10" s="204"/>
      <c r="D10" s="204"/>
      <c r="E10" s="203" t="str">
        <f>HYPERLINK('Gráfico 2.7'!A1,'Gráfico 2.7'!B2)</f>
        <v>Gráfico 2.7  Nascidos em Portugal residentes no estrangeiro em percentagem da população nascida no estrangeiro, principais países de destino da emigração, 2024 ou último ano disponível</v>
      </c>
      <c r="F10" s="206"/>
      <c r="G10" s="206"/>
      <c r="H10" s="52"/>
    </row>
    <row r="11" spans="1:13" s="17" customFormat="1" ht="15" customHeight="1" x14ac:dyDescent="0.25">
      <c r="A11" s="42"/>
      <c r="B11" s="203" t="str">
        <f>HYPERLINK('Quadro 2.8'!A1,'Quadro 2.8'!B2)</f>
        <v>Quadro 2.8 Nascidos em Portugal residentes no estrangeiro por sexo, principais países de destino da emigração, 2024 ou último ano disponível</v>
      </c>
      <c r="C11" s="204"/>
      <c r="D11" s="204"/>
      <c r="E11" s="203" t="str">
        <f>HYPERLINK('Gráfico 2.8'!A1,'Gráfico 2.8'!B2)</f>
        <v>Gráfico 2.8  Nascidos em Portugal residentes no estrangeiro, principais países de destino da emigração, variação 2023-2024 ou últimos dois anos disponíveis</v>
      </c>
      <c r="F11" s="206"/>
      <c r="G11" s="206"/>
      <c r="H11" s="52"/>
    </row>
    <row r="12" spans="1:13" s="17" customFormat="1" ht="15" customHeight="1" x14ac:dyDescent="0.25">
      <c r="A12" s="42"/>
      <c r="B12" s="203" t="str">
        <f>HYPERLINK('Quadro 2.9'!A1,'Quadro 2.9'!B2)</f>
        <v>Quadro 2.9  Nascidos em Portugal residentes no estrangeiro por grupo etário, principais países de destino da emigração, 2024 ou último ano disponível</v>
      </c>
      <c r="C12" s="204"/>
      <c r="D12" s="204"/>
      <c r="E12" s="203" t="str">
        <f>HYPERLINK('Gráfico 2.9'!A1,'Gráfico 2.9'!B2)</f>
        <v>Gráfico 2.9  Mulheres nascidas em Portugal residentes no estrangeiro em percentagem do total de nascidos em Portugal residentes no estrangeiro, principais países de destino da emigração, 2024 ou último ano disponível</v>
      </c>
      <c r="F12" s="203"/>
      <c r="G12" s="203"/>
      <c r="H12" s="203"/>
      <c r="I12" s="203"/>
      <c r="J12" s="203"/>
    </row>
    <row r="13" spans="1:13" s="17" customFormat="1" ht="15" customHeight="1" x14ac:dyDescent="0.25">
      <c r="A13" s="74"/>
      <c r="B13" s="205" t="str">
        <f>HYPERLINK('Quadro 2.10'!A1,'Quadro 2.10'!B2)</f>
        <v>Quadro 2.10 Aquisição de nacionalidade por portugueses residentes no estrangeiro, principais países de destino da emigração, 2024 ou último ano disponível</v>
      </c>
      <c r="C13" s="206"/>
      <c r="D13" s="206"/>
      <c r="E13" s="203" t="str">
        <f>HYPERLINK('Gráfico 2.10'!A1,'Gráfico 2.10'!B2)</f>
        <v>Gráfico 2.10  Nascidos em Portugal residentes no estrangeiro com mais de 65 anos em percentagem do total de nascidos em Portugal residentes no estrangeiro, principais países de destino da emigração, 2024 ou último ano disponível</v>
      </c>
      <c r="F13" s="206"/>
      <c r="G13" s="206"/>
      <c r="H13" s="51"/>
    </row>
    <row r="14" spans="1:13" s="17" customFormat="1" ht="15" customHeight="1" x14ac:dyDescent="0.25">
      <c r="A14" s="74"/>
      <c r="B14" s="205" t="str">
        <f>HYPERLINK('Quadro 2.11'!A1,'Quadro 2.11'!B2)</f>
        <v>Quadro 2.11 Aquisição de nacionalidade por portugueses residentes no estrangeiro, principais países de destino da emigração, variação 2023-2024 ou últimos dois anos disponíveis</v>
      </c>
      <c r="C14" s="206"/>
      <c r="D14" s="206"/>
      <c r="E14" s="203" t="str">
        <f>HYPERLINK('Gráfico 2.11'!A1,'Gráfico 2.11'!B2)</f>
        <v>Gráfico 2.11  Aquisição de nacionalidade por portugueses residentes no estrangeiro, principais países de destino da emigração, 2024 ou último ano disponível</v>
      </c>
      <c r="F14" s="206"/>
      <c r="G14" s="206"/>
      <c r="H14" s="51"/>
    </row>
    <row r="15" spans="1:13" s="30" customFormat="1" ht="15" customHeight="1" x14ac:dyDescent="0.2">
      <c r="A15" s="74"/>
      <c r="B15" s="203" t="str">
        <f>HYPERLINK('Quadro 2.12'!A1,'Quadro 2.12'!B2)</f>
        <v>Quadro 2.12 Residentes no estrangeiro com nacionalidade portuguesa, principais países de destino da emigração, 2024 ou último ano disponível</v>
      </c>
      <c r="C15" s="204"/>
      <c r="D15" s="204"/>
      <c r="E15" s="203" t="str">
        <f>HYPERLINK('Gráfico 2.12'!A1,'Gráfico 2.12'!B2)</f>
        <v>Gráfico 2.11  Aquisição de nacionalidade por portugueses residentes no estrangeiro, variação 2023-2024 ou últimos dois anos disponíveis</v>
      </c>
      <c r="F15" s="206"/>
      <c r="G15" s="206"/>
      <c r="H15" s="50"/>
    </row>
    <row r="16" spans="1:13" s="30" customFormat="1" ht="15" customHeight="1" x14ac:dyDescent="0.2">
      <c r="A16" s="74"/>
      <c r="B16" s="205" t="str">
        <f>HYPERLINK('Quadro 2.13'!A1,'Quadro 2.13'!B2)</f>
        <v>Quadro 2.13 Residentes no estrangeiro com nacionalidade portuguesa, principais países de destino da emigração, variação 2023-2024 ou últimos dois anos disponíveis</v>
      </c>
      <c r="C16" s="206"/>
      <c r="D16" s="206"/>
      <c r="E16" s="203" t="str">
        <f>HYPERLINK('Gráfico 2.13'!A1,'Gráfico 2.13'!B2)</f>
        <v>Gráfico 2.13  Residentes no estrangeiro com nacionalidade portuguesa, principais países de destino, 2024 ou último ano disponível</v>
      </c>
      <c r="F16" s="206"/>
      <c r="G16" s="206"/>
      <c r="H16" s="50"/>
    </row>
    <row r="17" spans="1:8" s="17" customFormat="1" ht="15" customHeight="1" x14ac:dyDescent="0.25">
      <c r="A17" s="42"/>
      <c r="B17" s="203" t="str">
        <f>HYPERLINK('Quadro 2.14'!A1,'Quadro 2.14'!B2)</f>
        <v>Quadro 2.14 Registos consulares de portugueses residentes no estrangeiro, principais países de destino da emigração, 2022</v>
      </c>
      <c r="C17" s="204"/>
      <c r="D17" s="204"/>
      <c r="E17" s="203" t="str">
        <f>HYPERLINK('Gráfico 2.14'!A1,'Gráfico 2.14'!B2)</f>
        <v>Gráfico 2.14  Residentes no estrangeiro com nacionalidade portuguesa, principais países de destino da emigração, variação 2023-2024 ou últimos dois anos disponíveis</v>
      </c>
      <c r="F17" s="206"/>
      <c r="G17" s="206"/>
      <c r="H17" s="51"/>
    </row>
    <row r="18" spans="1:8" s="17" customFormat="1" ht="15" customHeight="1" x14ac:dyDescent="0.25">
      <c r="A18" s="42"/>
      <c r="B18" s="87"/>
      <c r="C18" s="88"/>
      <c r="D18" s="88"/>
      <c r="E18" s="203" t="str">
        <f>HYPERLINK('Gráfico 2.15'!A1,'Gráfico 2.15'!B2)</f>
        <v>Gráfico 2.15  Registos consulares de portugueses residentes no estrangeiro, principais países de destino da emigração, 2023</v>
      </c>
      <c r="F18" s="206"/>
      <c r="G18" s="206"/>
      <c r="H18" s="51"/>
    </row>
    <row r="19" spans="1:8" s="30" customFormat="1" ht="15" customHeight="1" x14ac:dyDescent="0.2">
      <c r="A19" s="42"/>
      <c r="B19" s="203"/>
      <c r="C19" s="204"/>
      <c r="D19" s="204"/>
      <c r="E19" s="17"/>
      <c r="F19" s="17"/>
      <c r="G19" s="17"/>
      <c r="H19" s="51"/>
    </row>
    <row r="20" spans="1:8" ht="30" customHeight="1" x14ac:dyDescent="0.25">
      <c r="B20" s="53"/>
      <c r="C20" s="54"/>
      <c r="D20" s="54"/>
      <c r="E20" s="85"/>
      <c r="F20" s="85"/>
      <c r="G20" s="85"/>
      <c r="H20" s="49"/>
    </row>
    <row r="21" spans="1:8" s="85" customFormat="1" ht="15" customHeight="1" x14ac:dyDescent="0.25">
      <c r="A21" s="4" t="s">
        <v>31</v>
      </c>
      <c r="B21" s="210" t="s">
        <v>159</v>
      </c>
      <c r="C21" s="211"/>
    </row>
    <row r="22" spans="1:8" s="85" customFormat="1" ht="15" customHeight="1" x14ac:dyDescent="0.25">
      <c r="A22" s="97" t="s">
        <v>1</v>
      </c>
      <c r="B22" s="212" t="s">
        <v>152</v>
      </c>
      <c r="C22" s="212"/>
      <c r="D22" s="212"/>
      <c r="E22" s="185"/>
      <c r="F22" s="185"/>
      <c r="G22" s="185"/>
      <c r="H22" s="98"/>
    </row>
    <row r="23" spans="1:8" ht="30" customHeight="1" x14ac:dyDescent="0.25"/>
    <row r="24" spans="1:8" ht="60" customHeight="1" x14ac:dyDescent="0.25">
      <c r="B24" s="207" t="s">
        <v>57</v>
      </c>
      <c r="C24" s="208"/>
      <c r="D24" s="209"/>
    </row>
    <row r="25" spans="1:8" ht="15" customHeight="1" x14ac:dyDescent="0.25"/>
    <row r="26" spans="1:8" ht="15" customHeight="1" x14ac:dyDescent="0.25"/>
    <row r="27" spans="1:8" ht="15" customHeight="1" x14ac:dyDescent="0.25"/>
    <row r="28" spans="1:8" ht="15" customHeight="1" x14ac:dyDescent="0.25"/>
  </sheetData>
  <mergeCells count="36">
    <mergeCell ref="B1:D1"/>
    <mergeCell ref="B4:D4"/>
    <mergeCell ref="B5:D5"/>
    <mergeCell ref="B9:D9"/>
    <mergeCell ref="B2:H2"/>
    <mergeCell ref="B3:G3"/>
    <mergeCell ref="E4:G4"/>
    <mergeCell ref="E5:G5"/>
    <mergeCell ref="E9:G9"/>
    <mergeCell ref="B6:D6"/>
    <mergeCell ref="E6:G6"/>
    <mergeCell ref="E7:G7"/>
    <mergeCell ref="E8:G8"/>
    <mergeCell ref="B7:D7"/>
    <mergeCell ref="B8:D8"/>
    <mergeCell ref="E18:G18"/>
    <mergeCell ref="E11:G11"/>
    <mergeCell ref="B15:D15"/>
    <mergeCell ref="E14:G14"/>
    <mergeCell ref="B24:D24"/>
    <mergeCell ref="B13:D13"/>
    <mergeCell ref="B17:D17"/>
    <mergeCell ref="E16:G16"/>
    <mergeCell ref="B19:D19"/>
    <mergeCell ref="B21:C21"/>
    <mergeCell ref="E17:G17"/>
    <mergeCell ref="B11:D11"/>
    <mergeCell ref="B12:D12"/>
    <mergeCell ref="E12:J12"/>
    <mergeCell ref="B22:D22"/>
    <mergeCell ref="B10:D10"/>
    <mergeCell ref="B14:D14"/>
    <mergeCell ref="B16:D16"/>
    <mergeCell ref="E10:G10"/>
    <mergeCell ref="E15:G15"/>
    <mergeCell ref="E13:G13"/>
  </mergeCells>
  <hyperlinks>
    <hyperlink ref="B4:D4" location="'Quadro 2.1'!A1" display="=HYPERLINK('Quadro 2.1'!A1;'Quadro 2.1'!B2)" xr:uid="{00000000-0004-0000-0000-000000000000}"/>
    <hyperlink ref="B5:D5" location="'Quadro 2.2'!A1" display="=HYPERLINK('Quadro 2.2'!A1;'Quadro 2.2'!B2)" xr:uid="{00000000-0004-0000-0000-000001000000}"/>
    <hyperlink ref="B9:D9" location="'Quadro 2.6'!A1" display="'Quadro 2.6'!A1" xr:uid="{00000000-0004-0000-0000-000002000000}"/>
    <hyperlink ref="B17:D17" location="'Quadro 2.14'!A1" display="'Quadro 2.14'!A1" xr:uid="{00000000-0004-0000-0000-000003000000}"/>
    <hyperlink ref="E4:G4" location="'Gráfico 2.1'!A1" display="=HYPERLINK('Gráfico 2.1'!A1;'Gráfico 2.1'!B2)" xr:uid="{00000000-0004-0000-0000-000004000000}"/>
    <hyperlink ref="E5:G5" location="'Gráfico 2.2'!A1" display="=HYPERLINK('Gráfico 2.2'!A1;'Gráfico 2.2'!B2)" xr:uid="{00000000-0004-0000-0000-000005000000}"/>
    <hyperlink ref="E9:G9" location="'Gráfico 2.6'!A1" display="'Gráfico 2.6'!A1" xr:uid="{00000000-0004-0000-0000-000006000000}"/>
    <hyperlink ref="E11:G11" location="'Gráfico 2.8'!A1" display="'Gráfico 2.8'!A1" xr:uid="{00000000-0004-0000-0000-000007000000}"/>
    <hyperlink ref="E18:G18" location="'Gráfico 2.15'!A1" display="'Gráfico 2.15'!A1" xr:uid="{00000000-0004-0000-0000-000008000000}"/>
    <hyperlink ref="B13:D13" location="'Quadro 2.10'!A1" display="'Quadro 2.10'!A1" xr:uid="{00000000-0004-0000-0000-000009000000}"/>
    <hyperlink ref="B15:D15" location="'Quadro 2.12'!A1" display="'Quadro 2.12'!A1" xr:uid="{00000000-0004-0000-0000-00000A000000}"/>
    <hyperlink ref="E14:G14" location="'Gráfico 2.11'!A1" display="'Gráfico 2.11'!A1" xr:uid="{00000000-0004-0000-0000-00000B000000}"/>
    <hyperlink ref="E16:G16" location="'Gráfico 2.13'!A1" display="'Gráfico 2.13'!A1" xr:uid="{00000000-0004-0000-0000-00000C000000}"/>
    <hyperlink ref="B6:D6" location="'Quadro 2.3'!A1" display="'Quadro 2.3'!A1" xr:uid="{00000000-0004-0000-0000-00000D000000}"/>
    <hyperlink ref="B10" location="'Quadro 2.3a '!A1" display="'Quadro 2.3a '!A1" xr:uid="{00000000-0004-0000-0000-00000E000000}"/>
    <hyperlink ref="B10:D10" location="'Quadro 2.7'!A1" display="'Quadro 2.7'!A1" xr:uid="{00000000-0004-0000-0000-00000F000000}"/>
    <hyperlink ref="B14:D14" location="'Quadro 2.11'!A1" display="'Quadro 2.11'!A1" xr:uid="{00000000-0004-0000-0000-000010000000}"/>
    <hyperlink ref="B16:D16" location="'Quadro 2.13'!A1" display="'Quadro 2.13'!A1" xr:uid="{00000000-0004-0000-0000-000011000000}"/>
    <hyperlink ref="E10:G10" location="'Gráfico 2.7'!A1" display="'Gráfico 2.7'!A1" xr:uid="{00000000-0004-0000-0000-000012000000}"/>
    <hyperlink ref="E15:G15" location="'Gráfico 2.12'!A1" display="'Gráfico 2.12'!A1" xr:uid="{00000000-0004-0000-0000-000013000000}"/>
    <hyperlink ref="E17:G17" location="'Gráfico 2.14'!A1" display="'Gráfico 2.14'!A1" xr:uid="{00000000-0004-0000-0000-000014000000}"/>
    <hyperlink ref="B7:D7" location="'Quadro 2.4'!A1" display="'Quadro 2.4'!A1" xr:uid="{00000000-0004-0000-0000-000017000000}"/>
    <hyperlink ref="B8:D8" location="'Quadro 2.5'!A1" display="'Quadro 2.5'!A1" xr:uid="{00000000-0004-0000-0000-000018000000}"/>
    <hyperlink ref="B11" location="'Quadro 2.3a '!A1" display="'Quadro 2.3a '!A1" xr:uid="{00000000-0004-0000-0000-000019000000}"/>
    <hyperlink ref="B11:D11" location="'Quadro 2.8'!A1" display="'Quadro 2.8'!A1" xr:uid="{00000000-0004-0000-0000-00001A000000}"/>
    <hyperlink ref="B12" location="'Quadro 2.3a '!A1" display="'Quadro 2.3a '!A1" xr:uid="{00000000-0004-0000-0000-00001B000000}"/>
    <hyperlink ref="B12:D12" location="'Quadro 2.9'!A1" display="'Quadro 2.9'!A1" xr:uid="{00000000-0004-0000-0000-00001C000000}"/>
    <hyperlink ref="E6:G6" location="'Gráfico 2.3'!A1" display="'Gráfico 2.3'!A1" xr:uid="{00000000-0004-0000-0000-00001D000000}"/>
    <hyperlink ref="E7:G7" location="'Gráfico 2.4'!A1" display="'Gráfico 2.4'!A1" xr:uid="{00000000-0004-0000-0000-00001E000000}"/>
    <hyperlink ref="E8:G8" location="'Gráfico 2.5'!A1" display="'Gráfico 2.5'!A1" xr:uid="{00000000-0004-0000-0000-00001F000000}"/>
    <hyperlink ref="E13:G13" location="'Gráfico 2.10'!A1" display="'Gráfico 2.10'!A1" xr:uid="{00000000-0004-0000-0000-000020000000}"/>
    <hyperlink ref="E12:J12" location="'Gráfico 2.9'!A1" display="'Gráfico 2.9'!A1" xr:uid="{00000000-0004-0000-0000-000021000000}"/>
    <hyperlink ref="B22" r:id="rId1" display="http://www.observatorioemigracao.pt/np4/8218" xr:uid="{9CD946FF-FD87-469B-8944-70E056E928B2}"/>
    <hyperlink ref="B22:C22" r:id="rId2" display="ttp://www.observatorioemigracao.pt/np4/8218" xr:uid="{6400FDBA-A579-4C8A-9C26-A28852A06F77}"/>
    <hyperlink ref="B22:D22" r:id="rId3" display="http://www.observatorioemigracao.pt/np4/10517" xr:uid="{BD8454CF-40D2-45CE-BC70-274B3EDBCC3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1"/>
  <sheetViews>
    <sheetView showGridLines="0" topLeftCell="A2" zoomScaleNormal="100" workbookViewId="0">
      <selection activeCell="A31" sqref="A31:XFD32"/>
    </sheetView>
  </sheetViews>
  <sheetFormatPr defaultColWidth="8.7109375" defaultRowHeight="12" customHeight="1" x14ac:dyDescent="0.25"/>
  <cols>
    <col min="1" max="1" width="12.7109375" style="80" customWidth="1"/>
    <col min="2" max="7" width="18.7109375" style="1" customWidth="1"/>
    <col min="8" max="8" width="18.7109375" customWidth="1"/>
    <col min="9" max="16384" width="8.7109375" style="1"/>
  </cols>
  <sheetData>
    <row r="1" spans="1:20" ht="30" customHeight="1" x14ac:dyDescent="0.25">
      <c r="A1" s="24" t="s">
        <v>0</v>
      </c>
      <c r="B1" s="48"/>
      <c r="C1" s="35" t="s">
        <v>71</v>
      </c>
      <c r="D1" s="7"/>
      <c r="H1" s="35"/>
    </row>
    <row r="2" spans="1:20" ht="45" customHeight="1" thickBot="1" x14ac:dyDescent="0.3">
      <c r="B2" s="231" t="s">
        <v>129</v>
      </c>
      <c r="C2" s="232"/>
      <c r="D2" s="232"/>
      <c r="E2" s="232"/>
      <c r="F2" s="232"/>
      <c r="G2" s="232"/>
      <c r="H2" s="233"/>
      <c r="J2" s="95"/>
      <c r="K2" s="95"/>
      <c r="L2" s="95"/>
      <c r="M2" s="95"/>
    </row>
    <row r="3" spans="1:20" ht="30" customHeight="1" x14ac:dyDescent="0.25">
      <c r="B3" s="238" t="s">
        <v>9</v>
      </c>
      <c r="C3" s="240" t="s">
        <v>74</v>
      </c>
      <c r="D3" s="235" t="s">
        <v>79</v>
      </c>
      <c r="E3" s="236"/>
      <c r="F3" s="236"/>
      <c r="G3" s="236"/>
      <c r="H3" s="237"/>
    </row>
    <row r="4" spans="1:20" ht="45" customHeight="1" x14ac:dyDescent="0.25">
      <c r="B4" s="239"/>
      <c r="C4" s="241"/>
      <c r="D4" s="37" t="s">
        <v>83</v>
      </c>
      <c r="E4" s="45" t="s">
        <v>82</v>
      </c>
      <c r="F4" s="45" t="s">
        <v>81</v>
      </c>
      <c r="G4" s="45" t="s">
        <v>80</v>
      </c>
      <c r="H4" s="45" t="s">
        <v>84</v>
      </c>
    </row>
    <row r="5" spans="1:20" ht="15" customHeight="1" x14ac:dyDescent="0.25">
      <c r="B5" s="101" t="s">
        <v>20</v>
      </c>
      <c r="C5" s="180" t="s">
        <v>5</v>
      </c>
      <c r="D5" s="106" t="s">
        <v>5</v>
      </c>
      <c r="E5" s="106" t="s">
        <v>5</v>
      </c>
      <c r="F5" s="106" t="s">
        <v>5</v>
      </c>
      <c r="G5" s="106" t="s">
        <v>5</v>
      </c>
      <c r="H5" s="131" t="s">
        <v>5</v>
      </c>
      <c r="J5" s="184"/>
    </row>
    <row r="6" spans="1:20" ht="15" customHeight="1" x14ac:dyDescent="0.25">
      <c r="B6" s="104" t="s">
        <v>4</v>
      </c>
      <c r="C6" s="181" t="s">
        <v>5</v>
      </c>
      <c r="D6" s="106" t="s">
        <v>5</v>
      </c>
      <c r="E6" s="106" t="s">
        <v>5</v>
      </c>
      <c r="F6" s="106" t="s">
        <v>5</v>
      </c>
      <c r="G6" s="106" t="s">
        <v>5</v>
      </c>
      <c r="H6" s="131" t="s">
        <v>5</v>
      </c>
      <c r="J6" s="80"/>
    </row>
    <row r="7" spans="1:20" ht="15" customHeight="1" x14ac:dyDescent="0.25">
      <c r="B7" s="104" t="s">
        <v>14</v>
      </c>
      <c r="C7" s="181">
        <v>18190</v>
      </c>
      <c r="D7" s="106">
        <v>260</v>
      </c>
      <c r="E7" s="106">
        <v>2520</v>
      </c>
      <c r="F7" s="106">
        <v>8090</v>
      </c>
      <c r="G7" s="106">
        <v>7320</v>
      </c>
      <c r="H7" s="131">
        <f t="shared" ref="H7:H27" si="0">+G7*100/C7</f>
        <v>40.241891148982958</v>
      </c>
    </row>
    <row r="8" spans="1:20" ht="15" customHeight="1" x14ac:dyDescent="0.25">
      <c r="B8" s="104" t="s">
        <v>15</v>
      </c>
      <c r="C8" s="181">
        <v>3568</v>
      </c>
      <c r="D8" s="106">
        <v>262</v>
      </c>
      <c r="E8" s="106">
        <v>1662</v>
      </c>
      <c r="F8" s="106">
        <v>1462</v>
      </c>
      <c r="G8" s="106">
        <v>182</v>
      </c>
      <c r="H8" s="131">
        <f t="shared" si="0"/>
        <v>5.1008968609865475</v>
      </c>
    </row>
    <row r="9" spans="1:20" ht="15" customHeight="1" x14ac:dyDescent="0.25">
      <c r="B9" s="107" t="s">
        <v>29</v>
      </c>
      <c r="C9" s="182">
        <v>40089</v>
      </c>
      <c r="D9" s="109">
        <v>2097</v>
      </c>
      <c r="E9" s="109">
        <v>13886</v>
      </c>
      <c r="F9" s="109">
        <v>18793</v>
      </c>
      <c r="G9" s="109">
        <v>4503</v>
      </c>
      <c r="H9" s="131">
        <f t="shared" si="0"/>
        <v>11.232507670433286</v>
      </c>
    </row>
    <row r="10" spans="1:20" ht="15" customHeight="1" x14ac:dyDescent="0.25">
      <c r="B10" s="107" t="s">
        <v>16</v>
      </c>
      <c r="C10" s="182">
        <v>137972</v>
      </c>
      <c r="D10" s="109">
        <v>3652</v>
      </c>
      <c r="E10" s="109">
        <v>5363</v>
      </c>
      <c r="F10" s="109">
        <v>46126</v>
      </c>
      <c r="G10" s="109">
        <v>82832</v>
      </c>
      <c r="H10" s="131">
        <f t="shared" si="0"/>
        <v>60.035369495259907</v>
      </c>
    </row>
    <row r="11" spans="1:20" ht="15" customHeight="1" x14ac:dyDescent="0.25">
      <c r="B11" s="107" t="s">
        <v>6</v>
      </c>
      <c r="C11" s="182" t="s">
        <v>5</v>
      </c>
      <c r="D11" s="109" t="s">
        <v>5</v>
      </c>
      <c r="E11" s="109" t="s">
        <v>5</v>
      </c>
      <c r="F11" s="109" t="s">
        <v>5</v>
      </c>
      <c r="G11" s="109" t="s">
        <v>5</v>
      </c>
      <c r="H11" s="131" t="s">
        <v>5</v>
      </c>
      <c r="M11" s="230"/>
      <c r="N11" s="230"/>
      <c r="O11" s="230"/>
      <c r="P11" s="230"/>
      <c r="Q11" s="230"/>
      <c r="R11" s="230"/>
      <c r="S11" s="230"/>
      <c r="T11" s="230"/>
    </row>
    <row r="12" spans="1:20" ht="15" customHeight="1" x14ac:dyDescent="0.25">
      <c r="B12" s="107" t="s">
        <v>17</v>
      </c>
      <c r="C12" s="182">
        <v>133695</v>
      </c>
      <c r="D12" s="109">
        <v>1175</v>
      </c>
      <c r="E12" s="109">
        <v>21117</v>
      </c>
      <c r="F12" s="109">
        <v>55758</v>
      </c>
      <c r="G12" s="109">
        <v>55645</v>
      </c>
      <c r="H12" s="131">
        <f t="shared" si="0"/>
        <v>41.620853435057406</v>
      </c>
      <c r="M12" s="230"/>
      <c r="N12" s="230"/>
      <c r="O12" s="230"/>
      <c r="P12" s="230"/>
      <c r="Q12" s="230"/>
      <c r="R12" s="230"/>
      <c r="S12" s="230"/>
      <c r="T12" s="230"/>
    </row>
    <row r="13" spans="1:20" ht="15" customHeight="1" x14ac:dyDescent="0.25">
      <c r="B13" s="107" t="s">
        <v>18</v>
      </c>
      <c r="C13" s="182">
        <v>4475</v>
      </c>
      <c r="D13" s="109">
        <v>590</v>
      </c>
      <c r="E13" s="109">
        <v>2467</v>
      </c>
      <c r="F13" s="109">
        <v>1244</v>
      </c>
      <c r="G13" s="109">
        <v>174</v>
      </c>
      <c r="H13" s="131">
        <f t="shared" si="0"/>
        <v>3.8882681564245809</v>
      </c>
      <c r="M13" s="230"/>
      <c r="N13" s="230"/>
      <c r="O13" s="230"/>
      <c r="P13" s="230"/>
      <c r="Q13" s="230"/>
      <c r="R13" s="230"/>
      <c r="S13" s="230"/>
      <c r="T13" s="230"/>
    </row>
    <row r="14" spans="1:20" ht="15" customHeight="1" x14ac:dyDescent="0.25">
      <c r="B14" s="107" t="s">
        <v>26</v>
      </c>
      <c r="C14" s="182">
        <v>96187</v>
      </c>
      <c r="D14" s="109">
        <v>3411</v>
      </c>
      <c r="E14" s="109">
        <v>26266</v>
      </c>
      <c r="F14" s="109">
        <v>47233</v>
      </c>
      <c r="G14" s="109">
        <v>19277</v>
      </c>
      <c r="H14" s="131">
        <f t="shared" si="0"/>
        <v>20.041169804651357</v>
      </c>
    </row>
    <row r="15" spans="1:20" ht="15" customHeight="1" x14ac:dyDescent="0.25">
      <c r="B15" s="107" t="s">
        <v>36</v>
      </c>
      <c r="C15" s="182" t="s">
        <v>5</v>
      </c>
      <c r="D15" s="109" t="s">
        <v>5</v>
      </c>
      <c r="E15" s="109" t="s">
        <v>5</v>
      </c>
      <c r="F15" s="109" t="s">
        <v>5</v>
      </c>
      <c r="G15" s="109" t="s">
        <v>5</v>
      </c>
      <c r="H15" s="131" t="s">
        <v>5</v>
      </c>
    </row>
    <row r="16" spans="1:20" ht="15" customHeight="1" x14ac:dyDescent="0.25">
      <c r="B16" s="107" t="s">
        <v>19</v>
      </c>
      <c r="C16" s="182">
        <v>588100</v>
      </c>
      <c r="D16" s="109">
        <v>18218</v>
      </c>
      <c r="E16" s="109">
        <v>248145</v>
      </c>
      <c r="F16" s="109" t="s">
        <v>5</v>
      </c>
      <c r="G16" s="109">
        <v>321737</v>
      </c>
      <c r="H16" s="131">
        <f t="shared" si="0"/>
        <v>54.707872810746473</v>
      </c>
      <c r="O16" s="79"/>
      <c r="P16" s="79"/>
      <c r="Q16" s="79"/>
    </row>
    <row r="17" spans="1:17" ht="15" customHeight="1" x14ac:dyDescent="0.25">
      <c r="B17" s="107" t="s">
        <v>24</v>
      </c>
      <c r="C17" s="182">
        <v>27054</v>
      </c>
      <c r="D17" s="109">
        <v>1418</v>
      </c>
      <c r="E17" s="109">
        <v>14182</v>
      </c>
      <c r="F17" s="109">
        <v>9261</v>
      </c>
      <c r="G17" s="109">
        <v>2193</v>
      </c>
      <c r="H17" s="131">
        <f t="shared" si="0"/>
        <v>8.1060102018185844</v>
      </c>
    </row>
    <row r="18" spans="1:17" ht="15" customHeight="1" x14ac:dyDescent="0.25">
      <c r="B18" s="107" t="s">
        <v>32</v>
      </c>
      <c r="C18" s="182">
        <v>3866</v>
      </c>
      <c r="D18" s="109">
        <v>463</v>
      </c>
      <c r="E18" s="109">
        <v>2436</v>
      </c>
      <c r="F18" s="109">
        <v>922</v>
      </c>
      <c r="G18" s="109">
        <v>45</v>
      </c>
      <c r="H18" s="131">
        <f t="shared" si="0"/>
        <v>1.1639937920331092</v>
      </c>
    </row>
    <row r="19" spans="1:17" ht="15" customHeight="1" x14ac:dyDescent="0.25">
      <c r="B19" s="107" t="s">
        <v>21</v>
      </c>
      <c r="C19" s="182" t="s">
        <v>5</v>
      </c>
      <c r="D19" s="109" t="s">
        <v>5</v>
      </c>
      <c r="E19" s="109" t="s">
        <v>5</v>
      </c>
      <c r="F19" s="109" t="s">
        <v>5</v>
      </c>
      <c r="G19" s="109" t="s">
        <v>5</v>
      </c>
      <c r="H19" s="131" t="s">
        <v>5</v>
      </c>
    </row>
    <row r="20" spans="1:17" ht="15" customHeight="1" x14ac:dyDescent="0.25">
      <c r="B20" s="107" t="s">
        <v>22</v>
      </c>
      <c r="C20" s="182" t="s">
        <v>5</v>
      </c>
      <c r="D20" s="109" t="s">
        <v>5</v>
      </c>
      <c r="E20" s="109" t="s">
        <v>5</v>
      </c>
      <c r="F20" s="109" t="s">
        <v>5</v>
      </c>
      <c r="G20" s="109" t="s">
        <v>5</v>
      </c>
      <c r="H20" s="131" t="s">
        <v>5</v>
      </c>
    </row>
    <row r="21" spans="1:17" ht="15" customHeight="1" x14ac:dyDescent="0.25">
      <c r="B21" s="107" t="s">
        <v>56</v>
      </c>
      <c r="C21" s="182">
        <v>2213</v>
      </c>
      <c r="D21" s="109">
        <v>337</v>
      </c>
      <c r="E21" s="109">
        <v>575</v>
      </c>
      <c r="F21" s="109">
        <v>1065</v>
      </c>
      <c r="G21" s="109">
        <v>236</v>
      </c>
      <c r="H21" s="131">
        <f t="shared" si="0"/>
        <v>10.664256665160416</v>
      </c>
    </row>
    <row r="22" spans="1:17" ht="15" customHeight="1" x14ac:dyDescent="0.25">
      <c r="B22" s="107" t="s">
        <v>23</v>
      </c>
      <c r="C22" s="182" t="s">
        <v>5</v>
      </c>
      <c r="D22" s="109" t="s">
        <v>5</v>
      </c>
      <c r="E22" s="109" t="s">
        <v>5</v>
      </c>
      <c r="F22" s="109" t="s">
        <v>5</v>
      </c>
      <c r="G22" s="109" t="s">
        <v>5</v>
      </c>
      <c r="H22" s="131" t="s">
        <v>5</v>
      </c>
      <c r="J22" s="3"/>
      <c r="K22" s="4"/>
      <c r="L22" s="4"/>
      <c r="M22" s="4"/>
      <c r="N22"/>
    </row>
    <row r="23" spans="1:17" ht="15" customHeight="1" x14ac:dyDescent="0.25">
      <c r="B23" s="107" t="s">
        <v>25</v>
      </c>
      <c r="C23" s="182">
        <v>4203</v>
      </c>
      <c r="D23" s="109">
        <v>440</v>
      </c>
      <c r="E23" s="109">
        <v>3651</v>
      </c>
      <c r="F23" s="109" t="s">
        <v>5</v>
      </c>
      <c r="G23" s="109">
        <v>112</v>
      </c>
      <c r="H23" s="131">
        <f t="shared" si="0"/>
        <v>2.664763264334999</v>
      </c>
    </row>
    <row r="24" spans="1:17" ht="15" customHeight="1" x14ac:dyDescent="0.25">
      <c r="B24" s="107" t="s">
        <v>28</v>
      </c>
      <c r="C24" s="182">
        <v>156280</v>
      </c>
      <c r="D24" s="109">
        <v>17255</v>
      </c>
      <c r="E24" s="109">
        <v>77250</v>
      </c>
      <c r="F24" s="109">
        <v>52610</v>
      </c>
      <c r="G24" s="109">
        <v>9165</v>
      </c>
      <c r="H24" s="131">
        <f t="shared" si="0"/>
        <v>5.86447402098797</v>
      </c>
      <c r="J24" s="85"/>
      <c r="K24" s="85"/>
      <c r="L24" s="85"/>
      <c r="M24" s="85"/>
      <c r="N24" s="85"/>
    </row>
    <row r="25" spans="1:17" ht="15" customHeight="1" x14ac:dyDescent="0.25">
      <c r="B25" s="107" t="s">
        <v>27</v>
      </c>
      <c r="C25" s="182">
        <v>5194</v>
      </c>
      <c r="D25" s="109">
        <v>259</v>
      </c>
      <c r="E25" s="109">
        <v>2210</v>
      </c>
      <c r="F25" s="109">
        <v>1838</v>
      </c>
      <c r="G25" s="109">
        <v>887</v>
      </c>
      <c r="H25" s="131">
        <f t="shared" si="0"/>
        <v>17.077396996534464</v>
      </c>
      <c r="J25" s="98"/>
      <c r="K25" s="85"/>
      <c r="L25" s="85"/>
      <c r="M25" s="85"/>
      <c r="N25" s="85"/>
    </row>
    <row r="26" spans="1:17" ht="15" customHeight="1" x14ac:dyDescent="0.25">
      <c r="B26" s="107" t="s">
        <v>30</v>
      </c>
      <c r="C26" s="182">
        <v>203855</v>
      </c>
      <c r="D26" s="109">
        <v>5735</v>
      </c>
      <c r="E26" s="109">
        <v>71269</v>
      </c>
      <c r="F26" s="109">
        <v>117217</v>
      </c>
      <c r="G26" s="109">
        <v>9634</v>
      </c>
      <c r="H26" s="131">
        <f t="shared" si="0"/>
        <v>4.7259081209683353</v>
      </c>
    </row>
    <row r="27" spans="1:17" ht="15" customHeight="1" thickBot="1" x14ac:dyDescent="0.3">
      <c r="B27" s="110" t="s">
        <v>3</v>
      </c>
      <c r="C27" s="183">
        <v>37326</v>
      </c>
      <c r="D27" s="112">
        <v>174</v>
      </c>
      <c r="E27" s="112">
        <v>2699</v>
      </c>
      <c r="F27" s="112">
        <v>21202</v>
      </c>
      <c r="G27" s="112">
        <v>13251</v>
      </c>
      <c r="H27" s="136">
        <f t="shared" si="0"/>
        <v>35.500723356373577</v>
      </c>
    </row>
    <row r="28" spans="1:17" ht="15" customHeight="1" x14ac:dyDescent="0.25">
      <c r="B28" s="3"/>
      <c r="C28" s="4"/>
      <c r="D28" s="4"/>
      <c r="E28" s="4"/>
      <c r="F28" s="4"/>
      <c r="G28" s="4"/>
    </row>
    <row r="29" spans="1:17" ht="75" customHeight="1" x14ac:dyDescent="0.25">
      <c r="A29" s="81" t="s">
        <v>7</v>
      </c>
      <c r="B29" s="226" t="s">
        <v>130</v>
      </c>
      <c r="C29" s="219"/>
      <c r="D29" s="219"/>
      <c r="E29" s="219"/>
      <c r="F29" s="219"/>
      <c r="G29" s="219"/>
      <c r="H29" s="219"/>
      <c r="I29" s="3"/>
      <c r="O29"/>
      <c r="P29"/>
      <c r="Q29"/>
    </row>
    <row r="30" spans="1:17" ht="60" customHeight="1" x14ac:dyDescent="0.25">
      <c r="A30" s="81" t="s">
        <v>8</v>
      </c>
      <c r="B30" s="234" t="s">
        <v>88</v>
      </c>
      <c r="C30" s="219"/>
      <c r="D30" s="219"/>
      <c r="E30" s="219"/>
      <c r="F30" s="219"/>
      <c r="G30" s="219"/>
      <c r="H30" s="229"/>
    </row>
    <row r="31" spans="1:17" s="85" customFormat="1" ht="15" customHeight="1" x14ac:dyDescent="0.25">
      <c r="A31" s="4" t="s">
        <v>31</v>
      </c>
      <c r="B31" s="210" t="s">
        <v>151</v>
      </c>
      <c r="C31" s="211"/>
    </row>
    <row r="32" spans="1:17"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N19">
    <sortCondition ref="N6:N19"/>
  </sortState>
  <mergeCells count="9">
    <mergeCell ref="M11:T13"/>
    <mergeCell ref="B32:D32"/>
    <mergeCell ref="B31:C31"/>
    <mergeCell ref="B2:H2"/>
    <mergeCell ref="B3:B4"/>
    <mergeCell ref="C3:C4"/>
    <mergeCell ref="D3:H3"/>
    <mergeCell ref="B29:H29"/>
    <mergeCell ref="B30:H30"/>
  </mergeCells>
  <hyperlinks>
    <hyperlink ref="C1" location="Índice!A1" display="[índice Ç]" xr:uid="{00000000-0004-0000-0900-000000000000}"/>
    <hyperlink ref="B32" r:id="rId1" display="http://www.observatorioemigracao.pt/np4/8218" xr:uid="{14F6A0AC-46E4-4424-BAEB-5FE34F8FD523}"/>
    <hyperlink ref="B32:C32" r:id="rId2" display="ttp://www.observatorioemigracao.pt/np4/8218" xr:uid="{1F330D0A-4939-4BC4-BBC4-E97BE038234E}"/>
    <hyperlink ref="B32:D32" r:id="rId3" display="http://www.observatorioemigracao.pt/np4/10517" xr:uid="{FD9B9202-5927-4A67-B05E-FA08613C978F}"/>
  </hyperlinks>
  <pageMargins left="0.7" right="0.7" top="0.75" bottom="0.75"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showGridLines="0" topLeftCell="A2" workbookViewId="0">
      <selection activeCell="C24" sqref="C24"/>
    </sheetView>
  </sheetViews>
  <sheetFormatPr defaultColWidth="9.140625" defaultRowHeight="15" x14ac:dyDescent="0.25"/>
  <cols>
    <col min="1" max="1" width="12.7109375" style="21" customWidth="1"/>
    <col min="2" max="2" width="24.7109375" style="21" customWidth="1"/>
    <col min="3" max="3" width="24.7109375" style="25" customWidth="1"/>
    <col min="4" max="5" width="24.7109375" style="21" customWidth="1"/>
    <col min="10" max="16384" width="9.140625" style="21"/>
  </cols>
  <sheetData>
    <row r="1" spans="1:9" s="22" customFormat="1" ht="30" customHeight="1" x14ac:dyDescent="0.25">
      <c r="A1" s="23" t="s">
        <v>0</v>
      </c>
      <c r="B1" s="48"/>
      <c r="C1" s="35" t="s">
        <v>71</v>
      </c>
      <c r="E1" s="35"/>
      <c r="F1"/>
      <c r="G1"/>
      <c r="H1"/>
      <c r="I1"/>
    </row>
    <row r="2" spans="1:9" s="22" customFormat="1" ht="45" customHeight="1" thickBot="1" x14ac:dyDescent="0.3">
      <c r="B2" s="220" t="s">
        <v>139</v>
      </c>
      <c r="C2" s="255"/>
      <c r="D2" s="255"/>
      <c r="E2" s="256"/>
      <c r="F2"/>
      <c r="G2"/>
      <c r="H2"/>
      <c r="I2"/>
    </row>
    <row r="3" spans="1:9" s="22" customFormat="1" ht="45" customHeight="1" x14ac:dyDescent="0.25">
      <c r="B3" s="238" t="s">
        <v>9</v>
      </c>
      <c r="C3" s="240" t="s">
        <v>48</v>
      </c>
      <c r="D3" s="242" t="s">
        <v>52</v>
      </c>
      <c r="E3" s="257"/>
      <c r="F3"/>
      <c r="G3"/>
      <c r="H3"/>
      <c r="I3"/>
    </row>
    <row r="4" spans="1:9" ht="60" customHeight="1" x14ac:dyDescent="0.25">
      <c r="B4" s="239"/>
      <c r="C4" s="241"/>
      <c r="D4" s="41" t="s">
        <v>2</v>
      </c>
      <c r="E4" s="44" t="s">
        <v>49</v>
      </c>
    </row>
    <row r="5" spans="1:9" ht="15" customHeight="1" x14ac:dyDescent="0.25">
      <c r="B5" s="101" t="s">
        <v>20</v>
      </c>
      <c r="C5" s="152">
        <v>292020</v>
      </c>
      <c r="D5" s="153">
        <v>680</v>
      </c>
      <c r="E5" s="154">
        <f>D5/C5*100</f>
        <v>0.23286076296144101</v>
      </c>
    </row>
    <row r="6" spans="1:9" ht="15" customHeight="1" x14ac:dyDescent="0.25">
      <c r="B6" s="104" t="s">
        <v>4</v>
      </c>
      <c r="C6" s="155" t="s">
        <v>5</v>
      </c>
      <c r="D6" s="156" t="s">
        <v>5</v>
      </c>
      <c r="E6" s="157" t="s">
        <v>5</v>
      </c>
    </row>
    <row r="7" spans="1:9" ht="15" customHeight="1" x14ac:dyDescent="0.25">
      <c r="A7"/>
      <c r="B7" s="104" t="s">
        <v>14</v>
      </c>
      <c r="C7" s="155">
        <v>192472</v>
      </c>
      <c r="D7" s="156">
        <v>361</v>
      </c>
      <c r="E7" s="157">
        <f>D7/C7*100</f>
        <v>0.18755974895049671</v>
      </c>
    </row>
    <row r="8" spans="1:9" ht="15" customHeight="1" x14ac:dyDescent="0.25">
      <c r="A8"/>
      <c r="B8" s="104" t="s">
        <v>15</v>
      </c>
      <c r="C8" s="155">
        <v>21891</v>
      </c>
      <c r="D8" s="156">
        <v>4</v>
      </c>
      <c r="E8" s="157">
        <f>D8/C8*100</f>
        <v>1.8272349367319904E-2</v>
      </c>
    </row>
    <row r="9" spans="1:9" ht="15" customHeight="1" x14ac:dyDescent="0.25">
      <c r="B9" s="107" t="s">
        <v>29</v>
      </c>
      <c r="C9" s="158">
        <v>60108</v>
      </c>
      <c r="D9" s="159">
        <v>558</v>
      </c>
      <c r="E9" s="160">
        <f>D9/C9*100</f>
        <v>0.92832900778598515</v>
      </c>
    </row>
    <row r="10" spans="1:9" ht="15" customHeight="1" x14ac:dyDescent="0.25">
      <c r="B10" s="107" t="s">
        <v>16</v>
      </c>
      <c r="C10" s="158" t="s">
        <v>5</v>
      </c>
      <c r="D10" s="159" t="s">
        <v>5</v>
      </c>
      <c r="E10" s="160" t="s">
        <v>5</v>
      </c>
    </row>
    <row r="11" spans="1:9" ht="15" customHeight="1" x14ac:dyDescent="0.25">
      <c r="B11" s="107" t="s">
        <v>6</v>
      </c>
      <c r="C11" s="158" t="s">
        <v>5</v>
      </c>
      <c r="D11" s="159" t="s">
        <v>5</v>
      </c>
      <c r="E11" s="160" t="s">
        <v>5</v>
      </c>
    </row>
    <row r="12" spans="1:9" ht="15" customHeight="1" x14ac:dyDescent="0.25">
      <c r="A12"/>
      <c r="B12" s="107" t="s">
        <v>17</v>
      </c>
      <c r="C12" s="158">
        <v>379991</v>
      </c>
      <c r="D12" s="159">
        <v>1098</v>
      </c>
      <c r="E12" s="160">
        <f>D12/C12*100</f>
        <v>0.28895421207344385</v>
      </c>
    </row>
    <row r="13" spans="1:9" ht="15" customHeight="1" x14ac:dyDescent="0.25">
      <c r="A13"/>
      <c r="B13" s="107" t="s">
        <v>18</v>
      </c>
      <c r="C13" s="158">
        <v>6255</v>
      </c>
      <c r="D13" s="159">
        <v>14</v>
      </c>
      <c r="E13" s="160">
        <f>D13/C13*100</f>
        <v>0.22382094324540366</v>
      </c>
    </row>
    <row r="14" spans="1:9" ht="15" customHeight="1" x14ac:dyDescent="0.25">
      <c r="B14" s="107" t="s">
        <v>26</v>
      </c>
      <c r="C14" s="158">
        <v>221805</v>
      </c>
      <c r="D14" s="159">
        <v>683</v>
      </c>
      <c r="E14" s="160">
        <f t="shared" ref="E14:E20" si="0">D14/C14*100</f>
        <v>0.30792813507360067</v>
      </c>
    </row>
    <row r="15" spans="1:9" ht="15" customHeight="1" x14ac:dyDescent="0.25">
      <c r="B15" s="107" t="s">
        <v>36</v>
      </c>
      <c r="C15" s="158">
        <v>878460</v>
      </c>
      <c r="D15" s="159">
        <v>1390</v>
      </c>
      <c r="E15" s="160">
        <f t="shared" si="0"/>
        <v>0.15823145049290804</v>
      </c>
    </row>
    <row r="16" spans="1:9" ht="15" customHeight="1" x14ac:dyDescent="0.25">
      <c r="B16" s="107" t="s">
        <v>19</v>
      </c>
      <c r="C16" s="158">
        <v>97288</v>
      </c>
      <c r="D16" s="159">
        <v>1348</v>
      </c>
      <c r="E16" s="160">
        <f t="shared" si="0"/>
        <v>1.3855768440095386</v>
      </c>
    </row>
    <row r="17" spans="1:17" ht="15" customHeight="1" x14ac:dyDescent="0.25">
      <c r="B17" s="107" t="s">
        <v>24</v>
      </c>
      <c r="C17" s="158">
        <v>56901</v>
      </c>
      <c r="D17" s="159">
        <v>101</v>
      </c>
      <c r="E17" s="160">
        <f t="shared" si="0"/>
        <v>0.17750127414280945</v>
      </c>
    </row>
    <row r="18" spans="1:17" ht="15" customHeight="1" x14ac:dyDescent="0.25">
      <c r="A18"/>
      <c r="B18" s="107" t="s">
        <v>32</v>
      </c>
      <c r="C18" s="158">
        <v>18265</v>
      </c>
      <c r="D18" s="159">
        <v>50</v>
      </c>
      <c r="E18" s="160">
        <f t="shared" si="0"/>
        <v>0.27374760470845877</v>
      </c>
    </row>
    <row r="19" spans="1:17" ht="15" customHeight="1" x14ac:dyDescent="0.25">
      <c r="B19" s="107" t="s">
        <v>21</v>
      </c>
      <c r="C19" s="158">
        <v>213567</v>
      </c>
      <c r="D19" s="159">
        <v>45</v>
      </c>
      <c r="E19" s="160">
        <f t="shared" si="0"/>
        <v>2.1070671030636756E-2</v>
      </c>
    </row>
    <row r="20" spans="1:17" ht="15" customHeight="1" x14ac:dyDescent="0.25">
      <c r="B20" s="107" t="s">
        <v>22</v>
      </c>
      <c r="C20" s="158">
        <v>7417</v>
      </c>
      <c r="D20" s="159">
        <v>1267</v>
      </c>
      <c r="E20" s="160">
        <f t="shared" si="0"/>
        <v>17.082378320075502</v>
      </c>
    </row>
    <row r="21" spans="1:17" ht="15" customHeight="1" x14ac:dyDescent="0.25">
      <c r="B21" s="107" t="s">
        <v>56</v>
      </c>
      <c r="C21" s="158" t="s">
        <v>5</v>
      </c>
      <c r="D21" s="159" t="s">
        <v>5</v>
      </c>
      <c r="E21" s="160" t="s">
        <v>5</v>
      </c>
    </row>
    <row r="22" spans="1:17" ht="15" customHeight="1" x14ac:dyDescent="0.25">
      <c r="B22" s="107" t="s">
        <v>23</v>
      </c>
      <c r="C22" s="158" t="s">
        <v>5</v>
      </c>
      <c r="D22" s="159" t="s">
        <v>5</v>
      </c>
      <c r="E22" s="160" t="s">
        <v>5</v>
      </c>
    </row>
    <row r="23" spans="1:17" ht="15" customHeight="1" x14ac:dyDescent="0.25">
      <c r="B23" s="107" t="s">
        <v>25</v>
      </c>
      <c r="C23" s="158">
        <v>27460</v>
      </c>
      <c r="D23" s="159">
        <v>134</v>
      </c>
      <c r="E23" s="160">
        <f>D23/C23*100</f>
        <v>0.48798252002913328</v>
      </c>
    </row>
    <row r="24" spans="1:17" ht="15" customHeight="1" x14ac:dyDescent="0.25">
      <c r="B24" s="107" t="s">
        <v>28</v>
      </c>
      <c r="C24" s="158">
        <v>269806</v>
      </c>
      <c r="D24" s="159">
        <v>3550</v>
      </c>
      <c r="E24" s="160">
        <f>D24/C24*100</f>
        <v>1.3157602128937087</v>
      </c>
    </row>
    <row r="25" spans="1:17" ht="15" customHeight="1" x14ac:dyDescent="0.25">
      <c r="A25"/>
      <c r="B25" s="107" t="s">
        <v>27</v>
      </c>
      <c r="C25" s="158">
        <v>62989</v>
      </c>
      <c r="D25" s="159">
        <v>164</v>
      </c>
      <c r="E25" s="160">
        <f>D25/C25*100</f>
        <v>0.26036292050993032</v>
      </c>
    </row>
    <row r="26" spans="1:17" ht="15" customHeight="1" x14ac:dyDescent="0.25">
      <c r="B26" s="107" t="s">
        <v>30</v>
      </c>
      <c r="C26" s="158">
        <v>39912</v>
      </c>
      <c r="D26" s="159">
        <v>1823</v>
      </c>
      <c r="E26" s="160">
        <f>D26/C26*100</f>
        <v>4.5675486069352571</v>
      </c>
    </row>
    <row r="27" spans="1:17" ht="15" customHeight="1" thickBot="1" x14ac:dyDescent="0.3">
      <c r="B27" s="110" t="s">
        <v>3</v>
      </c>
      <c r="C27" s="161" t="s">
        <v>5</v>
      </c>
      <c r="D27" s="162" t="s">
        <v>5</v>
      </c>
      <c r="E27" s="163" t="s">
        <v>5</v>
      </c>
    </row>
    <row r="28" spans="1:17" ht="15" customHeight="1" x14ac:dyDescent="0.25">
      <c r="B28" s="3"/>
      <c r="C28" s="4"/>
      <c r="D28" s="4"/>
      <c r="E28" s="4"/>
    </row>
    <row r="29" spans="1:17" s="1" customFormat="1" ht="15" customHeight="1" x14ac:dyDescent="0.25">
      <c r="A29" s="26" t="s">
        <v>7</v>
      </c>
      <c r="B29" s="226" t="s">
        <v>153</v>
      </c>
      <c r="C29" s="226"/>
      <c r="D29" s="226"/>
      <c r="E29" s="226"/>
      <c r="F29"/>
      <c r="G29"/>
      <c r="H29"/>
      <c r="I29"/>
      <c r="J29" s="3"/>
      <c r="K29" s="4"/>
      <c r="L29" s="4"/>
      <c r="M29" s="4"/>
      <c r="N29"/>
      <c r="O29"/>
      <c r="P29"/>
      <c r="Q29"/>
    </row>
    <row r="30" spans="1:17" ht="75" customHeight="1" x14ac:dyDescent="0.25">
      <c r="A30" s="26" t="s">
        <v>8</v>
      </c>
      <c r="B30" s="234" t="s">
        <v>73</v>
      </c>
      <c r="C30" s="229"/>
      <c r="D30" s="229"/>
      <c r="E30" s="229"/>
    </row>
    <row r="31" spans="1:17" s="85" customFormat="1" ht="15" customHeight="1" x14ac:dyDescent="0.25">
      <c r="A31" s="4" t="s">
        <v>31</v>
      </c>
      <c r="B31" s="210" t="s">
        <v>159</v>
      </c>
      <c r="C31" s="211"/>
    </row>
    <row r="32" spans="1:17" s="85" customFormat="1" ht="15" customHeight="1" x14ac:dyDescent="0.25">
      <c r="A32" s="97" t="s">
        <v>1</v>
      </c>
      <c r="B32" s="212" t="s">
        <v>152</v>
      </c>
      <c r="C32" s="212"/>
      <c r="D32" s="212"/>
      <c r="E32" s="185"/>
      <c r="F32" s="185"/>
      <c r="G32" s="185"/>
      <c r="H32" s="98"/>
    </row>
    <row r="33" spans="3:3" x14ac:dyDescent="0.25">
      <c r="C33" s="43"/>
    </row>
    <row r="34" spans="3:3" x14ac:dyDescent="0.25">
      <c r="C34" s="43"/>
    </row>
    <row r="35" spans="3:3" x14ac:dyDescent="0.25">
      <c r="C35" s="43"/>
    </row>
    <row r="36" spans="3:3" x14ac:dyDescent="0.25">
      <c r="C36" s="43"/>
    </row>
    <row r="37" spans="3:3" x14ac:dyDescent="0.25">
      <c r="C37" s="43"/>
    </row>
    <row r="38" spans="3:3" x14ac:dyDescent="0.25">
      <c r="C38" s="43"/>
    </row>
    <row r="39" spans="3:3" x14ac:dyDescent="0.25">
      <c r="C39" s="43"/>
    </row>
    <row r="40" spans="3:3" x14ac:dyDescent="0.25">
      <c r="C40" s="43"/>
    </row>
    <row r="41" spans="3:3" x14ac:dyDescent="0.25">
      <c r="C41" s="43"/>
    </row>
    <row r="42" spans="3:3" x14ac:dyDescent="0.25">
      <c r="C42" s="43"/>
    </row>
    <row r="43" spans="3:3" x14ac:dyDescent="0.25">
      <c r="C43" s="43"/>
    </row>
    <row r="44" spans="3:3" x14ac:dyDescent="0.25">
      <c r="C44" s="43"/>
    </row>
    <row r="45" spans="3:3" x14ac:dyDescent="0.25">
      <c r="C45" s="43"/>
    </row>
  </sheetData>
  <sortState xmlns:xlrd2="http://schemas.microsoft.com/office/spreadsheetml/2017/richdata2" ref="B6:E27">
    <sortCondition ref="B5"/>
  </sortState>
  <mergeCells count="8">
    <mergeCell ref="B32:D32"/>
    <mergeCell ref="B31:C31"/>
    <mergeCell ref="B2:E2"/>
    <mergeCell ref="B3:B4"/>
    <mergeCell ref="C3:C4"/>
    <mergeCell ref="D3:E3"/>
    <mergeCell ref="B30:E30"/>
    <mergeCell ref="B29:E29"/>
  </mergeCells>
  <hyperlinks>
    <hyperlink ref="C1" location="Índice!A1" display="[índice Ç]" xr:uid="{00000000-0004-0000-0A00-000000000000}"/>
    <hyperlink ref="B32" r:id="rId1" display="http://www.observatorioemigracao.pt/np4/8218" xr:uid="{B23EF52A-CF61-4A8E-A0E8-9E6524103BCB}"/>
    <hyperlink ref="B32:C32" r:id="rId2" display="ttp://www.observatorioemigracao.pt/np4/8218" xr:uid="{3055DEE6-3B59-45D3-ACCF-8F0CFE6BF9B0}"/>
    <hyperlink ref="B32:D32" r:id="rId3" display="http://www.observatorioemigracao.pt/np4/10517" xr:uid="{49C0E603-14C0-455C-A283-CF44BCB1694A}"/>
  </hyperlinks>
  <pageMargins left="0.25" right="0.25"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1"/>
  <sheetViews>
    <sheetView showGridLines="0" topLeftCell="A2" workbookViewId="0">
      <selection activeCell="C24" sqref="C24:I24"/>
    </sheetView>
  </sheetViews>
  <sheetFormatPr defaultColWidth="8.7109375" defaultRowHeight="12" customHeight="1" x14ac:dyDescent="0.25"/>
  <cols>
    <col min="1" max="1" width="12.7109375" style="80"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71</v>
      </c>
      <c r="D1" s="7"/>
      <c r="I1" s="35"/>
    </row>
    <row r="2" spans="1:15" ht="30" customHeight="1" thickBot="1" x14ac:dyDescent="0.3">
      <c r="B2" s="220" t="s">
        <v>140</v>
      </c>
      <c r="C2" s="220"/>
      <c r="D2" s="220"/>
      <c r="E2" s="220"/>
      <c r="F2" s="220"/>
      <c r="G2" s="220"/>
      <c r="H2" s="220"/>
      <c r="I2" s="220"/>
    </row>
    <row r="3" spans="1:15" ht="30" customHeight="1" x14ac:dyDescent="0.25">
      <c r="B3" s="238" t="s">
        <v>9</v>
      </c>
      <c r="C3" s="242" t="s">
        <v>70</v>
      </c>
      <c r="D3" s="243"/>
      <c r="E3" s="244"/>
      <c r="F3" s="242" t="s">
        <v>35</v>
      </c>
      <c r="G3" s="243"/>
      <c r="H3" s="243"/>
      <c r="I3" s="243"/>
    </row>
    <row r="4" spans="1:15" ht="45" customHeight="1" x14ac:dyDescent="0.25">
      <c r="B4" s="239"/>
      <c r="C4" s="89">
        <v>2024</v>
      </c>
      <c r="D4" s="45">
        <v>2023</v>
      </c>
      <c r="E4" s="90" t="s">
        <v>63</v>
      </c>
      <c r="F4" s="89">
        <v>2024</v>
      </c>
      <c r="G4" s="45">
        <v>2023</v>
      </c>
      <c r="H4" s="45" t="s">
        <v>64</v>
      </c>
      <c r="I4" s="45" t="s">
        <v>63</v>
      </c>
    </row>
    <row r="5" spans="1:15" ht="15" customHeight="1" x14ac:dyDescent="0.25">
      <c r="B5" s="101" t="s">
        <v>20</v>
      </c>
      <c r="C5" s="125">
        <v>292020</v>
      </c>
      <c r="D5" s="103">
        <v>200095</v>
      </c>
      <c r="E5" s="126">
        <f>(C5/D5*100)-100</f>
        <v>45.940678177865522</v>
      </c>
      <c r="F5" s="103">
        <v>680</v>
      </c>
      <c r="G5" s="103">
        <v>620</v>
      </c>
      <c r="H5" s="127">
        <f>F5-G5</f>
        <v>60</v>
      </c>
      <c r="I5" s="128">
        <f>(F5/G5*100)-100</f>
        <v>9.6774193548387046</v>
      </c>
    </row>
    <row r="6" spans="1:15" ht="15" customHeight="1" x14ac:dyDescent="0.25">
      <c r="B6" s="104" t="s">
        <v>4</v>
      </c>
      <c r="C6" s="129" t="s">
        <v>5</v>
      </c>
      <c r="D6" s="106" t="s">
        <v>5</v>
      </c>
      <c r="E6" s="130" t="s">
        <v>5</v>
      </c>
      <c r="F6" s="106" t="s">
        <v>5</v>
      </c>
      <c r="G6" s="106" t="s">
        <v>5</v>
      </c>
      <c r="H6" s="109" t="s">
        <v>5</v>
      </c>
      <c r="I6" s="131" t="s">
        <v>5</v>
      </c>
    </row>
    <row r="7" spans="1:15" ht="15" customHeight="1" x14ac:dyDescent="0.25">
      <c r="B7" s="104" t="s">
        <v>14</v>
      </c>
      <c r="C7" s="129">
        <v>192472</v>
      </c>
      <c r="D7" s="106">
        <v>161232</v>
      </c>
      <c r="E7" s="130">
        <f t="shared" ref="E7:E26" si="0">(C7/D7*100)-100</f>
        <v>19.375806291555023</v>
      </c>
      <c r="F7" s="106">
        <v>361</v>
      </c>
      <c r="G7" s="106">
        <v>301</v>
      </c>
      <c r="H7" s="109">
        <f t="shared" ref="H7:H26" si="1">F7-G7</f>
        <v>60</v>
      </c>
      <c r="I7" s="131">
        <f t="shared" ref="I7:I26" si="2">(F7/G7*100)-100</f>
        <v>19.933554817275748</v>
      </c>
    </row>
    <row r="8" spans="1:15" ht="15" customHeight="1" x14ac:dyDescent="0.25">
      <c r="B8" s="104" t="s">
        <v>15</v>
      </c>
      <c r="C8" s="129">
        <v>21891</v>
      </c>
      <c r="D8" s="106">
        <v>19939</v>
      </c>
      <c r="E8" s="130">
        <f t="shared" si="0"/>
        <v>9.7898590701640131</v>
      </c>
      <c r="F8" s="106">
        <v>4</v>
      </c>
      <c r="G8" s="106">
        <v>6</v>
      </c>
      <c r="H8" s="109">
        <f t="shared" si="1"/>
        <v>-2</v>
      </c>
      <c r="I8" s="131" t="s">
        <v>5</v>
      </c>
    </row>
    <row r="9" spans="1:15" ht="15" customHeight="1" x14ac:dyDescent="0.25">
      <c r="B9" s="107" t="s">
        <v>29</v>
      </c>
      <c r="C9" s="132">
        <v>60108</v>
      </c>
      <c r="D9" s="109">
        <v>55213</v>
      </c>
      <c r="E9" s="133">
        <f t="shared" si="0"/>
        <v>8.8656656946733534</v>
      </c>
      <c r="F9" s="109">
        <v>558</v>
      </c>
      <c r="G9" s="109">
        <v>522</v>
      </c>
      <c r="H9" s="109">
        <f t="shared" si="1"/>
        <v>36</v>
      </c>
      <c r="I9" s="131">
        <f t="shared" si="2"/>
        <v>6.8965517241379217</v>
      </c>
    </row>
    <row r="10" spans="1:15" ht="15" customHeight="1" x14ac:dyDescent="0.25">
      <c r="B10" s="107" t="s">
        <v>16</v>
      </c>
      <c r="C10" s="132" t="s">
        <v>5</v>
      </c>
      <c r="D10" s="109" t="s">
        <v>5</v>
      </c>
      <c r="E10" s="133" t="s">
        <v>5</v>
      </c>
      <c r="F10" s="109" t="s">
        <v>5</v>
      </c>
      <c r="G10" s="109" t="s">
        <v>5</v>
      </c>
      <c r="H10" s="109" t="s">
        <v>5</v>
      </c>
      <c r="I10" s="131" t="s">
        <v>5</v>
      </c>
    </row>
    <row r="11" spans="1:15" ht="15" customHeight="1" x14ac:dyDescent="0.25">
      <c r="B11" s="107" t="s">
        <v>6</v>
      </c>
      <c r="C11" s="132" t="s">
        <v>5</v>
      </c>
      <c r="D11" s="109" t="s">
        <v>5</v>
      </c>
      <c r="E11" s="133" t="s">
        <v>5</v>
      </c>
      <c r="F11" s="109" t="s">
        <v>5</v>
      </c>
      <c r="G11" s="109" t="s">
        <v>5</v>
      </c>
      <c r="H11" s="109" t="s">
        <v>5</v>
      </c>
      <c r="I11" s="131" t="s">
        <v>5</v>
      </c>
    </row>
    <row r="12" spans="1:15" ht="15" customHeight="1" x14ac:dyDescent="0.25">
      <c r="B12" s="107" t="s">
        <v>17</v>
      </c>
      <c r="C12" s="132">
        <v>379991</v>
      </c>
      <c r="D12" s="109">
        <v>375619</v>
      </c>
      <c r="E12" s="133">
        <f>(C12/D12*100)-100</f>
        <v>1.163945380824714</v>
      </c>
      <c r="F12" s="109">
        <v>1098</v>
      </c>
      <c r="G12" s="109">
        <v>933</v>
      </c>
      <c r="H12" s="109">
        <f t="shared" si="1"/>
        <v>165</v>
      </c>
      <c r="I12" s="131">
        <f t="shared" si="2"/>
        <v>17.684887459807072</v>
      </c>
    </row>
    <row r="13" spans="1:15" ht="15" customHeight="1" x14ac:dyDescent="0.25">
      <c r="B13" s="107" t="s">
        <v>18</v>
      </c>
      <c r="C13" s="132">
        <v>6255</v>
      </c>
      <c r="D13" s="109">
        <v>3355</v>
      </c>
      <c r="E13" s="133">
        <f t="shared" si="0"/>
        <v>86.438152011922512</v>
      </c>
      <c r="F13" s="109">
        <v>14</v>
      </c>
      <c r="G13" s="109">
        <v>5</v>
      </c>
      <c r="H13" s="109">
        <f t="shared" si="1"/>
        <v>9</v>
      </c>
      <c r="I13" s="131">
        <f t="shared" si="2"/>
        <v>180</v>
      </c>
    </row>
    <row r="14" spans="1:15" ht="15" customHeight="1" x14ac:dyDescent="0.25">
      <c r="B14" s="107" t="s">
        <v>26</v>
      </c>
      <c r="C14" s="132">
        <v>221805</v>
      </c>
      <c r="D14" s="109">
        <v>243481</v>
      </c>
      <c r="E14" s="133">
        <f t="shared" si="0"/>
        <v>-8.9025427035374349</v>
      </c>
      <c r="F14" s="109">
        <v>683</v>
      </c>
      <c r="G14" s="109">
        <v>792</v>
      </c>
      <c r="H14" s="109">
        <f t="shared" si="1"/>
        <v>-109</v>
      </c>
      <c r="I14" s="131">
        <f t="shared" si="2"/>
        <v>-13.76262626262627</v>
      </c>
    </row>
    <row r="15" spans="1:15" ht="15" customHeight="1" x14ac:dyDescent="0.25">
      <c r="B15" s="107" t="s">
        <v>36</v>
      </c>
      <c r="C15" s="132">
        <v>878460</v>
      </c>
      <c r="D15" s="109">
        <v>969380</v>
      </c>
      <c r="E15" s="133">
        <f t="shared" si="0"/>
        <v>-9.3791908230002718</v>
      </c>
      <c r="F15" s="109">
        <v>1390</v>
      </c>
      <c r="G15" s="109">
        <v>1896</v>
      </c>
      <c r="H15" s="109">
        <f t="shared" si="1"/>
        <v>-506</v>
      </c>
      <c r="I15" s="131">
        <f t="shared" si="2"/>
        <v>-26.687763713080173</v>
      </c>
    </row>
    <row r="16" spans="1:15" ht="15" customHeight="1" x14ac:dyDescent="0.25">
      <c r="B16" s="107" t="s">
        <v>19</v>
      </c>
      <c r="C16" s="132">
        <v>97288</v>
      </c>
      <c r="D16" s="109">
        <v>114483</v>
      </c>
      <c r="E16" s="133">
        <f t="shared" si="0"/>
        <v>-15.019697247626283</v>
      </c>
      <c r="F16" s="109">
        <v>1348</v>
      </c>
      <c r="G16" s="109">
        <v>1521</v>
      </c>
      <c r="H16" s="109">
        <f t="shared" si="1"/>
        <v>-173</v>
      </c>
      <c r="I16" s="131">
        <f t="shared" si="2"/>
        <v>-11.374095989480608</v>
      </c>
      <c r="J16" s="79"/>
      <c r="K16" s="79"/>
      <c r="L16" s="79"/>
      <c r="M16" s="79"/>
      <c r="N16" s="79"/>
      <c r="O16" s="79"/>
    </row>
    <row r="17" spans="1:16" ht="15" customHeight="1" x14ac:dyDescent="0.25">
      <c r="B17" s="107" t="s">
        <v>24</v>
      </c>
      <c r="C17" s="132">
        <v>56901</v>
      </c>
      <c r="D17" s="109">
        <v>53678</v>
      </c>
      <c r="E17" s="133">
        <f t="shared" si="0"/>
        <v>6.0043220686314669</v>
      </c>
      <c r="F17" s="109">
        <v>101</v>
      </c>
      <c r="G17" s="109">
        <v>82</v>
      </c>
      <c r="H17" s="109">
        <f t="shared" si="1"/>
        <v>19</v>
      </c>
      <c r="I17" s="131">
        <f t="shared" si="2"/>
        <v>23.170731707317074</v>
      </c>
    </row>
    <row r="18" spans="1:16" ht="15" customHeight="1" x14ac:dyDescent="0.25">
      <c r="B18" s="107" t="s">
        <v>32</v>
      </c>
      <c r="C18" s="132">
        <v>18265</v>
      </c>
      <c r="D18" s="109">
        <v>13597</v>
      </c>
      <c r="E18" s="133">
        <f t="shared" si="0"/>
        <v>34.331102449069647</v>
      </c>
      <c r="F18" s="109">
        <v>50</v>
      </c>
      <c r="G18" s="109">
        <v>32</v>
      </c>
      <c r="H18" s="109">
        <f t="shared" si="1"/>
        <v>18</v>
      </c>
      <c r="I18" s="131">
        <f t="shared" si="2"/>
        <v>56.25</v>
      </c>
    </row>
    <row r="19" spans="1:16" ht="15" customHeight="1" x14ac:dyDescent="0.25">
      <c r="B19" s="107" t="s">
        <v>21</v>
      </c>
      <c r="C19" s="132">
        <v>213567</v>
      </c>
      <c r="D19" s="109">
        <v>213716</v>
      </c>
      <c r="E19" s="133">
        <f t="shared" si="0"/>
        <v>-6.9718692096060408E-2</v>
      </c>
      <c r="F19" s="109">
        <v>45</v>
      </c>
      <c r="G19" s="109">
        <v>37</v>
      </c>
      <c r="H19" s="109">
        <f t="shared" si="1"/>
        <v>8</v>
      </c>
      <c r="I19" s="131">
        <f t="shared" si="2"/>
        <v>21.621621621621628</v>
      </c>
    </row>
    <row r="20" spans="1:16" ht="15" customHeight="1" x14ac:dyDescent="0.25">
      <c r="B20" s="107" t="s">
        <v>22</v>
      </c>
      <c r="C20" s="132">
        <v>7417</v>
      </c>
      <c r="D20" s="109">
        <v>11908</v>
      </c>
      <c r="E20" s="133">
        <f t="shared" si="0"/>
        <v>-37.714141753443066</v>
      </c>
      <c r="F20" s="109">
        <v>1267</v>
      </c>
      <c r="G20" s="109">
        <v>1237</v>
      </c>
      <c r="H20" s="109">
        <f t="shared" si="1"/>
        <v>30</v>
      </c>
      <c r="I20" s="131">
        <f t="shared" si="2"/>
        <v>2.4252223120452783</v>
      </c>
    </row>
    <row r="21" spans="1:16" ht="15" customHeight="1" x14ac:dyDescent="0.25">
      <c r="B21" s="107" t="s">
        <v>56</v>
      </c>
      <c r="C21" s="132" t="s">
        <v>5</v>
      </c>
      <c r="D21" s="109" t="s">
        <v>5</v>
      </c>
      <c r="E21" s="133" t="s">
        <v>5</v>
      </c>
      <c r="F21" s="109" t="s">
        <v>5</v>
      </c>
      <c r="G21" s="109" t="s">
        <v>5</v>
      </c>
      <c r="H21" s="109" t="s">
        <v>5</v>
      </c>
      <c r="I21" s="131" t="s">
        <v>5</v>
      </c>
    </row>
    <row r="22" spans="1:16" ht="15" customHeight="1" x14ac:dyDescent="0.25">
      <c r="B22" s="107" t="s">
        <v>23</v>
      </c>
      <c r="C22" s="132" t="s">
        <v>5</v>
      </c>
      <c r="D22" s="109" t="s">
        <v>5</v>
      </c>
      <c r="E22" s="133" t="s">
        <v>5</v>
      </c>
      <c r="F22" s="109" t="s">
        <v>5</v>
      </c>
      <c r="G22" s="109" t="s">
        <v>5</v>
      </c>
      <c r="H22" s="109" t="s">
        <v>5</v>
      </c>
      <c r="I22" s="131" t="s">
        <v>5</v>
      </c>
    </row>
    <row r="23" spans="1:16" ht="15" customHeight="1" x14ac:dyDescent="0.25">
      <c r="B23" s="107" t="s">
        <v>25</v>
      </c>
      <c r="C23" s="132">
        <v>2460</v>
      </c>
      <c r="D23" s="109">
        <v>37340</v>
      </c>
      <c r="E23" s="133">
        <f t="shared" si="0"/>
        <v>-93.411890733797534</v>
      </c>
      <c r="F23" s="109">
        <v>134</v>
      </c>
      <c r="G23" s="109">
        <v>155</v>
      </c>
      <c r="H23" s="109">
        <f t="shared" si="1"/>
        <v>-21</v>
      </c>
      <c r="I23" s="131">
        <f t="shared" si="2"/>
        <v>-13.548387096774192</v>
      </c>
    </row>
    <row r="24" spans="1:16" ht="15" customHeight="1" x14ac:dyDescent="0.25">
      <c r="B24" s="107" t="s">
        <v>28</v>
      </c>
      <c r="C24" s="132">
        <v>269806</v>
      </c>
      <c r="D24" s="109">
        <v>206619</v>
      </c>
      <c r="E24" s="133">
        <f t="shared" si="0"/>
        <v>30.581408292557796</v>
      </c>
      <c r="F24" s="109">
        <v>3550</v>
      </c>
      <c r="G24" s="109">
        <v>2678</v>
      </c>
      <c r="H24" s="109">
        <f t="shared" si="1"/>
        <v>872</v>
      </c>
      <c r="I24" s="131">
        <f t="shared" si="2"/>
        <v>32.561613144137425</v>
      </c>
      <c r="M24" s="230"/>
      <c r="N24" s="230"/>
      <c r="O24" s="230"/>
      <c r="P24" s="230"/>
    </row>
    <row r="25" spans="1:16" ht="15" customHeight="1" x14ac:dyDescent="0.25">
      <c r="B25" s="107" t="s">
        <v>27</v>
      </c>
      <c r="C25" s="132">
        <v>62989</v>
      </c>
      <c r="D25" s="109">
        <v>67789</v>
      </c>
      <c r="E25" s="133">
        <f t="shared" si="0"/>
        <v>-7.080794819218454</v>
      </c>
      <c r="F25" s="109">
        <v>164</v>
      </c>
      <c r="G25" s="109">
        <v>139</v>
      </c>
      <c r="H25" s="109">
        <f t="shared" si="1"/>
        <v>25</v>
      </c>
      <c r="I25" s="131">
        <f t="shared" si="2"/>
        <v>17.985611510791372</v>
      </c>
      <c r="M25" s="230"/>
      <c r="N25" s="230"/>
      <c r="O25" s="230"/>
      <c r="P25" s="230"/>
    </row>
    <row r="26" spans="1:16" ht="15" customHeight="1" x14ac:dyDescent="0.25">
      <c r="B26" s="107" t="s">
        <v>30</v>
      </c>
      <c r="C26" s="132">
        <v>39912</v>
      </c>
      <c r="D26" s="109">
        <v>41201</v>
      </c>
      <c r="E26" s="133">
        <f t="shared" si="0"/>
        <v>-3.1285648406592088</v>
      </c>
      <c r="F26" s="109">
        <v>1823</v>
      </c>
      <c r="G26" s="109">
        <v>2355</v>
      </c>
      <c r="H26" s="109">
        <f t="shared" si="1"/>
        <v>-532</v>
      </c>
      <c r="I26" s="131">
        <f t="shared" si="2"/>
        <v>-22.59023354564755</v>
      </c>
    </row>
    <row r="27" spans="1:16" ht="15" customHeight="1" thickBot="1" x14ac:dyDescent="0.3">
      <c r="B27" s="110" t="s">
        <v>3</v>
      </c>
      <c r="C27" s="134" t="s">
        <v>5</v>
      </c>
      <c r="D27" s="112" t="s">
        <v>5</v>
      </c>
      <c r="E27" s="135" t="s">
        <v>5</v>
      </c>
      <c r="F27" s="112" t="s">
        <v>5</v>
      </c>
      <c r="G27" s="112" t="s">
        <v>5</v>
      </c>
      <c r="H27" s="112" t="s">
        <v>5</v>
      </c>
      <c r="I27" s="136" t="s">
        <v>5</v>
      </c>
    </row>
    <row r="28" spans="1:16" ht="15" customHeight="1" x14ac:dyDescent="0.25">
      <c r="B28" s="3"/>
      <c r="C28" s="4"/>
      <c r="D28" s="4"/>
      <c r="E28" s="4"/>
    </row>
    <row r="29" spans="1:16" ht="15" customHeight="1" x14ac:dyDescent="0.25">
      <c r="A29" s="81" t="s">
        <v>7</v>
      </c>
      <c r="B29" s="226" t="s">
        <v>154</v>
      </c>
      <c r="C29" s="226"/>
      <c r="D29" s="226"/>
      <c r="E29" s="226"/>
      <c r="F29" s="226"/>
      <c r="G29" s="226"/>
      <c r="H29" s="226"/>
      <c r="I29" s="226"/>
      <c r="J29" s="4"/>
      <c r="K29" s="4"/>
      <c r="L29"/>
      <c r="M29"/>
      <c r="N29"/>
      <c r="O29"/>
    </row>
    <row r="30" spans="1:16" ht="60" customHeight="1" x14ac:dyDescent="0.25">
      <c r="A30" s="81" t="s">
        <v>8</v>
      </c>
      <c r="B30" s="234" t="s">
        <v>72</v>
      </c>
      <c r="C30" s="234"/>
      <c r="D30" s="234"/>
      <c r="E30" s="234"/>
      <c r="F30" s="234"/>
      <c r="G30" s="234"/>
      <c r="H30" s="234"/>
      <c r="I30" s="234"/>
    </row>
    <row r="31" spans="1:16" s="85" customFormat="1" ht="15" customHeight="1" x14ac:dyDescent="0.25">
      <c r="A31" s="4" t="s">
        <v>31</v>
      </c>
      <c r="B31" s="210" t="s">
        <v>159</v>
      </c>
      <c r="C31" s="211"/>
    </row>
    <row r="32" spans="1:16"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9">
    <mergeCell ref="M24:P25"/>
    <mergeCell ref="B32:D32"/>
    <mergeCell ref="B2:I2"/>
    <mergeCell ref="B29:I29"/>
    <mergeCell ref="B30:I30"/>
    <mergeCell ref="B31:C31"/>
    <mergeCell ref="B3:B4"/>
    <mergeCell ref="C3:E3"/>
    <mergeCell ref="F3:I3"/>
  </mergeCells>
  <hyperlinks>
    <hyperlink ref="C1" location="Índice!A1" display="[índice Ç]" xr:uid="{00000000-0004-0000-0B00-000000000000}"/>
    <hyperlink ref="B32" r:id="rId1" display="http://www.observatorioemigracao.pt/np4/8218" xr:uid="{DC245629-00CB-4760-850D-06FE533CF096}"/>
    <hyperlink ref="B32:C32" r:id="rId2" display="ttp://www.observatorioemigracao.pt/np4/8218" xr:uid="{2F4C6684-05F8-4B3F-927E-E3E7C77E30F5}"/>
    <hyperlink ref="B32:D32" r:id="rId3" display="http://www.observatorioemigracao.pt/np4/10517" xr:uid="{FA927E39-1BAA-4BAB-9E22-FB82C3A670B3}"/>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2"/>
  <sheetViews>
    <sheetView showGridLines="0" workbookViewId="0">
      <selection activeCell="A31" sqref="A31:XFD32"/>
    </sheetView>
  </sheetViews>
  <sheetFormatPr defaultColWidth="8.85546875" defaultRowHeight="15" x14ac:dyDescent="0.25"/>
  <cols>
    <col min="1" max="1" width="12.7109375" customWidth="1"/>
    <col min="2" max="8" width="18.7109375" customWidth="1"/>
  </cols>
  <sheetData>
    <row r="1" spans="1:9" ht="30" customHeight="1" x14ac:dyDescent="0.25">
      <c r="A1" s="24" t="s">
        <v>62</v>
      </c>
      <c r="B1" s="48"/>
      <c r="C1" s="35" t="s">
        <v>71</v>
      </c>
      <c r="D1" s="33"/>
      <c r="E1" s="59"/>
      <c r="F1" s="59"/>
      <c r="G1" s="59"/>
      <c r="H1" s="35"/>
      <c r="I1" s="59"/>
    </row>
    <row r="2" spans="1:9" ht="30" customHeight="1" thickBot="1" x14ac:dyDescent="0.3">
      <c r="A2" s="60"/>
      <c r="B2" s="258" t="s">
        <v>143</v>
      </c>
      <c r="C2" s="258"/>
      <c r="D2" s="258"/>
      <c r="E2" s="255"/>
      <c r="F2" s="256"/>
      <c r="G2" s="256"/>
      <c r="H2" s="256"/>
      <c r="I2" s="60"/>
    </row>
    <row r="3" spans="1:9" ht="30" customHeight="1" x14ac:dyDescent="0.25">
      <c r="A3" s="60"/>
      <c r="B3" s="238" t="s">
        <v>9</v>
      </c>
      <c r="C3" s="248" t="s">
        <v>12</v>
      </c>
      <c r="D3" s="250" t="s">
        <v>45</v>
      </c>
      <c r="E3" s="260"/>
      <c r="F3" s="242" t="s">
        <v>46</v>
      </c>
      <c r="G3" s="261"/>
      <c r="H3" s="261"/>
      <c r="I3" s="60"/>
    </row>
    <row r="4" spans="1:9" ht="45" customHeight="1" x14ac:dyDescent="0.25">
      <c r="A4" s="60"/>
      <c r="B4" s="239"/>
      <c r="C4" s="259"/>
      <c r="D4" s="37" t="s">
        <v>2</v>
      </c>
      <c r="E4" s="38" t="s">
        <v>42</v>
      </c>
      <c r="F4" s="37" t="s">
        <v>2</v>
      </c>
      <c r="G4" s="38" t="s">
        <v>42</v>
      </c>
      <c r="H4" s="45" t="s">
        <v>47</v>
      </c>
      <c r="I4" s="21"/>
    </row>
    <row r="5" spans="1:9" x14ac:dyDescent="0.25">
      <c r="A5" s="60"/>
      <c r="B5" s="101" t="s">
        <v>20</v>
      </c>
      <c r="C5" s="164">
        <v>83577140</v>
      </c>
      <c r="D5" s="102">
        <v>14061640</v>
      </c>
      <c r="E5" s="139">
        <f t="shared" ref="E5" si="0">D5/C5*100</f>
        <v>16.82474418244032</v>
      </c>
      <c r="F5" s="125">
        <v>140185</v>
      </c>
      <c r="G5" s="139">
        <f>F5/C5*100</f>
        <v>0.16773127197221632</v>
      </c>
      <c r="H5" s="139">
        <f>F5/D5*100</f>
        <v>0.99693207904625636</v>
      </c>
      <c r="I5" s="21"/>
    </row>
    <row r="6" spans="1:9" x14ac:dyDescent="0.25">
      <c r="A6" s="60"/>
      <c r="B6" s="104" t="s">
        <v>4</v>
      </c>
      <c r="C6" s="141" t="s">
        <v>5</v>
      </c>
      <c r="D6" s="105" t="s">
        <v>5</v>
      </c>
      <c r="E6" s="143" t="s">
        <v>5</v>
      </c>
      <c r="F6" s="129" t="s">
        <v>5</v>
      </c>
      <c r="G6" s="143" t="s">
        <v>5</v>
      </c>
      <c r="H6" s="143" t="s">
        <v>5</v>
      </c>
      <c r="I6" s="21"/>
    </row>
    <row r="7" spans="1:9" x14ac:dyDescent="0.25">
      <c r="A7" s="76"/>
      <c r="B7" s="104" t="s">
        <v>14</v>
      </c>
      <c r="C7" s="141" t="s">
        <v>5</v>
      </c>
      <c r="D7" s="105" t="s">
        <v>5</v>
      </c>
      <c r="E7" s="143" t="s">
        <v>5</v>
      </c>
      <c r="F7" s="129" t="s">
        <v>5</v>
      </c>
      <c r="G7" s="143" t="s">
        <v>5</v>
      </c>
      <c r="H7" s="143" t="s">
        <v>5</v>
      </c>
      <c r="I7" s="21"/>
    </row>
    <row r="8" spans="1:9" x14ac:dyDescent="0.25">
      <c r="A8" s="60"/>
      <c r="B8" s="104" t="s">
        <v>15</v>
      </c>
      <c r="C8" s="141">
        <v>9158750</v>
      </c>
      <c r="D8" s="105">
        <v>1800866</v>
      </c>
      <c r="E8" s="143">
        <f t="shared" ref="E8:E26" si="1">D8/C8*100</f>
        <v>19.662792411628224</v>
      </c>
      <c r="F8" s="129">
        <v>5044</v>
      </c>
      <c r="G8" s="143">
        <f>F8/C8*100</f>
        <v>5.5073017606114369E-2</v>
      </c>
      <c r="H8" s="143">
        <f>F8/D8*100</f>
        <v>0.28008746902878945</v>
      </c>
      <c r="I8" s="21"/>
    </row>
    <row r="9" spans="1:9" x14ac:dyDescent="0.25">
      <c r="A9" s="60"/>
      <c r="B9" s="107" t="s">
        <v>29</v>
      </c>
      <c r="C9" s="145">
        <v>11817096</v>
      </c>
      <c r="D9" s="108">
        <v>1657893</v>
      </c>
      <c r="E9" s="131">
        <f t="shared" si="1"/>
        <v>14.029614382416797</v>
      </c>
      <c r="F9" s="132">
        <v>55273</v>
      </c>
      <c r="G9" s="131">
        <f>F9/C9*100</f>
        <v>0.46773758967516221</v>
      </c>
      <c r="H9" s="131">
        <f>F9/D9*100</f>
        <v>3.3339304768160547</v>
      </c>
      <c r="I9" s="21"/>
    </row>
    <row r="10" spans="1:9" x14ac:dyDescent="0.25">
      <c r="A10" s="60"/>
      <c r="B10" s="107" t="s">
        <v>16</v>
      </c>
      <c r="C10" s="141" t="s">
        <v>5</v>
      </c>
      <c r="D10" s="108" t="s">
        <v>5</v>
      </c>
      <c r="E10" s="131" t="s">
        <v>5</v>
      </c>
      <c r="F10" s="132" t="s">
        <v>5</v>
      </c>
      <c r="G10" s="131" t="s">
        <v>5</v>
      </c>
      <c r="H10" s="131" t="s">
        <v>5</v>
      </c>
      <c r="I10" s="21"/>
    </row>
    <row r="11" spans="1:9" x14ac:dyDescent="0.25">
      <c r="A11" s="60"/>
      <c r="B11" s="107" t="s">
        <v>6</v>
      </c>
      <c r="C11" s="141" t="s">
        <v>5</v>
      </c>
      <c r="D11" s="108" t="s">
        <v>5</v>
      </c>
      <c r="E11" s="131" t="s">
        <v>5</v>
      </c>
      <c r="F11" s="132" t="s">
        <v>5</v>
      </c>
      <c r="G11" s="131" t="s">
        <v>5</v>
      </c>
      <c r="H11" s="131" t="s">
        <v>5</v>
      </c>
      <c r="I11" s="21"/>
    </row>
    <row r="12" spans="1:9" x14ac:dyDescent="0.25">
      <c r="A12" s="60"/>
      <c r="B12" s="107" t="s">
        <v>17</v>
      </c>
      <c r="C12" s="145">
        <v>36328475</v>
      </c>
      <c r="D12" s="108">
        <v>3185250</v>
      </c>
      <c r="E12" s="131">
        <f t="shared" si="1"/>
        <v>8.7679155263192303</v>
      </c>
      <c r="F12" s="132">
        <v>24270</v>
      </c>
      <c r="G12" s="131">
        <f>F12/C12*100</f>
        <v>6.680709828860143E-2</v>
      </c>
      <c r="H12" s="131">
        <f>F12/D12*100</f>
        <v>0.76194961149046392</v>
      </c>
      <c r="I12" s="21"/>
    </row>
    <row r="13" spans="1:9" x14ac:dyDescent="0.25">
      <c r="A13" s="60"/>
      <c r="B13" s="107" t="s">
        <v>18</v>
      </c>
      <c r="C13" s="145">
        <v>5961249</v>
      </c>
      <c r="D13" s="108">
        <v>649994</v>
      </c>
      <c r="E13" s="194">
        <f t="shared" si="1"/>
        <v>10.903654586480114</v>
      </c>
      <c r="F13" s="201">
        <v>4161</v>
      </c>
      <c r="G13" s="131">
        <f>'Quadro 2.13'!F13/C13*100</f>
        <v>6.9800808521838287E-2</v>
      </c>
      <c r="H13" s="131">
        <f>'Quadro 2.13'!F13/D13*100</f>
        <v>0.64015975532081837</v>
      </c>
      <c r="I13" s="21"/>
    </row>
    <row r="14" spans="1:9" x14ac:dyDescent="0.25">
      <c r="A14" s="60"/>
      <c r="B14" s="107" t="s">
        <v>26</v>
      </c>
      <c r="C14" s="145">
        <v>48619695</v>
      </c>
      <c r="D14" s="108">
        <v>6502282</v>
      </c>
      <c r="E14" s="131">
        <f t="shared" si="1"/>
        <v>13.373761394430797</v>
      </c>
      <c r="F14" s="132">
        <v>106843</v>
      </c>
      <c r="G14" s="131">
        <f t="shared" ref="G14:G26" si="2">F14/C14*100</f>
        <v>0.21975250975967664</v>
      </c>
      <c r="H14" s="131">
        <f t="shared" ref="H14:H26" si="3">F14/D14*100</f>
        <v>1.6431615854249324</v>
      </c>
      <c r="I14" s="21"/>
    </row>
    <row r="15" spans="1:9" x14ac:dyDescent="0.25">
      <c r="A15" s="60"/>
      <c r="B15" s="107" t="s">
        <v>36</v>
      </c>
      <c r="C15" s="145">
        <v>326195440</v>
      </c>
      <c r="D15" s="108">
        <v>21169137</v>
      </c>
      <c r="E15" s="131">
        <f t="shared" si="1"/>
        <v>6.489709666082395</v>
      </c>
      <c r="F15" s="132">
        <v>34793</v>
      </c>
      <c r="G15" s="131">
        <f t="shared" si="2"/>
        <v>1.0666304838596151E-2</v>
      </c>
      <c r="H15" s="131">
        <f t="shared" si="3"/>
        <v>0.16435719604441126</v>
      </c>
      <c r="I15" s="21"/>
    </row>
    <row r="16" spans="1:9" x14ac:dyDescent="0.25">
      <c r="A16" s="60"/>
      <c r="B16" s="107" t="s">
        <v>19</v>
      </c>
      <c r="C16" s="145">
        <v>68436616</v>
      </c>
      <c r="D16" s="108">
        <v>6028000</v>
      </c>
      <c r="E16" s="131">
        <f t="shared" si="1"/>
        <v>8.8081503036327806</v>
      </c>
      <c r="F16" s="132">
        <v>537000</v>
      </c>
      <c r="G16" s="131">
        <f t="shared" si="2"/>
        <v>0.78466766971645707</v>
      </c>
      <c r="H16" s="131">
        <f t="shared" si="3"/>
        <v>8.9084273390842732</v>
      </c>
      <c r="I16" s="21"/>
    </row>
    <row r="17" spans="1:9" x14ac:dyDescent="0.25">
      <c r="A17" s="60"/>
      <c r="B17" s="107" t="s">
        <v>24</v>
      </c>
      <c r="C17" s="145">
        <v>17942942</v>
      </c>
      <c r="D17" s="108">
        <v>1544097</v>
      </c>
      <c r="E17" s="131">
        <f t="shared" si="1"/>
        <v>8.605595448059745</v>
      </c>
      <c r="F17" s="132">
        <v>34643</v>
      </c>
      <c r="G17" s="131">
        <f t="shared" si="2"/>
        <v>0.19307313148534949</v>
      </c>
      <c r="H17" s="131">
        <f t="shared" si="3"/>
        <v>2.2435766664918071</v>
      </c>
      <c r="I17" s="21"/>
    </row>
    <row r="18" spans="1:9" x14ac:dyDescent="0.25">
      <c r="A18" s="60"/>
      <c r="B18" s="107" t="s">
        <v>32</v>
      </c>
      <c r="C18" s="145">
        <v>5084879</v>
      </c>
      <c r="D18" s="108">
        <v>801389</v>
      </c>
      <c r="E18" s="131">
        <f t="shared" si="1"/>
        <v>15.760237362580309</v>
      </c>
      <c r="F18" s="132">
        <v>8310</v>
      </c>
      <c r="G18" s="131">
        <f t="shared" si="2"/>
        <v>0.16342571770144385</v>
      </c>
      <c r="H18" s="131">
        <f t="shared" si="3"/>
        <v>1.0369495962634876</v>
      </c>
      <c r="I18" s="21"/>
    </row>
    <row r="19" spans="1:9" x14ac:dyDescent="0.25">
      <c r="A19" s="60"/>
      <c r="B19" s="107" t="s">
        <v>21</v>
      </c>
      <c r="C19" s="145">
        <v>58997201</v>
      </c>
      <c r="D19" s="108">
        <v>5253658</v>
      </c>
      <c r="E19" s="131">
        <f t="shared" si="1"/>
        <v>8.9049275405455255</v>
      </c>
      <c r="F19" s="132">
        <v>7518</v>
      </c>
      <c r="G19" s="131">
        <f t="shared" si="2"/>
        <v>1.2742977416843894E-2</v>
      </c>
      <c r="H19" s="131">
        <f t="shared" si="3"/>
        <v>0.14310029316716086</v>
      </c>
      <c r="I19" s="21"/>
    </row>
    <row r="20" spans="1:9" x14ac:dyDescent="0.25">
      <c r="A20" s="60"/>
      <c r="B20" s="107" t="s">
        <v>22</v>
      </c>
      <c r="C20" s="145">
        <v>672050</v>
      </c>
      <c r="D20" s="108">
        <v>317678</v>
      </c>
      <c r="E20" s="131">
        <f t="shared" si="1"/>
        <v>47.269994792054163</v>
      </c>
      <c r="F20" s="132">
        <v>90915</v>
      </c>
      <c r="G20" s="131">
        <f t="shared" si="2"/>
        <v>13.528011308682389</v>
      </c>
      <c r="H20" s="131">
        <f t="shared" si="3"/>
        <v>28.618601225139923</v>
      </c>
      <c r="I20" s="21"/>
    </row>
    <row r="21" spans="1:9" x14ac:dyDescent="0.25">
      <c r="A21" s="60"/>
      <c r="B21" s="107" t="s">
        <v>56</v>
      </c>
      <c r="C21" s="145">
        <v>682070</v>
      </c>
      <c r="D21" s="108">
        <v>73691</v>
      </c>
      <c r="E21" s="131">
        <f t="shared" si="1"/>
        <v>10.804023047487794</v>
      </c>
      <c r="F21" s="132">
        <v>8991</v>
      </c>
      <c r="G21" s="131">
        <f t="shared" si="2"/>
        <v>1.3181931473309192</v>
      </c>
      <c r="H21" s="131">
        <f t="shared" si="3"/>
        <v>12.200947198436715</v>
      </c>
      <c r="I21" s="21"/>
    </row>
    <row r="22" spans="1:9" x14ac:dyDescent="0.25">
      <c r="A22" s="60"/>
      <c r="B22" s="107" t="s">
        <v>23</v>
      </c>
      <c r="C22" s="145">
        <v>20252223</v>
      </c>
      <c r="D22" s="108">
        <v>142315</v>
      </c>
      <c r="E22" s="131">
        <f t="shared" si="1"/>
        <v>0.70271298118729975</v>
      </c>
      <c r="F22" s="132">
        <v>5560</v>
      </c>
      <c r="G22" s="131">
        <f t="shared" si="2"/>
        <v>2.745377630890199E-2</v>
      </c>
      <c r="H22" s="131">
        <f t="shared" si="3"/>
        <v>3.906826406211573</v>
      </c>
      <c r="I22" s="21"/>
    </row>
    <row r="23" spans="1:9" x14ac:dyDescent="0.25">
      <c r="A23" s="60"/>
      <c r="B23" s="107" t="s">
        <v>25</v>
      </c>
      <c r="C23" s="145">
        <v>5550203</v>
      </c>
      <c r="D23" s="108">
        <v>633402</v>
      </c>
      <c r="E23" s="131">
        <f t="shared" si="1"/>
        <v>11.412231228299218</v>
      </c>
      <c r="F23" s="132">
        <v>6331</v>
      </c>
      <c r="G23" s="131">
        <f t="shared" si="2"/>
        <v>0.11406789985879796</v>
      </c>
      <c r="H23" s="131">
        <f t="shared" si="3"/>
        <v>0.99952320958885499</v>
      </c>
      <c r="I23" s="21"/>
    </row>
    <row r="24" spans="1:9" x14ac:dyDescent="0.25">
      <c r="A24" s="60"/>
      <c r="B24" s="107" t="s">
        <v>28</v>
      </c>
      <c r="C24" s="145">
        <v>66282000</v>
      </c>
      <c r="D24" s="108">
        <v>6068000</v>
      </c>
      <c r="E24" s="131">
        <f t="shared" si="1"/>
        <v>9.1548233306176634</v>
      </c>
      <c r="F24" s="132">
        <v>268245</v>
      </c>
      <c r="G24" s="131">
        <f t="shared" si="2"/>
        <v>0.40470263419933011</v>
      </c>
      <c r="H24" s="131">
        <f t="shared" si="3"/>
        <v>4.42064930784443</v>
      </c>
      <c r="I24" s="21"/>
    </row>
    <row r="25" spans="1:9" x14ac:dyDescent="0.25">
      <c r="A25" s="60"/>
      <c r="B25" s="107" t="s">
        <v>27</v>
      </c>
      <c r="C25" s="145">
        <v>10587710</v>
      </c>
      <c r="D25" s="108">
        <v>831813</v>
      </c>
      <c r="E25" s="131">
        <f t="shared" si="1"/>
        <v>7.8564014314710162</v>
      </c>
      <c r="F25" s="132">
        <v>4105</v>
      </c>
      <c r="G25" s="131">
        <f t="shared" si="2"/>
        <v>3.8771367935087002E-2</v>
      </c>
      <c r="H25" s="131">
        <f t="shared" si="3"/>
        <v>0.49350034202398857</v>
      </c>
      <c r="I25" s="21"/>
    </row>
    <row r="26" spans="1:9" x14ac:dyDescent="0.25">
      <c r="A26" s="60"/>
      <c r="B26" s="107" t="s">
        <v>30</v>
      </c>
      <c r="C26" s="145">
        <v>9051029</v>
      </c>
      <c r="D26" s="108">
        <v>2479888</v>
      </c>
      <c r="E26" s="131">
        <f t="shared" si="1"/>
        <v>27.398962040669627</v>
      </c>
      <c r="F26" s="132">
        <v>257258</v>
      </c>
      <c r="G26" s="131">
        <f t="shared" si="2"/>
        <v>2.8423066592759785</v>
      </c>
      <c r="H26" s="131">
        <f t="shared" si="3"/>
        <v>10.373774944674921</v>
      </c>
      <c r="I26" s="21"/>
    </row>
    <row r="27" spans="1:9" ht="15.75" thickBot="1" x14ac:dyDescent="0.3">
      <c r="A27" s="60"/>
      <c r="B27" s="110" t="s">
        <v>3</v>
      </c>
      <c r="C27" s="148" t="s">
        <v>5</v>
      </c>
      <c r="D27" s="111" t="s">
        <v>5</v>
      </c>
      <c r="E27" s="136" t="s">
        <v>5</v>
      </c>
      <c r="F27" s="134" t="s">
        <v>5</v>
      </c>
      <c r="G27" s="136" t="s">
        <v>5</v>
      </c>
      <c r="H27" s="136" t="s">
        <v>5</v>
      </c>
      <c r="I27" s="21"/>
    </row>
    <row r="28" spans="1:9" x14ac:dyDescent="0.25">
      <c r="A28" s="60"/>
      <c r="B28" s="3"/>
      <c r="C28" s="3"/>
      <c r="D28" s="3"/>
      <c r="E28" s="3"/>
      <c r="F28" s="4"/>
      <c r="G28" s="4"/>
      <c r="H28" s="4"/>
      <c r="I28" s="21"/>
    </row>
    <row r="29" spans="1:9" ht="15" customHeight="1" x14ac:dyDescent="0.25">
      <c r="A29" s="26" t="s">
        <v>7</v>
      </c>
      <c r="B29" s="226" t="s">
        <v>144</v>
      </c>
      <c r="C29" s="219"/>
      <c r="D29" s="219"/>
      <c r="E29" s="219"/>
      <c r="F29" s="219"/>
      <c r="G29" s="219"/>
      <c r="H29" s="219"/>
      <c r="I29" s="4"/>
    </row>
    <row r="30" spans="1:9" ht="60" customHeight="1" x14ac:dyDescent="0.25">
      <c r="A30" s="26" t="s">
        <v>8</v>
      </c>
      <c r="B30" s="226" t="s">
        <v>90</v>
      </c>
      <c r="C30" s="226"/>
      <c r="D30" s="226"/>
      <c r="E30" s="226"/>
      <c r="F30" s="219"/>
      <c r="G30" s="219"/>
      <c r="H30" s="219"/>
      <c r="I30" s="21"/>
    </row>
    <row r="31" spans="1:9" s="85" customFormat="1" ht="15" customHeight="1" x14ac:dyDescent="0.25">
      <c r="A31" s="4" t="s">
        <v>31</v>
      </c>
      <c r="B31" s="210" t="s">
        <v>151</v>
      </c>
      <c r="C31" s="211"/>
    </row>
    <row r="32" spans="1:9" s="85" customFormat="1" ht="15" customHeight="1" x14ac:dyDescent="0.25">
      <c r="A32" s="97" t="s">
        <v>1</v>
      </c>
      <c r="B32" s="212" t="s">
        <v>152</v>
      </c>
      <c r="C32" s="212"/>
      <c r="D32" s="212"/>
      <c r="E32" s="185"/>
      <c r="F32" s="185"/>
      <c r="G32" s="185"/>
      <c r="H32" s="98"/>
    </row>
  </sheetData>
  <sortState xmlns:xlrd2="http://schemas.microsoft.com/office/spreadsheetml/2017/richdata2" ref="B6:H27">
    <sortCondition ref="B5"/>
  </sortState>
  <mergeCells count="9">
    <mergeCell ref="B32:D32"/>
    <mergeCell ref="B31:C31"/>
    <mergeCell ref="B30:H30"/>
    <mergeCell ref="B2:H2"/>
    <mergeCell ref="B3:B4"/>
    <mergeCell ref="C3:C4"/>
    <mergeCell ref="D3:E3"/>
    <mergeCell ref="F3:H3"/>
    <mergeCell ref="B29:H29"/>
  </mergeCells>
  <hyperlinks>
    <hyperlink ref="C1" location="Índice!A1" display="[índice Ç]" xr:uid="{00000000-0004-0000-0C00-000000000000}"/>
    <hyperlink ref="B32" r:id="rId1" display="http://www.observatorioemigracao.pt/np4/8218" xr:uid="{58F463FE-06F7-45EE-9DDB-04A84673FC90}"/>
    <hyperlink ref="B32:C32" r:id="rId2" display="ttp://www.observatorioemigracao.pt/np4/8218" xr:uid="{BC76F1BD-F52A-4B30-A350-CE08137389D4}"/>
    <hyperlink ref="B32:D32" r:id="rId3" display="http://www.observatorioemigracao.pt/np4/10517" xr:uid="{43DDD080-E302-4FF7-854D-226DB5167AA1}"/>
  </hyperlinks>
  <printOptions horizontalCentered="1"/>
  <pageMargins left="0.70866141732283472" right="0.70866141732283472" top="0.74803149606299213" bottom="0.74803149606299213" header="0.31496062992125984" footer="0.31496062992125984"/>
  <pageSetup paperSize="9" scale="85" fitToWidth="0" orientation="landscape" horizontalDpi="4294967293" r:id="rId4"/>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1"/>
  <sheetViews>
    <sheetView showGridLines="0" topLeftCell="A3" workbookViewId="0">
      <selection activeCell="A31" sqref="A31:XFD32"/>
    </sheetView>
  </sheetViews>
  <sheetFormatPr defaultColWidth="8.7109375" defaultRowHeight="12" customHeight="1" x14ac:dyDescent="0.25"/>
  <cols>
    <col min="1" max="1" width="12.7109375" style="80" customWidth="1"/>
    <col min="2" max="5" width="18.7109375" style="1" customWidth="1"/>
    <col min="6" max="6" width="18.7109375" customWidth="1"/>
    <col min="7" max="9" width="18.7109375" style="1" customWidth="1"/>
    <col min="10" max="11" width="8.7109375" style="1" customWidth="1"/>
    <col min="12" max="16384" width="8.7109375" style="1"/>
  </cols>
  <sheetData>
    <row r="1" spans="1:19" ht="30" customHeight="1" x14ac:dyDescent="0.25">
      <c r="A1" s="24" t="s">
        <v>0</v>
      </c>
      <c r="B1" s="48"/>
      <c r="C1" s="35" t="s">
        <v>71</v>
      </c>
      <c r="D1" s="7"/>
      <c r="I1" s="35"/>
    </row>
    <row r="2" spans="1:19" ht="30" customHeight="1" thickBot="1" x14ac:dyDescent="0.3">
      <c r="B2" s="220" t="s">
        <v>146</v>
      </c>
      <c r="C2" s="220"/>
      <c r="D2" s="220"/>
      <c r="E2" s="220"/>
      <c r="F2" s="220"/>
      <c r="G2" s="220"/>
      <c r="H2" s="220"/>
      <c r="I2" s="220"/>
    </row>
    <row r="3" spans="1:19" ht="30" customHeight="1" x14ac:dyDescent="0.25">
      <c r="B3" s="238" t="s">
        <v>9</v>
      </c>
      <c r="C3" s="242" t="s">
        <v>69</v>
      </c>
      <c r="D3" s="243"/>
      <c r="E3" s="244"/>
      <c r="F3" s="242" t="s">
        <v>46</v>
      </c>
      <c r="G3" s="243"/>
      <c r="H3" s="243"/>
      <c r="I3" s="243"/>
    </row>
    <row r="4" spans="1:19" ht="45" customHeight="1" x14ac:dyDescent="0.25">
      <c r="B4" s="239"/>
      <c r="C4" s="89">
        <v>2024</v>
      </c>
      <c r="D4" s="45">
        <v>2023</v>
      </c>
      <c r="E4" s="90" t="s">
        <v>63</v>
      </c>
      <c r="F4" s="89">
        <v>2024</v>
      </c>
      <c r="G4" s="45">
        <v>2023</v>
      </c>
      <c r="H4" s="45" t="s">
        <v>64</v>
      </c>
      <c r="I4" s="45" t="s">
        <v>63</v>
      </c>
    </row>
    <row r="5" spans="1:19" ht="15" customHeight="1" x14ac:dyDescent="0.25">
      <c r="B5" s="101" t="s">
        <v>20</v>
      </c>
      <c r="C5" s="125">
        <v>14061640</v>
      </c>
      <c r="D5" s="103">
        <v>13895865</v>
      </c>
      <c r="E5" s="126">
        <f>(C5/D5*100)-100</f>
        <v>1.1929807896089812</v>
      </c>
      <c r="F5" s="103">
        <v>140185</v>
      </c>
      <c r="G5" s="103">
        <v>140275</v>
      </c>
      <c r="H5" s="127">
        <f>F5-G5</f>
        <v>-90</v>
      </c>
      <c r="I5" s="128">
        <f>(F5/G5*100)-100</f>
        <v>-6.4159686330427235E-2</v>
      </c>
    </row>
    <row r="6" spans="1:19" ht="15" customHeight="1" x14ac:dyDescent="0.25">
      <c r="B6" s="104" t="s">
        <v>4</v>
      </c>
      <c r="C6" s="129" t="s">
        <v>5</v>
      </c>
      <c r="D6" s="106" t="s">
        <v>5</v>
      </c>
      <c r="E6" s="130" t="s">
        <v>5</v>
      </c>
      <c r="F6" s="106" t="s">
        <v>5</v>
      </c>
      <c r="G6" s="106" t="s">
        <v>5</v>
      </c>
      <c r="H6" s="109" t="s">
        <v>5</v>
      </c>
      <c r="I6" s="131" t="s">
        <v>5</v>
      </c>
    </row>
    <row r="7" spans="1:19" ht="15" customHeight="1" x14ac:dyDescent="0.25">
      <c r="B7" s="104" t="s">
        <v>14</v>
      </c>
      <c r="C7" s="129" t="s">
        <v>5</v>
      </c>
      <c r="D7" s="106" t="s">
        <v>5</v>
      </c>
      <c r="E7" s="130" t="s">
        <v>5</v>
      </c>
      <c r="F7" s="106" t="s">
        <v>5</v>
      </c>
      <c r="G7" s="106" t="s">
        <v>5</v>
      </c>
      <c r="H7" s="109" t="s">
        <v>5</v>
      </c>
      <c r="I7" s="131" t="s">
        <v>5</v>
      </c>
    </row>
    <row r="8" spans="1:19" ht="15" customHeight="1" x14ac:dyDescent="0.25">
      <c r="B8" s="104" t="s">
        <v>15</v>
      </c>
      <c r="C8" s="129">
        <v>1800866</v>
      </c>
      <c r="D8" s="106">
        <v>1729820</v>
      </c>
      <c r="E8" s="130">
        <f t="shared" ref="E8:E26" si="0">(C8/D8*100)-100</f>
        <v>4.1071325340208915</v>
      </c>
      <c r="F8" s="106">
        <v>5044</v>
      </c>
      <c r="G8" s="106">
        <v>4799</v>
      </c>
      <c r="H8" s="109">
        <f t="shared" ref="H8:H26" si="1">F8-G8</f>
        <v>245</v>
      </c>
      <c r="I8" s="131">
        <f t="shared" ref="I8:I26" si="2">(F8/G8*100)-100</f>
        <v>5.1052302563034004</v>
      </c>
    </row>
    <row r="9" spans="1:19" ht="15" customHeight="1" x14ac:dyDescent="0.25">
      <c r="B9" s="107" t="s">
        <v>29</v>
      </c>
      <c r="C9" s="132">
        <v>1657893</v>
      </c>
      <c r="D9" s="109">
        <v>1615598</v>
      </c>
      <c r="E9" s="133">
        <f t="shared" si="0"/>
        <v>2.6179160905126082</v>
      </c>
      <c r="F9" s="109">
        <v>55273</v>
      </c>
      <c r="G9" s="109">
        <v>53314</v>
      </c>
      <c r="H9" s="109">
        <f t="shared" si="1"/>
        <v>1959</v>
      </c>
      <c r="I9" s="131">
        <f t="shared" si="2"/>
        <v>3.6744569906591096</v>
      </c>
    </row>
    <row r="10" spans="1:19" ht="15" customHeight="1" x14ac:dyDescent="0.25">
      <c r="B10" s="107" t="s">
        <v>16</v>
      </c>
      <c r="C10" s="132" t="s">
        <v>5</v>
      </c>
      <c r="D10" s="109" t="s">
        <v>5</v>
      </c>
      <c r="E10" s="133" t="s">
        <v>5</v>
      </c>
      <c r="F10" s="109" t="s">
        <v>5</v>
      </c>
      <c r="G10" s="109" t="s">
        <v>5</v>
      </c>
      <c r="H10" s="109" t="s">
        <v>5</v>
      </c>
      <c r="I10" s="131" t="s">
        <v>5</v>
      </c>
    </row>
    <row r="11" spans="1:19" ht="15" customHeight="1" x14ac:dyDescent="0.25">
      <c r="B11" s="107" t="s">
        <v>6</v>
      </c>
      <c r="C11" s="132" t="s">
        <v>5</v>
      </c>
      <c r="D11" s="109" t="s">
        <v>5</v>
      </c>
      <c r="E11" s="133" t="s">
        <v>5</v>
      </c>
      <c r="F11" s="109" t="s">
        <v>5</v>
      </c>
      <c r="G11" s="109" t="s">
        <v>5</v>
      </c>
      <c r="H11" s="109" t="s">
        <v>5</v>
      </c>
      <c r="I11" s="131" t="s">
        <v>5</v>
      </c>
      <c r="M11" s="230"/>
      <c r="N11" s="230"/>
      <c r="O11" s="230"/>
      <c r="P11" s="230"/>
      <c r="Q11" s="230"/>
      <c r="R11" s="230"/>
      <c r="S11" s="230"/>
    </row>
    <row r="12" spans="1:19" ht="15" customHeight="1" x14ac:dyDescent="0.25">
      <c r="B12" s="107" t="s">
        <v>17</v>
      </c>
      <c r="C12" s="132" t="s">
        <v>5</v>
      </c>
      <c r="D12" s="109" t="s">
        <v>5</v>
      </c>
      <c r="E12" s="133" t="s">
        <v>5</v>
      </c>
      <c r="F12" s="109" t="s">
        <v>5</v>
      </c>
      <c r="G12" s="109" t="s">
        <v>5</v>
      </c>
      <c r="H12" s="109" t="s">
        <v>5</v>
      </c>
      <c r="I12" s="131" t="s">
        <v>5</v>
      </c>
      <c r="M12" s="230"/>
      <c r="N12" s="230"/>
      <c r="O12" s="230"/>
      <c r="P12" s="230"/>
      <c r="Q12" s="230"/>
      <c r="R12" s="230"/>
      <c r="S12" s="230"/>
    </row>
    <row r="13" spans="1:19" ht="15" customHeight="1" x14ac:dyDescent="0.25">
      <c r="B13" s="107" t="s">
        <v>18</v>
      </c>
      <c r="C13" s="132">
        <v>649994</v>
      </c>
      <c r="D13" s="109">
        <v>621167</v>
      </c>
      <c r="E13" s="133">
        <f t="shared" si="0"/>
        <v>4.6407809816039816</v>
      </c>
      <c r="F13" s="132">
        <v>4161</v>
      </c>
      <c r="G13" s="109">
        <v>3789</v>
      </c>
      <c r="H13" s="109">
        <f>F13-G13</f>
        <v>372</v>
      </c>
      <c r="I13" s="131">
        <f>(F13/G13*100)-100</f>
        <v>9.8178939034045953</v>
      </c>
    </row>
    <row r="14" spans="1:19" ht="15" customHeight="1" x14ac:dyDescent="0.25">
      <c r="B14" s="107" t="s">
        <v>26</v>
      </c>
      <c r="C14" s="132">
        <v>6502282</v>
      </c>
      <c r="D14" s="109">
        <v>6089620</v>
      </c>
      <c r="E14" s="133">
        <f t="shared" si="0"/>
        <v>6.7764819479704954</v>
      </c>
      <c r="F14" s="109">
        <v>106843</v>
      </c>
      <c r="G14" s="109">
        <v>103656</v>
      </c>
      <c r="H14" s="109">
        <f>F14-G14</f>
        <v>3187</v>
      </c>
      <c r="I14" s="131">
        <f>(F14/G14*100)-100</f>
        <v>3.0745928841552796</v>
      </c>
    </row>
    <row r="15" spans="1:19" ht="15" customHeight="1" x14ac:dyDescent="0.25">
      <c r="B15" s="107" t="s">
        <v>36</v>
      </c>
      <c r="C15" s="132" t="s">
        <v>5</v>
      </c>
      <c r="D15" s="109" t="s">
        <v>5</v>
      </c>
      <c r="E15" s="133" t="s">
        <v>5</v>
      </c>
      <c r="F15" s="109" t="s">
        <v>5</v>
      </c>
      <c r="G15" s="109" t="s">
        <v>5</v>
      </c>
      <c r="H15" s="109" t="s">
        <v>5</v>
      </c>
      <c r="I15" s="131" t="s">
        <v>5</v>
      </c>
    </row>
    <row r="16" spans="1:19" ht="15" customHeight="1" x14ac:dyDescent="0.25">
      <c r="B16" s="107" t="s">
        <v>19</v>
      </c>
      <c r="C16" s="132">
        <v>6028000</v>
      </c>
      <c r="D16" s="109">
        <v>5622000</v>
      </c>
      <c r="E16" s="133">
        <f t="shared" si="0"/>
        <v>7.2216293134115972</v>
      </c>
      <c r="F16" s="109">
        <v>537000</v>
      </c>
      <c r="G16" s="109">
        <v>549000</v>
      </c>
      <c r="H16" s="109">
        <f t="shared" si="1"/>
        <v>-12000</v>
      </c>
      <c r="I16" s="131">
        <f t="shared" si="2"/>
        <v>-2.1857923497267819</v>
      </c>
      <c r="J16" s="79"/>
      <c r="K16" s="79"/>
      <c r="L16" s="79"/>
      <c r="M16" s="79"/>
      <c r="N16" s="79"/>
      <c r="O16" s="79"/>
    </row>
    <row r="17" spans="1:18" ht="15" customHeight="1" x14ac:dyDescent="0.25">
      <c r="B17" s="107" t="s">
        <v>24</v>
      </c>
      <c r="C17" s="132">
        <v>1544097</v>
      </c>
      <c r="D17" s="109">
        <v>1445351</v>
      </c>
      <c r="E17" s="133">
        <f t="shared" si="0"/>
        <v>6.8319736866685048</v>
      </c>
      <c r="F17" s="109">
        <v>34643</v>
      </c>
      <c r="G17" s="109">
        <v>31226</v>
      </c>
      <c r="H17" s="109">
        <f t="shared" si="1"/>
        <v>3417</v>
      </c>
      <c r="I17" s="131">
        <f t="shared" si="2"/>
        <v>10.942804073528478</v>
      </c>
    </row>
    <row r="18" spans="1:18" ht="15" customHeight="1" x14ac:dyDescent="0.25">
      <c r="B18" s="107" t="s">
        <v>32</v>
      </c>
      <c r="C18" s="132" t="s">
        <v>5</v>
      </c>
      <c r="D18" s="109" t="s">
        <v>5</v>
      </c>
      <c r="E18" s="133" t="s">
        <v>5</v>
      </c>
      <c r="F18" s="109" t="s">
        <v>5</v>
      </c>
      <c r="G18" s="109" t="s">
        <v>5</v>
      </c>
      <c r="H18" s="109" t="s">
        <v>5</v>
      </c>
      <c r="I18" s="131" t="s">
        <v>5</v>
      </c>
    </row>
    <row r="19" spans="1:18" ht="15" customHeight="1" x14ac:dyDescent="0.25">
      <c r="B19" s="107" t="s">
        <v>21</v>
      </c>
      <c r="C19" s="132">
        <v>5253658</v>
      </c>
      <c r="D19" s="109">
        <v>5141341</v>
      </c>
      <c r="E19" s="133">
        <f t="shared" si="0"/>
        <v>2.1845856946660405</v>
      </c>
      <c r="F19" s="109">
        <v>7518</v>
      </c>
      <c r="G19" s="109">
        <v>7064</v>
      </c>
      <c r="H19" s="109">
        <f t="shared" si="1"/>
        <v>454</v>
      </c>
      <c r="I19" s="131">
        <f t="shared" si="2"/>
        <v>6.4269535673839187</v>
      </c>
    </row>
    <row r="20" spans="1:18" ht="15" customHeight="1" x14ac:dyDescent="0.25">
      <c r="B20" s="107" t="s">
        <v>22</v>
      </c>
      <c r="C20" s="132">
        <v>317678</v>
      </c>
      <c r="D20" s="109">
        <v>313407</v>
      </c>
      <c r="E20" s="133">
        <f t="shared" si="0"/>
        <v>1.3627647117007626</v>
      </c>
      <c r="F20" s="109">
        <v>90915</v>
      </c>
      <c r="G20" s="109">
        <v>92101</v>
      </c>
      <c r="H20" s="109">
        <f t="shared" si="1"/>
        <v>-1186</v>
      </c>
      <c r="I20" s="131">
        <f t="shared" si="2"/>
        <v>-1.2877167457465077</v>
      </c>
    </row>
    <row r="21" spans="1:18" ht="15" customHeight="1" x14ac:dyDescent="0.25">
      <c r="B21" s="107" t="s">
        <v>56</v>
      </c>
      <c r="C21" s="132" t="s">
        <v>5</v>
      </c>
      <c r="D21" s="109" t="s">
        <v>5</v>
      </c>
      <c r="E21" s="133" t="s">
        <v>5</v>
      </c>
      <c r="F21" s="109" t="s">
        <v>5</v>
      </c>
      <c r="G21" s="109" t="s">
        <v>5</v>
      </c>
      <c r="H21" s="109" t="s">
        <v>5</v>
      </c>
      <c r="I21" s="131" t="s">
        <v>5</v>
      </c>
    </row>
    <row r="22" spans="1:18" ht="15" customHeight="1" x14ac:dyDescent="0.25">
      <c r="B22" s="107" t="s">
        <v>23</v>
      </c>
      <c r="C22" s="132" t="s">
        <v>5</v>
      </c>
      <c r="D22" s="109" t="s">
        <v>5</v>
      </c>
      <c r="E22" s="133" t="s">
        <v>5</v>
      </c>
      <c r="F22" s="109" t="s">
        <v>5</v>
      </c>
      <c r="G22" s="109" t="s">
        <v>5</v>
      </c>
      <c r="H22" s="109" t="s">
        <v>5</v>
      </c>
      <c r="I22" s="131" t="s">
        <v>5</v>
      </c>
    </row>
    <row r="23" spans="1:18" ht="15" customHeight="1" x14ac:dyDescent="0.25">
      <c r="B23" s="107" t="s">
        <v>25</v>
      </c>
      <c r="C23" s="132">
        <v>633402</v>
      </c>
      <c r="D23" s="109">
        <v>610883</v>
      </c>
      <c r="E23" s="133">
        <f t="shared" si="0"/>
        <v>3.6863032692021136</v>
      </c>
      <c r="F23" s="109">
        <v>6331</v>
      </c>
      <c r="G23" s="109">
        <v>5970</v>
      </c>
      <c r="H23" s="109">
        <f t="shared" si="1"/>
        <v>361</v>
      </c>
      <c r="I23" s="131">
        <f t="shared" si="2"/>
        <v>6.0469011725293029</v>
      </c>
    </row>
    <row r="24" spans="1:18" ht="15" customHeight="1" x14ac:dyDescent="0.25">
      <c r="B24" s="169" t="s">
        <v>28</v>
      </c>
      <c r="C24" s="132">
        <v>6068000</v>
      </c>
      <c r="D24" s="109">
        <v>6227000</v>
      </c>
      <c r="E24" s="133">
        <f t="shared" si="0"/>
        <v>-2.5533964991167437</v>
      </c>
      <c r="F24" s="109">
        <v>268245</v>
      </c>
      <c r="G24" s="109">
        <v>251191</v>
      </c>
      <c r="H24" s="109">
        <f t="shared" si="1"/>
        <v>17054</v>
      </c>
      <c r="I24" s="131">
        <f t="shared" si="2"/>
        <v>6.7892559844898983</v>
      </c>
    </row>
    <row r="25" spans="1:18" ht="15" customHeight="1" x14ac:dyDescent="0.25">
      <c r="B25" s="107" t="s">
        <v>27</v>
      </c>
      <c r="C25" s="132">
        <v>831813</v>
      </c>
      <c r="D25" s="109">
        <v>844095</v>
      </c>
      <c r="E25" s="133">
        <f t="shared" si="0"/>
        <v>-1.4550494908748419</v>
      </c>
      <c r="F25" s="109">
        <v>4105</v>
      </c>
      <c r="G25" s="109">
        <v>3983</v>
      </c>
      <c r="H25" s="109">
        <f t="shared" si="1"/>
        <v>122</v>
      </c>
      <c r="I25" s="131">
        <f t="shared" si="2"/>
        <v>3.0630178257594878</v>
      </c>
    </row>
    <row r="26" spans="1:18" ht="15" customHeight="1" x14ac:dyDescent="0.25">
      <c r="B26" s="107" t="s">
        <v>30</v>
      </c>
      <c r="C26" s="132">
        <v>2479888</v>
      </c>
      <c r="D26" s="109">
        <v>2417288</v>
      </c>
      <c r="E26" s="133">
        <f t="shared" si="0"/>
        <v>2.589679012182259</v>
      </c>
      <c r="F26" s="109">
        <v>257258</v>
      </c>
      <c r="G26" s="109">
        <v>255250</v>
      </c>
      <c r="H26" s="109">
        <f t="shared" si="1"/>
        <v>2008</v>
      </c>
      <c r="I26" s="131">
        <f t="shared" si="2"/>
        <v>0.78667972575905765</v>
      </c>
    </row>
    <row r="27" spans="1:18" ht="15" customHeight="1" thickBot="1" x14ac:dyDescent="0.3">
      <c r="B27" s="110" t="s">
        <v>3</v>
      </c>
      <c r="C27" s="134" t="s">
        <v>5</v>
      </c>
      <c r="D27" s="112" t="s">
        <v>5</v>
      </c>
      <c r="E27" s="135" t="s">
        <v>5</v>
      </c>
      <c r="F27" s="112" t="s">
        <v>5</v>
      </c>
      <c r="G27" s="112" t="s">
        <v>5</v>
      </c>
      <c r="H27" s="112" t="s">
        <v>5</v>
      </c>
      <c r="I27" s="136" t="s">
        <v>5</v>
      </c>
    </row>
    <row r="28" spans="1:18" ht="15" customHeight="1" x14ac:dyDescent="0.25">
      <c r="B28" s="3"/>
      <c r="C28" s="4"/>
      <c r="D28" s="4"/>
      <c r="E28" s="4"/>
      <c r="K28" s="230"/>
      <c r="L28" s="230"/>
      <c r="M28" s="230"/>
      <c r="N28" s="230"/>
      <c r="O28" s="230"/>
      <c r="P28" s="230"/>
      <c r="Q28" s="230"/>
      <c r="R28" s="230"/>
    </row>
    <row r="29" spans="1:18" ht="15" customHeight="1" x14ac:dyDescent="0.25">
      <c r="A29" s="81" t="s">
        <v>7</v>
      </c>
      <c r="B29" s="226" t="s">
        <v>145</v>
      </c>
      <c r="C29" s="226"/>
      <c r="D29" s="226"/>
      <c r="E29" s="226"/>
      <c r="F29" s="226"/>
      <c r="G29" s="226"/>
      <c r="H29" s="226"/>
      <c r="I29" s="226"/>
      <c r="J29" s="4"/>
      <c r="K29" s="230"/>
      <c r="L29" s="230"/>
      <c r="M29" s="230"/>
      <c r="N29" s="230"/>
      <c r="O29" s="230"/>
      <c r="P29" s="230"/>
      <c r="Q29" s="230"/>
      <c r="R29" s="230"/>
    </row>
    <row r="30" spans="1:18" ht="75" customHeight="1" x14ac:dyDescent="0.25">
      <c r="A30" s="81" t="s">
        <v>8</v>
      </c>
      <c r="B30" s="234" t="s">
        <v>91</v>
      </c>
      <c r="C30" s="234"/>
      <c r="D30" s="234"/>
      <c r="E30" s="234"/>
      <c r="F30" s="234"/>
      <c r="G30" s="234"/>
      <c r="H30" s="234"/>
      <c r="I30" s="234"/>
    </row>
    <row r="31" spans="1:18" s="85" customFormat="1" ht="15" customHeight="1" x14ac:dyDescent="0.25">
      <c r="A31" s="4" t="s">
        <v>31</v>
      </c>
      <c r="B31" s="210" t="s">
        <v>151</v>
      </c>
      <c r="C31" s="211"/>
    </row>
    <row r="32" spans="1:18"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10">
    <mergeCell ref="M11:S12"/>
    <mergeCell ref="B32:D32"/>
    <mergeCell ref="B2:I2"/>
    <mergeCell ref="B29:I29"/>
    <mergeCell ref="B30:I30"/>
    <mergeCell ref="B31:C31"/>
    <mergeCell ref="B3:B4"/>
    <mergeCell ref="C3:E3"/>
    <mergeCell ref="F3:I3"/>
    <mergeCell ref="K28:R29"/>
  </mergeCells>
  <hyperlinks>
    <hyperlink ref="C1" location="Índice!A1" display="[índice Ç]" xr:uid="{00000000-0004-0000-0D00-000000000000}"/>
    <hyperlink ref="B32" r:id="rId1" display="http://www.observatorioemigracao.pt/np4/8218" xr:uid="{2B73E50D-729F-4EEE-B4FA-614BE2BBF641}"/>
    <hyperlink ref="B32:C32" r:id="rId2" display="ttp://www.observatorioemigracao.pt/np4/8218" xr:uid="{8E14AA66-4C6F-4A85-B41E-1536484A3B42}"/>
    <hyperlink ref="B32:D32" r:id="rId3" display="http://www.observatorioemigracao.pt/np4/10517" xr:uid="{8D97AF23-ECB3-4A9E-9CB3-80509CC8E5F3}"/>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A43"/>
  <sheetViews>
    <sheetView showGridLines="0" workbookViewId="0">
      <selection activeCell="C1" sqref="C1"/>
    </sheetView>
  </sheetViews>
  <sheetFormatPr defaultColWidth="9.140625" defaultRowHeight="15" x14ac:dyDescent="0.25"/>
  <cols>
    <col min="1" max="1" width="12.7109375" style="21" customWidth="1"/>
    <col min="2" max="2" width="36.7109375" style="21" customWidth="1"/>
    <col min="3" max="3" width="36.7109375" style="25" customWidth="1"/>
    <col min="4" max="16384" width="9.140625" style="21"/>
  </cols>
  <sheetData>
    <row r="1" spans="1:131" s="22" customFormat="1" ht="30" customHeight="1" x14ac:dyDescent="0.25">
      <c r="A1" s="23" t="s">
        <v>0</v>
      </c>
      <c r="B1" s="48"/>
      <c r="C1" s="35" t="s">
        <v>71</v>
      </c>
    </row>
    <row r="2" spans="1:131" s="22" customFormat="1" ht="45" customHeight="1" thickBot="1" x14ac:dyDescent="0.3">
      <c r="B2" s="220" t="s">
        <v>98</v>
      </c>
      <c r="C2" s="255"/>
    </row>
    <row r="3" spans="1:131" s="22" customFormat="1" ht="30" customHeight="1" x14ac:dyDescent="0.25">
      <c r="B3" s="62" t="s">
        <v>9</v>
      </c>
      <c r="C3" s="63" t="s">
        <v>34</v>
      </c>
    </row>
    <row r="4" spans="1:131" ht="15" customHeight="1" x14ac:dyDescent="0.25">
      <c r="B4" s="101" t="s">
        <v>20</v>
      </c>
      <c r="C4" s="189">
        <v>229033</v>
      </c>
    </row>
    <row r="5" spans="1:131" ht="15" customHeight="1" x14ac:dyDescent="0.25">
      <c r="B5" s="104" t="s">
        <v>4</v>
      </c>
      <c r="C5" s="190">
        <v>111718</v>
      </c>
    </row>
    <row r="6" spans="1:131" ht="15" customHeight="1" x14ac:dyDescent="0.25">
      <c r="B6" s="104" t="s">
        <v>14</v>
      </c>
      <c r="C6" s="165">
        <v>39780</v>
      </c>
    </row>
    <row r="7" spans="1:131" ht="15" customHeight="1" x14ac:dyDescent="0.25">
      <c r="B7" s="166" t="s">
        <v>15</v>
      </c>
      <c r="C7" s="165">
        <v>5670</v>
      </c>
    </row>
    <row r="8" spans="1:131" s="27" customFormat="1" ht="15" customHeight="1" x14ac:dyDescent="0.25">
      <c r="A8" s="21"/>
      <c r="B8" s="107" t="s">
        <v>29</v>
      </c>
      <c r="C8" s="167">
        <v>74807</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row>
    <row r="9" spans="1:131" ht="15" customHeight="1" x14ac:dyDescent="0.25">
      <c r="B9" s="107" t="s">
        <v>16</v>
      </c>
      <c r="C9" s="167">
        <v>661721</v>
      </c>
    </row>
    <row r="10" spans="1:131" ht="15" customHeight="1" x14ac:dyDescent="0.25">
      <c r="B10" s="107" t="s">
        <v>6</v>
      </c>
      <c r="C10" s="167">
        <v>19076</v>
      </c>
    </row>
    <row r="11" spans="1:131" s="27" customFormat="1" ht="15" customHeight="1" x14ac:dyDescent="0.25">
      <c r="A11" s="21"/>
      <c r="B11" s="107" t="s">
        <v>17</v>
      </c>
      <c r="C11" s="167">
        <v>166651</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row>
    <row r="12" spans="1:131" s="27" customFormat="1" ht="15" customHeight="1" x14ac:dyDescent="0.25">
      <c r="A12" s="21"/>
      <c r="B12" s="107" t="s">
        <v>18</v>
      </c>
      <c r="C12" s="167">
        <v>3943</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row>
    <row r="13" spans="1:131" s="27" customFormat="1" ht="15" customHeight="1" x14ac:dyDescent="0.25">
      <c r="A13" s="21"/>
      <c r="B13" s="107" t="s">
        <v>26</v>
      </c>
      <c r="C13" s="167">
        <v>121617</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row>
    <row r="14" spans="1:131" s="27" customFormat="1" ht="15" customHeight="1" x14ac:dyDescent="0.25">
      <c r="A14" s="21"/>
      <c r="B14" s="107" t="s">
        <v>36</v>
      </c>
      <c r="C14" s="167">
        <v>238824</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row>
    <row r="15" spans="1:131" s="27" customFormat="1" ht="15" customHeight="1" x14ac:dyDescent="0.25">
      <c r="A15" s="21"/>
      <c r="B15" s="107" t="s">
        <v>19</v>
      </c>
      <c r="C15" s="167">
        <v>1368914</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row>
    <row r="16" spans="1:131" ht="15" customHeight="1" x14ac:dyDescent="0.25">
      <c r="B16" s="107" t="s">
        <v>24</v>
      </c>
      <c r="C16" s="167">
        <v>35779</v>
      </c>
    </row>
    <row r="17" spans="1:131" s="27" customFormat="1" ht="15" customHeight="1" x14ac:dyDescent="0.25">
      <c r="A17" s="21"/>
      <c r="B17" s="107" t="s">
        <v>32</v>
      </c>
      <c r="C17" s="167">
        <v>10516</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row>
    <row r="18" spans="1:131" s="27" customFormat="1" ht="15" customHeight="1" x14ac:dyDescent="0.25">
      <c r="A18" s="21"/>
      <c r="B18" s="107" t="s">
        <v>21</v>
      </c>
      <c r="C18" s="167">
        <v>6299</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row>
    <row r="19" spans="1:131" ht="15" customHeight="1" x14ac:dyDescent="0.25">
      <c r="B19" s="107" t="s">
        <v>22</v>
      </c>
      <c r="C19" s="167">
        <v>136918</v>
      </c>
    </row>
    <row r="20" spans="1:131" s="27" customFormat="1" ht="15" customHeight="1" x14ac:dyDescent="0.25">
      <c r="A20" s="21"/>
      <c r="B20" s="107" t="s">
        <v>56</v>
      </c>
      <c r="C20" s="167">
        <v>122157</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row>
    <row r="21" spans="1:131" s="27" customFormat="1" ht="15" customHeight="1" x14ac:dyDescent="0.25">
      <c r="A21" s="21"/>
      <c r="B21" s="107" t="s">
        <v>23</v>
      </c>
      <c r="C21" s="167">
        <v>41344</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row>
    <row r="22" spans="1:131" s="27" customFormat="1" ht="15" customHeight="1" x14ac:dyDescent="0.25">
      <c r="A22" s="21"/>
      <c r="B22" s="107" t="s">
        <v>25</v>
      </c>
      <c r="C22" s="167">
        <v>2032</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row>
    <row r="23" spans="1:131" ht="15" customHeight="1" x14ac:dyDescent="0.25">
      <c r="B23" s="107" t="s">
        <v>28</v>
      </c>
      <c r="C23" s="167">
        <v>370603</v>
      </c>
    </row>
    <row r="24" spans="1:131" s="27" customFormat="1" ht="15" customHeight="1" x14ac:dyDescent="0.25">
      <c r="A24" s="21"/>
      <c r="B24" s="107" t="s">
        <v>27</v>
      </c>
      <c r="C24" s="167">
        <v>4953</v>
      </c>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row>
    <row r="25" spans="1:131" s="27" customFormat="1" ht="15" customHeight="1" x14ac:dyDescent="0.25">
      <c r="A25" s="21"/>
      <c r="B25" s="107" t="s">
        <v>30</v>
      </c>
      <c r="C25" s="167">
        <v>452806</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row>
    <row r="26" spans="1:131" ht="15" customHeight="1" thickBot="1" x14ac:dyDescent="0.3">
      <c r="B26" s="110" t="s">
        <v>3</v>
      </c>
      <c r="C26" s="168">
        <v>181785</v>
      </c>
    </row>
    <row r="27" spans="1:131" ht="15" customHeight="1" x14ac:dyDescent="0.25">
      <c r="B27" s="3"/>
      <c r="C27" s="64"/>
    </row>
    <row r="28" spans="1:131" customFormat="1" ht="15" customHeight="1" x14ac:dyDescent="0.25">
      <c r="A28" s="26" t="s">
        <v>7</v>
      </c>
      <c r="B28" s="226" t="s">
        <v>95</v>
      </c>
      <c r="C28" s="229"/>
      <c r="D28" s="84"/>
      <c r="E28" s="84"/>
      <c r="F28" s="84"/>
      <c r="G28" s="84"/>
      <c r="H28" s="84"/>
      <c r="I28" s="4"/>
    </row>
    <row r="29" spans="1:131" ht="30" customHeight="1" x14ac:dyDescent="0.25">
      <c r="A29" s="26" t="s">
        <v>8</v>
      </c>
      <c r="B29" s="262" t="s">
        <v>50</v>
      </c>
      <c r="C29" s="229"/>
    </row>
    <row r="30" spans="1:131" s="85" customFormat="1" ht="15" customHeight="1" x14ac:dyDescent="0.25">
      <c r="A30" s="4" t="s">
        <v>31</v>
      </c>
      <c r="B30" s="210" t="s">
        <v>151</v>
      </c>
      <c r="C30" s="211"/>
    </row>
    <row r="31" spans="1:131" s="85" customFormat="1" ht="15" customHeight="1" x14ac:dyDescent="0.25">
      <c r="A31" s="97" t="s">
        <v>1</v>
      </c>
      <c r="B31" s="212" t="s">
        <v>152</v>
      </c>
      <c r="C31" s="212"/>
      <c r="D31" s="212"/>
      <c r="E31" s="185"/>
      <c r="F31" s="185"/>
      <c r="G31" s="185"/>
      <c r="H31" s="98"/>
    </row>
    <row r="32" spans="1:131"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sheetData>
  <sortState xmlns:xlrd2="http://schemas.microsoft.com/office/spreadsheetml/2017/richdata2" ref="B5:C26">
    <sortCondition ref="B4"/>
  </sortState>
  <mergeCells count="5">
    <mergeCell ref="B30:C30"/>
    <mergeCell ref="B2:C2"/>
    <mergeCell ref="B29:C29"/>
    <mergeCell ref="B28:C28"/>
    <mergeCell ref="B31:D31"/>
  </mergeCells>
  <hyperlinks>
    <hyperlink ref="C1" location="Índice!A1" display="[índice Ç]" xr:uid="{00000000-0004-0000-0E00-000000000000}"/>
    <hyperlink ref="B31" r:id="rId1" display="http://www.observatorioemigracao.pt/np4/8218" xr:uid="{A1B72C0B-BB1C-4837-8280-7A765674C73C}"/>
    <hyperlink ref="B31:C31" r:id="rId2" display="ttp://www.observatorioemigracao.pt/np4/8218" xr:uid="{04B3EEE8-961B-4478-956E-513EAEE3FBA6}"/>
    <hyperlink ref="B31:D31" r:id="rId3" display="http://www.observatorioemigracao.pt/np4/10517" xr:uid="{5FF9CB7F-26B9-440F-AD56-409FCA74268F}"/>
  </hyperlinks>
  <pageMargins left="0.7" right="0.7"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2"/>
  <sheetViews>
    <sheetView showGridLines="0" topLeftCell="A2" workbookViewId="0">
      <selection activeCell="B33" sqref="B33:F33"/>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30" customHeight="1" x14ac:dyDescent="0.25">
      <c r="A2" s="11"/>
      <c r="B2" s="231" t="s">
        <v>111</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15" customHeight="1" x14ac:dyDescent="0.25">
      <c r="A33" s="81" t="s">
        <v>7</v>
      </c>
      <c r="B33" s="226" t="s">
        <v>160</v>
      </c>
      <c r="C33" s="219"/>
      <c r="D33" s="219"/>
      <c r="E33" s="219"/>
      <c r="F33" s="219"/>
      <c r="G33" s="3"/>
      <c r="H33" s="3"/>
      <c r="I33" s="4"/>
      <c r="J33" s="4"/>
      <c r="K33" s="4"/>
      <c r="L33"/>
      <c r="M33"/>
      <c r="N33"/>
      <c r="O33"/>
    </row>
    <row r="34" spans="1:15" s="1" customFormat="1" ht="120" customHeight="1" x14ac:dyDescent="0.25">
      <c r="A34" s="26" t="s">
        <v>8</v>
      </c>
      <c r="B34" s="234" t="s">
        <v>112</v>
      </c>
      <c r="C34" s="234"/>
      <c r="D34" s="234"/>
      <c r="E34" s="234"/>
      <c r="F34" s="234"/>
    </row>
    <row r="35" spans="1:15" s="85" customFormat="1" ht="15" customHeight="1" x14ac:dyDescent="0.25">
      <c r="A35" s="4" t="s">
        <v>31</v>
      </c>
      <c r="B35" s="210" t="s">
        <v>159</v>
      </c>
      <c r="C35" s="211"/>
    </row>
    <row r="36" spans="1:15" s="85" customFormat="1" ht="15" customHeight="1" x14ac:dyDescent="0.25">
      <c r="A36" s="97" t="s">
        <v>1</v>
      </c>
      <c r="B36" s="212" t="s">
        <v>152</v>
      </c>
      <c r="C36" s="212"/>
      <c r="D36" s="212"/>
      <c r="E36" s="185"/>
      <c r="F36" s="185"/>
      <c r="G36" s="185"/>
      <c r="H36" s="98"/>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5">
      <c r="A50" s="19"/>
      <c r="B50" s="57" t="s">
        <v>56</v>
      </c>
      <c r="C50" s="57">
        <v>14</v>
      </c>
      <c r="E50"/>
      <c r="F50"/>
    </row>
    <row r="51" spans="1:9" ht="12" customHeight="1" x14ac:dyDescent="0.25">
      <c r="A51" s="19"/>
      <c r="B51" s="2" t="s">
        <v>32</v>
      </c>
      <c r="C51" s="2">
        <v>426</v>
      </c>
      <c r="E51"/>
      <c r="F51"/>
    </row>
    <row r="52" spans="1:9" ht="12" customHeight="1" x14ac:dyDescent="0.25">
      <c r="A52" s="19"/>
      <c r="B52" s="57" t="s">
        <v>16</v>
      </c>
      <c r="C52" s="57">
        <v>476</v>
      </c>
      <c r="E52"/>
      <c r="F52"/>
    </row>
    <row r="53" spans="1:9" ht="12" customHeight="1" x14ac:dyDescent="0.25">
      <c r="A53" s="19"/>
      <c r="B53" s="57" t="s">
        <v>14</v>
      </c>
      <c r="C53" s="57">
        <v>480</v>
      </c>
      <c r="E53"/>
      <c r="F53"/>
    </row>
    <row r="54" spans="1:9" ht="12" customHeight="1" x14ac:dyDescent="0.25">
      <c r="A54" s="19"/>
      <c r="B54" s="57" t="s">
        <v>3</v>
      </c>
      <c r="C54" s="57">
        <v>532</v>
      </c>
      <c r="E54"/>
      <c r="F54"/>
    </row>
    <row r="55" spans="1:9" ht="12" customHeight="1" x14ac:dyDescent="0.25">
      <c r="A55" s="19"/>
      <c r="B55" s="57" t="s">
        <v>27</v>
      </c>
      <c r="C55" s="57">
        <v>565</v>
      </c>
      <c r="F55"/>
    </row>
    <row r="56" spans="1:9" ht="12" customHeight="1" x14ac:dyDescent="0.25">
      <c r="A56" s="19"/>
      <c r="B56" s="57" t="s">
        <v>17</v>
      </c>
      <c r="C56" s="57">
        <v>625</v>
      </c>
      <c r="D56" s="19"/>
      <c r="E56"/>
      <c r="F56"/>
      <c r="G56" s="19"/>
      <c r="H56" s="19"/>
      <c r="I56" s="19"/>
    </row>
    <row r="57" spans="1:9" ht="12" customHeight="1" x14ac:dyDescent="0.25">
      <c r="A57" s="19"/>
      <c r="B57" s="57" t="s">
        <v>4</v>
      </c>
      <c r="C57" s="57">
        <v>641</v>
      </c>
      <c r="E57"/>
      <c r="F57"/>
    </row>
    <row r="58" spans="1:9" ht="12" customHeight="1" x14ac:dyDescent="0.25">
      <c r="A58" s="19"/>
      <c r="B58" s="57" t="s">
        <v>25</v>
      </c>
      <c r="C58" s="57">
        <v>641</v>
      </c>
      <c r="D58" s="19"/>
      <c r="E58"/>
      <c r="F58"/>
      <c r="G58" s="19"/>
      <c r="H58" s="19"/>
      <c r="I58" s="19"/>
    </row>
    <row r="59" spans="1:9" ht="12" customHeight="1" x14ac:dyDescent="0.25">
      <c r="A59" s="19"/>
      <c r="B59" s="57" t="s">
        <v>21</v>
      </c>
      <c r="C59" s="57">
        <v>681</v>
      </c>
      <c r="D59" s="17"/>
      <c r="E59"/>
      <c r="F59"/>
      <c r="G59" s="17"/>
      <c r="H59" s="17"/>
      <c r="I59" s="17"/>
    </row>
    <row r="60" spans="1:9" ht="12" customHeight="1" x14ac:dyDescent="0.25">
      <c r="A60" s="19"/>
      <c r="B60" s="57" t="s">
        <v>15</v>
      </c>
      <c r="C60" s="57">
        <v>777</v>
      </c>
      <c r="D60" s="17"/>
      <c r="E60"/>
      <c r="F60"/>
      <c r="G60" s="17"/>
      <c r="H60" s="17"/>
      <c r="I60" s="17"/>
    </row>
    <row r="61" spans="1:9" ht="12" customHeight="1" x14ac:dyDescent="0.25">
      <c r="A61" s="19"/>
      <c r="B61" s="57" t="s">
        <v>36</v>
      </c>
      <c r="C61" s="57">
        <v>890</v>
      </c>
      <c r="D61" s="18"/>
      <c r="E61"/>
      <c r="F61"/>
      <c r="G61" s="18"/>
      <c r="H61" s="18"/>
      <c r="I61" s="18"/>
    </row>
    <row r="62" spans="1:9" s="19" customFormat="1" ht="12" customHeight="1" x14ac:dyDescent="0.25">
      <c r="B62" s="57" t="s">
        <v>23</v>
      </c>
      <c r="C62" s="57">
        <v>1439</v>
      </c>
      <c r="D62" s="15"/>
      <c r="E62"/>
      <c r="F62"/>
    </row>
    <row r="63" spans="1:9" ht="12" customHeight="1" x14ac:dyDescent="0.25">
      <c r="A63" s="19"/>
      <c r="B63" s="57" t="s">
        <v>18</v>
      </c>
      <c r="C63" s="57">
        <v>1666</v>
      </c>
      <c r="D63" s="17"/>
      <c r="E63"/>
      <c r="F63"/>
      <c r="G63" s="17"/>
      <c r="H63" s="17"/>
      <c r="I63" s="17"/>
    </row>
    <row r="64" spans="1:9" s="19" customFormat="1" ht="12" customHeight="1" x14ac:dyDescent="0.25">
      <c r="B64" s="57" t="s">
        <v>28</v>
      </c>
      <c r="C64" s="57">
        <v>2766</v>
      </c>
      <c r="D64" s="15"/>
      <c r="E64"/>
      <c r="F64"/>
    </row>
    <row r="65" spans="2:6" s="19" customFormat="1" ht="12" customHeight="1" x14ac:dyDescent="0.25">
      <c r="B65" s="57" t="s">
        <v>22</v>
      </c>
      <c r="C65" s="57">
        <v>3469</v>
      </c>
      <c r="D65" s="15"/>
      <c r="E65"/>
      <c r="F65"/>
    </row>
    <row r="66" spans="2:6" s="19" customFormat="1" ht="12" customHeight="1" x14ac:dyDescent="0.25">
      <c r="B66" s="57" t="s">
        <v>24</v>
      </c>
      <c r="C66" s="57">
        <v>4795</v>
      </c>
      <c r="E66"/>
      <c r="F66"/>
    </row>
    <row r="67" spans="2:6" ht="12" customHeight="1" x14ac:dyDescent="0.25">
      <c r="B67" s="2" t="s">
        <v>29</v>
      </c>
      <c r="C67" s="2">
        <v>5471</v>
      </c>
      <c r="E67"/>
      <c r="F67"/>
    </row>
    <row r="68" spans="2:6" ht="12" customHeight="1" x14ac:dyDescent="0.25">
      <c r="B68" s="57" t="s">
        <v>20</v>
      </c>
      <c r="C68" s="57">
        <v>7410</v>
      </c>
      <c r="E68"/>
      <c r="F68"/>
    </row>
    <row r="69" spans="2:6" ht="12" customHeight="1" x14ac:dyDescent="0.25">
      <c r="B69" s="57" t="s">
        <v>19</v>
      </c>
      <c r="C69" s="57">
        <v>8088</v>
      </c>
    </row>
    <row r="70" spans="2:6" ht="12" customHeight="1" x14ac:dyDescent="0.25">
      <c r="B70" s="57" t="s">
        <v>26</v>
      </c>
      <c r="C70" s="57">
        <v>11332</v>
      </c>
    </row>
    <row r="71" spans="2:6" ht="12" customHeight="1" x14ac:dyDescent="0.25">
      <c r="B71" s="57" t="s">
        <v>30</v>
      </c>
      <c r="C71" s="57">
        <v>12388</v>
      </c>
    </row>
    <row r="72" spans="2:6" ht="12" customHeight="1" x14ac:dyDescent="0.25">
      <c r="B72" s="57" t="s">
        <v>6</v>
      </c>
      <c r="C72" s="57" t="s">
        <v>5</v>
      </c>
    </row>
  </sheetData>
  <sortState xmlns:xlrd2="http://schemas.microsoft.com/office/spreadsheetml/2017/richdata2" ref="B50:C72">
    <sortCondition ref="C50:C72"/>
  </sortState>
  <mergeCells count="5">
    <mergeCell ref="B2:F2"/>
    <mergeCell ref="B34:F34"/>
    <mergeCell ref="B33:F33"/>
    <mergeCell ref="B35:C35"/>
    <mergeCell ref="B36:D36"/>
  </mergeCells>
  <hyperlinks>
    <hyperlink ref="C1" location="Índice!A1" display="[índice Ç]" xr:uid="{00000000-0004-0000-0F00-000000000000}"/>
    <hyperlink ref="B36" r:id="rId1" display="http://www.observatorioemigracao.pt/np4/8218" xr:uid="{AF8BD382-3E59-42C9-93F8-C9EA84F82099}"/>
    <hyperlink ref="B36:C36" r:id="rId2" display="ttp://www.observatorioemigracao.pt/np4/8218" xr:uid="{120EBCB1-A729-4CC3-9D28-6F4945F49AAE}"/>
    <hyperlink ref="B36:D36" r:id="rId3" display="http://www.observatorioemigracao.pt/np4/10517" xr:uid="{DB9F3AE3-D4D2-4D51-8E48-C7D035820DC6}"/>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2"/>
  <sheetViews>
    <sheetView showGridLines="0" workbookViewId="0">
      <selection activeCell="B36" sqref="B36:C36"/>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115</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15" customHeight="1" x14ac:dyDescent="0.25">
      <c r="A34" s="81" t="s">
        <v>7</v>
      </c>
      <c r="B34" s="226" t="s">
        <v>162</v>
      </c>
      <c r="C34" s="219"/>
      <c r="D34" s="219"/>
      <c r="E34" s="219"/>
      <c r="F34" s="219"/>
      <c r="G34" s="3"/>
      <c r="H34" s="3"/>
      <c r="I34" s="226"/>
      <c r="J34" s="219"/>
      <c r="K34" s="219"/>
      <c r="L34" s="219"/>
      <c r="M34" s="219"/>
      <c r="N34"/>
      <c r="O34"/>
    </row>
    <row r="35" spans="1:15" s="1" customFormat="1" ht="120" customHeight="1" x14ac:dyDescent="0.25">
      <c r="A35" s="26" t="s">
        <v>8</v>
      </c>
      <c r="B35" s="234" t="s">
        <v>112</v>
      </c>
      <c r="C35" s="234"/>
      <c r="D35" s="234"/>
      <c r="E35" s="234"/>
      <c r="F35" s="234"/>
    </row>
    <row r="36" spans="1:15" s="85" customFormat="1" ht="15" customHeight="1" x14ac:dyDescent="0.25">
      <c r="A36" s="4" t="s">
        <v>31</v>
      </c>
      <c r="B36" s="210" t="s">
        <v>159</v>
      </c>
      <c r="C36" s="211"/>
    </row>
    <row r="37" spans="1:15" s="85" customFormat="1" ht="15" customHeight="1" x14ac:dyDescent="0.25">
      <c r="A37" s="97" t="s">
        <v>1</v>
      </c>
      <c r="B37" s="212" t="s">
        <v>152</v>
      </c>
      <c r="C37" s="212"/>
      <c r="D37" s="212"/>
      <c r="E37" s="185"/>
      <c r="F37" s="185"/>
      <c r="G37" s="185"/>
      <c r="H37" s="98"/>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5">
      <c r="B50" s="69" t="s">
        <v>36</v>
      </c>
      <c r="C50" s="71">
        <v>7.5879649759998641E-2</v>
      </c>
    </row>
    <row r="51" spans="1:9" ht="12" customHeight="1" x14ac:dyDescent="0.2">
      <c r="B51" s="67" t="s">
        <v>14</v>
      </c>
      <c r="C51" s="68">
        <v>7.6043217895503945E-2</v>
      </c>
    </row>
    <row r="52" spans="1:9" ht="12" customHeight="1" x14ac:dyDescent="0.2">
      <c r="B52" s="67" t="s">
        <v>17</v>
      </c>
      <c r="C52" s="68">
        <v>0.12922835166652882</v>
      </c>
    </row>
    <row r="53" spans="1:9" ht="12" customHeight="1" x14ac:dyDescent="0.25">
      <c r="B53" s="69" t="s">
        <v>21</v>
      </c>
      <c r="C53" s="71">
        <v>0.15670338419481844</v>
      </c>
      <c r="E53" s="17"/>
      <c r="F53" s="17"/>
    </row>
    <row r="54" spans="1:9" ht="12" customHeight="1" x14ac:dyDescent="0.25">
      <c r="B54" s="69" t="s">
        <v>3</v>
      </c>
      <c r="C54" s="71">
        <v>0.18504412189259789</v>
      </c>
      <c r="E54" s="17"/>
      <c r="F54" s="17"/>
    </row>
    <row r="55" spans="1:9" ht="12" customHeight="1" x14ac:dyDescent="0.2">
      <c r="B55" s="67" t="s">
        <v>15</v>
      </c>
      <c r="C55" s="68">
        <v>0.47114894855562828</v>
      </c>
      <c r="E55" s="15"/>
      <c r="F55" s="15"/>
    </row>
    <row r="56" spans="1:9" ht="12" customHeight="1" x14ac:dyDescent="0.2">
      <c r="B56" s="67" t="s">
        <v>27</v>
      </c>
      <c r="C56" s="68">
        <v>0.48624319044381525</v>
      </c>
    </row>
    <row r="57" spans="1:9" ht="12" customHeight="1" x14ac:dyDescent="0.2">
      <c r="B57" s="67" t="s">
        <v>32</v>
      </c>
      <c r="C57" s="68">
        <v>0.55405264800749143</v>
      </c>
    </row>
    <row r="58" spans="1:9" ht="12" customHeight="1" x14ac:dyDescent="0.2">
      <c r="B58" s="82" t="s">
        <v>20</v>
      </c>
      <c r="C58" s="83">
        <v>0.62891213477901087</v>
      </c>
      <c r="E58" s="19"/>
      <c r="F58" s="19"/>
    </row>
    <row r="59" spans="1:9" ht="12" customHeight="1" x14ac:dyDescent="0.2">
      <c r="B59" s="67" t="s">
        <v>26</v>
      </c>
      <c r="C59" s="68">
        <v>0.9235877796083265</v>
      </c>
    </row>
    <row r="60" spans="1:9" ht="12" customHeight="1" x14ac:dyDescent="0.2">
      <c r="B60" s="67" t="s">
        <v>25</v>
      </c>
      <c r="C60" s="68">
        <v>1.0898765600027205</v>
      </c>
      <c r="E60" s="19"/>
      <c r="F60" s="19"/>
    </row>
    <row r="61" spans="1:9" ht="12" customHeight="1" x14ac:dyDescent="0.25">
      <c r="B61" s="70" t="s">
        <v>16</v>
      </c>
      <c r="C61" s="71">
        <v>1.2760709881507692</v>
      </c>
      <c r="E61" s="15"/>
      <c r="F61" s="15"/>
    </row>
    <row r="62" spans="1:9" ht="12" customHeight="1" x14ac:dyDescent="0.2">
      <c r="B62" s="67" t="s">
        <v>56</v>
      </c>
      <c r="C62" s="68">
        <v>1.3035381750465549</v>
      </c>
    </row>
    <row r="63" spans="1:9" ht="12" customHeight="1" x14ac:dyDescent="0.2">
      <c r="B63" s="67" t="s">
        <v>24</v>
      </c>
      <c r="C63" s="68">
        <v>1.6503467621194652</v>
      </c>
    </row>
    <row r="64" spans="1:9" ht="12" customHeight="1" x14ac:dyDescent="0.2">
      <c r="A64" s="19"/>
      <c r="B64" s="82" t="s">
        <v>18</v>
      </c>
      <c r="C64" s="83">
        <v>1.6883024757040506</v>
      </c>
      <c r="D64" s="19"/>
      <c r="G64" s="19"/>
      <c r="H64" s="19"/>
      <c r="I64" s="19"/>
    </row>
    <row r="65" spans="1:9" ht="12" customHeight="1" x14ac:dyDescent="0.2">
      <c r="A65" s="19"/>
      <c r="B65" s="67" t="s">
        <v>19</v>
      </c>
      <c r="C65" s="68">
        <v>1.7782013490959332</v>
      </c>
      <c r="D65" s="19"/>
      <c r="E65" s="15"/>
      <c r="F65" s="15"/>
      <c r="G65" s="19"/>
      <c r="H65" s="19"/>
      <c r="I65" s="19"/>
    </row>
    <row r="66" spans="1:9" ht="12" customHeight="1" x14ac:dyDescent="0.2">
      <c r="A66" s="16"/>
      <c r="B66" s="67" t="s">
        <v>29</v>
      </c>
      <c r="C66" s="68">
        <v>2.8170246946635635</v>
      </c>
      <c r="D66" s="17"/>
      <c r="G66" s="17"/>
      <c r="H66" s="17"/>
      <c r="I66" s="17"/>
    </row>
    <row r="67" spans="1:9" ht="12" customHeight="1" x14ac:dyDescent="0.25">
      <c r="A67" s="16"/>
      <c r="B67" s="86" t="s">
        <v>30</v>
      </c>
      <c r="C67" s="71">
        <v>6.5185247549238854</v>
      </c>
      <c r="D67" s="17"/>
      <c r="E67" s="19"/>
      <c r="F67" s="19"/>
      <c r="G67" s="17"/>
      <c r="H67" s="17"/>
      <c r="I67" s="17"/>
    </row>
    <row r="68" spans="1:9" ht="12" customHeight="1" x14ac:dyDescent="0.25">
      <c r="A68" s="16"/>
      <c r="B68" s="70" t="s">
        <v>22</v>
      </c>
      <c r="C68" s="71">
        <v>13.484936831875608</v>
      </c>
      <c r="D68" s="18"/>
      <c r="E68" s="18"/>
      <c r="F68" s="18"/>
      <c r="G68" s="18"/>
      <c r="H68" s="18"/>
      <c r="I68" s="18"/>
    </row>
    <row r="69" spans="1:9" ht="12" customHeight="1" x14ac:dyDescent="0.2">
      <c r="A69" s="16"/>
      <c r="B69" s="67" t="s">
        <v>4</v>
      </c>
      <c r="C69" s="68" t="s">
        <v>5</v>
      </c>
      <c r="D69" s="17"/>
      <c r="E69" s="17"/>
      <c r="F69" s="17"/>
      <c r="G69" s="17"/>
      <c r="H69" s="17"/>
      <c r="I69" s="17"/>
    </row>
    <row r="70" spans="1:9" s="19" customFormat="1" ht="12" customHeight="1" x14ac:dyDescent="0.2">
      <c r="B70" s="67" t="s">
        <v>6</v>
      </c>
      <c r="C70" s="68" t="s">
        <v>5</v>
      </c>
      <c r="D70" s="15"/>
      <c r="E70" s="2"/>
      <c r="F70" s="2"/>
    </row>
    <row r="71" spans="1:9" s="19" customFormat="1" ht="12" customHeight="1" x14ac:dyDescent="0.25">
      <c r="B71" s="86" t="s">
        <v>23</v>
      </c>
      <c r="C71" s="71" t="s">
        <v>5</v>
      </c>
      <c r="D71" s="15"/>
      <c r="E71" s="2"/>
      <c r="F71" s="2"/>
    </row>
    <row r="72" spans="1:9" s="19" customFormat="1" ht="12" customHeight="1" x14ac:dyDescent="0.25">
      <c r="B72" s="69" t="s">
        <v>28</v>
      </c>
      <c r="C72" s="71" t="s">
        <v>5</v>
      </c>
      <c r="E72" s="17"/>
      <c r="F72" s="17"/>
    </row>
  </sheetData>
  <sortState xmlns:xlrd2="http://schemas.microsoft.com/office/spreadsheetml/2017/richdata2" ref="B50:C72">
    <sortCondition ref="C50:C72"/>
  </sortState>
  <mergeCells count="6">
    <mergeCell ref="B37:D37"/>
    <mergeCell ref="I34:M34"/>
    <mergeCell ref="B2:F2"/>
    <mergeCell ref="B35:F35"/>
    <mergeCell ref="B34:F34"/>
    <mergeCell ref="B36:C36"/>
  </mergeCells>
  <hyperlinks>
    <hyperlink ref="C1" location="Índice!A1" display="[índice Ç]" xr:uid="{00000000-0004-0000-1000-000000000000}"/>
    <hyperlink ref="B37" r:id="rId1" display="http://www.observatorioemigracao.pt/np4/8218" xr:uid="{AE110600-3E78-43C8-A687-775F4CE01A21}"/>
    <hyperlink ref="B37:C37" r:id="rId2" display="ttp://www.observatorioemigracao.pt/np4/8218" xr:uid="{A43E4678-B797-4664-9D66-EAD87671D313}"/>
    <hyperlink ref="B37:D37" r:id="rId3" display="http://www.observatorioemigracao.pt/np4/10517" xr:uid="{CE40F82C-A27F-4ABE-9356-815A1D678105}"/>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71"/>
  <sheetViews>
    <sheetView showGridLines="0" topLeftCell="A12" zoomScaleNormal="100" workbookViewId="0">
      <selection activeCell="B35" sqref="B35:C35"/>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116</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1" t="s">
        <v>7</v>
      </c>
      <c r="B33" s="226" t="s">
        <v>117</v>
      </c>
      <c r="C33" s="219"/>
      <c r="D33" s="219"/>
      <c r="E33" s="219"/>
      <c r="F33" s="219"/>
      <c r="G33" s="3"/>
      <c r="H33" s="3"/>
      <c r="I33" s="4"/>
      <c r="J33" s="4"/>
      <c r="K33" s="4"/>
      <c r="L33"/>
      <c r="M33"/>
      <c r="N33"/>
      <c r="O33"/>
    </row>
    <row r="34" spans="1:15" s="1" customFormat="1" ht="105" customHeight="1" x14ac:dyDescent="0.25">
      <c r="A34" s="26" t="s">
        <v>8</v>
      </c>
      <c r="B34" s="234" t="s">
        <v>118</v>
      </c>
      <c r="C34" s="234"/>
      <c r="D34" s="234"/>
      <c r="E34" s="234"/>
      <c r="F34" s="234"/>
    </row>
    <row r="35" spans="1:15" s="85" customFormat="1" ht="15" customHeight="1" x14ac:dyDescent="0.25">
      <c r="A35" s="4" t="s">
        <v>31</v>
      </c>
      <c r="B35" s="210" t="s">
        <v>159</v>
      </c>
      <c r="C35" s="211"/>
    </row>
    <row r="36" spans="1:15" s="85" customFormat="1" ht="15" customHeight="1" x14ac:dyDescent="0.25">
      <c r="A36" s="97" t="s">
        <v>1</v>
      </c>
      <c r="B36" s="212" t="s">
        <v>152</v>
      </c>
      <c r="C36" s="212"/>
      <c r="D36" s="212"/>
      <c r="E36" s="185"/>
      <c r="F36" s="185"/>
      <c r="G36" s="185"/>
      <c r="H36" s="98"/>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
      <c r="B50" s="91"/>
      <c r="C50" s="91"/>
      <c r="D50" s="68"/>
    </row>
    <row r="51" spans="1:9" ht="12" customHeight="1" x14ac:dyDescent="0.2">
      <c r="B51" s="91" t="s">
        <v>28</v>
      </c>
      <c r="C51" s="91">
        <v>-1648</v>
      </c>
      <c r="D51" s="68"/>
      <c r="F51" s="19"/>
    </row>
    <row r="52" spans="1:9" ht="12" customHeight="1" x14ac:dyDescent="0.2">
      <c r="B52" s="192" t="s">
        <v>17</v>
      </c>
      <c r="C52" s="91">
        <v>-380</v>
      </c>
      <c r="D52" s="71"/>
      <c r="E52" s="19"/>
    </row>
    <row r="53" spans="1:9" ht="12" customHeight="1" x14ac:dyDescent="0.2">
      <c r="B53" s="192" t="s">
        <v>4</v>
      </c>
      <c r="C53" s="91">
        <v>-369</v>
      </c>
      <c r="D53" s="83"/>
      <c r="F53" s="15"/>
      <c r="G53" s="19"/>
    </row>
    <row r="54" spans="1:9" ht="12" customHeight="1" x14ac:dyDescent="0.2">
      <c r="B54" s="2" t="s">
        <v>30</v>
      </c>
      <c r="C54" s="2">
        <v>-264</v>
      </c>
      <c r="D54" s="83"/>
      <c r="F54" s="15"/>
      <c r="G54" s="19"/>
    </row>
    <row r="55" spans="1:9" ht="12" customHeight="1" x14ac:dyDescent="0.2">
      <c r="A55" s="19"/>
      <c r="B55" s="192" t="s">
        <v>26</v>
      </c>
      <c r="C55" s="91">
        <v>-222</v>
      </c>
      <c r="D55" s="71"/>
      <c r="E55" s="15"/>
      <c r="G55" s="17"/>
      <c r="H55" s="19"/>
      <c r="I55" s="19"/>
    </row>
    <row r="56" spans="1:9" ht="12" customHeight="1" x14ac:dyDescent="0.2">
      <c r="B56" s="192" t="s">
        <v>22</v>
      </c>
      <c r="C56" s="91">
        <v>-169</v>
      </c>
    </row>
    <row r="57" spans="1:9" ht="12" customHeight="1" x14ac:dyDescent="0.2">
      <c r="A57" s="16"/>
      <c r="B57" s="91" t="s">
        <v>18</v>
      </c>
      <c r="C57" s="91">
        <v>-152</v>
      </c>
      <c r="D57" s="68"/>
      <c r="F57" s="17"/>
      <c r="G57" s="19"/>
      <c r="H57" s="17"/>
      <c r="I57" s="17"/>
    </row>
    <row r="58" spans="1:9" ht="12" customHeight="1" x14ac:dyDescent="0.2">
      <c r="A58" s="16"/>
      <c r="B58" s="192" t="s">
        <v>27</v>
      </c>
      <c r="C58" s="91">
        <v>-123</v>
      </c>
      <c r="D58" s="68"/>
      <c r="E58" s="18"/>
      <c r="H58" s="18"/>
      <c r="I58" s="18"/>
    </row>
    <row r="59" spans="1:9" s="19" customFormat="1" ht="12" customHeight="1" x14ac:dyDescent="0.2">
      <c r="B59" s="91" t="s">
        <v>24</v>
      </c>
      <c r="C59" s="91">
        <v>-97</v>
      </c>
      <c r="E59" s="17"/>
      <c r="F59" s="2"/>
      <c r="G59" s="2"/>
    </row>
    <row r="60" spans="1:9" ht="12" customHeight="1" x14ac:dyDescent="0.2">
      <c r="B60" s="192" t="s">
        <v>16</v>
      </c>
      <c r="C60" s="91">
        <v>-71</v>
      </c>
    </row>
    <row r="61" spans="1:9" ht="12" customHeight="1" x14ac:dyDescent="0.2">
      <c r="B61" s="91" t="s">
        <v>25</v>
      </c>
      <c r="C61" s="91">
        <v>-68</v>
      </c>
    </row>
    <row r="62" spans="1:9" ht="12" customHeight="1" x14ac:dyDescent="0.2">
      <c r="B62" s="192" t="s">
        <v>56</v>
      </c>
      <c r="C62" s="91">
        <v>-39</v>
      </c>
    </row>
    <row r="63" spans="1:9" ht="12" customHeight="1" x14ac:dyDescent="0.25">
      <c r="B63" s="2" t="s">
        <v>21</v>
      </c>
      <c r="C63" s="2">
        <v>-21</v>
      </c>
    </row>
    <row r="64" spans="1:9" ht="12" customHeight="1" x14ac:dyDescent="0.2">
      <c r="B64" s="192" t="s">
        <v>15</v>
      </c>
      <c r="C64" s="91">
        <v>-1</v>
      </c>
      <c r="D64" s="68"/>
      <c r="G64" s="19"/>
    </row>
    <row r="65" spans="1:9" ht="12" customHeight="1" x14ac:dyDescent="0.2">
      <c r="B65" s="192" t="s">
        <v>14</v>
      </c>
      <c r="C65" s="91">
        <v>40</v>
      </c>
    </row>
    <row r="66" spans="1:9" ht="12" customHeight="1" x14ac:dyDescent="0.2">
      <c r="B66" s="192" t="s">
        <v>119</v>
      </c>
      <c r="C66" s="91">
        <v>144</v>
      </c>
    </row>
    <row r="67" spans="1:9" ht="12" customHeight="1" x14ac:dyDescent="0.2">
      <c r="A67" s="19"/>
      <c r="B67" s="91" t="s">
        <v>29</v>
      </c>
      <c r="C67" s="91">
        <v>372</v>
      </c>
      <c r="D67" s="68"/>
      <c r="H67" s="19"/>
      <c r="I67" s="19"/>
    </row>
    <row r="68" spans="1:9" ht="12" customHeight="1" x14ac:dyDescent="0.2">
      <c r="B68" s="192" t="s">
        <v>163</v>
      </c>
      <c r="C68" s="91">
        <v>662</v>
      </c>
    </row>
    <row r="69" spans="1:9" ht="12" customHeight="1" x14ac:dyDescent="0.2">
      <c r="B69" s="2" t="s">
        <v>20</v>
      </c>
      <c r="C69" s="2">
        <v>1035</v>
      </c>
      <c r="D69" s="68"/>
    </row>
    <row r="70" spans="1:9" ht="12" customHeight="1" x14ac:dyDescent="0.2">
      <c r="B70" s="192" t="s">
        <v>6</v>
      </c>
      <c r="C70" s="91" t="s">
        <v>5</v>
      </c>
    </row>
    <row r="71" spans="1:9" ht="12" customHeight="1" x14ac:dyDescent="0.25">
      <c r="B71" s="2" t="s">
        <v>3</v>
      </c>
      <c r="C71" s="2" t="s">
        <v>5</v>
      </c>
    </row>
  </sheetData>
  <sortState xmlns:xlrd2="http://schemas.microsoft.com/office/spreadsheetml/2017/richdata2" ref="B51:C71">
    <sortCondition ref="C51:C71"/>
  </sortState>
  <mergeCells count="5">
    <mergeCell ref="B2:F2"/>
    <mergeCell ref="B33:F33"/>
    <mergeCell ref="B34:F34"/>
    <mergeCell ref="B35:C35"/>
    <mergeCell ref="B36:D36"/>
  </mergeCells>
  <hyperlinks>
    <hyperlink ref="C1" location="Índice!A1" display="[índice Ç]" xr:uid="{00000000-0004-0000-1100-000000000000}"/>
    <hyperlink ref="B36" r:id="rId1" display="http://www.observatorioemigracao.pt/np4/8218" xr:uid="{B3915CD3-C1B9-4F4C-A1D6-40F8D7CB5877}"/>
    <hyperlink ref="B36:C36" r:id="rId2" display="ttp://www.observatorioemigracao.pt/np4/8218" xr:uid="{A94BBDB9-BCFB-4522-A039-713A7A91A5C0}"/>
    <hyperlink ref="B36:D36" r:id="rId3" display="http://www.observatorioemigracao.pt/np4/10517" xr:uid="{36D68288-4494-4434-ACE2-29B0F939751D}"/>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1"/>
  <sheetViews>
    <sheetView showGridLines="0" topLeftCell="A2" workbookViewId="0">
      <selection activeCell="B35" sqref="B35:C35"/>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120</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1" customFormat="1" ht="75" customHeight="1" x14ac:dyDescent="0.25">
      <c r="A34" s="26" t="s">
        <v>8</v>
      </c>
      <c r="B34" s="234" t="s">
        <v>121</v>
      </c>
      <c r="C34" s="234"/>
      <c r="D34" s="234"/>
      <c r="E34" s="234"/>
      <c r="F34" s="234"/>
    </row>
    <row r="35" spans="1:8" s="85" customFormat="1" ht="15" customHeight="1" x14ac:dyDescent="0.25">
      <c r="A35" s="4" t="s">
        <v>31</v>
      </c>
      <c r="B35" s="210" t="s">
        <v>159</v>
      </c>
      <c r="C35" s="211"/>
    </row>
    <row r="36" spans="1:8" s="85" customFormat="1" ht="15" customHeight="1" x14ac:dyDescent="0.25">
      <c r="A36" s="97" t="s">
        <v>1</v>
      </c>
      <c r="B36" s="212" t="s">
        <v>152</v>
      </c>
      <c r="C36" s="212"/>
      <c r="D36" s="212"/>
      <c r="E36" s="185"/>
      <c r="F36" s="185"/>
      <c r="G36" s="185"/>
      <c r="H36" s="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9" ht="12" customHeight="1" x14ac:dyDescent="0.2">
      <c r="B49" s="67" t="s">
        <v>20</v>
      </c>
      <c r="C49" s="68">
        <v>37.719298245614034</v>
      </c>
    </row>
    <row r="50" spans="1:9" ht="12" customHeight="1" x14ac:dyDescent="0.2">
      <c r="B50" s="67" t="s">
        <v>27</v>
      </c>
      <c r="C50" s="68">
        <v>39.469026548672566</v>
      </c>
    </row>
    <row r="51" spans="1:9" ht="12" customHeight="1" x14ac:dyDescent="0.2">
      <c r="B51" s="67" t="s">
        <v>30</v>
      </c>
      <c r="C51" s="68">
        <v>41.507910881498226</v>
      </c>
    </row>
    <row r="52" spans="1:9" ht="12" customHeight="1" x14ac:dyDescent="0.2">
      <c r="B52" s="67" t="s">
        <v>24</v>
      </c>
      <c r="C52" s="68">
        <v>42.481751824817515</v>
      </c>
      <c r="E52" s="17"/>
      <c r="F52" s="17"/>
    </row>
    <row r="53" spans="1:9" ht="12" customHeight="1" x14ac:dyDescent="0.2">
      <c r="B53" s="67" t="s">
        <v>15</v>
      </c>
      <c r="C53" s="68">
        <v>43.371943371943374</v>
      </c>
      <c r="E53" s="15"/>
      <c r="F53" s="15"/>
    </row>
    <row r="54" spans="1:9" ht="12" customHeight="1" x14ac:dyDescent="0.2">
      <c r="B54" s="82" t="s">
        <v>26</v>
      </c>
      <c r="C54" s="83">
        <v>43.716907871514294</v>
      </c>
    </row>
    <row r="55" spans="1:9" ht="12" customHeight="1" x14ac:dyDescent="0.25">
      <c r="B55" s="86" t="s">
        <v>18</v>
      </c>
      <c r="C55" s="71">
        <v>44.417767106842739</v>
      </c>
    </row>
    <row r="56" spans="1:9" ht="12" customHeight="1" x14ac:dyDescent="0.2">
      <c r="B56" s="67" t="s">
        <v>22</v>
      </c>
      <c r="C56" s="68">
        <v>45.80570769674258</v>
      </c>
      <c r="E56" s="17"/>
      <c r="F56" s="17"/>
    </row>
    <row r="57" spans="1:9" ht="12" customHeight="1" x14ac:dyDescent="0.25">
      <c r="B57" s="70" t="s">
        <v>21</v>
      </c>
      <c r="C57" s="71">
        <v>47.430249632892803</v>
      </c>
      <c r="E57" s="19"/>
      <c r="F57" s="19"/>
    </row>
    <row r="58" spans="1:9" ht="12" customHeight="1" x14ac:dyDescent="0.25">
      <c r="B58" s="69" t="s">
        <v>19</v>
      </c>
      <c r="C58" s="71">
        <v>47.4</v>
      </c>
    </row>
    <row r="59" spans="1:9" ht="12" customHeight="1" x14ac:dyDescent="0.2">
      <c r="B59" s="67" t="s">
        <v>28</v>
      </c>
      <c r="C59" s="68">
        <v>50.939306358381501</v>
      </c>
      <c r="E59" s="15"/>
      <c r="F59" s="15"/>
    </row>
    <row r="60" spans="1:9" ht="12" customHeight="1" x14ac:dyDescent="0.25">
      <c r="B60" s="69" t="s">
        <v>4</v>
      </c>
      <c r="C60" s="71" t="s">
        <v>5</v>
      </c>
      <c r="E60" s="19"/>
      <c r="F60" s="19"/>
    </row>
    <row r="61" spans="1:9" ht="12" customHeight="1" x14ac:dyDescent="0.2">
      <c r="B61" s="82" t="s">
        <v>14</v>
      </c>
      <c r="C61" s="83" t="s">
        <v>5</v>
      </c>
    </row>
    <row r="62" spans="1:9" ht="12" customHeight="1" x14ac:dyDescent="0.2">
      <c r="B62" s="67" t="s">
        <v>29</v>
      </c>
      <c r="C62" s="68" t="s">
        <v>5</v>
      </c>
    </row>
    <row r="63" spans="1:9" ht="12" customHeight="1" x14ac:dyDescent="0.2">
      <c r="A63" s="19"/>
      <c r="B63" s="67" t="s">
        <v>16</v>
      </c>
      <c r="C63" s="68" t="s">
        <v>5</v>
      </c>
      <c r="D63" s="19"/>
      <c r="G63" s="19"/>
      <c r="H63" s="19"/>
      <c r="I63" s="19"/>
    </row>
    <row r="64" spans="1:9" ht="12" customHeight="1" x14ac:dyDescent="0.25">
      <c r="A64" s="19"/>
      <c r="B64" s="70" t="s">
        <v>6</v>
      </c>
      <c r="C64" s="71" t="s">
        <v>5</v>
      </c>
      <c r="D64" s="19"/>
      <c r="E64" s="15"/>
      <c r="F64" s="15"/>
      <c r="G64" s="19"/>
      <c r="H64" s="19"/>
      <c r="I64" s="19"/>
    </row>
    <row r="65" spans="1:9" ht="12" customHeight="1" x14ac:dyDescent="0.25">
      <c r="A65" s="16"/>
      <c r="B65" s="69" t="s">
        <v>17</v>
      </c>
      <c r="C65" s="71" t="s">
        <v>5</v>
      </c>
      <c r="D65" s="17"/>
      <c r="G65" s="17"/>
      <c r="H65" s="17"/>
      <c r="I65" s="17"/>
    </row>
    <row r="66" spans="1:9" ht="12" customHeight="1" x14ac:dyDescent="0.25">
      <c r="A66" s="16"/>
      <c r="B66" s="69" t="s">
        <v>36</v>
      </c>
      <c r="C66" s="71" t="s">
        <v>5</v>
      </c>
      <c r="D66" s="17"/>
      <c r="E66" s="19"/>
      <c r="F66" s="19"/>
      <c r="G66" s="17"/>
      <c r="H66" s="17"/>
      <c r="I66" s="17"/>
    </row>
    <row r="67" spans="1:9" ht="12" customHeight="1" x14ac:dyDescent="0.2">
      <c r="A67" s="16"/>
      <c r="B67" s="67" t="s">
        <v>32</v>
      </c>
      <c r="C67" s="68" t="s">
        <v>5</v>
      </c>
      <c r="D67" s="18"/>
      <c r="E67" s="18"/>
      <c r="F67" s="18"/>
      <c r="G67" s="18"/>
      <c r="H67" s="18"/>
      <c r="I67" s="18"/>
    </row>
    <row r="68" spans="1:9" ht="12" customHeight="1" x14ac:dyDescent="0.2">
      <c r="A68" s="16"/>
      <c r="B68" s="67" t="s">
        <v>56</v>
      </c>
      <c r="C68" s="68" t="s">
        <v>5</v>
      </c>
      <c r="D68" s="17"/>
      <c r="E68" s="17"/>
      <c r="F68" s="17"/>
      <c r="G68" s="17"/>
      <c r="H68" s="17"/>
      <c r="I68" s="17"/>
    </row>
    <row r="69" spans="1:9" s="19" customFormat="1" ht="12" customHeight="1" x14ac:dyDescent="0.25">
      <c r="B69" s="86" t="s">
        <v>23</v>
      </c>
      <c r="C69" s="71" t="s">
        <v>5</v>
      </c>
      <c r="D69" s="15"/>
      <c r="E69" s="2"/>
      <c r="F69" s="2"/>
    </row>
    <row r="70" spans="1:9" s="19" customFormat="1" ht="12" customHeight="1" x14ac:dyDescent="0.2">
      <c r="B70" s="67" t="s">
        <v>25</v>
      </c>
      <c r="C70" s="68" t="s">
        <v>5</v>
      </c>
      <c r="D70" s="15"/>
      <c r="E70" s="2"/>
      <c r="F70" s="2"/>
    </row>
    <row r="71" spans="1:9" s="19" customFormat="1" ht="12" customHeight="1" x14ac:dyDescent="0.2">
      <c r="B71" s="67" t="s">
        <v>3</v>
      </c>
      <c r="C71" s="68" t="s">
        <v>5</v>
      </c>
      <c r="E71" s="17"/>
      <c r="F71" s="17"/>
    </row>
  </sheetData>
  <sortState xmlns:xlrd2="http://schemas.microsoft.com/office/spreadsheetml/2017/richdata2" ref="B49:C71">
    <sortCondition ref="C49:C71"/>
  </sortState>
  <mergeCells count="4">
    <mergeCell ref="B36:D36"/>
    <mergeCell ref="B2:F2"/>
    <mergeCell ref="B34:F34"/>
    <mergeCell ref="B35:C35"/>
  </mergeCells>
  <hyperlinks>
    <hyperlink ref="C1" location="Índice!A1" display="[índice Ç]" xr:uid="{00000000-0004-0000-1200-000000000000}"/>
    <hyperlink ref="B36" r:id="rId1" display="http://www.observatorioemigracao.pt/np4/8218" xr:uid="{AE9406D7-C444-4C2B-B45B-3793FCBE8DEC}"/>
    <hyperlink ref="B36:C36" r:id="rId2" display="ttp://www.observatorioemigracao.pt/np4/8218" xr:uid="{E44E8F12-1418-4E8F-B516-07784A98CF45}"/>
    <hyperlink ref="B36:D36" r:id="rId3" display="http://www.observatorioemigracao.pt/np4/10517" xr:uid="{6F10C759-3D43-4019-8F6E-08888EF5C4B8}"/>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zoomScaleNormal="100" workbookViewId="0">
      <selection activeCell="B29" sqref="B29:G29"/>
    </sheetView>
  </sheetViews>
  <sheetFormatPr defaultColWidth="8.7109375" defaultRowHeight="12" customHeight="1" x14ac:dyDescent="0.25"/>
  <cols>
    <col min="1" max="1" width="12.7109375" style="1" customWidth="1"/>
    <col min="2" max="7" width="18.7109375" style="1" customWidth="1"/>
    <col min="8" max="8" width="8.7109375" style="1"/>
    <col min="9" max="13" width="16.7109375" customWidth="1"/>
    <col min="16" max="16384" width="8.7109375" style="1"/>
  </cols>
  <sheetData>
    <row r="1" spans="1:17" ht="30" customHeight="1" x14ac:dyDescent="0.25">
      <c r="A1" s="24" t="s">
        <v>0</v>
      </c>
      <c r="B1" s="48"/>
      <c r="C1" s="35" t="s">
        <v>71</v>
      </c>
      <c r="D1" s="33"/>
      <c r="E1" s="7"/>
      <c r="F1" s="7"/>
    </row>
    <row r="2" spans="1:17" ht="30" customHeight="1" thickBot="1" x14ac:dyDescent="0.3">
      <c r="B2" s="220" t="s">
        <v>149</v>
      </c>
      <c r="C2" s="221"/>
      <c r="D2" s="221"/>
      <c r="E2" s="221"/>
      <c r="F2" s="221"/>
      <c r="G2" s="221"/>
    </row>
    <row r="3" spans="1:17" ht="60" customHeight="1" x14ac:dyDescent="0.25">
      <c r="B3" s="10" t="s">
        <v>9</v>
      </c>
      <c r="C3" s="8" t="s">
        <v>11</v>
      </c>
      <c r="D3" s="8" t="s">
        <v>37</v>
      </c>
      <c r="E3" s="8" t="s">
        <v>38</v>
      </c>
      <c r="F3" s="8" t="s">
        <v>35</v>
      </c>
      <c r="G3" s="9" t="s">
        <v>39</v>
      </c>
      <c r="J3" s="227"/>
      <c r="K3" s="228"/>
      <c r="L3" s="228"/>
      <c r="M3" s="228"/>
      <c r="N3" s="228"/>
      <c r="O3" s="228"/>
      <c r="P3" s="228"/>
    </row>
    <row r="4" spans="1:17" ht="15" customHeight="1" x14ac:dyDescent="0.25">
      <c r="B4" s="101" t="s">
        <v>20</v>
      </c>
      <c r="C4" s="102">
        <v>7410</v>
      </c>
      <c r="D4" s="102">
        <v>115165</v>
      </c>
      <c r="E4" s="103">
        <v>140185</v>
      </c>
      <c r="F4" s="153">
        <v>680</v>
      </c>
      <c r="G4" s="102">
        <v>229033</v>
      </c>
      <c r="I4" s="230"/>
      <c r="J4" s="230"/>
      <c r="K4" s="230"/>
      <c r="L4" s="230"/>
      <c r="M4" s="230"/>
    </row>
    <row r="5" spans="1:17" ht="15" customHeight="1" x14ac:dyDescent="0.25">
      <c r="B5" s="104" t="s">
        <v>4</v>
      </c>
      <c r="C5" s="105">
        <v>641</v>
      </c>
      <c r="D5" s="105" t="s">
        <v>5</v>
      </c>
      <c r="E5" s="106" t="s">
        <v>5</v>
      </c>
      <c r="F5" s="156" t="s">
        <v>5</v>
      </c>
      <c r="G5" s="105">
        <v>111718</v>
      </c>
      <c r="I5" s="230"/>
      <c r="J5" s="230"/>
      <c r="K5" s="230"/>
      <c r="L5" s="230"/>
      <c r="M5" s="230"/>
      <c r="N5" s="191"/>
    </row>
    <row r="6" spans="1:17" ht="15" customHeight="1" x14ac:dyDescent="0.25">
      <c r="B6" s="104" t="s">
        <v>14</v>
      </c>
      <c r="C6" s="105">
        <v>480</v>
      </c>
      <c r="D6" s="105">
        <v>18190</v>
      </c>
      <c r="E6" s="106" t="s">
        <v>5</v>
      </c>
      <c r="F6" s="156">
        <v>361</v>
      </c>
      <c r="G6" s="105">
        <v>39780</v>
      </c>
      <c r="J6" s="230"/>
      <c r="K6" s="230"/>
      <c r="L6" s="230"/>
      <c r="M6" s="230"/>
      <c r="N6" s="230"/>
      <c r="P6"/>
      <c r="Q6"/>
    </row>
    <row r="7" spans="1:17" ht="15" customHeight="1" x14ac:dyDescent="0.25">
      <c r="B7" s="104" t="s">
        <v>15</v>
      </c>
      <c r="C7" s="105">
        <v>777</v>
      </c>
      <c r="D7" s="105">
        <v>3568</v>
      </c>
      <c r="E7" s="106">
        <v>5044</v>
      </c>
      <c r="F7" s="156">
        <v>4</v>
      </c>
      <c r="G7" s="105">
        <v>5670</v>
      </c>
      <c r="I7" s="193"/>
      <c r="J7" s="230"/>
      <c r="K7" s="230"/>
      <c r="L7" s="230"/>
      <c r="M7" s="230"/>
      <c r="N7" s="230"/>
      <c r="O7" s="193"/>
      <c r="P7" s="193"/>
      <c r="Q7" s="193"/>
    </row>
    <row r="8" spans="1:17" ht="15" customHeight="1" x14ac:dyDescent="0.25">
      <c r="B8" s="107" t="s">
        <v>29</v>
      </c>
      <c r="C8" s="108">
        <v>5471</v>
      </c>
      <c r="D8" s="108">
        <v>40089</v>
      </c>
      <c r="E8" s="109">
        <v>55273</v>
      </c>
      <c r="F8" s="159">
        <v>558</v>
      </c>
      <c r="G8" s="108">
        <v>74807</v>
      </c>
      <c r="I8" s="193"/>
      <c r="J8" s="230"/>
      <c r="K8" s="230"/>
      <c r="L8" s="230"/>
      <c r="M8" s="230"/>
      <c r="N8" s="230"/>
      <c r="O8" s="230"/>
      <c r="P8" s="230"/>
      <c r="Q8" s="230"/>
    </row>
    <row r="9" spans="1:17" ht="15" customHeight="1" x14ac:dyDescent="0.25">
      <c r="B9" s="107" t="s">
        <v>16</v>
      </c>
      <c r="C9" s="108">
        <v>476</v>
      </c>
      <c r="D9" s="108">
        <v>137973</v>
      </c>
      <c r="E9" s="109" t="s">
        <v>5</v>
      </c>
      <c r="F9" s="159" t="s">
        <v>5</v>
      </c>
      <c r="G9" s="108">
        <v>661721</v>
      </c>
      <c r="I9" s="193"/>
      <c r="J9" s="230"/>
      <c r="K9" s="230"/>
      <c r="L9" s="230"/>
      <c r="M9" s="230"/>
      <c r="N9" s="230"/>
      <c r="O9" s="230"/>
      <c r="P9" s="230"/>
      <c r="Q9" s="230"/>
    </row>
    <row r="10" spans="1:17" ht="15" customHeight="1" x14ac:dyDescent="0.25">
      <c r="B10" s="107" t="s">
        <v>6</v>
      </c>
      <c r="C10" s="108" t="s">
        <v>5</v>
      </c>
      <c r="D10" s="108">
        <v>2050</v>
      </c>
      <c r="E10" s="109" t="s">
        <v>5</v>
      </c>
      <c r="F10" s="159" t="s">
        <v>5</v>
      </c>
      <c r="G10" s="108">
        <v>19076</v>
      </c>
      <c r="I10" s="193"/>
      <c r="J10" s="230"/>
      <c r="K10" s="230"/>
      <c r="L10" s="230"/>
      <c r="M10" s="230"/>
      <c r="N10" s="230"/>
      <c r="O10" s="230"/>
      <c r="P10" s="230"/>
      <c r="Q10" s="230"/>
    </row>
    <row r="11" spans="1:17" ht="15" customHeight="1" x14ac:dyDescent="0.25">
      <c r="B11" s="107" t="s">
        <v>17</v>
      </c>
      <c r="C11" s="108">
        <v>625</v>
      </c>
      <c r="D11" s="108">
        <v>133695</v>
      </c>
      <c r="E11" s="109">
        <v>24270</v>
      </c>
      <c r="F11" s="159">
        <v>1098</v>
      </c>
      <c r="G11" s="108">
        <v>166651</v>
      </c>
      <c r="I11" s="226"/>
      <c r="J11" s="219"/>
      <c r="K11" s="219"/>
      <c r="L11" s="219"/>
      <c r="M11" s="219"/>
      <c r="N11" s="219"/>
      <c r="O11" s="219"/>
      <c r="P11"/>
      <c r="Q11"/>
    </row>
    <row r="12" spans="1:17" ht="15" customHeight="1" x14ac:dyDescent="0.25">
      <c r="B12" s="107" t="s">
        <v>18</v>
      </c>
      <c r="C12" s="108">
        <v>1666</v>
      </c>
      <c r="D12" s="108">
        <v>4475</v>
      </c>
      <c r="E12" s="109">
        <v>4161</v>
      </c>
      <c r="F12" s="159">
        <v>14</v>
      </c>
      <c r="G12" s="108">
        <v>3943</v>
      </c>
      <c r="J12" s="226"/>
      <c r="K12" s="219"/>
      <c r="L12" s="219"/>
      <c r="M12" s="219"/>
      <c r="N12" s="219"/>
      <c r="O12" s="219"/>
      <c r="P12" s="219"/>
      <c r="Q12"/>
    </row>
    <row r="13" spans="1:17" ht="15" customHeight="1" x14ac:dyDescent="0.25">
      <c r="B13" s="107" t="s">
        <v>26</v>
      </c>
      <c r="C13" s="108">
        <v>11332</v>
      </c>
      <c r="D13" s="108">
        <v>96187</v>
      </c>
      <c r="E13" s="109">
        <v>106843</v>
      </c>
      <c r="F13" s="159">
        <v>683</v>
      </c>
      <c r="G13" s="108">
        <v>121617</v>
      </c>
      <c r="J13" s="230"/>
      <c r="K13" s="230"/>
      <c r="L13" s="230"/>
      <c r="M13" s="230"/>
      <c r="N13" s="230"/>
      <c r="O13" s="230"/>
      <c r="P13" s="230"/>
      <c r="Q13"/>
    </row>
    <row r="14" spans="1:17" ht="15" customHeight="1" x14ac:dyDescent="0.25">
      <c r="B14" s="107" t="s">
        <v>36</v>
      </c>
      <c r="C14" s="108">
        <v>890</v>
      </c>
      <c r="D14" s="108">
        <v>157895</v>
      </c>
      <c r="E14" s="109">
        <v>34793</v>
      </c>
      <c r="F14" s="159">
        <v>1390</v>
      </c>
      <c r="G14" s="108">
        <v>238824</v>
      </c>
      <c r="I14" s="226"/>
      <c r="J14" s="226"/>
      <c r="K14" s="226"/>
      <c r="L14" s="226"/>
      <c r="P14"/>
      <c r="Q14"/>
    </row>
    <row r="15" spans="1:17" ht="15" customHeight="1" x14ac:dyDescent="0.25">
      <c r="A15" s="78"/>
      <c r="B15" s="107" t="s">
        <v>19</v>
      </c>
      <c r="C15" s="108">
        <v>8088</v>
      </c>
      <c r="D15" s="108">
        <v>564000</v>
      </c>
      <c r="E15" s="109">
        <v>537000</v>
      </c>
      <c r="F15" s="159">
        <v>1348</v>
      </c>
      <c r="G15" s="108">
        <v>1368914</v>
      </c>
      <c r="J15" s="226"/>
      <c r="K15" s="219"/>
      <c r="L15" s="219"/>
      <c r="M15" s="219"/>
      <c r="N15" s="219"/>
      <c r="O15" s="219"/>
      <c r="P15" s="219"/>
      <c r="Q15"/>
    </row>
    <row r="16" spans="1:17" ht="15" customHeight="1" x14ac:dyDescent="0.25">
      <c r="B16" s="107" t="s">
        <v>24</v>
      </c>
      <c r="C16" s="108">
        <v>4795</v>
      </c>
      <c r="D16" s="108">
        <v>27054</v>
      </c>
      <c r="E16" s="109">
        <v>34643</v>
      </c>
      <c r="F16" s="159">
        <v>101</v>
      </c>
      <c r="G16" s="108">
        <v>35779</v>
      </c>
      <c r="H16" s="61"/>
      <c r="P16"/>
      <c r="Q16"/>
    </row>
    <row r="17" spans="1:18" ht="15" customHeight="1" x14ac:dyDescent="0.25">
      <c r="B17" s="107" t="s">
        <v>32</v>
      </c>
      <c r="C17" s="108">
        <v>426</v>
      </c>
      <c r="D17" s="108">
        <v>5987</v>
      </c>
      <c r="E17" s="109">
        <v>8310</v>
      </c>
      <c r="F17" s="159">
        <v>50</v>
      </c>
      <c r="G17" s="108">
        <v>10516</v>
      </c>
      <c r="P17"/>
      <c r="Q17"/>
    </row>
    <row r="18" spans="1:18" ht="15" customHeight="1" x14ac:dyDescent="0.25">
      <c r="B18" s="107" t="s">
        <v>21</v>
      </c>
      <c r="C18" s="108">
        <v>681</v>
      </c>
      <c r="D18" s="108">
        <v>6935</v>
      </c>
      <c r="E18" s="109">
        <v>7518</v>
      </c>
      <c r="F18" s="159">
        <v>45</v>
      </c>
      <c r="G18" s="108">
        <v>6299</v>
      </c>
      <c r="P18"/>
      <c r="Q18"/>
    </row>
    <row r="19" spans="1:18" ht="15" customHeight="1" x14ac:dyDescent="0.25">
      <c r="B19" s="107" t="s">
        <v>22</v>
      </c>
      <c r="C19" s="108">
        <v>3469</v>
      </c>
      <c r="D19" s="108">
        <v>72948</v>
      </c>
      <c r="E19" s="109">
        <v>90915</v>
      </c>
      <c r="F19" s="159">
        <v>1267</v>
      </c>
      <c r="G19" s="108">
        <v>136918</v>
      </c>
      <c r="P19"/>
      <c r="Q19"/>
    </row>
    <row r="20" spans="1:18" ht="15" customHeight="1" x14ac:dyDescent="0.25">
      <c r="B20" s="107" t="s">
        <v>56</v>
      </c>
      <c r="C20" s="108">
        <v>14</v>
      </c>
      <c r="D20" s="108">
        <v>2213</v>
      </c>
      <c r="E20" s="109">
        <v>8991</v>
      </c>
      <c r="F20" s="159" t="s">
        <v>5</v>
      </c>
      <c r="G20" s="108">
        <v>122157</v>
      </c>
      <c r="P20"/>
      <c r="Q20"/>
    </row>
    <row r="21" spans="1:18" ht="15" customHeight="1" x14ac:dyDescent="0.25">
      <c r="B21" s="107" t="s">
        <v>23</v>
      </c>
      <c r="C21" s="108">
        <v>1439</v>
      </c>
      <c r="D21" s="108">
        <v>3767</v>
      </c>
      <c r="E21" s="109">
        <v>5560</v>
      </c>
      <c r="F21" s="159" t="s">
        <v>5</v>
      </c>
      <c r="G21" s="108">
        <v>41344</v>
      </c>
      <c r="J21" s="100"/>
      <c r="K21" s="100"/>
      <c r="L21" s="100"/>
      <c r="M21" s="226"/>
      <c r="N21" s="229"/>
      <c r="O21" s="229"/>
      <c r="P21" s="229"/>
      <c r="Q21" s="21"/>
      <c r="R21" s="22"/>
    </row>
    <row r="22" spans="1:18" ht="15" customHeight="1" x14ac:dyDescent="0.25">
      <c r="B22" s="107" t="s">
        <v>25</v>
      </c>
      <c r="C22" s="108">
        <v>641</v>
      </c>
      <c r="D22" s="108">
        <v>4410</v>
      </c>
      <c r="E22" s="109">
        <v>6331</v>
      </c>
      <c r="F22" s="159">
        <v>134</v>
      </c>
      <c r="G22" s="108">
        <v>2032</v>
      </c>
      <c r="J22" s="226"/>
      <c r="K22" s="219"/>
      <c r="L22" s="219"/>
      <c r="M22" s="219"/>
      <c r="N22" s="219"/>
      <c r="O22" s="219"/>
      <c r="P22" s="219"/>
    </row>
    <row r="23" spans="1:18" ht="15" customHeight="1" x14ac:dyDescent="0.25">
      <c r="B23" s="107" t="s">
        <v>28</v>
      </c>
      <c r="C23" s="108">
        <v>2766</v>
      </c>
      <c r="D23" s="108">
        <v>156295</v>
      </c>
      <c r="E23" s="109">
        <v>268245</v>
      </c>
      <c r="F23" s="159">
        <v>3550</v>
      </c>
      <c r="G23" s="108">
        <v>370603</v>
      </c>
      <c r="J23" s="85"/>
      <c r="K23" s="85"/>
      <c r="L23" s="85"/>
      <c r="M23" s="85"/>
      <c r="N23" s="85"/>
      <c r="O23" s="85"/>
      <c r="P23" s="85"/>
      <c r="Q23" s="85"/>
      <c r="R23" s="85"/>
    </row>
    <row r="24" spans="1:18" ht="15" customHeight="1" x14ac:dyDescent="0.25">
      <c r="B24" s="107" t="s">
        <v>27</v>
      </c>
      <c r="C24" s="108">
        <v>565</v>
      </c>
      <c r="D24" s="108">
        <v>5194</v>
      </c>
      <c r="E24" s="109">
        <v>4105</v>
      </c>
      <c r="F24" s="159">
        <v>164</v>
      </c>
      <c r="G24" s="108">
        <v>4953</v>
      </c>
      <c r="J24" s="85"/>
      <c r="K24" s="85"/>
      <c r="L24" s="85"/>
      <c r="M24" s="85"/>
      <c r="N24" s="85"/>
      <c r="O24" s="85"/>
      <c r="P24" s="85"/>
      <c r="Q24" s="85"/>
      <c r="R24" s="85"/>
    </row>
    <row r="25" spans="1:18" ht="15" customHeight="1" x14ac:dyDescent="0.25">
      <c r="B25" s="107" t="s">
        <v>30</v>
      </c>
      <c r="C25" s="108">
        <v>12388</v>
      </c>
      <c r="D25" s="108">
        <v>203855</v>
      </c>
      <c r="E25" s="109">
        <v>257258</v>
      </c>
      <c r="F25" s="159">
        <v>1823</v>
      </c>
      <c r="G25" s="108">
        <v>452806</v>
      </c>
    </row>
    <row r="26" spans="1:18" ht="15" customHeight="1" thickBot="1" x14ac:dyDescent="0.3">
      <c r="B26" s="110" t="s">
        <v>3</v>
      </c>
      <c r="C26" s="111">
        <v>532</v>
      </c>
      <c r="D26" s="111">
        <v>37326</v>
      </c>
      <c r="E26" s="112" t="s">
        <v>5</v>
      </c>
      <c r="F26" s="162" t="s">
        <v>5</v>
      </c>
      <c r="G26" s="111">
        <v>181785</v>
      </c>
    </row>
    <row r="27" spans="1:18" ht="15" customHeight="1" x14ac:dyDescent="0.25">
      <c r="B27" s="3"/>
      <c r="C27" s="3"/>
      <c r="D27" s="3"/>
      <c r="E27" s="4"/>
      <c r="F27" s="4"/>
      <c r="G27" s="4"/>
    </row>
    <row r="28" spans="1:18" s="22" customFormat="1" ht="120" customHeight="1" x14ac:dyDescent="0.25">
      <c r="A28" s="26" t="s">
        <v>7</v>
      </c>
      <c r="B28" s="224" t="s">
        <v>164</v>
      </c>
      <c r="C28" s="225"/>
      <c r="D28" s="225"/>
      <c r="E28" s="225"/>
      <c r="F28" s="225"/>
      <c r="G28" s="225"/>
      <c r="I28" s="99"/>
      <c r="J28"/>
      <c r="K28"/>
      <c r="L28"/>
      <c r="M28"/>
      <c r="N28"/>
      <c r="O28"/>
      <c r="P28" s="1"/>
      <c r="Q28" s="1"/>
      <c r="R28" s="1"/>
    </row>
    <row r="29" spans="1:18" ht="120" customHeight="1" x14ac:dyDescent="0.25">
      <c r="A29" s="26" t="s">
        <v>8</v>
      </c>
      <c r="B29" s="222" t="s">
        <v>94</v>
      </c>
      <c r="C29" s="223"/>
      <c r="D29" s="223"/>
      <c r="E29" s="223"/>
      <c r="F29" s="223"/>
      <c r="G29" s="223"/>
      <c r="H29" s="47"/>
    </row>
    <row r="30" spans="1:18" s="85" customFormat="1" ht="15" customHeight="1" x14ac:dyDescent="0.25">
      <c r="A30" s="4" t="s">
        <v>31</v>
      </c>
      <c r="B30" s="210" t="s">
        <v>159</v>
      </c>
      <c r="C30" s="211"/>
    </row>
    <row r="31" spans="1:18" s="85" customFormat="1" ht="15" customHeight="1" x14ac:dyDescent="0.25">
      <c r="A31" s="97" t="s">
        <v>1</v>
      </c>
      <c r="B31" s="212" t="s">
        <v>152</v>
      </c>
      <c r="C31" s="212"/>
      <c r="D31" s="212"/>
      <c r="E31" s="185"/>
      <c r="F31" s="185"/>
      <c r="G31" s="185"/>
      <c r="H31" s="98"/>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ortState xmlns:xlrd2="http://schemas.microsoft.com/office/spreadsheetml/2017/richdata2" ref="B5:G19">
    <sortCondition ref="B4"/>
  </sortState>
  <mergeCells count="16">
    <mergeCell ref="J22:P22"/>
    <mergeCell ref="J3:P3"/>
    <mergeCell ref="M21:P21"/>
    <mergeCell ref="J12:P12"/>
    <mergeCell ref="I4:M5"/>
    <mergeCell ref="I11:O11"/>
    <mergeCell ref="I14:L14"/>
    <mergeCell ref="J6:N7"/>
    <mergeCell ref="J8:Q10"/>
    <mergeCell ref="J13:P13"/>
    <mergeCell ref="J15:P15"/>
    <mergeCell ref="B2:G2"/>
    <mergeCell ref="B29:G29"/>
    <mergeCell ref="B30:C30"/>
    <mergeCell ref="B28:G28"/>
    <mergeCell ref="B31:D31"/>
  </mergeCells>
  <hyperlinks>
    <hyperlink ref="C1" location="Índice!A1" display="[índice Ç]" xr:uid="{00000000-0004-0000-0100-000000000000}"/>
    <hyperlink ref="B31" r:id="rId1" display="http://www.observatorioemigracao.pt/np4/8218" xr:uid="{052539A3-2C87-406D-8CC5-B59E36E64CDC}"/>
    <hyperlink ref="B31:C31" r:id="rId2" display="ttp://www.observatorioemigracao.pt/np4/8218" xr:uid="{650327BB-2366-4FAB-AB1A-0698E773D1EC}"/>
    <hyperlink ref="B31:D31" r:id="rId3" display="http://www.observatorioemigracao.pt/np4/10517" xr:uid="{8D6CFB6C-DD9E-4926-B20D-338B4E88B350}"/>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showGridLines="0" workbookViewId="0">
      <selection activeCell="C55" sqref="C55"/>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122</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1" customFormat="1" ht="75" customHeight="1" x14ac:dyDescent="0.25">
      <c r="A34" s="26" t="s">
        <v>8</v>
      </c>
      <c r="B34" s="226" t="s">
        <v>158</v>
      </c>
      <c r="C34" s="219"/>
      <c r="D34" s="219"/>
      <c r="E34" s="219"/>
      <c r="F34" s="219"/>
      <c r="G34" s="219"/>
      <c r="H34" s="219"/>
    </row>
    <row r="35" spans="1:8" s="85" customFormat="1" ht="15" customHeight="1" x14ac:dyDescent="0.25">
      <c r="A35" s="4" t="s">
        <v>31</v>
      </c>
      <c r="B35" s="210" t="s">
        <v>151</v>
      </c>
      <c r="C35" s="211"/>
    </row>
    <row r="36" spans="1:8" s="85" customFormat="1" ht="15" customHeight="1" x14ac:dyDescent="0.25">
      <c r="A36" s="97" t="s">
        <v>1</v>
      </c>
      <c r="B36" s="212" t="s">
        <v>152</v>
      </c>
      <c r="C36" s="212"/>
      <c r="D36" s="212"/>
      <c r="E36" s="185"/>
      <c r="F36" s="185"/>
      <c r="G36" s="185"/>
      <c r="H36" s="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12" ht="12" customHeight="1" x14ac:dyDescent="0.25">
      <c r="B49" s="69" t="s">
        <v>26</v>
      </c>
      <c r="C49" s="175">
        <v>81.362513236851399</v>
      </c>
      <c r="F49"/>
      <c r="G49"/>
      <c r="H49"/>
      <c r="I49"/>
      <c r="J49"/>
      <c r="K49"/>
      <c r="L49"/>
    </row>
    <row r="50" spans="1:12" ht="12" customHeight="1" x14ac:dyDescent="0.25">
      <c r="B50" s="67" t="s">
        <v>22</v>
      </c>
      <c r="C50" s="175">
        <v>81.493225713462095</v>
      </c>
      <c r="F50"/>
      <c r="G50"/>
      <c r="H50"/>
      <c r="I50"/>
      <c r="J50"/>
      <c r="K50"/>
      <c r="L50"/>
    </row>
    <row r="51" spans="1:12" ht="12" customHeight="1" x14ac:dyDescent="0.25">
      <c r="B51" s="70" t="s">
        <v>28</v>
      </c>
      <c r="C51" s="175">
        <v>84.707158351409987</v>
      </c>
      <c r="F51"/>
      <c r="G51"/>
      <c r="H51"/>
      <c r="I51"/>
      <c r="J51"/>
      <c r="K51"/>
      <c r="L51"/>
    </row>
    <row r="52" spans="1:12" ht="12" customHeight="1" x14ac:dyDescent="0.25">
      <c r="B52" s="86" t="s">
        <v>21</v>
      </c>
      <c r="C52" s="175">
        <v>85.16886930983847</v>
      </c>
      <c r="F52"/>
      <c r="G52"/>
      <c r="H52"/>
      <c r="I52"/>
      <c r="J52"/>
      <c r="K52"/>
      <c r="L52"/>
    </row>
    <row r="53" spans="1:12" ht="12" customHeight="1" x14ac:dyDescent="0.25">
      <c r="B53" s="67" t="s">
        <v>18</v>
      </c>
      <c r="C53" s="175">
        <v>85.654261704681872</v>
      </c>
      <c r="F53"/>
      <c r="G53"/>
      <c r="H53"/>
      <c r="I53"/>
      <c r="J53"/>
      <c r="K53"/>
      <c r="L53"/>
    </row>
    <row r="54" spans="1:12" ht="12" customHeight="1" x14ac:dyDescent="0.25">
      <c r="B54" s="86" t="s">
        <v>30</v>
      </c>
      <c r="C54" s="175">
        <v>87.213432353890866</v>
      </c>
      <c r="F54"/>
      <c r="G54"/>
      <c r="H54"/>
      <c r="I54"/>
      <c r="J54"/>
      <c r="K54"/>
      <c r="L54"/>
    </row>
    <row r="55" spans="1:12" ht="12" customHeight="1" x14ac:dyDescent="0.25">
      <c r="B55" s="67" t="s">
        <v>20</v>
      </c>
      <c r="C55" s="175">
        <v>89.338731443994604</v>
      </c>
      <c r="F55"/>
      <c r="G55"/>
      <c r="H55"/>
      <c r="I55"/>
      <c r="J55"/>
      <c r="K55"/>
      <c r="L55"/>
    </row>
    <row r="56" spans="1:12" ht="12" customHeight="1" x14ac:dyDescent="0.25">
      <c r="B56" s="67" t="s">
        <v>27</v>
      </c>
      <c r="C56" s="175">
        <v>90.265486725663706</v>
      </c>
      <c r="F56"/>
      <c r="G56"/>
      <c r="H56"/>
      <c r="I56"/>
      <c r="J56"/>
      <c r="K56"/>
      <c r="L56"/>
    </row>
    <row r="57" spans="1:12" ht="12" customHeight="1" x14ac:dyDescent="0.25">
      <c r="B57" s="69" t="s">
        <v>15</v>
      </c>
      <c r="C57" s="175">
        <v>91.76319176319177</v>
      </c>
      <c r="F57"/>
      <c r="G57"/>
      <c r="H57"/>
      <c r="I57"/>
      <c r="J57"/>
      <c r="K57"/>
      <c r="L57"/>
    </row>
    <row r="58" spans="1:12" ht="12" customHeight="1" x14ac:dyDescent="0.25">
      <c r="B58" s="67" t="s">
        <v>24</v>
      </c>
      <c r="C58" s="175">
        <v>92.095933263816477</v>
      </c>
      <c r="F58"/>
      <c r="G58"/>
      <c r="H58"/>
      <c r="I58"/>
      <c r="J58"/>
      <c r="K58"/>
      <c r="L58"/>
    </row>
    <row r="59" spans="1:12" ht="12" customHeight="1" x14ac:dyDescent="0.25">
      <c r="B59" s="67" t="s">
        <v>4</v>
      </c>
      <c r="C59" s="175" t="s">
        <v>5</v>
      </c>
      <c r="F59"/>
      <c r="G59"/>
      <c r="H59"/>
      <c r="I59"/>
      <c r="J59"/>
      <c r="K59"/>
      <c r="L59"/>
    </row>
    <row r="60" spans="1:12" ht="12" customHeight="1" x14ac:dyDescent="0.25">
      <c r="B60" s="67" t="s">
        <v>14</v>
      </c>
      <c r="C60" s="175" t="s">
        <v>5</v>
      </c>
      <c r="F60"/>
      <c r="G60"/>
      <c r="H60"/>
      <c r="I60"/>
      <c r="J60"/>
      <c r="K60"/>
      <c r="L60"/>
    </row>
    <row r="61" spans="1:12" ht="12" customHeight="1" x14ac:dyDescent="0.25">
      <c r="B61" s="82" t="s">
        <v>29</v>
      </c>
      <c r="C61" s="175" t="s">
        <v>5</v>
      </c>
      <c r="F61"/>
      <c r="G61"/>
      <c r="H61"/>
      <c r="I61"/>
      <c r="J61"/>
      <c r="K61"/>
      <c r="L61"/>
    </row>
    <row r="62" spans="1:12" ht="12" customHeight="1" x14ac:dyDescent="0.25">
      <c r="B62" s="67" t="s">
        <v>16</v>
      </c>
      <c r="C62" s="175" t="s">
        <v>5</v>
      </c>
      <c r="F62"/>
      <c r="G62"/>
      <c r="H62"/>
      <c r="I62"/>
      <c r="J62"/>
      <c r="K62"/>
      <c r="L62"/>
    </row>
    <row r="63" spans="1:12" ht="12" customHeight="1" x14ac:dyDescent="0.25">
      <c r="A63" s="19"/>
      <c r="B63" s="69" t="s">
        <v>6</v>
      </c>
      <c r="C63" s="175" t="s">
        <v>5</v>
      </c>
      <c r="D63" s="19"/>
      <c r="F63"/>
      <c r="G63"/>
      <c r="H63"/>
      <c r="I63"/>
      <c r="J63"/>
      <c r="K63"/>
      <c r="L63"/>
    </row>
    <row r="64" spans="1:12" ht="12" customHeight="1" x14ac:dyDescent="0.25">
      <c r="A64" s="19"/>
      <c r="B64" s="67" t="s">
        <v>17</v>
      </c>
      <c r="C64" s="175" t="s">
        <v>5</v>
      </c>
      <c r="D64" s="19"/>
      <c r="F64"/>
      <c r="G64"/>
      <c r="H64"/>
      <c r="I64"/>
      <c r="J64"/>
      <c r="K64"/>
      <c r="L64"/>
    </row>
    <row r="65" spans="1:12" ht="12" customHeight="1" x14ac:dyDescent="0.25">
      <c r="A65" s="16"/>
      <c r="B65" s="82" t="s">
        <v>36</v>
      </c>
      <c r="C65" s="175" t="s">
        <v>5</v>
      </c>
      <c r="D65" s="17"/>
      <c r="F65"/>
      <c r="G65"/>
      <c r="H65"/>
      <c r="I65"/>
      <c r="J65"/>
      <c r="K65"/>
      <c r="L65"/>
    </row>
    <row r="66" spans="1:12" ht="12" customHeight="1" x14ac:dyDescent="0.25">
      <c r="A66" s="16"/>
      <c r="B66" s="67" t="s">
        <v>19</v>
      </c>
      <c r="C66" s="175" t="s">
        <v>5</v>
      </c>
      <c r="D66" s="17"/>
      <c r="F66"/>
      <c r="G66"/>
      <c r="H66"/>
      <c r="I66"/>
      <c r="J66"/>
      <c r="K66"/>
      <c r="L66"/>
    </row>
    <row r="67" spans="1:12" ht="12" customHeight="1" x14ac:dyDescent="0.25">
      <c r="A67" s="16"/>
      <c r="B67" s="69" t="s">
        <v>32</v>
      </c>
      <c r="C67" s="175" t="s">
        <v>5</v>
      </c>
      <c r="D67" s="18"/>
      <c r="F67"/>
      <c r="G67"/>
      <c r="H67"/>
      <c r="I67"/>
      <c r="J67"/>
      <c r="K67"/>
      <c r="L67"/>
    </row>
    <row r="68" spans="1:12" ht="12" customHeight="1" x14ac:dyDescent="0.25">
      <c r="A68" s="16"/>
      <c r="B68" s="67" t="s">
        <v>56</v>
      </c>
      <c r="C68" s="175" t="s">
        <v>5</v>
      </c>
      <c r="D68" s="17"/>
      <c r="F68"/>
      <c r="G68"/>
      <c r="H68"/>
      <c r="I68"/>
      <c r="J68"/>
      <c r="K68"/>
      <c r="L68"/>
    </row>
    <row r="69" spans="1:12" s="19" customFormat="1" ht="12" customHeight="1" x14ac:dyDescent="0.25">
      <c r="B69" s="67" t="s">
        <v>23</v>
      </c>
      <c r="C69" s="175" t="s">
        <v>5</v>
      </c>
      <c r="F69"/>
      <c r="G69"/>
      <c r="H69"/>
      <c r="I69"/>
      <c r="J69"/>
      <c r="K69"/>
      <c r="L69"/>
    </row>
    <row r="70" spans="1:12" s="19" customFormat="1" ht="12" customHeight="1" x14ac:dyDescent="0.25">
      <c r="B70" s="70" t="s">
        <v>25</v>
      </c>
      <c r="C70" s="175" t="s">
        <v>5</v>
      </c>
      <c r="F70"/>
      <c r="G70"/>
      <c r="H70"/>
      <c r="I70"/>
      <c r="J70"/>
      <c r="K70"/>
      <c r="L70"/>
    </row>
    <row r="71" spans="1:12" s="19" customFormat="1" ht="12" customHeight="1" x14ac:dyDescent="0.2">
      <c r="B71" s="67" t="s">
        <v>3</v>
      </c>
      <c r="C71" s="175" t="s">
        <v>5</v>
      </c>
    </row>
  </sheetData>
  <sortState xmlns:xlrd2="http://schemas.microsoft.com/office/spreadsheetml/2017/richdata2" ref="B50:C71">
    <sortCondition ref="C50:C71"/>
  </sortState>
  <mergeCells count="4">
    <mergeCell ref="B2:F2"/>
    <mergeCell ref="B35:C35"/>
    <mergeCell ref="B34:H34"/>
    <mergeCell ref="B36:D36"/>
  </mergeCells>
  <hyperlinks>
    <hyperlink ref="C1" location="Índice!A1" display="[índice Ç]" xr:uid="{00000000-0004-0000-1300-000000000000}"/>
    <hyperlink ref="B36" r:id="rId1" display="http://www.observatorioemigracao.pt/np4/8218" xr:uid="{B06C62D7-1322-4201-8B4D-4B41C95C8719}"/>
    <hyperlink ref="B36:C36" r:id="rId2" display="ttp://www.observatorioemigracao.pt/np4/8218" xr:uid="{9952E409-24E3-4F66-84F9-BFFC82D81B30}"/>
    <hyperlink ref="B36:D36" r:id="rId3" display="http://www.observatorioemigracao.pt/np4/10517" xr:uid="{45B5A578-62B9-4CB5-90B2-5A470A14F5E9}"/>
  </hyperlinks>
  <pageMargins left="0.7" right="0.7" top="0.75" bottom="0.75" header="0.3" footer="0.3"/>
  <pageSetup paperSize="9" orientation="portrait" horizontalDpi="4294967293" verticalDpi="0"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72"/>
  <sheetViews>
    <sheetView showGridLines="0" workbookViewId="0">
      <selection activeCell="A35" sqref="A35:XFD36"/>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131</v>
      </c>
      <c r="C2" s="263"/>
      <c r="D2" s="263"/>
      <c r="E2" s="263"/>
      <c r="F2" s="263"/>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6" t="s">
        <v>124</v>
      </c>
      <c r="C33" s="219"/>
      <c r="D33" s="219"/>
      <c r="E33" s="219"/>
      <c r="F33" s="219"/>
      <c r="G33" s="219"/>
      <c r="H33" s="245"/>
      <c r="I33" s="245"/>
      <c r="J33"/>
      <c r="K33"/>
      <c r="L33"/>
      <c r="M33"/>
    </row>
    <row r="34" spans="1:13" s="1" customFormat="1" ht="105" customHeight="1" x14ac:dyDescent="0.25">
      <c r="A34" s="26" t="s">
        <v>8</v>
      </c>
      <c r="B34" s="246" t="s">
        <v>61</v>
      </c>
      <c r="C34" s="229"/>
      <c r="D34" s="229"/>
      <c r="E34" s="229"/>
      <c r="F34" s="229"/>
    </row>
    <row r="35" spans="1:13" s="85" customFormat="1" ht="15" customHeight="1" x14ac:dyDescent="0.25">
      <c r="A35" s="4" t="s">
        <v>31</v>
      </c>
      <c r="B35" s="210" t="s">
        <v>151</v>
      </c>
      <c r="C35" s="211"/>
    </row>
    <row r="36" spans="1:13" s="85" customFormat="1" ht="15" customHeight="1" x14ac:dyDescent="0.25">
      <c r="A36" s="97" t="s">
        <v>1</v>
      </c>
      <c r="B36" s="212" t="s">
        <v>152</v>
      </c>
      <c r="C36" s="212"/>
      <c r="D36" s="212"/>
      <c r="E36" s="185"/>
      <c r="F36" s="185"/>
      <c r="G36" s="185"/>
      <c r="H36" s="98"/>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50" spans="1:9" ht="12" customHeight="1" x14ac:dyDescent="0.25">
      <c r="B50" s="73" t="s">
        <v>6</v>
      </c>
      <c r="C50" s="58">
        <v>2050</v>
      </c>
      <c r="D50"/>
      <c r="E50"/>
    </row>
    <row r="51" spans="1:9" ht="12" customHeight="1" x14ac:dyDescent="0.25">
      <c r="B51" s="72" t="s">
        <v>56</v>
      </c>
      <c r="C51" s="56">
        <v>2213</v>
      </c>
      <c r="D51"/>
      <c r="E51"/>
    </row>
    <row r="52" spans="1:9" ht="12" customHeight="1" x14ac:dyDescent="0.25">
      <c r="B52" s="73" t="s">
        <v>15</v>
      </c>
      <c r="C52" s="58">
        <v>3568</v>
      </c>
      <c r="D52"/>
      <c r="E52"/>
    </row>
    <row r="53" spans="1:9" ht="12" customHeight="1" x14ac:dyDescent="0.25">
      <c r="B53" s="73" t="s">
        <v>23</v>
      </c>
      <c r="C53" s="58">
        <v>3767</v>
      </c>
      <c r="D53"/>
      <c r="E53"/>
    </row>
    <row r="54" spans="1:9" ht="12" customHeight="1" x14ac:dyDescent="0.25">
      <c r="B54" s="73" t="s">
        <v>25</v>
      </c>
      <c r="C54" s="58">
        <v>4410</v>
      </c>
      <c r="D54"/>
      <c r="E54"/>
    </row>
    <row r="55" spans="1:9" ht="12" customHeight="1" x14ac:dyDescent="0.25">
      <c r="B55" s="73" t="s">
        <v>18</v>
      </c>
      <c r="C55" s="58">
        <v>4475</v>
      </c>
      <c r="D55"/>
      <c r="E55"/>
    </row>
    <row r="56" spans="1:9" ht="12" customHeight="1" x14ac:dyDescent="0.25">
      <c r="B56" s="73" t="s">
        <v>27</v>
      </c>
      <c r="C56" s="58">
        <v>5194</v>
      </c>
      <c r="D56"/>
      <c r="E56"/>
    </row>
    <row r="57" spans="1:9" ht="12" customHeight="1" x14ac:dyDescent="0.25">
      <c r="B57" s="73" t="s">
        <v>32</v>
      </c>
      <c r="C57" s="58">
        <v>5987</v>
      </c>
      <c r="D57"/>
      <c r="E57"/>
    </row>
    <row r="58" spans="1:9" ht="12" customHeight="1" x14ac:dyDescent="0.25">
      <c r="B58" s="73" t="s">
        <v>21</v>
      </c>
      <c r="C58" s="58">
        <v>6935</v>
      </c>
      <c r="D58"/>
      <c r="E58"/>
    </row>
    <row r="59" spans="1:9" ht="12" customHeight="1" x14ac:dyDescent="0.25">
      <c r="A59" s="19"/>
      <c r="B59" s="73" t="s">
        <v>14</v>
      </c>
      <c r="C59" s="58">
        <v>18190</v>
      </c>
      <c r="D59"/>
      <c r="E59"/>
      <c r="F59" s="19"/>
      <c r="G59" s="19"/>
      <c r="H59" s="19"/>
      <c r="I59" s="19"/>
    </row>
    <row r="60" spans="1:9" ht="12" customHeight="1" x14ac:dyDescent="0.25">
      <c r="A60" s="19"/>
      <c r="B60" s="72" t="s">
        <v>24</v>
      </c>
      <c r="C60" s="56">
        <v>27054</v>
      </c>
      <c r="D60"/>
      <c r="E60"/>
      <c r="F60" s="19"/>
      <c r="G60" s="19"/>
      <c r="H60" s="19"/>
      <c r="I60" s="19"/>
    </row>
    <row r="61" spans="1:9" ht="12" customHeight="1" x14ac:dyDescent="0.25">
      <c r="A61" s="16"/>
      <c r="B61" s="73" t="s">
        <v>3</v>
      </c>
      <c r="C61" s="58">
        <v>37326</v>
      </c>
      <c r="D61"/>
      <c r="E61"/>
      <c r="F61" s="17"/>
      <c r="G61" s="17"/>
      <c r="H61" s="17"/>
      <c r="I61" s="17"/>
    </row>
    <row r="62" spans="1:9" ht="12" customHeight="1" x14ac:dyDescent="0.25">
      <c r="A62" s="16"/>
      <c r="B62" s="73" t="s">
        <v>29</v>
      </c>
      <c r="C62" s="58">
        <v>40089</v>
      </c>
      <c r="D62"/>
      <c r="E62"/>
      <c r="F62" s="17"/>
      <c r="G62" s="17"/>
      <c r="H62" s="17"/>
      <c r="I62" s="17"/>
    </row>
    <row r="63" spans="1:9" ht="12" customHeight="1" x14ac:dyDescent="0.25">
      <c r="A63" s="16"/>
      <c r="B63" s="73" t="s">
        <v>22</v>
      </c>
      <c r="C63" s="58">
        <v>72948</v>
      </c>
      <c r="D63"/>
      <c r="E63"/>
      <c r="F63" s="18"/>
      <c r="G63" s="18"/>
      <c r="H63" s="18"/>
      <c r="I63" s="18"/>
    </row>
    <row r="64" spans="1:9" ht="12" customHeight="1" x14ac:dyDescent="0.25">
      <c r="B64" s="73" t="s">
        <v>26</v>
      </c>
      <c r="C64" s="58">
        <v>96187</v>
      </c>
      <c r="D64"/>
      <c r="E64"/>
    </row>
    <row r="65" spans="1:9" ht="12" customHeight="1" x14ac:dyDescent="0.25">
      <c r="B65" s="73" t="s">
        <v>20</v>
      </c>
      <c r="C65" s="58">
        <v>115165</v>
      </c>
      <c r="D65"/>
      <c r="E65"/>
    </row>
    <row r="66" spans="1:9" s="19" customFormat="1" ht="12" customHeight="1" x14ac:dyDescent="0.25">
      <c r="B66" s="72" t="s">
        <v>17</v>
      </c>
      <c r="C66" s="56">
        <v>133695</v>
      </c>
      <c r="D66"/>
      <c r="E66"/>
      <c r="F66" s="15"/>
    </row>
    <row r="67" spans="1:9" s="19" customFormat="1" ht="12" customHeight="1" x14ac:dyDescent="0.25">
      <c r="A67" s="16"/>
      <c r="B67" s="73" t="s">
        <v>16</v>
      </c>
      <c r="C67" s="58">
        <v>137973</v>
      </c>
      <c r="D67"/>
      <c r="E67"/>
      <c r="F67" s="17"/>
      <c r="G67" s="17"/>
      <c r="H67" s="17"/>
      <c r="I67" s="17"/>
    </row>
    <row r="68" spans="1:9" s="19" customFormat="1" ht="12" customHeight="1" x14ac:dyDescent="0.25">
      <c r="B68" s="73" t="s">
        <v>28</v>
      </c>
      <c r="C68" s="58">
        <v>156295</v>
      </c>
      <c r="D68"/>
      <c r="E68"/>
      <c r="F68" s="15"/>
    </row>
    <row r="69" spans="1:9" s="19" customFormat="1" ht="12" customHeight="1" x14ac:dyDescent="0.25">
      <c r="B69" s="73" t="s">
        <v>36</v>
      </c>
      <c r="C69" s="58">
        <v>157895</v>
      </c>
      <c r="D69"/>
      <c r="E69"/>
      <c r="F69" s="15"/>
    </row>
    <row r="70" spans="1:9" ht="12" customHeight="1" x14ac:dyDescent="0.25">
      <c r="A70" s="19"/>
      <c r="B70" s="73" t="s">
        <v>30</v>
      </c>
      <c r="C70" s="58">
        <v>203855</v>
      </c>
      <c r="D70"/>
      <c r="E70"/>
      <c r="F70" s="19"/>
      <c r="G70" s="19"/>
      <c r="H70" s="19"/>
      <c r="I70" s="19"/>
    </row>
    <row r="71" spans="1:9" ht="12" customHeight="1" x14ac:dyDescent="0.25">
      <c r="B71" s="73" t="s">
        <v>19</v>
      </c>
      <c r="C71" s="58">
        <v>564000</v>
      </c>
      <c r="D71"/>
      <c r="E71"/>
    </row>
    <row r="72" spans="1:9" ht="12" customHeight="1" x14ac:dyDescent="0.25">
      <c r="B72" s="67" t="s">
        <v>4</v>
      </c>
      <c r="C72" s="58" t="s">
        <v>5</v>
      </c>
      <c r="D72"/>
      <c r="E72"/>
    </row>
  </sheetData>
  <sortState xmlns:xlrd2="http://schemas.microsoft.com/office/spreadsheetml/2017/richdata2" ref="B50:C72">
    <sortCondition ref="C50:C72"/>
  </sortState>
  <mergeCells count="5">
    <mergeCell ref="B2:F2"/>
    <mergeCell ref="B34:F34"/>
    <mergeCell ref="B35:C35"/>
    <mergeCell ref="B33:I33"/>
    <mergeCell ref="B36:D36"/>
  </mergeCells>
  <hyperlinks>
    <hyperlink ref="C1" location="Índice!A1" display="[índice Ç]" xr:uid="{00000000-0004-0000-1400-000000000000}"/>
    <hyperlink ref="B36" r:id="rId1" display="http://www.observatorioemigracao.pt/np4/8218" xr:uid="{19F8CB1F-9304-420C-AA20-8A893C59A2C4}"/>
    <hyperlink ref="B36:C36" r:id="rId2" display="ttp://www.observatorioemigracao.pt/np4/8218" xr:uid="{82BB04B5-0FE2-4C2C-9A94-DA332CE2BFC1}"/>
    <hyperlink ref="B36:D36" r:id="rId3" display="http://www.observatorioemigracao.pt/np4/10517" xr:uid="{D0D7114E-B2FF-47DE-9542-448F50F9AF4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4"/>
  <sheetViews>
    <sheetView showGridLines="0" workbookViewId="0">
      <selection activeCell="A35" sqref="A35:XFD36"/>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132</v>
      </c>
      <c r="C2" s="263"/>
      <c r="D2" s="263"/>
      <c r="E2" s="263"/>
      <c r="F2" s="263"/>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6" t="s">
        <v>124</v>
      </c>
      <c r="C33" s="219"/>
      <c r="D33" s="219"/>
      <c r="E33" s="219"/>
      <c r="F33" s="219"/>
      <c r="G33" s="219"/>
      <c r="H33" s="245"/>
      <c r="I33" s="245"/>
      <c r="J33"/>
      <c r="K33"/>
      <c r="L33"/>
      <c r="M33"/>
    </row>
    <row r="34" spans="1:13" s="1" customFormat="1" ht="105" customHeight="1" x14ac:dyDescent="0.25">
      <c r="A34" s="26" t="s">
        <v>8</v>
      </c>
      <c r="B34" s="246" t="s">
        <v>61</v>
      </c>
      <c r="C34" s="229"/>
      <c r="D34" s="229"/>
      <c r="E34" s="229"/>
      <c r="F34" s="229"/>
    </row>
    <row r="35" spans="1:13" s="85" customFormat="1" ht="15" customHeight="1" x14ac:dyDescent="0.25">
      <c r="A35" s="4" t="s">
        <v>31</v>
      </c>
      <c r="B35" s="210" t="s">
        <v>151</v>
      </c>
      <c r="C35" s="211"/>
    </row>
    <row r="36" spans="1:13" s="85" customFormat="1" ht="15" customHeight="1" x14ac:dyDescent="0.25">
      <c r="A36" s="97" t="s">
        <v>1</v>
      </c>
      <c r="B36" s="212" t="s">
        <v>152</v>
      </c>
      <c r="C36" s="212"/>
      <c r="D36" s="212"/>
      <c r="E36" s="185"/>
      <c r="F36" s="185"/>
      <c r="G36" s="185"/>
      <c r="H36" s="98"/>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47" spans="1:13" ht="15" customHeight="1" x14ac:dyDescent="0.25"/>
    <row r="50" spans="1:9" ht="12" customHeight="1" x14ac:dyDescent="0.25">
      <c r="D50"/>
      <c r="E50"/>
    </row>
    <row r="52" spans="1:9" ht="12" customHeight="1" x14ac:dyDescent="0.25">
      <c r="B52" s="82" t="s">
        <v>21</v>
      </c>
      <c r="C52" s="83">
        <v>0.10391686411120589</v>
      </c>
      <c r="D52"/>
      <c r="E52"/>
    </row>
    <row r="53" spans="1:9" ht="12" customHeight="1" x14ac:dyDescent="0.25">
      <c r="B53" s="67" t="s">
        <v>15</v>
      </c>
      <c r="C53" s="68">
        <v>0.17501194378035609</v>
      </c>
      <c r="D53"/>
      <c r="E53"/>
    </row>
    <row r="54" spans="1:9" ht="12" customHeight="1" x14ac:dyDescent="0.25">
      <c r="B54" s="67" t="s">
        <v>14</v>
      </c>
      <c r="C54" s="68">
        <v>0.21208672819785745</v>
      </c>
      <c r="D54"/>
      <c r="E54"/>
    </row>
    <row r="55" spans="1:9" ht="12" customHeight="1" x14ac:dyDescent="0.25">
      <c r="B55" s="67" t="s">
        <v>27</v>
      </c>
      <c r="C55" s="68">
        <v>0.23606537110985268</v>
      </c>
      <c r="D55"/>
      <c r="E55"/>
    </row>
    <row r="56" spans="1:9" ht="12" customHeight="1" x14ac:dyDescent="0.25">
      <c r="B56" s="67" t="s">
        <v>36</v>
      </c>
      <c r="C56" s="68">
        <v>0.2836288993337725</v>
      </c>
      <c r="D56"/>
      <c r="E56"/>
    </row>
    <row r="57" spans="1:9" ht="12" customHeight="1" x14ac:dyDescent="0.25">
      <c r="B57" s="67" t="s">
        <v>32</v>
      </c>
      <c r="C57" s="68">
        <v>0.28914436064661697</v>
      </c>
      <c r="D57"/>
      <c r="E57"/>
    </row>
    <row r="58" spans="1:9" ht="12" customHeight="1" x14ac:dyDescent="0.25">
      <c r="B58" s="67" t="s">
        <v>25</v>
      </c>
      <c r="C58" s="68">
        <v>0.43611033096917368</v>
      </c>
      <c r="D58"/>
      <c r="E58"/>
    </row>
    <row r="59" spans="1:9" ht="12" customHeight="1" x14ac:dyDescent="0.25">
      <c r="B59" s="67" t="s">
        <v>18</v>
      </c>
      <c r="C59" s="68">
        <v>0.5371297705525655</v>
      </c>
      <c r="D59"/>
      <c r="E59"/>
    </row>
    <row r="60" spans="1:9" ht="12" customHeight="1" x14ac:dyDescent="0.25">
      <c r="A60" s="19"/>
      <c r="B60" s="67" t="s">
        <v>56</v>
      </c>
      <c r="C60" s="68">
        <v>0.55229866554859253</v>
      </c>
      <c r="D60"/>
      <c r="E60"/>
      <c r="F60" s="19"/>
      <c r="G60" s="19"/>
      <c r="H60" s="19"/>
      <c r="I60" s="19"/>
    </row>
    <row r="61" spans="1:9" ht="12" customHeight="1" x14ac:dyDescent="0.25">
      <c r="A61" s="19"/>
      <c r="B61" s="67" t="s">
        <v>24</v>
      </c>
      <c r="C61" s="68">
        <v>0.92811547685903539</v>
      </c>
      <c r="D61"/>
      <c r="E61"/>
      <c r="F61" s="19"/>
      <c r="G61" s="19"/>
      <c r="H61" s="19"/>
      <c r="I61" s="19"/>
    </row>
    <row r="62" spans="1:9" ht="12" customHeight="1" x14ac:dyDescent="0.25">
      <c r="B62" s="67" t="s">
        <v>26</v>
      </c>
      <c r="C62" s="68">
        <v>1.0883056502011601</v>
      </c>
      <c r="D62"/>
      <c r="E62"/>
    </row>
    <row r="63" spans="1:9" ht="12" customHeight="1" x14ac:dyDescent="0.25">
      <c r="B63" s="67" t="s">
        <v>23</v>
      </c>
      <c r="C63" s="68">
        <v>1.1010853012273578</v>
      </c>
      <c r="D63"/>
      <c r="E63"/>
    </row>
    <row r="64" spans="1:9" ht="12" customHeight="1" x14ac:dyDescent="0.25">
      <c r="A64" s="16"/>
      <c r="B64" s="67" t="s">
        <v>20</v>
      </c>
      <c r="C64" s="68">
        <v>1.1233056290618815</v>
      </c>
      <c r="D64"/>
      <c r="E64"/>
      <c r="F64" s="17"/>
      <c r="G64" s="17"/>
      <c r="H64" s="17"/>
      <c r="I64" s="17"/>
    </row>
    <row r="65" spans="1:9" ht="12" customHeight="1" x14ac:dyDescent="0.25">
      <c r="A65" s="16"/>
      <c r="B65" s="67" t="s">
        <v>17</v>
      </c>
      <c r="C65" s="68">
        <v>1.3916994566235714</v>
      </c>
      <c r="D65"/>
      <c r="E65"/>
      <c r="F65" s="18"/>
      <c r="G65" s="18"/>
      <c r="H65" s="18"/>
      <c r="I65" s="18"/>
    </row>
    <row r="66" spans="1:9" ht="12" customHeight="1" x14ac:dyDescent="0.25">
      <c r="A66" s="16"/>
      <c r="B66" s="67" t="s">
        <v>28</v>
      </c>
      <c r="C66" s="68">
        <v>1.5601462611540802</v>
      </c>
      <c r="D66"/>
      <c r="E66"/>
      <c r="F66" s="17"/>
      <c r="G66" s="17"/>
      <c r="H66" s="17"/>
      <c r="I66" s="17"/>
    </row>
    <row r="67" spans="1:9" ht="12" customHeight="1" x14ac:dyDescent="0.25">
      <c r="A67" s="16"/>
      <c r="B67" s="67" t="s">
        <v>29</v>
      </c>
      <c r="C67" s="68">
        <v>1.7249606613962762</v>
      </c>
      <c r="D67"/>
      <c r="E67"/>
      <c r="F67" s="17"/>
      <c r="G67" s="17"/>
      <c r="H67" s="17"/>
      <c r="I67" s="17"/>
    </row>
    <row r="68" spans="1:9" s="19" customFormat="1" ht="12" customHeight="1" x14ac:dyDescent="0.25">
      <c r="B68" s="67" t="s">
        <v>3</v>
      </c>
      <c r="C68" s="68">
        <v>3.2272790940170055</v>
      </c>
      <c r="D68"/>
      <c r="E68"/>
      <c r="F68" s="15"/>
    </row>
    <row r="69" spans="1:9" s="19" customFormat="1" ht="12" customHeight="1" x14ac:dyDescent="0.25">
      <c r="B69" s="82" t="s">
        <v>30</v>
      </c>
      <c r="C69" s="83">
        <v>6.9358157625773851</v>
      </c>
      <c r="D69"/>
      <c r="E69"/>
      <c r="F69" s="15"/>
    </row>
    <row r="70" spans="1:9" s="19" customFormat="1" ht="12" customHeight="1" x14ac:dyDescent="0.25">
      <c r="B70" s="67" t="s">
        <v>19</v>
      </c>
      <c r="C70" s="68">
        <v>7.300025886616619</v>
      </c>
      <c r="D70"/>
      <c r="E70"/>
      <c r="F70" s="15"/>
    </row>
    <row r="71" spans="1:9" s="19" customFormat="1" ht="12" customHeight="1" x14ac:dyDescent="0.25">
      <c r="B71" s="67" t="s">
        <v>6</v>
      </c>
      <c r="C71" s="68">
        <v>11.044068527098373</v>
      </c>
      <c r="D71"/>
      <c r="E71"/>
    </row>
    <row r="72" spans="1:9" ht="12" customHeight="1" x14ac:dyDescent="0.25">
      <c r="B72" s="67" t="s">
        <v>16</v>
      </c>
      <c r="C72" s="68">
        <v>23.283831446073883</v>
      </c>
      <c r="D72"/>
      <c r="E72"/>
    </row>
    <row r="73" spans="1:9" ht="12" customHeight="1" x14ac:dyDescent="0.25">
      <c r="B73" s="67" t="s">
        <v>4</v>
      </c>
      <c r="C73" s="68" t="s">
        <v>5</v>
      </c>
      <c r="D73"/>
      <c r="E73"/>
    </row>
    <row r="74" spans="1:9" ht="12" customHeight="1" x14ac:dyDescent="0.2">
      <c r="B74" s="67" t="s">
        <v>22</v>
      </c>
      <c r="C74" s="68" t="s">
        <v>5</v>
      </c>
    </row>
  </sheetData>
  <sortState xmlns:xlrd2="http://schemas.microsoft.com/office/spreadsheetml/2017/richdata2" ref="B52:C74">
    <sortCondition ref="C52:C74"/>
  </sortState>
  <mergeCells count="5">
    <mergeCell ref="B2:F2"/>
    <mergeCell ref="B34:F34"/>
    <mergeCell ref="B35:C35"/>
    <mergeCell ref="B33:I33"/>
    <mergeCell ref="B36:D36"/>
  </mergeCells>
  <hyperlinks>
    <hyperlink ref="C1" location="Índice!A1" display="[índice Ç]" xr:uid="{00000000-0004-0000-1500-000000000000}"/>
    <hyperlink ref="B36" r:id="rId1" display="http://www.observatorioemigracao.pt/np4/8218" xr:uid="{3987DFF5-F8E5-4D06-BD15-9D9A84C080DF}"/>
    <hyperlink ref="B36:C36" r:id="rId2" display="ttp://www.observatorioemigracao.pt/np4/8218" xr:uid="{A083C485-CDB1-469A-950F-43B2246EBA54}"/>
    <hyperlink ref="B36:D36" r:id="rId3" display="http://www.observatorioemigracao.pt/np4/10517" xr:uid="{89A5A4F1-461B-4E5B-885A-A874F40ED4EB}"/>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69"/>
  <sheetViews>
    <sheetView showGridLines="0" workbookViewId="0">
      <selection activeCell="A35" sqref="A35:XFD36"/>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133</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1" t="s">
        <v>7</v>
      </c>
      <c r="B33" s="226" t="s">
        <v>134</v>
      </c>
      <c r="C33" s="219"/>
      <c r="D33" s="219"/>
      <c r="E33" s="219"/>
      <c r="F33" s="219"/>
      <c r="G33" s="3"/>
      <c r="H33" s="3"/>
      <c r="I33" s="4"/>
      <c r="J33" s="4"/>
      <c r="K33" s="4"/>
      <c r="L33"/>
      <c r="M33"/>
      <c r="N33"/>
      <c r="O33"/>
    </row>
    <row r="34" spans="1:15" s="1" customFormat="1" ht="105" customHeight="1" x14ac:dyDescent="0.25">
      <c r="A34" s="26" t="s">
        <v>8</v>
      </c>
      <c r="B34" s="234" t="s">
        <v>66</v>
      </c>
      <c r="C34" s="234"/>
      <c r="D34" s="234"/>
      <c r="E34" s="234"/>
      <c r="F34" s="234"/>
    </row>
    <row r="35" spans="1:15" s="85" customFormat="1" ht="15" customHeight="1" x14ac:dyDescent="0.25">
      <c r="A35" s="4" t="s">
        <v>31</v>
      </c>
      <c r="B35" s="210" t="s">
        <v>151</v>
      </c>
      <c r="C35" s="211"/>
    </row>
    <row r="36" spans="1:15" s="85" customFormat="1" ht="15" customHeight="1" x14ac:dyDescent="0.25">
      <c r="A36" s="97" t="s">
        <v>1</v>
      </c>
      <c r="B36" s="212" t="s">
        <v>152</v>
      </c>
      <c r="C36" s="212"/>
      <c r="D36" s="212"/>
      <c r="E36" s="185"/>
      <c r="F36" s="185"/>
      <c r="G36" s="185"/>
      <c r="H36" s="98"/>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67"/>
      <c r="C49" s="91"/>
      <c r="D49" s="68"/>
      <c r="E49" s="15"/>
      <c r="F49" s="15"/>
    </row>
    <row r="50" spans="1:9" ht="12" customHeight="1" x14ac:dyDescent="0.2">
      <c r="B50" s="67" t="s">
        <v>19</v>
      </c>
      <c r="C50" s="91">
        <v>-14000</v>
      </c>
      <c r="D50" s="71"/>
      <c r="E50" s="17"/>
      <c r="F50" s="17"/>
    </row>
    <row r="51" spans="1:9" ht="12" customHeight="1" x14ac:dyDescent="0.2">
      <c r="B51" s="82" t="s">
        <v>36</v>
      </c>
      <c r="C51" s="92">
        <v>-3843</v>
      </c>
      <c r="D51" s="71"/>
      <c r="E51" s="15"/>
      <c r="F51" s="15"/>
    </row>
    <row r="52" spans="1:9" ht="12" customHeight="1" x14ac:dyDescent="0.2">
      <c r="B52" s="192" t="s">
        <v>14</v>
      </c>
      <c r="C52" s="91">
        <v>0</v>
      </c>
      <c r="D52" s="71"/>
    </row>
    <row r="53" spans="1:9" ht="12" customHeight="1" x14ac:dyDescent="0.2">
      <c r="B53" s="67" t="s">
        <v>15</v>
      </c>
      <c r="C53" s="91">
        <v>81</v>
      </c>
      <c r="D53" s="68"/>
    </row>
    <row r="54" spans="1:9" ht="12" customHeight="1" x14ac:dyDescent="0.2">
      <c r="B54" s="2" t="s">
        <v>30</v>
      </c>
      <c r="C54" s="2">
        <v>159</v>
      </c>
      <c r="D54" s="68"/>
    </row>
    <row r="55" spans="1:9" ht="12" customHeight="1" x14ac:dyDescent="0.25">
      <c r="B55" s="2" t="s">
        <v>27</v>
      </c>
      <c r="C55" s="2">
        <v>161</v>
      </c>
      <c r="D55" s="71"/>
      <c r="E55" s="19"/>
      <c r="F55" s="19"/>
    </row>
    <row r="56" spans="1:9" ht="12" customHeight="1" x14ac:dyDescent="0.2">
      <c r="B56" s="67" t="s">
        <v>21</v>
      </c>
      <c r="C56" s="91">
        <v>193</v>
      </c>
      <c r="D56" s="68"/>
    </row>
    <row r="57" spans="1:9" ht="12" customHeight="1" x14ac:dyDescent="0.2">
      <c r="B57" s="93" t="s">
        <v>25</v>
      </c>
      <c r="C57" s="91">
        <v>207</v>
      </c>
      <c r="D57" s="68"/>
    </row>
    <row r="58" spans="1:9" ht="12" customHeight="1" x14ac:dyDescent="0.2">
      <c r="B58" s="94" t="s">
        <v>18</v>
      </c>
      <c r="C58" s="69">
        <v>462</v>
      </c>
      <c r="D58" s="83"/>
    </row>
    <row r="59" spans="1:9" ht="12" customHeight="1" x14ac:dyDescent="0.25">
      <c r="B59" s="86" t="s">
        <v>29</v>
      </c>
      <c r="C59" s="69">
        <v>904</v>
      </c>
      <c r="D59" s="71"/>
    </row>
    <row r="60" spans="1:9" ht="12" customHeight="1" x14ac:dyDescent="0.2">
      <c r="A60" s="19"/>
      <c r="B60" s="188" t="s">
        <v>26</v>
      </c>
      <c r="C60" s="91">
        <v>1016</v>
      </c>
      <c r="D60" s="68"/>
      <c r="G60" s="19"/>
      <c r="H60" s="19"/>
      <c r="I60" s="19"/>
    </row>
    <row r="61" spans="1:9" ht="12" customHeight="1" x14ac:dyDescent="0.2">
      <c r="A61" s="16"/>
      <c r="B61" s="188" t="s">
        <v>24</v>
      </c>
      <c r="C61" s="91">
        <v>2507</v>
      </c>
      <c r="D61" s="68"/>
      <c r="G61" s="17"/>
      <c r="H61" s="17"/>
      <c r="I61" s="17"/>
    </row>
    <row r="62" spans="1:9" ht="12" customHeight="1" x14ac:dyDescent="0.2">
      <c r="A62" s="16"/>
      <c r="B62" s="184" t="s">
        <v>4</v>
      </c>
      <c r="C62" s="69" t="s">
        <v>5</v>
      </c>
      <c r="D62" s="68"/>
      <c r="E62" s="19"/>
      <c r="F62" s="19"/>
      <c r="G62" s="17"/>
      <c r="H62" s="17"/>
      <c r="I62" s="17"/>
    </row>
    <row r="63" spans="1:9" ht="12" customHeight="1" x14ac:dyDescent="0.2">
      <c r="A63" s="16"/>
      <c r="B63" s="94" t="s">
        <v>16</v>
      </c>
      <c r="C63" s="69" t="s">
        <v>5</v>
      </c>
      <c r="D63" s="68"/>
      <c r="E63" s="18"/>
      <c r="F63" s="18"/>
      <c r="G63" s="18"/>
      <c r="H63" s="18"/>
      <c r="I63" s="18"/>
    </row>
    <row r="64" spans="1:9" ht="12" customHeight="1" x14ac:dyDescent="0.2">
      <c r="A64" s="16"/>
      <c r="B64" s="67" t="s">
        <v>6</v>
      </c>
      <c r="C64" s="91" t="s">
        <v>5</v>
      </c>
      <c r="D64" s="71"/>
      <c r="E64" s="17"/>
      <c r="F64" s="17"/>
      <c r="G64" s="17"/>
      <c r="H64" s="17"/>
      <c r="I64" s="17"/>
    </row>
    <row r="65" spans="2:6" s="19" customFormat="1" ht="12" customHeight="1" x14ac:dyDescent="0.2">
      <c r="B65" s="67" t="s">
        <v>17</v>
      </c>
      <c r="C65" s="91" t="s">
        <v>5</v>
      </c>
      <c r="D65" s="68"/>
      <c r="E65" s="2"/>
      <c r="F65" s="2"/>
    </row>
    <row r="66" spans="2:6" s="19" customFormat="1" ht="12" customHeight="1" x14ac:dyDescent="0.2">
      <c r="B66" s="188" t="s">
        <v>32</v>
      </c>
      <c r="C66" s="187" t="s">
        <v>5</v>
      </c>
      <c r="D66" s="83"/>
      <c r="E66" s="2"/>
      <c r="F66" s="2"/>
    </row>
    <row r="67" spans="2:6" s="19" customFormat="1" ht="12" customHeight="1" x14ac:dyDescent="0.2">
      <c r="B67" s="82" t="s">
        <v>22</v>
      </c>
      <c r="C67" s="92" t="s">
        <v>5</v>
      </c>
      <c r="E67" s="17"/>
      <c r="F67" s="17"/>
    </row>
    <row r="68" spans="2:6" ht="12" customHeight="1" x14ac:dyDescent="0.25">
      <c r="B68" s="94" t="s">
        <v>56</v>
      </c>
      <c r="C68" s="69" t="s">
        <v>5</v>
      </c>
    </row>
    <row r="69" spans="2:6" ht="12" customHeight="1" x14ac:dyDescent="0.25">
      <c r="B69" s="70" t="s">
        <v>23</v>
      </c>
      <c r="C69" s="69" t="s">
        <v>5</v>
      </c>
    </row>
  </sheetData>
  <sortState xmlns:xlrd2="http://schemas.microsoft.com/office/spreadsheetml/2017/richdata2" ref="B50:C69">
    <sortCondition ref="C49:C69"/>
  </sortState>
  <mergeCells count="5">
    <mergeCell ref="B2:F2"/>
    <mergeCell ref="B33:F33"/>
    <mergeCell ref="B34:F34"/>
    <mergeCell ref="B35:C35"/>
    <mergeCell ref="B36:D36"/>
  </mergeCells>
  <hyperlinks>
    <hyperlink ref="C1" location="Índice!A1" display="[índice Ç]" xr:uid="{00000000-0004-0000-1600-000000000000}"/>
    <hyperlink ref="B36" r:id="rId1" display="http://www.observatorioemigracao.pt/np4/8218" xr:uid="{BF51C484-9E3C-4380-B7C2-6088185E8F47}"/>
    <hyperlink ref="B36:C36" r:id="rId2" display="ttp://www.observatorioemigracao.pt/np4/8218" xr:uid="{0EB040AF-5ECD-4492-8B49-5A635C49E948}"/>
    <hyperlink ref="B36:D36" r:id="rId3" display="http://www.observatorioemigracao.pt/np4/10517" xr:uid="{BDD9EC06-EFA2-48E1-B5A2-DE1F7E121A25}"/>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2"/>
  <sheetViews>
    <sheetView showGridLines="0" zoomScaleNormal="100" workbookViewId="0">
      <selection activeCell="A36" sqref="A36:XFD37"/>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135</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1" t="s">
        <v>7</v>
      </c>
      <c r="B34" s="226" t="s">
        <v>138</v>
      </c>
      <c r="C34" s="219"/>
      <c r="D34" s="219"/>
      <c r="E34" s="219"/>
      <c r="F34" s="219"/>
      <c r="G34" s="3"/>
      <c r="H34" s="3"/>
      <c r="I34" s="226"/>
      <c r="J34" s="219"/>
      <c r="K34" s="219"/>
      <c r="L34" s="219"/>
      <c r="M34" s="219"/>
      <c r="N34"/>
      <c r="O34"/>
    </row>
    <row r="35" spans="1:15" s="1" customFormat="1" ht="75" customHeight="1" x14ac:dyDescent="0.25">
      <c r="A35" s="26" t="s">
        <v>8</v>
      </c>
      <c r="B35" s="234" t="s">
        <v>87</v>
      </c>
      <c r="C35" s="234"/>
      <c r="D35" s="234"/>
      <c r="E35" s="234"/>
      <c r="F35" s="234"/>
    </row>
    <row r="36" spans="1:15" s="85" customFormat="1" ht="15" customHeight="1" x14ac:dyDescent="0.25">
      <c r="A36" s="4" t="s">
        <v>31</v>
      </c>
      <c r="B36" s="210" t="s">
        <v>151</v>
      </c>
      <c r="C36" s="211"/>
    </row>
    <row r="37" spans="1:15" s="85" customFormat="1" ht="15" customHeight="1" x14ac:dyDescent="0.25">
      <c r="A37" s="97" t="s">
        <v>1</v>
      </c>
      <c r="B37" s="212" t="s">
        <v>152</v>
      </c>
      <c r="C37" s="212"/>
      <c r="D37" s="212"/>
      <c r="E37" s="185"/>
      <c r="F37" s="185"/>
      <c r="G37" s="185"/>
      <c r="H37" s="98"/>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7" t="s">
        <v>20</v>
      </c>
      <c r="C50" s="68" t="s">
        <v>5</v>
      </c>
    </row>
    <row r="51" spans="1:9" ht="12" customHeight="1" x14ac:dyDescent="0.2">
      <c r="B51" s="67" t="s">
        <v>56</v>
      </c>
      <c r="C51" s="68">
        <v>38.409399005874377</v>
      </c>
    </row>
    <row r="52" spans="1:9" ht="12" customHeight="1" x14ac:dyDescent="0.2">
      <c r="B52" s="67" t="s">
        <v>25</v>
      </c>
      <c r="C52" s="68">
        <v>42.086167800453516</v>
      </c>
      <c r="E52" s="17"/>
      <c r="F52" s="17"/>
    </row>
    <row r="53" spans="1:9" ht="12" customHeight="1" x14ac:dyDescent="0.2">
      <c r="B53" s="67" t="s">
        <v>15</v>
      </c>
      <c r="C53" s="68">
        <v>42.937219730941706</v>
      </c>
      <c r="E53" s="17"/>
      <c r="F53" s="17"/>
    </row>
    <row r="54" spans="1:9" ht="12" customHeight="1" x14ac:dyDescent="0.25">
      <c r="B54" s="2" t="s">
        <v>6</v>
      </c>
      <c r="C54" s="2">
        <v>44.097560975609753</v>
      </c>
      <c r="E54" s="15"/>
      <c r="F54" s="15"/>
    </row>
    <row r="55" spans="1:9" ht="12" customHeight="1" x14ac:dyDescent="0.25">
      <c r="B55" s="86" t="s">
        <v>18</v>
      </c>
      <c r="C55" s="71">
        <v>44.201117318435756</v>
      </c>
    </row>
    <row r="56" spans="1:9" ht="12" customHeight="1" x14ac:dyDescent="0.2">
      <c r="B56" s="67" t="s">
        <v>3</v>
      </c>
      <c r="C56" s="68">
        <v>44.298880137169803</v>
      </c>
    </row>
    <row r="57" spans="1:9" ht="12" customHeight="1" x14ac:dyDescent="0.2">
      <c r="B57" s="67" t="s">
        <v>27</v>
      </c>
      <c r="C57" s="68">
        <v>45.01347708894879</v>
      </c>
      <c r="E57" s="19"/>
      <c r="F57" s="19"/>
    </row>
    <row r="58" spans="1:9" ht="12" customHeight="1" x14ac:dyDescent="0.25">
      <c r="B58" s="69" t="s">
        <v>24</v>
      </c>
      <c r="C58" s="71">
        <v>45.83056110002218</v>
      </c>
    </row>
    <row r="59" spans="1:9" ht="12" customHeight="1" x14ac:dyDescent="0.25">
      <c r="B59" s="69" t="s">
        <v>26</v>
      </c>
      <c r="C59" s="71">
        <v>45.836755486708185</v>
      </c>
      <c r="E59" s="15"/>
      <c r="F59" s="15"/>
    </row>
    <row r="60" spans="1:9" ht="12" customHeight="1" x14ac:dyDescent="0.2">
      <c r="B60" s="67" t="s">
        <v>30</v>
      </c>
      <c r="C60" s="68">
        <v>46.131318829560229</v>
      </c>
      <c r="E60" s="19"/>
      <c r="F60" s="19"/>
    </row>
    <row r="61" spans="1:9" ht="12" customHeight="1" x14ac:dyDescent="0.25">
      <c r="B61" s="2" t="s">
        <v>36</v>
      </c>
      <c r="C61" s="2">
        <v>47.994553342411095</v>
      </c>
    </row>
    <row r="62" spans="1:9" ht="12" customHeight="1" x14ac:dyDescent="0.2">
      <c r="B62" s="67" t="s">
        <v>29</v>
      </c>
      <c r="C62" s="68">
        <v>48.127915388261115</v>
      </c>
    </row>
    <row r="63" spans="1:9" ht="12" customHeight="1" x14ac:dyDescent="0.25">
      <c r="A63" s="19"/>
      <c r="B63" s="69" t="s">
        <v>16</v>
      </c>
      <c r="C63" s="71">
        <v>49.324500623314876</v>
      </c>
      <c r="D63" s="19"/>
      <c r="G63" s="19"/>
      <c r="H63" s="19"/>
      <c r="I63" s="19"/>
    </row>
    <row r="64" spans="1:9" ht="12" customHeight="1" x14ac:dyDescent="0.25">
      <c r="A64" s="19"/>
      <c r="B64" s="70" t="s">
        <v>19</v>
      </c>
      <c r="C64" s="71">
        <v>49.379527291276993</v>
      </c>
      <c r="D64" s="19"/>
      <c r="E64" s="15"/>
      <c r="F64" s="15"/>
      <c r="G64" s="19"/>
      <c r="H64" s="19"/>
      <c r="I64" s="19"/>
    </row>
    <row r="65" spans="1:9" ht="12" customHeight="1" x14ac:dyDescent="0.25">
      <c r="A65" s="16"/>
      <c r="B65" s="86" t="s">
        <v>14</v>
      </c>
      <c r="C65" s="71">
        <v>49.807586586036287</v>
      </c>
      <c r="D65" s="17"/>
      <c r="G65" s="17"/>
      <c r="H65" s="17"/>
      <c r="I65" s="17"/>
    </row>
    <row r="66" spans="1:9" ht="12" customHeight="1" x14ac:dyDescent="0.2">
      <c r="A66" s="16"/>
      <c r="B66" s="67" t="s">
        <v>17</v>
      </c>
      <c r="C66" s="68">
        <v>51.06024907438573</v>
      </c>
      <c r="D66" s="17"/>
      <c r="E66" s="19"/>
      <c r="F66" s="19"/>
      <c r="G66" s="17"/>
      <c r="H66" s="17"/>
      <c r="I66" s="17"/>
    </row>
    <row r="67" spans="1:9" ht="12" customHeight="1" x14ac:dyDescent="0.25">
      <c r="A67" s="16"/>
      <c r="B67" s="70" t="s">
        <v>28</v>
      </c>
      <c r="C67" s="71">
        <v>56.309188635781929</v>
      </c>
      <c r="D67" s="18"/>
      <c r="E67" s="18"/>
      <c r="F67" s="18"/>
      <c r="G67" s="18"/>
      <c r="H67" s="18"/>
      <c r="I67" s="18"/>
    </row>
    <row r="68" spans="1:9" ht="12" customHeight="1" x14ac:dyDescent="0.2">
      <c r="A68" s="16"/>
      <c r="B68" s="67" t="s">
        <v>21</v>
      </c>
      <c r="C68" s="68">
        <v>60.461427541456381</v>
      </c>
      <c r="D68" s="17"/>
      <c r="E68" s="17"/>
      <c r="F68" s="17"/>
      <c r="G68" s="17"/>
      <c r="H68" s="17"/>
      <c r="I68" s="17"/>
    </row>
    <row r="69" spans="1:9" ht="12" customHeight="1" x14ac:dyDescent="0.25">
      <c r="B69" s="69" t="s">
        <v>4</v>
      </c>
      <c r="C69" s="71" t="s">
        <v>5</v>
      </c>
    </row>
    <row r="70" spans="1:9" s="19" customFormat="1" ht="12" customHeight="1" x14ac:dyDescent="0.2">
      <c r="B70" s="82" t="s">
        <v>32</v>
      </c>
      <c r="C70" s="83" t="s">
        <v>5</v>
      </c>
      <c r="D70" s="15"/>
      <c r="E70" s="2"/>
      <c r="F70" s="2"/>
    </row>
    <row r="71" spans="1:9" ht="12" customHeight="1" x14ac:dyDescent="0.2">
      <c r="B71" s="82" t="s">
        <v>22</v>
      </c>
      <c r="C71" s="83" t="s">
        <v>5</v>
      </c>
    </row>
    <row r="72" spans="1:9" ht="12" customHeight="1" x14ac:dyDescent="0.2">
      <c r="B72" s="67" t="s">
        <v>23</v>
      </c>
      <c r="C72" s="68" t="s">
        <v>5</v>
      </c>
    </row>
  </sheetData>
  <sortState xmlns:xlrd2="http://schemas.microsoft.com/office/spreadsheetml/2017/richdata2" ref="B51:C72">
    <sortCondition ref="C50:C72"/>
  </sortState>
  <mergeCells count="6">
    <mergeCell ref="B37:D37"/>
    <mergeCell ref="B2:F2"/>
    <mergeCell ref="B34:F34"/>
    <mergeCell ref="I34:M34"/>
    <mergeCell ref="B35:F35"/>
    <mergeCell ref="B36:C36"/>
  </mergeCells>
  <hyperlinks>
    <hyperlink ref="C1" location="Índice!A1" display="[índice Ç]" xr:uid="{00000000-0004-0000-1700-000000000000}"/>
    <hyperlink ref="B37" r:id="rId1" display="http://www.observatorioemigracao.pt/np4/8218" xr:uid="{B7FD2ADC-063F-44A8-B731-5CAA0278D600}"/>
    <hyperlink ref="B37:C37" r:id="rId2" display="ttp://www.observatorioemigracao.pt/np4/8218" xr:uid="{14B18F89-9AFC-4DF6-8A38-367EB9FA8F75}"/>
    <hyperlink ref="B37:D37" r:id="rId3" display="http://www.observatorioemigracao.pt/np4/10517" xr:uid="{B2599736-3A4F-4710-B0A2-E11BFF585EDE}"/>
  </hyperlinks>
  <pageMargins left="0.7" right="0.7" top="0.75" bottom="0.75" header="0.3" footer="0.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72"/>
  <sheetViews>
    <sheetView showGridLines="0" workbookViewId="0">
      <selection activeCell="A36" sqref="A36:XFD37"/>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136</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1" t="s">
        <v>7</v>
      </c>
      <c r="B34" s="226" t="s">
        <v>137</v>
      </c>
      <c r="C34" s="219"/>
      <c r="D34" s="219"/>
      <c r="E34" s="219"/>
      <c r="F34" s="219"/>
      <c r="G34" s="173"/>
      <c r="H34" s="173"/>
      <c r="I34" s="226"/>
      <c r="J34" s="219"/>
      <c r="K34" s="219"/>
      <c r="L34" s="219"/>
      <c r="M34" s="219"/>
      <c r="N34"/>
      <c r="O34"/>
    </row>
    <row r="35" spans="1:15" s="1" customFormat="1" ht="75" customHeight="1" x14ac:dyDescent="0.25">
      <c r="A35" s="26" t="s">
        <v>8</v>
      </c>
      <c r="B35" s="234" t="s">
        <v>89</v>
      </c>
      <c r="C35" s="234"/>
      <c r="D35" s="234"/>
      <c r="E35" s="234"/>
      <c r="F35" s="234"/>
    </row>
    <row r="36" spans="1:15" s="85" customFormat="1" ht="15" customHeight="1" x14ac:dyDescent="0.25">
      <c r="A36" s="4" t="s">
        <v>31</v>
      </c>
      <c r="B36" s="210" t="s">
        <v>151</v>
      </c>
      <c r="C36" s="211"/>
    </row>
    <row r="37" spans="1:15" s="85" customFormat="1" ht="15" customHeight="1" x14ac:dyDescent="0.25">
      <c r="A37" s="97" t="s">
        <v>1</v>
      </c>
      <c r="B37" s="212" t="s">
        <v>152</v>
      </c>
      <c r="C37" s="212"/>
      <c r="D37" s="212"/>
      <c r="E37" s="185"/>
      <c r="F37" s="185"/>
      <c r="G37" s="185"/>
      <c r="H37" s="98"/>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7" t="s">
        <v>20</v>
      </c>
      <c r="C50" s="68" t="s">
        <v>5</v>
      </c>
      <c r="E50" s="17"/>
      <c r="F50" s="17"/>
    </row>
    <row r="51" spans="1:9" ht="12" customHeight="1" x14ac:dyDescent="0.2">
      <c r="B51" s="67" t="s">
        <v>4</v>
      </c>
      <c r="C51" s="68" t="s">
        <v>5</v>
      </c>
      <c r="E51" s="17"/>
      <c r="F51" s="17"/>
    </row>
    <row r="52" spans="1:9" ht="12" customHeight="1" x14ac:dyDescent="0.2">
      <c r="B52" s="67" t="s">
        <v>32</v>
      </c>
      <c r="C52" s="68">
        <v>1.1639937920331092</v>
      </c>
      <c r="E52" s="15"/>
      <c r="F52" s="15"/>
    </row>
    <row r="53" spans="1:9" ht="12" customHeight="1" x14ac:dyDescent="0.2">
      <c r="B53" s="67" t="s">
        <v>25</v>
      </c>
      <c r="C53" s="68">
        <v>2.664763264334999</v>
      </c>
    </row>
    <row r="54" spans="1:9" ht="12" customHeight="1" x14ac:dyDescent="0.2">
      <c r="B54" s="67" t="s">
        <v>18</v>
      </c>
      <c r="C54" s="68">
        <v>3.8882681564245809</v>
      </c>
    </row>
    <row r="55" spans="1:9" ht="12" customHeight="1" x14ac:dyDescent="0.2">
      <c r="B55" s="67" t="s">
        <v>30</v>
      </c>
      <c r="C55" s="68">
        <v>4.7259081209683353</v>
      </c>
      <c r="E55" s="19"/>
      <c r="F55" s="19"/>
    </row>
    <row r="56" spans="1:9" ht="12" customHeight="1" x14ac:dyDescent="0.25">
      <c r="B56" s="69" t="s">
        <v>15</v>
      </c>
      <c r="C56" s="71">
        <v>5.1008968609865475</v>
      </c>
    </row>
    <row r="57" spans="1:9" ht="12" customHeight="1" x14ac:dyDescent="0.2">
      <c r="B57" s="67" t="s">
        <v>28</v>
      </c>
      <c r="C57" s="68">
        <v>5.86447402098797</v>
      </c>
      <c r="E57" s="15"/>
      <c r="F57" s="15"/>
    </row>
    <row r="58" spans="1:9" ht="12" customHeight="1" x14ac:dyDescent="0.25">
      <c r="B58" s="70" t="s">
        <v>24</v>
      </c>
      <c r="C58" s="71">
        <v>8.1060102018185844</v>
      </c>
      <c r="E58" s="19"/>
      <c r="F58" s="19"/>
    </row>
    <row r="59" spans="1:9" ht="12" customHeight="1" x14ac:dyDescent="0.25">
      <c r="B59" s="86" t="s">
        <v>56</v>
      </c>
      <c r="C59" s="71">
        <v>10.664256665160416</v>
      </c>
    </row>
    <row r="60" spans="1:9" ht="12" customHeight="1" x14ac:dyDescent="0.2">
      <c r="A60" s="19"/>
      <c r="B60" s="82" t="s">
        <v>29</v>
      </c>
      <c r="C60" s="83">
        <v>11.232507670433286</v>
      </c>
      <c r="D60" s="19"/>
      <c r="G60" s="19"/>
      <c r="H60" s="19"/>
      <c r="I60" s="19"/>
    </row>
    <row r="61" spans="1:9" ht="12" customHeight="1" x14ac:dyDescent="0.2">
      <c r="A61" s="19"/>
      <c r="B61" s="82" t="s">
        <v>27</v>
      </c>
      <c r="C61" s="83">
        <v>17.077396996534464</v>
      </c>
      <c r="D61" s="19"/>
      <c r="E61" s="15"/>
      <c r="F61" s="15"/>
      <c r="G61" s="19"/>
      <c r="H61" s="19"/>
      <c r="I61" s="19"/>
    </row>
    <row r="62" spans="1:9" ht="12" customHeight="1" x14ac:dyDescent="0.25">
      <c r="B62" s="69" t="s">
        <v>26</v>
      </c>
      <c r="C62" s="71">
        <v>20.041169804651357</v>
      </c>
    </row>
    <row r="63" spans="1:9" ht="12" customHeight="1" x14ac:dyDescent="0.25">
      <c r="B63" s="69" t="s">
        <v>3</v>
      </c>
      <c r="C63" s="71">
        <v>35.500723356373577</v>
      </c>
    </row>
    <row r="64" spans="1:9" ht="12" customHeight="1" x14ac:dyDescent="0.2">
      <c r="A64" s="16"/>
      <c r="B64" s="67" t="s">
        <v>14</v>
      </c>
      <c r="C64" s="68">
        <v>40.241891148982958</v>
      </c>
      <c r="D64" s="17"/>
      <c r="G64" s="17"/>
      <c r="H64" s="17"/>
      <c r="I64" s="17"/>
    </row>
    <row r="65" spans="1:9" ht="12" customHeight="1" x14ac:dyDescent="0.2">
      <c r="A65" s="16"/>
      <c r="B65" s="67" t="s">
        <v>17</v>
      </c>
      <c r="C65" s="68">
        <v>41.620853435057406</v>
      </c>
      <c r="D65" s="17"/>
      <c r="E65" s="19"/>
      <c r="F65" s="19"/>
      <c r="G65" s="17"/>
      <c r="H65" s="17"/>
      <c r="I65" s="17"/>
    </row>
    <row r="66" spans="1:9" ht="12" customHeight="1" x14ac:dyDescent="0.2">
      <c r="B66" s="67" t="s">
        <v>19</v>
      </c>
      <c r="C66" s="68">
        <v>54.707872810746473</v>
      </c>
    </row>
    <row r="67" spans="1:9" ht="12" customHeight="1" x14ac:dyDescent="0.2">
      <c r="A67" s="16"/>
      <c r="B67" s="67" t="s">
        <v>16</v>
      </c>
      <c r="C67" s="68">
        <v>60.035369495259907</v>
      </c>
      <c r="D67" s="18"/>
      <c r="E67" s="18"/>
      <c r="F67" s="18"/>
      <c r="G67" s="18"/>
      <c r="H67" s="18"/>
      <c r="I67" s="18"/>
    </row>
    <row r="68" spans="1:9" ht="12" customHeight="1" x14ac:dyDescent="0.25">
      <c r="A68" s="16"/>
      <c r="B68" s="86" t="s">
        <v>6</v>
      </c>
      <c r="C68" s="71" t="s">
        <v>5</v>
      </c>
      <c r="D68" s="17"/>
      <c r="E68" s="17"/>
      <c r="F68" s="17"/>
      <c r="G68" s="17"/>
      <c r="H68" s="17"/>
      <c r="I68" s="17"/>
    </row>
    <row r="69" spans="1:9" ht="12" customHeight="1" x14ac:dyDescent="0.25">
      <c r="B69" s="70" t="s">
        <v>36</v>
      </c>
      <c r="C69" s="71" t="s">
        <v>5</v>
      </c>
    </row>
    <row r="70" spans="1:9" s="19" customFormat="1" ht="12" customHeight="1" x14ac:dyDescent="0.2">
      <c r="B70" s="67" t="s">
        <v>21</v>
      </c>
      <c r="C70" s="68" t="s">
        <v>5</v>
      </c>
      <c r="D70" s="15"/>
      <c r="E70" s="2"/>
      <c r="F70" s="2"/>
    </row>
    <row r="71" spans="1:9" s="19" customFormat="1" ht="12" customHeight="1" x14ac:dyDescent="0.2">
      <c r="B71" s="67" t="s">
        <v>22</v>
      </c>
      <c r="C71" s="68" t="s">
        <v>5</v>
      </c>
      <c r="D71" s="15"/>
      <c r="E71" s="2"/>
      <c r="F71" s="2"/>
    </row>
    <row r="72" spans="1:9" s="19" customFormat="1" ht="12" customHeight="1" x14ac:dyDescent="0.25">
      <c r="B72" s="69" t="s">
        <v>23</v>
      </c>
      <c r="C72" s="71" t="s">
        <v>5</v>
      </c>
      <c r="E72" s="17"/>
      <c r="F72" s="17"/>
    </row>
  </sheetData>
  <sortState xmlns:xlrd2="http://schemas.microsoft.com/office/spreadsheetml/2017/richdata2" ref="B52:C72">
    <sortCondition ref="C50:C72"/>
  </sortState>
  <mergeCells count="6">
    <mergeCell ref="B37:D37"/>
    <mergeCell ref="B2:F2"/>
    <mergeCell ref="B34:F34"/>
    <mergeCell ref="I34:M34"/>
    <mergeCell ref="B35:F35"/>
    <mergeCell ref="B36:C36"/>
  </mergeCells>
  <hyperlinks>
    <hyperlink ref="C1" location="Índice!A1" display="[índice Ç]" xr:uid="{00000000-0004-0000-1800-000000000000}"/>
    <hyperlink ref="B37" r:id="rId1" display="http://www.observatorioemigracao.pt/np4/8218" xr:uid="{7E6CE155-5D8D-4108-BAD2-01B9A6742ADC}"/>
    <hyperlink ref="B37:C37" r:id="rId2" display="ttp://www.observatorioemigracao.pt/np4/8218" xr:uid="{5F3811D1-C53E-4CEE-ADA5-043313AE5917}"/>
    <hyperlink ref="B37:D37" r:id="rId3" display="http://www.observatorioemigracao.pt/np4/10517" xr:uid="{9B1C11FE-E493-4B59-9963-B0B6F2226216}"/>
  </hyperlinks>
  <pageMargins left="0.7" right="0.7" top="0.75" bottom="0.75" header="0.3" footer="0.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73"/>
  <sheetViews>
    <sheetView showGridLines="0" topLeftCell="A2" workbookViewId="0">
      <selection activeCell="C68" sqref="C68"/>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34"/>
      <c r="E1" s="34"/>
      <c r="F1" s="35"/>
    </row>
    <row r="2" spans="1:16" s="13" customFormat="1" ht="45" customHeight="1" x14ac:dyDescent="0.25">
      <c r="A2" s="11"/>
      <c r="B2" s="231" t="s">
        <v>141</v>
      </c>
      <c r="C2" s="263"/>
      <c r="D2" s="263"/>
      <c r="E2" s="263"/>
      <c r="F2" s="263"/>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7" s="1" customFormat="1" ht="15" customHeight="1" x14ac:dyDescent="0.25">
      <c r="A33" s="26" t="s">
        <v>7</v>
      </c>
      <c r="B33" s="226" t="s">
        <v>153</v>
      </c>
      <c r="C33" s="226"/>
      <c r="D33" s="226"/>
      <c r="E33" s="226"/>
      <c r="F33"/>
      <c r="G33"/>
      <c r="H33"/>
      <c r="I33"/>
      <c r="J33" s="3"/>
      <c r="K33" s="4"/>
      <c r="L33" s="4"/>
      <c r="M33" s="4"/>
      <c r="N33"/>
      <c r="O33"/>
      <c r="P33"/>
      <c r="Q33"/>
    </row>
    <row r="34" spans="1:17" s="1" customFormat="1" ht="90" customHeight="1" x14ac:dyDescent="0.25">
      <c r="A34" s="26" t="s">
        <v>8</v>
      </c>
      <c r="B34" s="226" t="s">
        <v>59</v>
      </c>
      <c r="C34" s="219"/>
      <c r="D34" s="219"/>
      <c r="E34" s="219"/>
      <c r="F34" s="219"/>
    </row>
    <row r="35" spans="1:17" s="85" customFormat="1" ht="15" customHeight="1" x14ac:dyDescent="0.25">
      <c r="A35" s="4" t="s">
        <v>31</v>
      </c>
      <c r="B35" s="210" t="s">
        <v>159</v>
      </c>
      <c r="C35" s="211"/>
    </row>
    <row r="36" spans="1:17" s="85" customFormat="1" ht="15" customHeight="1" x14ac:dyDescent="0.25">
      <c r="A36" s="97" t="s">
        <v>1</v>
      </c>
      <c r="B36" s="212" t="s">
        <v>152</v>
      </c>
      <c r="C36" s="212"/>
      <c r="D36" s="212"/>
      <c r="E36" s="185"/>
      <c r="F36" s="185"/>
      <c r="G36" s="185"/>
      <c r="H36" s="98"/>
    </row>
    <row r="37" spans="1:17" ht="15" customHeight="1" x14ac:dyDescent="0.25"/>
    <row r="38" spans="1:17" ht="15" customHeight="1" x14ac:dyDescent="0.25"/>
    <row r="39" spans="1:17" ht="15" customHeight="1" x14ac:dyDescent="0.25"/>
    <row r="40" spans="1:17" ht="15" customHeight="1" x14ac:dyDescent="0.25"/>
    <row r="41" spans="1:17" ht="15" customHeight="1" x14ac:dyDescent="0.25"/>
    <row r="42" spans="1:17" ht="15" customHeight="1" x14ac:dyDescent="0.25"/>
    <row r="43" spans="1:17" ht="15" customHeight="1" x14ac:dyDescent="0.25"/>
    <row r="44" spans="1:17" ht="15" customHeight="1" x14ac:dyDescent="0.25"/>
    <row r="45" spans="1:17" ht="15" customHeight="1" x14ac:dyDescent="0.25"/>
    <row r="46" spans="1:17" ht="15" customHeight="1" x14ac:dyDescent="0.25"/>
    <row r="51" spans="1:9" ht="12" customHeight="1" x14ac:dyDescent="0.25">
      <c r="B51" s="57" t="s">
        <v>15</v>
      </c>
      <c r="C51" s="195">
        <v>4</v>
      </c>
      <c r="D51"/>
      <c r="E51"/>
    </row>
    <row r="52" spans="1:9" ht="12" customHeight="1" x14ac:dyDescent="0.25">
      <c r="B52" s="55" t="s">
        <v>18</v>
      </c>
      <c r="C52" s="196">
        <v>14</v>
      </c>
      <c r="D52"/>
      <c r="E52"/>
    </row>
    <row r="53" spans="1:9" ht="12" customHeight="1" x14ac:dyDescent="0.25">
      <c r="B53" s="57" t="s">
        <v>21</v>
      </c>
      <c r="C53" s="195">
        <v>45</v>
      </c>
      <c r="D53"/>
      <c r="E53"/>
    </row>
    <row r="54" spans="1:9" ht="12" customHeight="1" x14ac:dyDescent="0.25">
      <c r="B54" s="57" t="s">
        <v>32</v>
      </c>
      <c r="C54" s="195">
        <v>50</v>
      </c>
      <c r="D54"/>
      <c r="E54"/>
    </row>
    <row r="55" spans="1:9" ht="12" customHeight="1" x14ac:dyDescent="0.25">
      <c r="B55" s="57" t="s">
        <v>24</v>
      </c>
      <c r="C55" s="195">
        <v>101</v>
      </c>
      <c r="D55"/>
      <c r="E55"/>
    </row>
    <row r="56" spans="1:9" ht="12" customHeight="1" x14ac:dyDescent="0.25">
      <c r="B56" s="57" t="s">
        <v>25</v>
      </c>
      <c r="C56" s="195">
        <v>134</v>
      </c>
      <c r="D56"/>
      <c r="E56"/>
    </row>
    <row r="57" spans="1:9" ht="12" customHeight="1" x14ac:dyDescent="0.25">
      <c r="B57" s="57" t="s">
        <v>27</v>
      </c>
      <c r="C57" s="195">
        <v>164</v>
      </c>
      <c r="D57"/>
      <c r="E57"/>
    </row>
    <row r="58" spans="1:9" ht="12" customHeight="1" x14ac:dyDescent="0.25">
      <c r="B58" s="57" t="s">
        <v>14</v>
      </c>
      <c r="C58" s="195">
        <v>361</v>
      </c>
      <c r="D58"/>
      <c r="E58"/>
    </row>
    <row r="59" spans="1:9" ht="12" customHeight="1" x14ac:dyDescent="0.25">
      <c r="B59" s="57" t="s">
        <v>29</v>
      </c>
      <c r="C59" s="195">
        <v>558</v>
      </c>
      <c r="D59"/>
      <c r="E59"/>
    </row>
    <row r="60" spans="1:9" ht="12" customHeight="1" x14ac:dyDescent="0.25">
      <c r="B60" s="57" t="s">
        <v>20</v>
      </c>
      <c r="C60" s="195">
        <v>680</v>
      </c>
      <c r="D60"/>
      <c r="E60"/>
    </row>
    <row r="61" spans="1:9" ht="12" customHeight="1" x14ac:dyDescent="0.25">
      <c r="B61" s="57" t="s">
        <v>26</v>
      </c>
      <c r="C61" s="195">
        <v>683</v>
      </c>
      <c r="D61"/>
      <c r="E61"/>
    </row>
    <row r="62" spans="1:9" ht="12" customHeight="1" x14ac:dyDescent="0.25">
      <c r="B62" s="57" t="s">
        <v>17</v>
      </c>
      <c r="C62" s="195">
        <v>1098</v>
      </c>
      <c r="D62"/>
      <c r="E62"/>
    </row>
    <row r="63" spans="1:9" ht="12" customHeight="1" x14ac:dyDescent="0.25">
      <c r="B63" s="57" t="s">
        <v>22</v>
      </c>
      <c r="C63" s="195">
        <v>1267</v>
      </c>
      <c r="D63"/>
      <c r="E63"/>
    </row>
    <row r="64" spans="1:9" ht="12" customHeight="1" x14ac:dyDescent="0.25">
      <c r="A64" s="19"/>
      <c r="B64" s="57" t="s">
        <v>19</v>
      </c>
      <c r="C64" s="195">
        <v>1348</v>
      </c>
      <c r="D64"/>
      <c r="E64"/>
      <c r="F64" s="19"/>
      <c r="G64" s="19"/>
      <c r="H64" s="19"/>
      <c r="I64" s="19"/>
    </row>
    <row r="65" spans="1:9" ht="12" customHeight="1" x14ac:dyDescent="0.25">
      <c r="A65" s="16"/>
      <c r="B65" s="57" t="s">
        <v>36</v>
      </c>
      <c r="C65" s="195">
        <v>1390</v>
      </c>
      <c r="D65"/>
      <c r="E65"/>
      <c r="F65" s="17"/>
      <c r="G65" s="17"/>
      <c r="H65" s="17"/>
      <c r="I65" s="17"/>
    </row>
    <row r="66" spans="1:9" ht="12" customHeight="1" x14ac:dyDescent="0.25">
      <c r="A66" s="16"/>
      <c r="B66" s="57" t="s">
        <v>30</v>
      </c>
      <c r="C66" s="195">
        <v>1823</v>
      </c>
      <c r="D66"/>
      <c r="E66"/>
      <c r="F66" s="18"/>
      <c r="G66" s="18"/>
      <c r="H66" s="18"/>
      <c r="I66" s="18"/>
    </row>
    <row r="67" spans="1:9" ht="12" customHeight="1" x14ac:dyDescent="0.25">
      <c r="A67" s="16"/>
      <c r="B67" s="57" t="s">
        <v>28</v>
      </c>
      <c r="C67" s="195">
        <v>3550</v>
      </c>
      <c r="D67"/>
      <c r="E67"/>
      <c r="F67" s="17"/>
      <c r="G67" s="17"/>
      <c r="H67" s="17"/>
      <c r="I67" s="17"/>
    </row>
    <row r="68" spans="1:9" ht="12" customHeight="1" x14ac:dyDescent="0.25">
      <c r="A68" s="16"/>
      <c r="B68" s="55" t="s">
        <v>4</v>
      </c>
      <c r="C68" s="196" t="s">
        <v>5</v>
      </c>
      <c r="D68"/>
      <c r="E68"/>
      <c r="F68" s="17"/>
      <c r="G68" s="17"/>
      <c r="H68" s="17"/>
      <c r="I68" s="17"/>
    </row>
    <row r="69" spans="1:9" s="19" customFormat="1" ht="12" customHeight="1" x14ac:dyDescent="0.25">
      <c r="B69" s="57" t="s">
        <v>16</v>
      </c>
      <c r="C69" s="195" t="s">
        <v>5</v>
      </c>
      <c r="D69"/>
      <c r="E69"/>
      <c r="F69" s="15"/>
    </row>
    <row r="70" spans="1:9" s="19" customFormat="1" ht="12" customHeight="1" x14ac:dyDescent="0.25">
      <c r="B70" s="55" t="s">
        <v>6</v>
      </c>
      <c r="C70" s="196" t="s">
        <v>5</v>
      </c>
      <c r="D70"/>
      <c r="E70"/>
      <c r="F70" s="15"/>
    </row>
    <row r="71" spans="1:9" s="19" customFormat="1" ht="12" customHeight="1" x14ac:dyDescent="0.25">
      <c r="B71" s="57" t="s">
        <v>56</v>
      </c>
      <c r="C71" s="195" t="s">
        <v>5</v>
      </c>
      <c r="D71"/>
      <c r="E71"/>
      <c r="F71" s="15"/>
    </row>
    <row r="72" spans="1:9" s="19" customFormat="1" ht="12" customHeight="1" x14ac:dyDescent="0.25">
      <c r="B72" s="57" t="s">
        <v>23</v>
      </c>
      <c r="C72" s="195" t="s">
        <v>5</v>
      </c>
      <c r="D72"/>
      <c r="E72"/>
    </row>
    <row r="73" spans="1:9" ht="12" customHeight="1" x14ac:dyDescent="0.25">
      <c r="B73" s="57" t="s">
        <v>3</v>
      </c>
      <c r="C73" s="195" t="s">
        <v>5</v>
      </c>
      <c r="D73"/>
      <c r="E73"/>
    </row>
  </sheetData>
  <sortState xmlns:xlrd2="http://schemas.microsoft.com/office/spreadsheetml/2017/richdata2" ref="B51:C73">
    <sortCondition ref="C51:C73"/>
  </sortState>
  <mergeCells count="5">
    <mergeCell ref="B2:F2"/>
    <mergeCell ref="B34:F34"/>
    <mergeCell ref="B35:C35"/>
    <mergeCell ref="B36:D36"/>
    <mergeCell ref="B33:E33"/>
  </mergeCells>
  <hyperlinks>
    <hyperlink ref="C1" location="Índice!A1" display="[índice Ç]" xr:uid="{00000000-0004-0000-1900-000000000000}"/>
    <hyperlink ref="B36" r:id="rId1" display="http://www.observatorioemigracao.pt/np4/8218" xr:uid="{BFD1709A-485B-418C-B49E-06253E8FB3A8}"/>
    <hyperlink ref="B36:C36" r:id="rId2" display="ttp://www.observatorioemigracao.pt/np4/8218" xr:uid="{26A4DD36-F339-4E0A-96C1-E0BCC3B668C6}"/>
    <hyperlink ref="B36:D36" r:id="rId3" display="http://www.observatorioemigracao.pt/np4/10517" xr:uid="{5DF10B12-E2D9-4193-9779-8885F0182E31}"/>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64" t="s">
        <v>142</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c r="J10" s="230"/>
      <c r="K10" s="230"/>
      <c r="L10" s="230"/>
      <c r="M10" s="230"/>
      <c r="N10" s="230"/>
      <c r="O10" s="230"/>
    </row>
    <row r="11" spans="1:16" ht="15" customHeight="1" x14ac:dyDescent="0.25">
      <c r="J11" s="230"/>
      <c r="K11" s="230"/>
      <c r="L11" s="230"/>
      <c r="M11" s="230"/>
      <c r="N11" s="230"/>
      <c r="O11" s="230"/>
    </row>
    <row r="12" spans="1:16" ht="15" customHeight="1" x14ac:dyDescent="0.25">
      <c r="J12" s="230"/>
      <c r="K12" s="230"/>
      <c r="L12" s="230"/>
      <c r="M12" s="230"/>
      <c r="N12" s="230"/>
      <c r="O12" s="230"/>
    </row>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8" s="1" customFormat="1" ht="30" customHeight="1" x14ac:dyDescent="0.25">
      <c r="A33" s="81" t="s">
        <v>7</v>
      </c>
      <c r="B33" s="226" t="s">
        <v>134</v>
      </c>
      <c r="C33" s="219"/>
      <c r="D33" s="219"/>
      <c r="E33" s="219"/>
      <c r="F33" s="219"/>
      <c r="G33" s="3"/>
      <c r="H33" s="3"/>
      <c r="I33" s="4"/>
      <c r="J33" s="4"/>
      <c r="K33" s="4"/>
      <c r="L33"/>
      <c r="M33"/>
      <c r="N33"/>
      <c r="O33"/>
    </row>
    <row r="34" spans="1:18" s="1" customFormat="1" ht="105" customHeight="1" x14ac:dyDescent="0.25">
      <c r="A34" s="26" t="s">
        <v>8</v>
      </c>
      <c r="B34" s="234" t="s">
        <v>66</v>
      </c>
      <c r="C34" s="234"/>
      <c r="D34" s="234"/>
      <c r="E34" s="234"/>
      <c r="F34" s="234"/>
      <c r="K34" s="226"/>
      <c r="L34" s="226"/>
      <c r="M34" s="226"/>
      <c r="N34" s="226"/>
      <c r="O34" s="226"/>
      <c r="P34" s="226"/>
      <c r="Q34" s="226"/>
      <c r="R34" s="226"/>
    </row>
    <row r="35" spans="1:18" s="85" customFormat="1" ht="15" customHeight="1" x14ac:dyDescent="0.25">
      <c r="A35" s="4" t="s">
        <v>31</v>
      </c>
      <c r="B35" s="210" t="s">
        <v>159</v>
      </c>
      <c r="C35" s="211"/>
    </row>
    <row r="36" spans="1:18" s="85" customFormat="1" ht="15" customHeight="1" x14ac:dyDescent="0.25">
      <c r="A36" s="97" t="s">
        <v>1</v>
      </c>
      <c r="B36" s="212" t="s">
        <v>152</v>
      </c>
      <c r="C36" s="212"/>
      <c r="D36" s="212"/>
      <c r="E36" s="185"/>
      <c r="F36" s="185"/>
      <c r="G36" s="185"/>
      <c r="H36" s="98"/>
    </row>
    <row r="37" spans="1:18" ht="15" customHeight="1" x14ac:dyDescent="0.25"/>
    <row r="38" spans="1:18" ht="15" customHeight="1" x14ac:dyDescent="0.25"/>
    <row r="39" spans="1:18" ht="15" customHeight="1" x14ac:dyDescent="0.25"/>
    <row r="40" spans="1:18" ht="15" customHeight="1" x14ac:dyDescent="0.25"/>
    <row r="41" spans="1:18" ht="15" customHeight="1" x14ac:dyDescent="0.25"/>
    <row r="42" spans="1:18" ht="15" customHeight="1" x14ac:dyDescent="0.25"/>
    <row r="43" spans="1:18" ht="15" customHeight="1" x14ac:dyDescent="0.25"/>
    <row r="44" spans="1:18" ht="15" customHeight="1" x14ac:dyDescent="0.25"/>
    <row r="45" spans="1:18" ht="15" customHeight="1" x14ac:dyDescent="0.25"/>
    <row r="46" spans="1:18" ht="15" customHeight="1" x14ac:dyDescent="0.25"/>
    <row r="49" spans="1:13" ht="12" customHeight="1" x14ac:dyDescent="0.2">
      <c r="B49" s="171" t="s">
        <v>30</v>
      </c>
      <c r="C49" s="199">
        <v>-532</v>
      </c>
      <c r="D49" s="68"/>
    </row>
    <row r="50" spans="1:13" ht="12" customHeight="1" x14ac:dyDescent="0.2">
      <c r="B50" s="188" t="s">
        <v>103</v>
      </c>
      <c r="C50" s="187">
        <v>-506</v>
      </c>
      <c r="D50" s="68"/>
    </row>
    <row r="51" spans="1:13" ht="12" customHeight="1" x14ac:dyDescent="0.2">
      <c r="B51" s="82" t="s">
        <v>99</v>
      </c>
      <c r="C51" s="198">
        <v>-173</v>
      </c>
      <c r="D51" s="71"/>
      <c r="E51" s="17"/>
      <c r="F51" s="17"/>
    </row>
    <row r="52" spans="1:13" ht="12" customHeight="1" x14ac:dyDescent="0.2">
      <c r="B52" s="172" t="s">
        <v>26</v>
      </c>
      <c r="C52" s="187">
        <v>-109</v>
      </c>
      <c r="D52" s="71"/>
      <c r="E52" s="15"/>
      <c r="F52" s="15"/>
      <c r="H52" s="230"/>
      <c r="I52" s="230"/>
      <c r="J52" s="230"/>
      <c r="K52" s="230"/>
      <c r="L52" s="230"/>
      <c r="M52" s="230"/>
    </row>
    <row r="53" spans="1:13" ht="12" customHeight="1" x14ac:dyDescent="0.2">
      <c r="B53" s="67" t="s">
        <v>25</v>
      </c>
      <c r="C53" s="187">
        <v>-21</v>
      </c>
      <c r="D53" s="71"/>
      <c r="H53" s="230"/>
      <c r="I53" s="230"/>
      <c r="J53" s="230"/>
      <c r="K53" s="230"/>
      <c r="L53" s="230"/>
      <c r="M53" s="230"/>
    </row>
    <row r="54" spans="1:13" ht="12" customHeight="1" x14ac:dyDescent="0.2">
      <c r="B54" s="188" t="s">
        <v>15</v>
      </c>
      <c r="C54" s="187">
        <v>-2</v>
      </c>
      <c r="D54" s="71"/>
      <c r="E54" s="19"/>
      <c r="F54" s="19"/>
    </row>
    <row r="55" spans="1:13" ht="12" customHeight="1" x14ac:dyDescent="0.2">
      <c r="B55" s="184" t="s">
        <v>100</v>
      </c>
      <c r="C55" s="197">
        <v>8</v>
      </c>
      <c r="D55" s="68"/>
    </row>
    <row r="56" spans="1:13" ht="12" customHeight="1" x14ac:dyDescent="0.2">
      <c r="B56" s="188" t="s">
        <v>18</v>
      </c>
      <c r="C56" s="187">
        <v>9</v>
      </c>
      <c r="D56" s="68"/>
      <c r="E56" s="15"/>
      <c r="F56" s="15"/>
    </row>
    <row r="57" spans="1:13" ht="12" customHeight="1" x14ac:dyDescent="0.25">
      <c r="B57" s="184" t="s">
        <v>101</v>
      </c>
      <c r="C57" s="197">
        <v>18</v>
      </c>
      <c r="D57" s="71"/>
      <c r="E57" s="19"/>
      <c r="F57" s="19"/>
    </row>
    <row r="58" spans="1:13" ht="12" customHeight="1" x14ac:dyDescent="0.2">
      <c r="B58" s="188" t="s">
        <v>104</v>
      </c>
      <c r="C58" s="187">
        <v>19</v>
      </c>
      <c r="D58" s="83"/>
    </row>
    <row r="59" spans="1:13" ht="12" customHeight="1" x14ac:dyDescent="0.2">
      <c r="B59" s="188" t="s">
        <v>27</v>
      </c>
      <c r="C59" s="187">
        <v>25</v>
      </c>
      <c r="D59" s="71"/>
    </row>
    <row r="60" spans="1:13" ht="12" customHeight="1" x14ac:dyDescent="0.2">
      <c r="A60" s="19"/>
      <c r="B60" s="186" t="s">
        <v>22</v>
      </c>
      <c r="C60" s="197">
        <v>30</v>
      </c>
      <c r="D60" s="68"/>
      <c r="G60" s="19"/>
      <c r="H60" s="19"/>
      <c r="I60" s="19"/>
    </row>
    <row r="61" spans="1:13" ht="12" customHeight="1" x14ac:dyDescent="0.25">
      <c r="A61" s="19"/>
      <c r="B61" s="184" t="s">
        <v>29</v>
      </c>
      <c r="C61" s="197">
        <v>36</v>
      </c>
      <c r="D61" s="71"/>
      <c r="E61" s="15"/>
      <c r="F61" s="15"/>
      <c r="G61" s="19"/>
      <c r="H61" s="19"/>
      <c r="I61" s="19"/>
    </row>
    <row r="62" spans="1:13" ht="12" customHeight="1" x14ac:dyDescent="0.2">
      <c r="A62" s="16"/>
      <c r="B62" s="82" t="s">
        <v>20</v>
      </c>
      <c r="C62" s="92">
        <v>60</v>
      </c>
      <c r="D62" s="68"/>
      <c r="G62" s="17"/>
      <c r="H62" s="17"/>
      <c r="I62" s="17"/>
    </row>
    <row r="63" spans="1:13" ht="12" customHeight="1" x14ac:dyDescent="0.25">
      <c r="B63" s="2" t="s">
        <v>155</v>
      </c>
      <c r="C63" s="200">
        <v>60</v>
      </c>
    </row>
    <row r="64" spans="1:13" ht="12" customHeight="1" x14ac:dyDescent="0.25">
      <c r="B64" s="2" t="s">
        <v>156</v>
      </c>
      <c r="C64" s="200">
        <v>165</v>
      </c>
    </row>
    <row r="65" spans="1:9" ht="12" customHeight="1" x14ac:dyDescent="0.2">
      <c r="B65" s="67" t="s">
        <v>28</v>
      </c>
      <c r="C65" s="187">
        <v>872</v>
      </c>
      <c r="D65" s="68"/>
      <c r="E65" s="17"/>
      <c r="F65" s="17"/>
    </row>
    <row r="66" spans="1:9" ht="12" customHeight="1" x14ac:dyDescent="0.2">
      <c r="A66" s="16"/>
      <c r="B66" s="186" t="s">
        <v>4</v>
      </c>
      <c r="C66" s="69" t="s">
        <v>5</v>
      </c>
      <c r="D66" s="68"/>
      <c r="E66" s="19"/>
      <c r="F66" s="19"/>
      <c r="G66" s="17"/>
      <c r="H66" s="17"/>
      <c r="I66" s="17"/>
    </row>
    <row r="67" spans="1:9" ht="12" customHeight="1" x14ac:dyDescent="0.2">
      <c r="A67" s="16"/>
      <c r="B67" s="188" t="s">
        <v>16</v>
      </c>
      <c r="C67" s="187" t="s">
        <v>5</v>
      </c>
      <c r="D67" s="68"/>
      <c r="E67" s="18"/>
      <c r="F67" s="18"/>
      <c r="G67" s="18"/>
      <c r="H67" s="18"/>
      <c r="I67" s="18"/>
    </row>
    <row r="68" spans="1:9" ht="12" customHeight="1" x14ac:dyDescent="0.2">
      <c r="A68" s="16"/>
      <c r="B68" s="188" t="s">
        <v>6</v>
      </c>
      <c r="C68" s="187" t="s">
        <v>5</v>
      </c>
      <c r="D68" s="71"/>
      <c r="E68" s="17"/>
      <c r="F68" s="17"/>
      <c r="G68" s="17"/>
      <c r="H68" s="17"/>
      <c r="I68" s="17"/>
    </row>
    <row r="69" spans="1:9" s="19" customFormat="1" ht="12" customHeight="1" x14ac:dyDescent="0.2">
      <c r="B69" s="184" t="s">
        <v>56</v>
      </c>
      <c r="C69" s="197" t="s">
        <v>5</v>
      </c>
      <c r="D69" s="68"/>
      <c r="E69" s="2"/>
      <c r="F69" s="2"/>
    </row>
    <row r="70" spans="1:9" s="19" customFormat="1" ht="12" customHeight="1" x14ac:dyDescent="0.2">
      <c r="B70" s="94" t="s">
        <v>23</v>
      </c>
      <c r="C70" s="197" t="s">
        <v>5</v>
      </c>
      <c r="D70" s="83"/>
      <c r="E70" s="2"/>
      <c r="F70" s="2"/>
    </row>
    <row r="71" spans="1:9" s="19" customFormat="1" ht="12" customHeight="1" x14ac:dyDescent="0.2">
      <c r="B71" s="67" t="s">
        <v>3</v>
      </c>
      <c r="C71" s="187" t="s">
        <v>5</v>
      </c>
      <c r="E71" s="17"/>
      <c r="F71" s="17"/>
    </row>
  </sheetData>
  <sortState xmlns:xlrd2="http://schemas.microsoft.com/office/spreadsheetml/2017/richdata2" ref="B49:C71">
    <sortCondition ref="C49:C71"/>
  </sortState>
  <mergeCells count="8">
    <mergeCell ref="J10:O12"/>
    <mergeCell ref="H52:M53"/>
    <mergeCell ref="B2:F2"/>
    <mergeCell ref="B33:F33"/>
    <mergeCell ref="B34:F34"/>
    <mergeCell ref="B35:C35"/>
    <mergeCell ref="B36:D36"/>
    <mergeCell ref="K34:R34"/>
  </mergeCells>
  <hyperlinks>
    <hyperlink ref="C1" location="Índice!A1" display="[índice Ç]" xr:uid="{00000000-0004-0000-1A00-000000000000}"/>
    <hyperlink ref="B36" r:id="rId1" display="http://www.observatorioemigracao.pt/np4/8218" xr:uid="{1F8A80CE-F9A7-4997-AC09-F13C54267593}"/>
    <hyperlink ref="B36:C36" r:id="rId2" display="ttp://www.observatorioemigracao.pt/np4/8218" xr:uid="{CBEF1AA3-864C-4225-B21B-476A490079D8}"/>
    <hyperlink ref="B36:D36" r:id="rId3" display="http://www.observatorioemigracao.pt/np4/10517" xr:uid="{72B465A3-09D0-4734-9C5F-F7478354E7AA}"/>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2"/>
  <sheetViews>
    <sheetView showGridLines="0" workbookViewId="0">
      <selection activeCell="B33" sqref="B33:H33"/>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147</v>
      </c>
      <c r="C2" s="263"/>
      <c r="D2" s="263"/>
      <c r="E2" s="263"/>
      <c r="F2" s="263"/>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6" t="s">
        <v>144</v>
      </c>
      <c r="C33" s="226"/>
      <c r="D33" s="226"/>
      <c r="E33" s="226"/>
      <c r="F33" s="226"/>
      <c r="G33" s="226"/>
      <c r="H33" s="226"/>
    </row>
    <row r="34" spans="1:8" s="1" customFormat="1" ht="90" customHeight="1" x14ac:dyDescent="0.25">
      <c r="A34" s="26" t="s">
        <v>8</v>
      </c>
      <c r="B34" s="226" t="s">
        <v>92</v>
      </c>
      <c r="C34" s="219"/>
      <c r="D34" s="219"/>
      <c r="E34" s="219"/>
      <c r="F34" s="219"/>
    </row>
    <row r="35" spans="1:8" s="85" customFormat="1" ht="15" customHeight="1" x14ac:dyDescent="0.25">
      <c r="A35" s="4" t="s">
        <v>31</v>
      </c>
      <c r="B35" s="210" t="s">
        <v>151</v>
      </c>
      <c r="C35" s="211"/>
    </row>
    <row r="36" spans="1:8" s="85" customFormat="1" ht="15" customHeight="1" x14ac:dyDescent="0.25">
      <c r="A36" s="97" t="s">
        <v>1</v>
      </c>
      <c r="B36" s="212" t="s">
        <v>152</v>
      </c>
      <c r="C36" s="212"/>
      <c r="D36" s="212"/>
      <c r="E36" s="185"/>
      <c r="F36" s="185"/>
      <c r="G36" s="185"/>
      <c r="H36" s="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50" spans="1:5" ht="12" customHeight="1" x14ac:dyDescent="0.25">
      <c r="A50" s="1"/>
      <c r="B50" s="70" t="s">
        <v>27</v>
      </c>
      <c r="C50" s="70">
        <v>4105</v>
      </c>
      <c r="D50"/>
    </row>
    <row r="51" spans="1:5" ht="12" customHeight="1" x14ac:dyDescent="0.25">
      <c r="A51" s="1"/>
      <c r="B51" s="70" t="s">
        <v>18</v>
      </c>
      <c r="C51" s="70">
        <v>4161</v>
      </c>
      <c r="D51"/>
    </row>
    <row r="52" spans="1:5" ht="12" customHeight="1" x14ac:dyDescent="0.25">
      <c r="A52" s="1"/>
      <c r="B52" s="70" t="s">
        <v>15</v>
      </c>
      <c r="C52" s="70">
        <v>5044</v>
      </c>
      <c r="D52"/>
    </row>
    <row r="53" spans="1:5" ht="12" customHeight="1" x14ac:dyDescent="0.25">
      <c r="A53" s="1"/>
      <c r="B53" s="70" t="s">
        <v>23</v>
      </c>
      <c r="C53" s="70">
        <v>5560</v>
      </c>
      <c r="D53"/>
    </row>
    <row r="54" spans="1:5" ht="12" customHeight="1" x14ac:dyDescent="0.25">
      <c r="A54" s="1"/>
      <c r="B54" s="70" t="s">
        <v>25</v>
      </c>
      <c r="C54" s="70">
        <v>6331</v>
      </c>
      <c r="D54"/>
    </row>
    <row r="55" spans="1:5" ht="12" customHeight="1" x14ac:dyDescent="0.25">
      <c r="A55" s="1"/>
      <c r="B55" s="70" t="s">
        <v>21</v>
      </c>
      <c r="C55" s="70">
        <v>7518</v>
      </c>
      <c r="D55"/>
    </row>
    <row r="56" spans="1:5" ht="12" customHeight="1" x14ac:dyDescent="0.25">
      <c r="A56" s="1"/>
      <c r="B56" s="70" t="s">
        <v>32</v>
      </c>
      <c r="C56" s="70">
        <v>8310</v>
      </c>
      <c r="D56"/>
    </row>
    <row r="57" spans="1:5" ht="12" customHeight="1" x14ac:dyDescent="0.25">
      <c r="A57" s="1"/>
      <c r="B57" s="70" t="s">
        <v>56</v>
      </c>
      <c r="C57" s="70">
        <v>8991</v>
      </c>
      <c r="D57"/>
    </row>
    <row r="58" spans="1:5" ht="12" customHeight="1" x14ac:dyDescent="0.25">
      <c r="A58" s="1"/>
      <c r="B58" s="70" t="s">
        <v>17</v>
      </c>
      <c r="C58" s="70">
        <v>24270</v>
      </c>
      <c r="D58"/>
      <c r="E58" s="19"/>
    </row>
    <row r="59" spans="1:5" ht="12" customHeight="1" x14ac:dyDescent="0.25">
      <c r="A59" s="1"/>
      <c r="B59" s="70" t="s">
        <v>24</v>
      </c>
      <c r="C59" s="70">
        <v>34643</v>
      </c>
      <c r="D59"/>
    </row>
    <row r="60" spans="1:5" ht="12" customHeight="1" x14ac:dyDescent="0.25">
      <c r="A60" s="1"/>
      <c r="B60" s="70" t="s">
        <v>36</v>
      </c>
      <c r="C60" s="70">
        <v>34793</v>
      </c>
      <c r="D60"/>
      <c r="E60" s="19"/>
    </row>
    <row r="61" spans="1:5" ht="12" customHeight="1" x14ac:dyDescent="0.25">
      <c r="A61" s="1"/>
      <c r="B61" s="70" t="s">
        <v>29</v>
      </c>
      <c r="C61" s="70">
        <v>55273</v>
      </c>
      <c r="D61"/>
      <c r="E61" s="17"/>
    </row>
    <row r="62" spans="1:5" ht="12" customHeight="1" x14ac:dyDescent="0.25">
      <c r="A62" s="1"/>
      <c r="B62" s="70" t="s">
        <v>22</v>
      </c>
      <c r="C62" s="70">
        <v>90915</v>
      </c>
      <c r="D62"/>
      <c r="E62" s="17"/>
    </row>
    <row r="63" spans="1:5" ht="12" customHeight="1" x14ac:dyDescent="0.25">
      <c r="A63" s="1"/>
      <c r="B63" s="70" t="s">
        <v>26</v>
      </c>
      <c r="C63" s="70">
        <v>106843</v>
      </c>
      <c r="D63"/>
    </row>
    <row r="64" spans="1:5" ht="12" customHeight="1" x14ac:dyDescent="0.25">
      <c r="A64" s="1"/>
      <c r="B64" s="70" t="s">
        <v>20</v>
      </c>
      <c r="C64" s="70">
        <v>140185</v>
      </c>
      <c r="D64"/>
    </row>
    <row r="65" spans="1:6" ht="12" customHeight="1" x14ac:dyDescent="0.25">
      <c r="A65" s="1"/>
      <c r="B65" s="70" t="s">
        <v>30</v>
      </c>
      <c r="C65" s="70">
        <v>257258</v>
      </c>
      <c r="D65"/>
      <c r="E65" s="18"/>
    </row>
    <row r="66" spans="1:6" ht="12" customHeight="1" x14ac:dyDescent="0.25">
      <c r="A66" s="1"/>
      <c r="B66" s="50" t="s">
        <v>28</v>
      </c>
      <c r="C66" s="50">
        <v>268245</v>
      </c>
      <c r="D66"/>
      <c r="E66" s="17"/>
    </row>
    <row r="67" spans="1:6" s="19" customFormat="1" ht="12" customHeight="1" x14ac:dyDescent="0.25">
      <c r="A67" s="1"/>
      <c r="B67" s="70" t="s">
        <v>19</v>
      </c>
      <c r="C67" s="70">
        <v>537000</v>
      </c>
      <c r="D67"/>
      <c r="F67" s="2"/>
    </row>
    <row r="68" spans="1:6" s="19" customFormat="1" ht="12" customHeight="1" x14ac:dyDescent="0.25">
      <c r="A68" s="1"/>
      <c r="B68" s="70" t="s">
        <v>4</v>
      </c>
      <c r="C68" s="70" t="s">
        <v>5</v>
      </c>
      <c r="D68"/>
      <c r="F68" s="2"/>
    </row>
    <row r="69" spans="1:6" s="19" customFormat="1" ht="12" customHeight="1" x14ac:dyDescent="0.25">
      <c r="A69" s="1"/>
      <c r="B69" s="50" t="s">
        <v>14</v>
      </c>
      <c r="C69" s="50" t="s">
        <v>5</v>
      </c>
      <c r="D69"/>
      <c r="F69" s="2"/>
    </row>
    <row r="70" spans="1:6" s="19" customFormat="1" ht="12" customHeight="1" x14ac:dyDescent="0.25">
      <c r="A70" s="1"/>
      <c r="B70" s="70" t="s">
        <v>16</v>
      </c>
      <c r="C70" s="70" t="s">
        <v>5</v>
      </c>
      <c r="D70"/>
      <c r="F70" s="2"/>
    </row>
    <row r="71" spans="1:6" ht="12" customHeight="1" x14ac:dyDescent="0.25">
      <c r="A71" s="1"/>
      <c r="B71" s="70" t="s">
        <v>6</v>
      </c>
      <c r="C71" s="70" t="s">
        <v>5</v>
      </c>
      <c r="D71"/>
    </row>
    <row r="72" spans="1:6" ht="12" customHeight="1" x14ac:dyDescent="0.25">
      <c r="A72" s="1"/>
      <c r="B72" s="70" t="s">
        <v>3</v>
      </c>
      <c r="C72" s="70" t="s">
        <v>5</v>
      </c>
      <c r="D72"/>
    </row>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B00-000000000000}"/>
    <hyperlink ref="B36" r:id="rId1" display="http://www.observatorioemigracao.pt/np4/8218" xr:uid="{F856D98C-6FD9-43F7-9E15-0732CD968E2C}"/>
    <hyperlink ref="B36:C36" r:id="rId2" display="ttp://www.observatorioemigracao.pt/np4/8218" xr:uid="{F3B65A54-584A-4E4E-9457-AD5DEC5C763F}"/>
    <hyperlink ref="B36:D36" r:id="rId3" display="http://www.observatorioemigracao.pt/np4/10517" xr:uid="{7FC68740-D344-4B2D-BAF9-3F4670E10C4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70"/>
  <sheetViews>
    <sheetView showGridLines="0" zoomScaleNormal="100" workbookViewId="0">
      <selection activeCell="A35" sqref="A35:XFD36"/>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35"/>
    </row>
    <row r="2" spans="1:16" s="13" customFormat="1" ht="45" customHeight="1" x14ac:dyDescent="0.25">
      <c r="A2" s="11"/>
      <c r="B2" s="231" t="s">
        <v>148</v>
      </c>
      <c r="C2" s="232"/>
      <c r="D2" s="232"/>
      <c r="E2" s="232"/>
      <c r="F2" s="232"/>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1" t="s">
        <v>7</v>
      </c>
      <c r="B33" s="226" t="s">
        <v>134</v>
      </c>
      <c r="C33" s="219"/>
      <c r="D33" s="219"/>
      <c r="E33" s="219"/>
      <c r="F33" s="219"/>
      <c r="G33" s="3"/>
      <c r="H33" s="3"/>
      <c r="I33" s="4"/>
      <c r="J33" s="4"/>
      <c r="K33" s="4"/>
      <c r="L33"/>
      <c r="M33"/>
      <c r="N33"/>
      <c r="O33"/>
    </row>
    <row r="34" spans="1:15" s="1" customFormat="1" ht="105" customHeight="1" x14ac:dyDescent="0.25">
      <c r="A34" s="26" t="s">
        <v>8</v>
      </c>
      <c r="B34" s="234" t="s">
        <v>93</v>
      </c>
      <c r="C34" s="234"/>
      <c r="D34" s="234"/>
      <c r="E34" s="234"/>
      <c r="F34" s="234"/>
    </row>
    <row r="35" spans="1:15" s="85" customFormat="1" ht="15" customHeight="1" x14ac:dyDescent="0.25">
      <c r="A35" s="4" t="s">
        <v>31</v>
      </c>
      <c r="B35" s="210" t="s">
        <v>151</v>
      </c>
      <c r="C35" s="211"/>
    </row>
    <row r="36" spans="1:15" s="85" customFormat="1" ht="15" customHeight="1" x14ac:dyDescent="0.25">
      <c r="A36" s="97" t="s">
        <v>1</v>
      </c>
      <c r="B36" s="212" t="s">
        <v>152</v>
      </c>
      <c r="C36" s="212"/>
      <c r="D36" s="212"/>
      <c r="E36" s="185"/>
      <c r="F36" s="185"/>
      <c r="G36" s="185"/>
      <c r="H36" s="98"/>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186" t="s">
        <v>19</v>
      </c>
      <c r="C49" s="69">
        <v>-12000</v>
      </c>
      <c r="D49" s="68"/>
    </row>
    <row r="50" spans="1:9" ht="12" customHeight="1" x14ac:dyDescent="0.2">
      <c r="B50" s="86" t="s">
        <v>22</v>
      </c>
      <c r="C50" s="69">
        <v>-1186</v>
      </c>
      <c r="D50" s="68"/>
      <c r="E50" s="17"/>
      <c r="F50" s="17"/>
    </row>
    <row r="51" spans="1:9" ht="12" customHeight="1" x14ac:dyDescent="0.2">
      <c r="B51" s="67" t="s">
        <v>20</v>
      </c>
      <c r="C51" s="91">
        <v>-90</v>
      </c>
      <c r="D51" s="68"/>
    </row>
    <row r="52" spans="1:9" ht="12" customHeight="1" x14ac:dyDescent="0.2">
      <c r="B52" s="67" t="s">
        <v>27</v>
      </c>
      <c r="C52" s="91">
        <v>122</v>
      </c>
      <c r="D52" s="71"/>
      <c r="E52" s="17"/>
      <c r="F52" s="17"/>
    </row>
    <row r="53" spans="1:9" ht="12" customHeight="1" x14ac:dyDescent="0.2">
      <c r="B53" s="93" t="s">
        <v>15</v>
      </c>
      <c r="C53" s="91">
        <v>245</v>
      </c>
      <c r="D53" s="71"/>
      <c r="E53" s="15"/>
      <c r="F53" s="15"/>
    </row>
    <row r="54" spans="1:9" ht="12" customHeight="1" x14ac:dyDescent="0.2">
      <c r="B54" s="67" t="s">
        <v>25</v>
      </c>
      <c r="C54" s="91">
        <v>361</v>
      </c>
      <c r="D54" s="68"/>
    </row>
    <row r="55" spans="1:9" ht="12" customHeight="1" x14ac:dyDescent="0.25">
      <c r="B55" s="69" t="s">
        <v>18</v>
      </c>
      <c r="C55" s="69">
        <v>372</v>
      </c>
      <c r="D55" s="71"/>
    </row>
    <row r="56" spans="1:9" ht="12" customHeight="1" x14ac:dyDescent="0.2">
      <c r="B56" s="188" t="s">
        <v>100</v>
      </c>
      <c r="C56" s="91">
        <v>454</v>
      </c>
      <c r="D56" s="68"/>
    </row>
    <row r="57" spans="1:9" ht="12" customHeight="1" x14ac:dyDescent="0.2">
      <c r="B57" s="93" t="s">
        <v>29</v>
      </c>
      <c r="C57" s="91">
        <v>1959</v>
      </c>
      <c r="D57" s="71"/>
      <c r="E57" s="19"/>
      <c r="F57" s="19"/>
    </row>
    <row r="58" spans="1:9" ht="12" customHeight="1" x14ac:dyDescent="0.2">
      <c r="B58" s="94" t="s">
        <v>30</v>
      </c>
      <c r="C58" s="69">
        <v>2008</v>
      </c>
      <c r="D58" s="68"/>
    </row>
    <row r="59" spans="1:9" ht="12" customHeight="1" x14ac:dyDescent="0.2">
      <c r="B59" s="67" t="s">
        <v>26</v>
      </c>
      <c r="C59" s="91">
        <v>3187</v>
      </c>
      <c r="D59" s="71"/>
      <c r="E59" s="19"/>
      <c r="F59" s="19"/>
    </row>
    <row r="60" spans="1:9" ht="12" customHeight="1" x14ac:dyDescent="0.2">
      <c r="B60" s="67" t="s">
        <v>24</v>
      </c>
      <c r="C60" s="91">
        <v>3417</v>
      </c>
      <c r="D60" s="83"/>
    </row>
    <row r="61" spans="1:9" ht="12" customHeight="1" x14ac:dyDescent="0.25">
      <c r="B61" s="94" t="s">
        <v>4</v>
      </c>
      <c r="C61" s="69" t="s">
        <v>5</v>
      </c>
      <c r="D61" s="71"/>
    </row>
    <row r="62" spans="1:9" ht="12" customHeight="1" x14ac:dyDescent="0.2">
      <c r="A62" s="19"/>
      <c r="B62" s="188" t="s">
        <v>14</v>
      </c>
      <c r="C62" s="91" t="s">
        <v>5</v>
      </c>
      <c r="D62" s="68"/>
      <c r="G62" s="19"/>
      <c r="H62" s="19"/>
      <c r="I62" s="19"/>
    </row>
    <row r="63" spans="1:9" ht="12" customHeight="1" x14ac:dyDescent="0.2">
      <c r="A63" s="19"/>
      <c r="B63" s="82" t="s">
        <v>16</v>
      </c>
      <c r="C63" s="92" t="s">
        <v>5</v>
      </c>
      <c r="D63" s="71"/>
      <c r="E63" s="15"/>
      <c r="F63" s="15"/>
      <c r="G63" s="19"/>
      <c r="H63" s="19"/>
      <c r="I63" s="19"/>
    </row>
    <row r="64" spans="1:9" ht="12" customHeight="1" x14ac:dyDescent="0.2">
      <c r="A64" s="16"/>
      <c r="B64" s="69" t="s">
        <v>6</v>
      </c>
      <c r="C64" s="69" t="s">
        <v>5</v>
      </c>
      <c r="D64" s="68"/>
      <c r="G64" s="17"/>
      <c r="H64" s="17"/>
      <c r="I64" s="17"/>
    </row>
    <row r="65" spans="1:9" ht="12" customHeight="1" x14ac:dyDescent="0.2">
      <c r="A65" s="16"/>
      <c r="B65" s="67" t="s">
        <v>17</v>
      </c>
      <c r="C65" s="192" t="s">
        <v>5</v>
      </c>
      <c r="D65" s="68"/>
      <c r="E65" s="19"/>
      <c r="F65" s="19"/>
      <c r="G65" s="17"/>
      <c r="H65" s="17"/>
      <c r="I65" s="17"/>
    </row>
    <row r="66" spans="1:9" ht="12" customHeight="1" x14ac:dyDescent="0.2">
      <c r="A66" s="16"/>
      <c r="B66" s="94" t="s">
        <v>36</v>
      </c>
      <c r="C66" s="69" t="s">
        <v>5</v>
      </c>
      <c r="D66" s="68"/>
      <c r="E66" s="18"/>
      <c r="F66" s="18"/>
      <c r="G66" s="18"/>
      <c r="H66" s="18"/>
      <c r="I66" s="18"/>
    </row>
    <row r="67" spans="1:9" ht="12" customHeight="1" x14ac:dyDescent="0.2">
      <c r="A67" s="16"/>
      <c r="B67" s="67" t="s">
        <v>32</v>
      </c>
      <c r="C67" s="68" t="s">
        <v>5</v>
      </c>
      <c r="D67" s="71"/>
      <c r="E67" s="17"/>
      <c r="F67" s="17"/>
      <c r="G67" s="17"/>
      <c r="H67" s="17"/>
      <c r="I67" s="17"/>
    </row>
    <row r="68" spans="1:9" s="19" customFormat="1" ht="12" customHeight="1" x14ac:dyDescent="0.2">
      <c r="B68" s="67" t="s">
        <v>56</v>
      </c>
      <c r="C68" s="91" t="s">
        <v>5</v>
      </c>
      <c r="D68" s="83"/>
      <c r="E68" s="2"/>
      <c r="F68" s="2"/>
    </row>
    <row r="69" spans="1:9" s="19" customFormat="1" ht="12" customHeight="1" x14ac:dyDescent="0.2">
      <c r="B69" s="82" t="s">
        <v>23</v>
      </c>
      <c r="C69" s="92" t="s">
        <v>5</v>
      </c>
      <c r="E69" s="17"/>
      <c r="F69" s="17"/>
    </row>
    <row r="70" spans="1:9" ht="12" customHeight="1" x14ac:dyDescent="0.25">
      <c r="B70" s="2" t="s">
        <v>3</v>
      </c>
      <c r="C70" s="2" t="s">
        <v>5</v>
      </c>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C00-000000000000}"/>
    <hyperlink ref="B36" r:id="rId1" display="http://www.observatorioemigracao.pt/np4/8218" xr:uid="{8275AC2D-AA9A-4C6B-AAE4-CD6667FE336C}"/>
    <hyperlink ref="B36:C36" r:id="rId2" display="ttp://www.observatorioemigracao.pt/np4/8218" xr:uid="{8133DD7C-3367-4309-984F-5B6184B5163E}"/>
    <hyperlink ref="B36:D36" r:id="rId3" display="http://www.observatorioemigracao.pt/np4/10517" xr:uid="{2C141480-0DCA-4C22-8E3E-9AF6AD8C3CFD}"/>
  </hyperlinks>
  <pageMargins left="0.23622047244094491" right="0.23622047244094491" top="0.74803149606299213" bottom="0.74803149606299213" header="0.31496062992125984" footer="0.31496062992125984"/>
  <pageSetup paperSize="9" orientation="portrait" horizontalDpi="4294967293" verticalDpi="1200" r:id="rId4"/>
  <headerFooter>
    <oddFooter>&amp;C&amp;"Arial,Negrito"&amp;8&amp;P/&amp;N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topLeftCell="A3" workbookViewId="0">
      <selection activeCell="C16" sqref="C16"/>
    </sheetView>
  </sheetViews>
  <sheetFormatPr defaultColWidth="8.7109375" defaultRowHeight="12" customHeight="1" x14ac:dyDescent="0.25"/>
  <cols>
    <col min="1" max="1" width="12.7109375" style="80" customWidth="1"/>
    <col min="2" max="5" width="18.7109375" style="1" customWidth="1"/>
    <col min="6" max="6" width="18.7109375" customWidth="1"/>
    <col min="7" max="9" width="8.7109375" style="1"/>
    <col min="10" max="11" width="8.7109375" style="1" customWidth="1"/>
    <col min="12" max="16384" width="8.7109375" style="1"/>
  </cols>
  <sheetData>
    <row r="1" spans="1:15" ht="30" customHeight="1" x14ac:dyDescent="0.25">
      <c r="A1" s="24" t="s">
        <v>0</v>
      </c>
      <c r="B1" s="48"/>
      <c r="C1" s="35" t="s">
        <v>71</v>
      </c>
      <c r="D1" s="7"/>
      <c r="F1" s="35"/>
    </row>
    <row r="2" spans="1:15" ht="30" customHeight="1" thickBot="1" x14ac:dyDescent="0.3">
      <c r="B2" s="231" t="s">
        <v>105</v>
      </c>
      <c r="C2" s="232"/>
      <c r="D2" s="232"/>
      <c r="E2" s="232"/>
      <c r="F2" s="233"/>
    </row>
    <row r="3" spans="1:15" ht="30" customHeight="1" x14ac:dyDescent="0.25">
      <c r="B3" s="238" t="s">
        <v>9</v>
      </c>
      <c r="C3" s="240" t="s">
        <v>10</v>
      </c>
      <c r="D3" s="235" t="s">
        <v>11</v>
      </c>
      <c r="E3" s="236"/>
      <c r="F3" s="237"/>
    </row>
    <row r="4" spans="1:15" ht="45" customHeight="1" x14ac:dyDescent="0.25">
      <c r="B4" s="239"/>
      <c r="C4" s="241"/>
      <c r="D4" s="37" t="s">
        <v>2</v>
      </c>
      <c r="E4" s="45" t="s">
        <v>41</v>
      </c>
      <c r="F4" s="45" t="s">
        <v>53</v>
      </c>
    </row>
    <row r="5" spans="1:15" ht="15" customHeight="1" x14ac:dyDescent="0.25">
      <c r="B5" s="101" t="s">
        <v>20</v>
      </c>
      <c r="C5" s="113">
        <v>1178225</v>
      </c>
      <c r="D5" s="102">
        <v>7410</v>
      </c>
      <c r="E5" s="114">
        <f>D5/C5*100</f>
        <v>0.62891213477901087</v>
      </c>
      <c r="F5" s="115" t="s">
        <v>5</v>
      </c>
    </row>
    <row r="6" spans="1:15" ht="15" customHeight="1" x14ac:dyDescent="0.25">
      <c r="B6" s="104" t="s">
        <v>4</v>
      </c>
      <c r="C6" s="116" t="s">
        <v>5</v>
      </c>
      <c r="D6" s="105">
        <v>641</v>
      </c>
      <c r="E6" s="118" t="s">
        <v>5</v>
      </c>
      <c r="F6" s="117" t="s">
        <v>5</v>
      </c>
    </row>
    <row r="7" spans="1:15" ht="15" customHeight="1" x14ac:dyDescent="0.25">
      <c r="B7" s="104" t="s">
        <v>14</v>
      </c>
      <c r="C7" s="116">
        <v>631220</v>
      </c>
      <c r="D7" s="105">
        <v>480</v>
      </c>
      <c r="E7" s="118">
        <f>D7/C7*100</f>
        <v>7.6043217895503945E-2</v>
      </c>
      <c r="F7" s="119" t="s">
        <v>5</v>
      </c>
    </row>
    <row r="8" spans="1:15" ht="15" customHeight="1" x14ac:dyDescent="0.25">
      <c r="B8" s="104" t="s">
        <v>15</v>
      </c>
      <c r="C8" s="116">
        <v>164916</v>
      </c>
      <c r="D8" s="105">
        <v>777</v>
      </c>
      <c r="E8" s="118">
        <f>D8/C8*100</f>
        <v>0.47114894855562828</v>
      </c>
      <c r="F8" s="119" t="s">
        <v>5</v>
      </c>
    </row>
    <row r="9" spans="1:15" ht="15" customHeight="1" x14ac:dyDescent="0.25">
      <c r="B9" s="107" t="s">
        <v>29</v>
      </c>
      <c r="C9" s="120">
        <v>194212</v>
      </c>
      <c r="D9" s="108">
        <v>5471</v>
      </c>
      <c r="E9" s="121">
        <f>D9/C9*100</f>
        <v>2.8170246946635635</v>
      </c>
      <c r="F9" s="119" t="s">
        <v>5</v>
      </c>
    </row>
    <row r="10" spans="1:15" ht="15" customHeight="1" x14ac:dyDescent="0.25">
      <c r="B10" s="107" t="s">
        <v>16</v>
      </c>
      <c r="C10" s="120">
        <v>37302</v>
      </c>
      <c r="D10" s="108">
        <v>476</v>
      </c>
      <c r="E10" s="121">
        <f>D10/C10*100</f>
        <v>1.2760709881507692</v>
      </c>
      <c r="F10" s="119" t="s">
        <v>106</v>
      </c>
    </row>
    <row r="11" spans="1:15" ht="15" customHeight="1" x14ac:dyDescent="0.25">
      <c r="B11" s="107" t="s">
        <v>6</v>
      </c>
      <c r="C11" s="120" t="s">
        <v>5</v>
      </c>
      <c r="D11" s="108" t="s">
        <v>5</v>
      </c>
      <c r="E11" s="121" t="s">
        <v>5</v>
      </c>
      <c r="F11" s="119" t="s">
        <v>5</v>
      </c>
    </row>
    <row r="12" spans="1:15" ht="15" customHeight="1" x14ac:dyDescent="0.25">
      <c r="B12" s="107" t="s">
        <v>17</v>
      </c>
      <c r="C12" s="120">
        <v>483640</v>
      </c>
      <c r="D12" s="108">
        <v>625</v>
      </c>
      <c r="E12" s="121">
        <f>D12/C12*100</f>
        <v>0.12922835166652882</v>
      </c>
      <c r="F12" s="119" t="s">
        <v>5</v>
      </c>
    </row>
    <row r="13" spans="1:15" ht="15" customHeight="1" x14ac:dyDescent="0.25">
      <c r="B13" s="107" t="s">
        <v>18</v>
      </c>
      <c r="C13" s="120">
        <v>98679</v>
      </c>
      <c r="D13" s="108">
        <v>1666</v>
      </c>
      <c r="E13" s="121">
        <f t="shared" ref="E13:E21" si="0">D13/C13*100</f>
        <v>1.6883024757040506</v>
      </c>
      <c r="F13" s="119" t="s">
        <v>5</v>
      </c>
    </row>
    <row r="14" spans="1:15" ht="15" customHeight="1" x14ac:dyDescent="0.25">
      <c r="B14" s="107" t="s">
        <v>26</v>
      </c>
      <c r="C14" s="120">
        <v>1288562</v>
      </c>
      <c r="D14" s="108">
        <v>11332</v>
      </c>
      <c r="E14" s="121">
        <f t="shared" si="0"/>
        <v>0.87942993817914861</v>
      </c>
      <c r="F14" s="119" t="s">
        <v>5</v>
      </c>
    </row>
    <row r="15" spans="1:15" ht="15" customHeight="1" x14ac:dyDescent="0.25">
      <c r="B15" s="107" t="s">
        <v>36</v>
      </c>
      <c r="C15" s="120">
        <v>1172910</v>
      </c>
      <c r="D15" s="108">
        <v>890</v>
      </c>
      <c r="E15" s="121">
        <f t="shared" si="0"/>
        <v>7.5879649759998641E-2</v>
      </c>
      <c r="F15" s="117" t="s">
        <v>5</v>
      </c>
    </row>
    <row r="16" spans="1:15" ht="15" customHeight="1" x14ac:dyDescent="0.25">
      <c r="B16" s="107" t="s">
        <v>19</v>
      </c>
      <c r="C16" s="120">
        <v>438626</v>
      </c>
      <c r="D16" s="108">
        <v>8088</v>
      </c>
      <c r="E16" s="121">
        <f t="shared" si="0"/>
        <v>1.8439399397208556</v>
      </c>
      <c r="F16" s="119" t="s">
        <v>5</v>
      </c>
      <c r="G16" s="79"/>
      <c r="H16" s="79"/>
      <c r="I16" s="79"/>
      <c r="J16" s="79"/>
      <c r="K16" s="79"/>
      <c r="L16" s="79"/>
      <c r="M16" s="79"/>
      <c r="N16" s="79"/>
      <c r="O16" s="79"/>
    </row>
    <row r="17" spans="1:15" ht="15" customHeight="1" x14ac:dyDescent="0.25">
      <c r="B17" s="107" t="s">
        <v>24</v>
      </c>
      <c r="C17" s="120">
        <v>290545</v>
      </c>
      <c r="D17" s="108">
        <v>4795</v>
      </c>
      <c r="E17" s="121">
        <f t="shared" si="0"/>
        <v>1.6503467621194652</v>
      </c>
      <c r="F17" s="119" t="s">
        <v>5</v>
      </c>
    </row>
    <row r="18" spans="1:15" ht="15" customHeight="1" x14ac:dyDescent="0.25">
      <c r="B18" s="107" t="s">
        <v>32</v>
      </c>
      <c r="C18" s="120">
        <v>76888</v>
      </c>
      <c r="D18" s="108">
        <v>426</v>
      </c>
      <c r="E18" s="121">
        <f t="shared" si="0"/>
        <v>0.55405264800749143</v>
      </c>
      <c r="F18" s="119" t="s">
        <v>5</v>
      </c>
    </row>
    <row r="19" spans="1:15" ht="15" customHeight="1" x14ac:dyDescent="0.25">
      <c r="B19" s="107" t="s">
        <v>21</v>
      </c>
      <c r="C19" s="120">
        <v>434579</v>
      </c>
      <c r="D19" s="108">
        <v>681</v>
      </c>
      <c r="E19" s="121">
        <f t="shared" si="0"/>
        <v>0.15670338419481844</v>
      </c>
      <c r="F19" s="119" t="s">
        <v>5</v>
      </c>
    </row>
    <row r="20" spans="1:15" ht="15" customHeight="1" x14ac:dyDescent="0.25">
      <c r="B20" s="107" t="s">
        <v>22</v>
      </c>
      <c r="C20" s="120">
        <v>25725</v>
      </c>
      <c r="D20" s="108">
        <v>3469</v>
      </c>
      <c r="E20" s="121">
        <f t="shared" si="0"/>
        <v>13.484936831875608</v>
      </c>
      <c r="F20" s="119" t="s">
        <v>40</v>
      </c>
    </row>
    <row r="21" spans="1:15" ht="15" customHeight="1" x14ac:dyDescent="0.25">
      <c r="B21" s="107" t="s">
        <v>56</v>
      </c>
      <c r="C21" s="120">
        <v>1074</v>
      </c>
      <c r="D21" s="108">
        <v>14</v>
      </c>
      <c r="E21" s="121">
        <f t="shared" si="0"/>
        <v>1.3035381750465549</v>
      </c>
      <c r="F21" s="119" t="s">
        <v>5</v>
      </c>
    </row>
    <row r="22" spans="1:15" ht="15" customHeight="1" x14ac:dyDescent="0.25">
      <c r="B22" s="107" t="s">
        <v>23</v>
      </c>
      <c r="C22" s="120" t="s">
        <v>5</v>
      </c>
      <c r="D22" s="108">
        <v>1439</v>
      </c>
      <c r="E22" s="121" t="s">
        <v>5</v>
      </c>
      <c r="F22" s="119" t="s">
        <v>5</v>
      </c>
    </row>
    <row r="23" spans="1:15" ht="15" customHeight="1" x14ac:dyDescent="0.25">
      <c r="B23" s="107" t="s">
        <v>25</v>
      </c>
      <c r="C23" s="120">
        <v>58814</v>
      </c>
      <c r="D23" s="108">
        <v>641</v>
      </c>
      <c r="E23" s="121">
        <f>D23/C23*100</f>
        <v>1.0898765600027205</v>
      </c>
      <c r="F23" s="119" t="s">
        <v>5</v>
      </c>
    </row>
    <row r="24" spans="1:15" ht="15" customHeight="1" x14ac:dyDescent="0.25">
      <c r="B24" s="107" t="s">
        <v>28</v>
      </c>
      <c r="C24" s="120">
        <v>677474</v>
      </c>
      <c r="D24" s="108">
        <v>2766</v>
      </c>
      <c r="E24" s="121" t="s">
        <v>5</v>
      </c>
      <c r="F24" s="119" t="s">
        <v>5</v>
      </c>
    </row>
    <row r="25" spans="1:15" ht="15" customHeight="1" x14ac:dyDescent="0.25">
      <c r="B25" s="107" t="s">
        <v>27</v>
      </c>
      <c r="C25" s="120">
        <v>116197</v>
      </c>
      <c r="D25" s="108">
        <v>565</v>
      </c>
      <c r="E25" s="121">
        <f>D25/C25*100</f>
        <v>0.48624319044381525</v>
      </c>
      <c r="F25" s="119" t="s">
        <v>5</v>
      </c>
    </row>
    <row r="26" spans="1:15" ht="15" customHeight="1" x14ac:dyDescent="0.25">
      <c r="B26" s="107" t="s">
        <v>30</v>
      </c>
      <c r="C26" s="120">
        <v>190043</v>
      </c>
      <c r="D26" s="108">
        <v>12388</v>
      </c>
      <c r="E26" s="121">
        <f>D26/C26*100</f>
        <v>6.5185247549238854</v>
      </c>
      <c r="F26" s="119" t="s">
        <v>58</v>
      </c>
    </row>
    <row r="27" spans="1:15" ht="15" customHeight="1" thickBot="1" x14ac:dyDescent="0.3">
      <c r="B27" s="110" t="s">
        <v>3</v>
      </c>
      <c r="C27" s="122">
        <v>287499</v>
      </c>
      <c r="D27" s="111">
        <v>532</v>
      </c>
      <c r="E27" s="123">
        <f>D27/C27*100</f>
        <v>0.18504412189259789</v>
      </c>
      <c r="F27" s="124" t="s">
        <v>5</v>
      </c>
    </row>
    <row r="28" spans="1:15" ht="15" customHeight="1" x14ac:dyDescent="0.25">
      <c r="B28" s="3"/>
      <c r="C28" s="4"/>
      <c r="D28" s="4"/>
      <c r="E28" s="4"/>
    </row>
    <row r="29" spans="1:15" ht="15" customHeight="1" x14ac:dyDescent="0.25">
      <c r="A29" s="81" t="s">
        <v>7</v>
      </c>
      <c r="B29" s="226" t="s">
        <v>160</v>
      </c>
      <c r="C29" s="219"/>
      <c r="D29" s="219"/>
      <c r="E29" s="219"/>
      <c r="F29" s="219"/>
      <c r="G29" s="3"/>
      <c r="H29" s="3"/>
      <c r="I29" s="4"/>
      <c r="J29" s="4"/>
      <c r="K29" s="4"/>
      <c r="L29"/>
      <c r="M29"/>
      <c r="N29"/>
      <c r="O29"/>
    </row>
    <row r="30" spans="1:15" ht="105" customHeight="1" x14ac:dyDescent="0.25">
      <c r="A30" s="81" t="s">
        <v>8</v>
      </c>
      <c r="B30" s="234" t="s">
        <v>107</v>
      </c>
      <c r="C30" s="219"/>
      <c r="D30" s="219"/>
      <c r="E30" s="219"/>
      <c r="F30" s="229"/>
    </row>
    <row r="31" spans="1:15" s="85" customFormat="1" ht="15" customHeight="1" x14ac:dyDescent="0.25">
      <c r="A31" s="4" t="s">
        <v>31</v>
      </c>
      <c r="B31" s="210" t="s">
        <v>159</v>
      </c>
      <c r="C31" s="211"/>
    </row>
    <row r="32" spans="1:15"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B6:F27">
    <sortCondition ref="B5"/>
  </sortState>
  <mergeCells count="8">
    <mergeCell ref="B32:D32"/>
    <mergeCell ref="B31:C31"/>
    <mergeCell ref="B2:F2"/>
    <mergeCell ref="B29:F29"/>
    <mergeCell ref="B30:F30"/>
    <mergeCell ref="D3:F3"/>
    <mergeCell ref="B3:B4"/>
    <mergeCell ref="C3:C4"/>
  </mergeCells>
  <hyperlinks>
    <hyperlink ref="C1" location="Índice!A1" display="[índice Ç]" xr:uid="{00000000-0004-0000-0200-000000000000}"/>
    <hyperlink ref="B32" r:id="rId1" display="http://www.observatorioemigracao.pt/np4/8218" xr:uid="{5BD9C8F7-80E5-42CA-859C-77B6F827FF67}"/>
    <hyperlink ref="B32:C32" r:id="rId2" display="ttp://www.observatorioemigracao.pt/np4/8218" xr:uid="{2ADEB827-110C-469F-9ABE-12C4619EA104}"/>
    <hyperlink ref="B32:D32" r:id="rId3" display="http://www.observatorioemigracao.pt/np4/10517" xr:uid="{EC869330-5829-48D1-B181-43A9D49CF5D8}"/>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73"/>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71</v>
      </c>
      <c r="D1" s="2"/>
      <c r="E1" s="2"/>
      <c r="F1" s="77"/>
    </row>
    <row r="2" spans="1:16" s="13" customFormat="1" ht="45" customHeight="1" x14ac:dyDescent="0.25">
      <c r="A2" s="11"/>
      <c r="B2" s="231" t="s">
        <v>102</v>
      </c>
      <c r="C2" s="263"/>
      <c r="D2" s="263"/>
      <c r="E2" s="263"/>
      <c r="F2" s="263"/>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c r="A33" s="26" t="s">
        <v>7</v>
      </c>
      <c r="B33" s="226" t="s">
        <v>96</v>
      </c>
      <c r="C33" s="219"/>
      <c r="D33" s="219"/>
      <c r="E33" s="219"/>
      <c r="F33" s="219"/>
      <c r="G33" s="219"/>
      <c r="H33" s="219"/>
    </row>
    <row r="34" spans="1:8" s="1" customFormat="1" ht="30" customHeight="1" x14ac:dyDescent="0.25">
      <c r="A34" s="26" t="s">
        <v>8</v>
      </c>
      <c r="B34" s="265" t="s">
        <v>51</v>
      </c>
      <c r="C34" s="229"/>
      <c r="D34" s="229"/>
      <c r="E34" s="229"/>
      <c r="F34" s="229"/>
    </row>
    <row r="35" spans="1:8" s="85" customFormat="1" ht="15" customHeight="1" x14ac:dyDescent="0.25">
      <c r="A35" s="4" t="s">
        <v>31</v>
      </c>
      <c r="B35" s="210" t="s">
        <v>151</v>
      </c>
      <c r="C35" s="211"/>
    </row>
    <row r="36" spans="1:8" s="85" customFormat="1" ht="15" customHeight="1" x14ac:dyDescent="0.25">
      <c r="A36" s="97" t="s">
        <v>1</v>
      </c>
      <c r="B36" s="212" t="s">
        <v>152</v>
      </c>
      <c r="C36" s="212"/>
      <c r="D36" s="212"/>
      <c r="E36" s="185"/>
      <c r="F36" s="185"/>
      <c r="G36" s="185"/>
      <c r="H36" s="98"/>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spans="1:7" ht="15" customHeight="1" x14ac:dyDescent="0.25"/>
    <row r="50" spans="1:7" ht="15" customHeight="1" x14ac:dyDescent="0.25">
      <c r="B50" s="66" t="s">
        <v>25</v>
      </c>
      <c r="C50" s="65">
        <v>2032</v>
      </c>
    </row>
    <row r="51" spans="1:7" ht="15" customHeight="1" x14ac:dyDescent="0.25">
      <c r="B51" s="66" t="s">
        <v>18</v>
      </c>
      <c r="C51" s="65">
        <v>3943</v>
      </c>
    </row>
    <row r="52" spans="1:7" ht="15" customHeight="1" x14ac:dyDescent="0.25">
      <c r="B52" s="70" t="s">
        <v>27</v>
      </c>
      <c r="C52" s="65">
        <v>4953</v>
      </c>
    </row>
    <row r="53" spans="1:7" ht="15" customHeight="1" x14ac:dyDescent="0.25">
      <c r="B53" s="65" t="s">
        <v>15</v>
      </c>
      <c r="C53" s="65">
        <v>5670</v>
      </c>
    </row>
    <row r="54" spans="1:7" ht="15" customHeight="1" x14ac:dyDescent="0.25">
      <c r="B54" s="66" t="s">
        <v>21</v>
      </c>
      <c r="C54" s="65">
        <v>6299</v>
      </c>
    </row>
    <row r="55" spans="1:7" ht="15" customHeight="1" x14ac:dyDescent="0.25">
      <c r="B55" s="66" t="s">
        <v>32</v>
      </c>
      <c r="C55" s="65">
        <v>10516</v>
      </c>
    </row>
    <row r="56" spans="1:7" ht="15" customHeight="1" x14ac:dyDescent="0.25">
      <c r="B56" s="66" t="s">
        <v>6</v>
      </c>
      <c r="C56" s="65">
        <v>19076</v>
      </c>
    </row>
    <row r="57" spans="1:7" ht="15" customHeight="1" x14ac:dyDescent="0.25">
      <c r="B57" s="66" t="s">
        <v>24</v>
      </c>
      <c r="C57" s="65">
        <v>35779</v>
      </c>
    </row>
    <row r="58" spans="1:7" ht="15" customHeight="1" x14ac:dyDescent="0.25">
      <c r="B58" s="75" t="s">
        <v>14</v>
      </c>
      <c r="C58" s="65">
        <v>39780</v>
      </c>
    </row>
    <row r="59" spans="1:7" ht="15" customHeight="1" x14ac:dyDescent="0.25">
      <c r="B59" s="65" t="s">
        <v>23</v>
      </c>
      <c r="C59" s="65">
        <v>41344</v>
      </c>
    </row>
    <row r="60" spans="1:7" ht="15" customHeight="1" x14ac:dyDescent="0.25">
      <c r="B60" s="66" t="s">
        <v>29</v>
      </c>
      <c r="C60" s="65">
        <v>74807</v>
      </c>
    </row>
    <row r="61" spans="1:7" ht="15" customHeight="1" x14ac:dyDescent="0.25">
      <c r="B61" s="66" t="s">
        <v>4</v>
      </c>
      <c r="C61" s="65">
        <v>111718</v>
      </c>
    </row>
    <row r="62" spans="1:7" ht="15" customHeight="1" x14ac:dyDescent="0.25">
      <c r="A62" s="19"/>
      <c r="B62" s="66" t="s">
        <v>26</v>
      </c>
      <c r="C62" s="65">
        <v>121617</v>
      </c>
      <c r="D62" s="19"/>
      <c r="E62" s="19"/>
      <c r="F62" s="19"/>
      <c r="G62" s="19"/>
    </row>
    <row r="63" spans="1:7" ht="15" customHeight="1" x14ac:dyDescent="0.25">
      <c r="A63" s="19"/>
      <c r="B63" s="66" t="s">
        <v>56</v>
      </c>
      <c r="C63" s="65">
        <v>122157</v>
      </c>
      <c r="D63" s="19"/>
      <c r="E63" s="19"/>
      <c r="F63" s="19"/>
      <c r="G63" s="19"/>
    </row>
    <row r="64" spans="1:7" ht="15" customHeight="1" x14ac:dyDescent="0.25">
      <c r="A64" s="16"/>
      <c r="B64" s="66" t="s">
        <v>22</v>
      </c>
      <c r="C64" s="65">
        <v>136918</v>
      </c>
      <c r="D64" s="17"/>
      <c r="E64" s="17"/>
      <c r="F64" s="17"/>
      <c r="G64" s="17"/>
    </row>
    <row r="65" spans="1:8" ht="15" customHeight="1" x14ac:dyDescent="0.25">
      <c r="A65" s="16"/>
      <c r="B65" s="65" t="s">
        <v>17</v>
      </c>
      <c r="C65" s="65">
        <v>166651</v>
      </c>
      <c r="D65" s="17"/>
      <c r="E65" s="17"/>
      <c r="F65" s="17"/>
      <c r="G65" s="17"/>
    </row>
    <row r="66" spans="1:8" ht="15" customHeight="1" x14ac:dyDescent="0.25">
      <c r="A66" s="16"/>
      <c r="B66" s="65" t="s">
        <v>3</v>
      </c>
      <c r="C66" s="65">
        <v>181785</v>
      </c>
      <c r="D66" s="18"/>
      <c r="E66" s="18"/>
      <c r="F66" s="18"/>
      <c r="G66" s="18"/>
    </row>
    <row r="67" spans="1:8" s="19" customFormat="1" ht="15" customHeight="1" x14ac:dyDescent="0.25">
      <c r="A67" s="16"/>
      <c r="B67" s="66" t="s">
        <v>20</v>
      </c>
      <c r="C67" s="65">
        <v>229033</v>
      </c>
      <c r="D67" s="17"/>
      <c r="E67" s="17"/>
      <c r="F67" s="17"/>
      <c r="G67" s="17"/>
      <c r="H67" s="2"/>
    </row>
    <row r="68" spans="1:8" s="19" customFormat="1" ht="15" customHeight="1" x14ac:dyDescent="0.25">
      <c r="B68" s="66" t="s">
        <v>36</v>
      </c>
      <c r="C68" s="65">
        <v>238824</v>
      </c>
      <c r="D68" s="15"/>
    </row>
    <row r="69" spans="1:8" s="19" customFormat="1" ht="15" customHeight="1" x14ac:dyDescent="0.25">
      <c r="B69" s="65" t="s">
        <v>28</v>
      </c>
      <c r="C69" s="65">
        <v>370603</v>
      </c>
      <c r="D69" s="15"/>
    </row>
    <row r="70" spans="1:8" s="19" customFormat="1" ht="15" customHeight="1" x14ac:dyDescent="0.25">
      <c r="B70" s="66" t="s">
        <v>30</v>
      </c>
      <c r="C70" s="65">
        <v>452806</v>
      </c>
      <c r="D70" s="15"/>
    </row>
    <row r="71" spans="1:8" ht="15" customHeight="1" x14ac:dyDescent="0.25">
      <c r="A71" s="19"/>
      <c r="B71" s="66" t="s">
        <v>16</v>
      </c>
      <c r="C71" s="65">
        <v>661721</v>
      </c>
      <c r="D71" s="19"/>
      <c r="E71" s="19"/>
      <c r="F71" s="19"/>
      <c r="G71" s="19"/>
      <c r="H71" s="19"/>
    </row>
    <row r="72" spans="1:8" ht="15" customHeight="1" x14ac:dyDescent="0.25">
      <c r="B72" s="66" t="s">
        <v>19</v>
      </c>
      <c r="C72" s="65">
        <v>1368914</v>
      </c>
    </row>
    <row r="73" spans="1:8" ht="15" customHeight="1" x14ac:dyDescent="0.25"/>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D00-000000000000}"/>
    <hyperlink ref="B36" r:id="rId1" display="http://www.observatorioemigracao.pt/np4/8218" xr:uid="{CAC84C1C-59A0-4731-AD16-A82D305FE259}"/>
    <hyperlink ref="B36:C36" r:id="rId2" display="ttp://www.observatorioemigracao.pt/np4/8218" xr:uid="{215E2278-F43F-4BC2-8D1F-7A3FC1560C47}"/>
    <hyperlink ref="B36:D36" r:id="rId3" display="http://www.observatorioemigracao.pt/np4/10517" xr:uid="{78DB5733-32CD-4971-BDF9-91AE50F209EE}"/>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showGridLines="0" topLeftCell="A4" workbookViewId="0">
      <selection activeCell="C16" sqref="C16:I16"/>
    </sheetView>
  </sheetViews>
  <sheetFormatPr defaultColWidth="8.7109375" defaultRowHeight="12" customHeight="1" x14ac:dyDescent="0.25"/>
  <cols>
    <col min="1" max="1" width="12.7109375" style="80" customWidth="1"/>
    <col min="2" max="5" width="18.7109375" style="1" customWidth="1"/>
    <col min="6" max="6" width="18.7109375" customWidth="1"/>
    <col min="7" max="9" width="18.7109375" style="1" customWidth="1"/>
    <col min="10" max="11" width="8.7109375" style="1" customWidth="1"/>
    <col min="12" max="12" width="8.7109375" style="1"/>
    <col min="13" max="13" width="11" style="1" bestFit="1" customWidth="1"/>
    <col min="14" max="16384" width="8.7109375" style="1"/>
  </cols>
  <sheetData>
    <row r="1" spans="1:13" ht="30" customHeight="1" x14ac:dyDescent="0.25">
      <c r="A1" s="24" t="s">
        <v>0</v>
      </c>
      <c r="B1" s="48"/>
      <c r="C1" s="35" t="s">
        <v>71</v>
      </c>
      <c r="D1" s="7"/>
      <c r="I1" s="35"/>
    </row>
    <row r="2" spans="1:13" ht="30" customHeight="1" thickBot="1" x14ac:dyDescent="0.3">
      <c r="B2" s="220" t="s">
        <v>108</v>
      </c>
      <c r="C2" s="220"/>
      <c r="D2" s="220"/>
      <c r="E2" s="220"/>
      <c r="F2" s="220"/>
      <c r="G2" s="220"/>
      <c r="H2" s="220"/>
      <c r="I2" s="220"/>
    </row>
    <row r="3" spans="1:13" ht="30" customHeight="1" x14ac:dyDescent="0.25">
      <c r="B3" s="238" t="s">
        <v>9</v>
      </c>
      <c r="C3" s="242" t="s">
        <v>67</v>
      </c>
      <c r="D3" s="243"/>
      <c r="E3" s="244"/>
      <c r="F3" s="242" t="s">
        <v>11</v>
      </c>
      <c r="G3" s="243"/>
      <c r="H3" s="243"/>
      <c r="I3" s="243"/>
    </row>
    <row r="4" spans="1:13" ht="45" customHeight="1" x14ac:dyDescent="0.25">
      <c r="B4" s="239"/>
      <c r="C4" s="89">
        <v>2024</v>
      </c>
      <c r="D4" s="45">
        <v>2023</v>
      </c>
      <c r="E4" s="90" t="s">
        <v>63</v>
      </c>
      <c r="F4" s="96">
        <v>2024</v>
      </c>
      <c r="G4" s="96">
        <v>2023</v>
      </c>
      <c r="H4" s="45" t="s">
        <v>64</v>
      </c>
      <c r="I4" s="45" t="s">
        <v>63</v>
      </c>
    </row>
    <row r="5" spans="1:13" ht="15" customHeight="1" x14ac:dyDescent="0.25">
      <c r="B5" s="101" t="s">
        <v>20</v>
      </c>
      <c r="C5" s="125">
        <v>1178225</v>
      </c>
      <c r="D5" s="103">
        <v>1372600</v>
      </c>
      <c r="E5" s="126">
        <f>(C5/D5*100)-100</f>
        <v>-14.161081159842638</v>
      </c>
      <c r="F5" s="103">
        <v>7410</v>
      </c>
      <c r="G5" s="103">
        <v>6375</v>
      </c>
      <c r="H5" s="127">
        <f>F5-G5</f>
        <v>1035</v>
      </c>
      <c r="I5" s="128">
        <f>(F5/G5*100)-100</f>
        <v>16.235294117647058</v>
      </c>
    </row>
    <row r="6" spans="1:13" ht="15" customHeight="1" x14ac:dyDescent="0.25">
      <c r="B6" s="104" t="s">
        <v>4</v>
      </c>
      <c r="C6" s="129" t="s">
        <v>5</v>
      </c>
      <c r="D6" s="106" t="s">
        <v>5</v>
      </c>
      <c r="E6" s="130" t="s">
        <v>5</v>
      </c>
      <c r="F6" s="106">
        <v>641</v>
      </c>
      <c r="G6" s="106">
        <v>1010</v>
      </c>
      <c r="H6" s="109">
        <f t="shared" ref="H6:H26" si="0">F6-G6</f>
        <v>-369</v>
      </c>
      <c r="I6" s="131">
        <f t="shared" ref="I6:I26" si="1">(F6/G6*100)-100</f>
        <v>-36.534653465346537</v>
      </c>
    </row>
    <row r="7" spans="1:13" ht="15" customHeight="1" x14ac:dyDescent="0.25">
      <c r="B7" s="104" t="s">
        <v>14</v>
      </c>
      <c r="C7" s="129">
        <v>631220</v>
      </c>
      <c r="D7" s="106">
        <v>705670</v>
      </c>
      <c r="E7" s="130">
        <f t="shared" ref="E7:E26" si="2">(C7/D7*100)-100</f>
        <v>-10.55025720237505</v>
      </c>
      <c r="F7" s="106">
        <v>480</v>
      </c>
      <c r="G7" s="106">
        <v>440</v>
      </c>
      <c r="H7" s="109">
        <f t="shared" si="0"/>
        <v>40</v>
      </c>
      <c r="I7" s="131">
        <f t="shared" si="1"/>
        <v>9.0909090909090793</v>
      </c>
    </row>
    <row r="8" spans="1:13" ht="15" customHeight="1" x14ac:dyDescent="0.25">
      <c r="B8" s="104" t="s">
        <v>15</v>
      </c>
      <c r="C8" s="129">
        <v>164916</v>
      </c>
      <c r="D8" s="106">
        <v>181568</v>
      </c>
      <c r="E8" s="130">
        <f t="shared" si="2"/>
        <v>-9.1712195981670845</v>
      </c>
      <c r="F8" s="106">
        <v>777</v>
      </c>
      <c r="G8" s="106">
        <v>778</v>
      </c>
      <c r="H8" s="109">
        <f t="shared" si="0"/>
        <v>-1</v>
      </c>
      <c r="I8" s="131">
        <f t="shared" si="1"/>
        <v>-0.12853470437018188</v>
      </c>
      <c r="M8" s="202"/>
    </row>
    <row r="9" spans="1:13" ht="15" customHeight="1" x14ac:dyDescent="0.25">
      <c r="B9" s="107" t="s">
        <v>29</v>
      </c>
      <c r="C9" s="132">
        <v>194212</v>
      </c>
      <c r="D9" s="109">
        <v>194887</v>
      </c>
      <c r="E9" s="133">
        <f t="shared" si="2"/>
        <v>-0.34635455417755168</v>
      </c>
      <c r="F9" s="109">
        <v>5471</v>
      </c>
      <c r="G9" s="109">
        <v>5099</v>
      </c>
      <c r="H9" s="109">
        <f t="shared" si="0"/>
        <v>372</v>
      </c>
      <c r="I9" s="131">
        <f t="shared" si="1"/>
        <v>7.2955481466954382</v>
      </c>
      <c r="L9" s="79"/>
    </row>
    <row r="10" spans="1:13" ht="15" customHeight="1" x14ac:dyDescent="0.25">
      <c r="B10" s="107" t="s">
        <v>16</v>
      </c>
      <c r="C10" s="132">
        <v>37302</v>
      </c>
      <c r="D10" s="109">
        <v>29627</v>
      </c>
      <c r="E10" s="133">
        <f t="shared" si="2"/>
        <v>25.905424106389447</v>
      </c>
      <c r="F10" s="109">
        <v>476</v>
      </c>
      <c r="G10" s="109">
        <v>547</v>
      </c>
      <c r="H10" s="109">
        <f t="shared" si="0"/>
        <v>-71</v>
      </c>
      <c r="I10" s="131">
        <f t="shared" si="1"/>
        <v>-12.979890310786104</v>
      </c>
    </row>
    <row r="11" spans="1:13" ht="15" customHeight="1" x14ac:dyDescent="0.25">
      <c r="B11" s="107" t="s">
        <v>6</v>
      </c>
      <c r="C11" s="132" t="s">
        <v>5</v>
      </c>
      <c r="D11" s="109" t="s">
        <v>5</v>
      </c>
      <c r="E11" s="133" t="s">
        <v>5</v>
      </c>
      <c r="F11" s="109" t="s">
        <v>5</v>
      </c>
      <c r="G11" s="109" t="s">
        <v>5</v>
      </c>
      <c r="H11" s="109" t="s">
        <v>5</v>
      </c>
      <c r="I11" s="131" t="s">
        <v>5</v>
      </c>
    </row>
    <row r="12" spans="1:13" ht="15" customHeight="1" x14ac:dyDescent="0.25">
      <c r="B12" s="107" t="s">
        <v>17</v>
      </c>
      <c r="C12" s="132">
        <v>483640</v>
      </c>
      <c r="D12" s="109">
        <v>471810</v>
      </c>
      <c r="E12" s="133">
        <f t="shared" si="2"/>
        <v>2.5073652529620034</v>
      </c>
      <c r="F12" s="109">
        <v>625</v>
      </c>
      <c r="G12" s="109">
        <v>1005</v>
      </c>
      <c r="H12" s="109">
        <f t="shared" si="0"/>
        <v>-380</v>
      </c>
      <c r="I12" s="131">
        <f t="shared" si="1"/>
        <v>-37.810945273631845</v>
      </c>
    </row>
    <row r="13" spans="1:13" ht="15" customHeight="1" x14ac:dyDescent="0.25">
      <c r="B13" s="107" t="s">
        <v>18</v>
      </c>
      <c r="C13" s="132">
        <v>98679</v>
      </c>
      <c r="D13" s="109">
        <v>95080</v>
      </c>
      <c r="E13" s="133">
        <f t="shared" si="2"/>
        <v>3.7852334875893945</v>
      </c>
      <c r="F13" s="109">
        <v>1666</v>
      </c>
      <c r="G13" s="109">
        <v>1818</v>
      </c>
      <c r="H13" s="109">
        <f t="shared" si="0"/>
        <v>-152</v>
      </c>
      <c r="I13" s="131">
        <f t="shared" si="1"/>
        <v>-8.3608360836083619</v>
      </c>
    </row>
    <row r="14" spans="1:13" ht="15" customHeight="1" x14ac:dyDescent="0.25">
      <c r="B14" s="107" t="s">
        <v>26</v>
      </c>
      <c r="C14" s="132">
        <v>1288562</v>
      </c>
      <c r="D14" s="109">
        <v>1250991</v>
      </c>
      <c r="E14" s="133">
        <f t="shared" si="2"/>
        <v>3.0032989845650349</v>
      </c>
      <c r="F14" s="109">
        <v>11332</v>
      </c>
      <c r="G14" s="109">
        <v>11554</v>
      </c>
      <c r="H14" s="109">
        <f>F14-G14</f>
        <v>-222</v>
      </c>
      <c r="I14" s="131">
        <f t="shared" si="1"/>
        <v>-1.9214124978362435</v>
      </c>
    </row>
    <row r="15" spans="1:13" ht="15" customHeight="1" x14ac:dyDescent="0.25">
      <c r="B15" s="107" t="s">
        <v>36</v>
      </c>
      <c r="C15" s="132">
        <v>1172910</v>
      </c>
      <c r="D15" s="109">
        <v>1018349</v>
      </c>
      <c r="E15" s="133">
        <f t="shared" si="2"/>
        <v>15.177606105568913</v>
      </c>
      <c r="F15" s="109">
        <v>890</v>
      </c>
      <c r="G15" s="109">
        <v>746</v>
      </c>
      <c r="H15" s="109">
        <f t="shared" si="0"/>
        <v>144</v>
      </c>
      <c r="I15" s="131">
        <f t="shared" si="1"/>
        <v>19.30294906166219</v>
      </c>
    </row>
    <row r="16" spans="1:13" ht="15" customHeight="1" x14ac:dyDescent="0.25">
      <c r="B16" s="107" t="s">
        <v>19</v>
      </c>
      <c r="C16" s="132">
        <v>438626</v>
      </c>
      <c r="D16" s="109">
        <v>417613</v>
      </c>
      <c r="E16" s="133">
        <f>(C16/D16*100)-100</f>
        <v>5.0316920210817102</v>
      </c>
      <c r="F16" s="109">
        <v>8088</v>
      </c>
      <c r="G16" s="109">
        <v>7426</v>
      </c>
      <c r="H16" s="109">
        <f t="shared" si="0"/>
        <v>662</v>
      </c>
      <c r="I16" s="131">
        <f t="shared" si="1"/>
        <v>8.9146242930245023</v>
      </c>
      <c r="J16" s="79"/>
      <c r="K16" s="79"/>
    </row>
    <row r="17" spans="1:15" ht="15" customHeight="1" x14ac:dyDescent="0.25">
      <c r="B17" s="107" t="s">
        <v>24</v>
      </c>
      <c r="C17" s="132">
        <v>290545</v>
      </c>
      <c r="D17" s="109">
        <v>310013</v>
      </c>
      <c r="E17" s="133">
        <f t="shared" si="2"/>
        <v>-6.279736656204733</v>
      </c>
      <c r="F17" s="109">
        <v>4795</v>
      </c>
      <c r="G17" s="109">
        <v>4892</v>
      </c>
      <c r="H17" s="109">
        <f t="shared" si="0"/>
        <v>-97</v>
      </c>
      <c r="I17" s="131">
        <f t="shared" si="1"/>
        <v>-1.9828291087489731</v>
      </c>
    </row>
    <row r="18" spans="1:15" ht="15" customHeight="1" x14ac:dyDescent="0.25">
      <c r="B18" s="107" t="s">
        <v>32</v>
      </c>
      <c r="C18" s="132">
        <v>76888</v>
      </c>
      <c r="D18" s="109">
        <v>67401</v>
      </c>
      <c r="E18" s="133">
        <f t="shared" si="2"/>
        <v>14.075458821085746</v>
      </c>
      <c r="F18" s="109">
        <v>426</v>
      </c>
      <c r="G18" s="109">
        <v>308</v>
      </c>
      <c r="H18" s="109">
        <f t="shared" si="0"/>
        <v>118</v>
      </c>
      <c r="I18" s="131">
        <f t="shared" si="1"/>
        <v>38.311688311688329</v>
      </c>
    </row>
    <row r="19" spans="1:15" ht="15" customHeight="1" x14ac:dyDescent="0.25">
      <c r="B19" s="107" t="s">
        <v>21</v>
      </c>
      <c r="C19" s="132">
        <v>434579</v>
      </c>
      <c r="D19" s="109">
        <v>439658</v>
      </c>
      <c r="E19" s="133">
        <f t="shared" si="2"/>
        <v>-1.1552160997866423</v>
      </c>
      <c r="F19" s="109">
        <v>681</v>
      </c>
      <c r="G19" s="109">
        <v>702</v>
      </c>
      <c r="H19" s="109">
        <f t="shared" si="0"/>
        <v>-21</v>
      </c>
      <c r="I19" s="131">
        <f t="shared" si="1"/>
        <v>-2.9914529914529879</v>
      </c>
    </row>
    <row r="20" spans="1:15" ht="15" customHeight="1" x14ac:dyDescent="0.25">
      <c r="B20" s="107" t="s">
        <v>22</v>
      </c>
      <c r="C20" s="132">
        <v>25725</v>
      </c>
      <c r="D20" s="109">
        <v>26964</v>
      </c>
      <c r="E20" s="133">
        <f t="shared" si="2"/>
        <v>-4.5950155763239877</v>
      </c>
      <c r="F20" s="109">
        <v>3469</v>
      </c>
      <c r="G20" s="109">
        <v>3638</v>
      </c>
      <c r="H20" s="109">
        <f t="shared" si="0"/>
        <v>-169</v>
      </c>
      <c r="I20" s="131">
        <f t="shared" si="1"/>
        <v>-4.6454095656954308</v>
      </c>
    </row>
    <row r="21" spans="1:15" ht="15" customHeight="1" x14ac:dyDescent="0.25">
      <c r="B21" s="107" t="s">
        <v>56</v>
      </c>
      <c r="C21" s="132">
        <v>1074</v>
      </c>
      <c r="D21" s="109">
        <v>878</v>
      </c>
      <c r="E21" s="133">
        <f t="shared" si="2"/>
        <v>22.323462414578586</v>
      </c>
      <c r="F21" s="109">
        <v>14</v>
      </c>
      <c r="G21" s="109">
        <v>53</v>
      </c>
      <c r="H21" s="109">
        <f t="shared" si="0"/>
        <v>-39</v>
      </c>
      <c r="I21" s="131">
        <f t="shared" si="1"/>
        <v>-73.584905660377359</v>
      </c>
    </row>
    <row r="22" spans="1:15" ht="15" customHeight="1" x14ac:dyDescent="0.25">
      <c r="B22" s="107" t="s">
        <v>23</v>
      </c>
      <c r="C22" s="132" t="s">
        <v>5</v>
      </c>
      <c r="D22" s="109" t="s">
        <v>5</v>
      </c>
      <c r="E22" s="133" t="s">
        <v>5</v>
      </c>
      <c r="F22" s="109">
        <v>1439</v>
      </c>
      <c r="G22" s="109">
        <v>6619</v>
      </c>
      <c r="H22" s="109">
        <f t="shared" si="0"/>
        <v>-5180</v>
      </c>
      <c r="I22" s="131">
        <f>(F22/G22*100)-100</f>
        <v>-78.259555824142623</v>
      </c>
    </row>
    <row r="23" spans="1:15" ht="15" customHeight="1" x14ac:dyDescent="0.25">
      <c r="B23" s="107" t="s">
        <v>25</v>
      </c>
      <c r="C23" s="132">
        <v>58814</v>
      </c>
      <c r="D23" s="109">
        <v>79493</v>
      </c>
      <c r="E23" s="133">
        <f t="shared" si="2"/>
        <v>-26.013611261368936</v>
      </c>
      <c r="F23" s="109">
        <v>641</v>
      </c>
      <c r="G23" s="109">
        <v>709</v>
      </c>
      <c r="H23" s="109">
        <f t="shared" si="0"/>
        <v>-68</v>
      </c>
      <c r="I23" s="131">
        <f t="shared" si="1"/>
        <v>-9.5909732016925204</v>
      </c>
    </row>
    <row r="24" spans="1:15" ht="15" customHeight="1" x14ac:dyDescent="0.25">
      <c r="B24" s="107" t="s">
        <v>28</v>
      </c>
      <c r="C24" s="132">
        <v>677474</v>
      </c>
      <c r="D24" s="109">
        <v>1110596</v>
      </c>
      <c r="E24" s="133">
        <f t="shared" si="2"/>
        <v>-38.999059964199404</v>
      </c>
      <c r="F24" s="109">
        <v>2766</v>
      </c>
      <c r="G24" s="109">
        <v>4414</v>
      </c>
      <c r="H24" s="109">
        <f t="shared" si="0"/>
        <v>-1648</v>
      </c>
      <c r="I24" s="131">
        <f t="shared" si="1"/>
        <v>-37.335749886724059</v>
      </c>
    </row>
    <row r="25" spans="1:15" ht="15" customHeight="1" x14ac:dyDescent="0.25">
      <c r="B25" s="107" t="s">
        <v>27</v>
      </c>
      <c r="C25" s="132">
        <v>116197</v>
      </c>
      <c r="D25" s="109">
        <v>94514</v>
      </c>
      <c r="E25" s="133">
        <f t="shared" si="2"/>
        <v>22.941574793152327</v>
      </c>
      <c r="F25" s="109">
        <v>565</v>
      </c>
      <c r="G25" s="109">
        <v>688</v>
      </c>
      <c r="H25" s="109">
        <f t="shared" si="0"/>
        <v>-123</v>
      </c>
      <c r="I25" s="131">
        <f t="shared" si="1"/>
        <v>-17.877906976744185</v>
      </c>
    </row>
    <row r="26" spans="1:15" ht="15" customHeight="1" x14ac:dyDescent="0.25">
      <c r="B26" s="107" t="s">
        <v>30</v>
      </c>
      <c r="C26" s="132">
        <v>190043</v>
      </c>
      <c r="D26" s="109">
        <v>241040</v>
      </c>
      <c r="E26" s="133">
        <f t="shared" si="2"/>
        <v>-21.157069366080322</v>
      </c>
      <c r="F26" s="109">
        <v>12388</v>
      </c>
      <c r="G26" s="109">
        <v>12652</v>
      </c>
      <c r="H26" s="109">
        <f t="shared" si="0"/>
        <v>-264</v>
      </c>
      <c r="I26" s="131">
        <f t="shared" si="1"/>
        <v>-2.0866266202971815</v>
      </c>
      <c r="K26" s="174"/>
    </row>
    <row r="27" spans="1:15" ht="15" customHeight="1" thickBot="1" x14ac:dyDescent="0.3">
      <c r="B27" s="110" t="s">
        <v>3</v>
      </c>
      <c r="C27" s="134" t="s">
        <v>5</v>
      </c>
      <c r="D27" s="112" t="s">
        <v>5</v>
      </c>
      <c r="E27" s="135" t="s">
        <v>5</v>
      </c>
      <c r="F27" s="112" t="s">
        <v>5</v>
      </c>
      <c r="G27" s="112" t="s">
        <v>5</v>
      </c>
      <c r="H27" s="112" t="s">
        <v>5</v>
      </c>
      <c r="I27" s="136" t="s">
        <v>5</v>
      </c>
    </row>
    <row r="28" spans="1:15" ht="15" customHeight="1" x14ac:dyDescent="0.25">
      <c r="B28" s="3"/>
      <c r="C28" s="4"/>
      <c r="D28" s="4"/>
      <c r="E28" s="4"/>
    </row>
    <row r="29" spans="1:15" ht="15" customHeight="1" x14ac:dyDescent="0.25">
      <c r="A29" s="81" t="s">
        <v>7</v>
      </c>
      <c r="B29" s="226" t="s">
        <v>161</v>
      </c>
      <c r="C29" s="226"/>
      <c r="D29" s="226"/>
      <c r="E29" s="226"/>
      <c r="F29" s="226"/>
      <c r="G29" s="226"/>
      <c r="H29" s="226"/>
      <c r="I29" s="226"/>
      <c r="J29" s="4"/>
      <c r="K29" s="4"/>
      <c r="L29"/>
      <c r="M29"/>
      <c r="N29"/>
      <c r="O29"/>
    </row>
    <row r="30" spans="1:15" ht="75" customHeight="1" x14ac:dyDescent="0.25">
      <c r="A30" s="81" t="s">
        <v>8</v>
      </c>
      <c r="B30" s="234" t="s">
        <v>72</v>
      </c>
      <c r="C30" s="234"/>
      <c r="D30" s="234"/>
      <c r="E30" s="234"/>
      <c r="F30" s="234"/>
      <c r="G30" s="234"/>
      <c r="H30" s="234"/>
      <c r="I30" s="234"/>
    </row>
    <row r="31" spans="1:15" s="85" customFormat="1" ht="15" customHeight="1" x14ac:dyDescent="0.25">
      <c r="A31" s="4" t="s">
        <v>31</v>
      </c>
      <c r="B31" s="210" t="s">
        <v>159</v>
      </c>
      <c r="C31" s="211"/>
    </row>
    <row r="32" spans="1:15"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M5:N26">
    <sortCondition descending="1" ref="N5:N26"/>
  </sortState>
  <mergeCells count="8">
    <mergeCell ref="B32:D32"/>
    <mergeCell ref="B2:I2"/>
    <mergeCell ref="B29:I29"/>
    <mergeCell ref="B30:I30"/>
    <mergeCell ref="B31:C31"/>
    <mergeCell ref="B3:B4"/>
    <mergeCell ref="C3:E3"/>
    <mergeCell ref="F3:I3"/>
  </mergeCells>
  <hyperlinks>
    <hyperlink ref="C1" location="Índice!A1" display="[índice Ç]" xr:uid="{00000000-0004-0000-0300-000000000000}"/>
    <hyperlink ref="B32" r:id="rId1" display="http://www.observatorioemigracao.pt/np4/8218" xr:uid="{56611CCE-3FFF-429C-9DDC-E028862C2C11}"/>
    <hyperlink ref="B32:C32" r:id="rId2" display="ttp://www.observatorioemigracao.pt/np4/8218" xr:uid="{0C749C53-E9E8-4894-AB0B-653BC5A8D4C8}"/>
    <hyperlink ref="B32:D32" r:id="rId3" display="http://www.observatorioemigracao.pt/np4/10517" xr:uid="{291E2EBE-CD08-4918-A28C-5CF9BE84996E}"/>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1"/>
  <sheetViews>
    <sheetView showGridLines="0" topLeftCell="A4" workbookViewId="0">
      <selection activeCell="A16" sqref="A16:XFD16"/>
    </sheetView>
  </sheetViews>
  <sheetFormatPr defaultColWidth="8.7109375" defaultRowHeight="12" customHeight="1" x14ac:dyDescent="0.25"/>
  <cols>
    <col min="1" max="1" width="12.7109375" style="80" customWidth="1"/>
    <col min="2" max="5" width="18.7109375" style="1" customWidth="1"/>
    <col min="6" max="6" width="18.7109375" customWidth="1"/>
    <col min="7" max="16384" width="8.7109375" style="1"/>
  </cols>
  <sheetData>
    <row r="1" spans="1:15" ht="30" customHeight="1" x14ac:dyDescent="0.25">
      <c r="A1" s="24" t="s">
        <v>0</v>
      </c>
      <c r="B1" s="48"/>
      <c r="C1" s="35" t="s">
        <v>71</v>
      </c>
      <c r="D1" s="7"/>
      <c r="F1" s="35"/>
    </row>
    <row r="2" spans="1:15" ht="45" customHeight="1" thickBot="1" x14ac:dyDescent="0.3">
      <c r="B2" s="231" t="s">
        <v>109</v>
      </c>
      <c r="C2" s="232"/>
      <c r="D2" s="232"/>
      <c r="E2" s="232"/>
      <c r="F2" s="233"/>
    </row>
    <row r="3" spans="1:15" ht="30" customHeight="1" x14ac:dyDescent="0.25">
      <c r="B3" s="238" t="s">
        <v>9</v>
      </c>
      <c r="C3" s="240" t="s">
        <v>74</v>
      </c>
      <c r="D3" s="235" t="s">
        <v>75</v>
      </c>
      <c r="E3" s="236"/>
      <c r="F3" s="237"/>
    </row>
    <row r="4" spans="1:15" ht="45" customHeight="1" x14ac:dyDescent="0.25">
      <c r="B4" s="239"/>
      <c r="C4" s="241"/>
      <c r="D4" s="37" t="s">
        <v>76</v>
      </c>
      <c r="E4" s="45" t="s">
        <v>77</v>
      </c>
      <c r="F4" s="45" t="s">
        <v>78</v>
      </c>
      <c r="I4" s="95"/>
      <c r="J4" s="95"/>
    </row>
    <row r="5" spans="1:15" ht="15" customHeight="1" x14ac:dyDescent="0.25">
      <c r="B5" s="101" t="s">
        <v>20</v>
      </c>
      <c r="C5" s="180">
        <v>7410</v>
      </c>
      <c r="D5" s="103">
        <v>4615</v>
      </c>
      <c r="E5" s="103">
        <v>2795</v>
      </c>
      <c r="F5" s="170">
        <f>+E5*100/C5</f>
        <v>37.719298245614034</v>
      </c>
    </row>
    <row r="6" spans="1:15" ht="15" customHeight="1" x14ac:dyDescent="0.25">
      <c r="B6" s="104" t="s">
        <v>4</v>
      </c>
      <c r="C6" s="181" t="s">
        <v>5</v>
      </c>
      <c r="D6" s="106" t="s">
        <v>5</v>
      </c>
      <c r="E6" s="106" t="s">
        <v>5</v>
      </c>
      <c r="F6" s="147" t="s">
        <v>5</v>
      </c>
    </row>
    <row r="7" spans="1:15" ht="15" customHeight="1" x14ac:dyDescent="0.25">
      <c r="B7" s="104" t="s">
        <v>14</v>
      </c>
      <c r="C7" s="181" t="s">
        <v>5</v>
      </c>
      <c r="D7" s="106" t="s">
        <v>5</v>
      </c>
      <c r="E7" s="106" t="s">
        <v>5</v>
      </c>
      <c r="F7" s="147" t="s">
        <v>5</v>
      </c>
    </row>
    <row r="8" spans="1:15" ht="15" customHeight="1" x14ac:dyDescent="0.25">
      <c r="B8" s="104" t="s">
        <v>15</v>
      </c>
      <c r="C8" s="181">
        <v>777</v>
      </c>
      <c r="D8" s="106">
        <v>433</v>
      </c>
      <c r="E8" s="106">
        <v>337</v>
      </c>
      <c r="F8" s="147">
        <f t="shared" ref="F8:F26" si="0">+E8*100/C8</f>
        <v>43.371943371943374</v>
      </c>
    </row>
    <row r="9" spans="1:15" ht="15" customHeight="1" x14ac:dyDescent="0.25">
      <c r="B9" s="107" t="s">
        <v>29</v>
      </c>
      <c r="C9" s="182" t="s">
        <v>5</v>
      </c>
      <c r="D9" s="109" t="s">
        <v>5</v>
      </c>
      <c r="E9" s="109" t="s">
        <v>5</v>
      </c>
      <c r="F9" s="147" t="s">
        <v>5</v>
      </c>
    </row>
    <row r="10" spans="1:15" ht="15" customHeight="1" x14ac:dyDescent="0.25">
      <c r="B10" s="107" t="s">
        <v>16</v>
      </c>
      <c r="C10" s="182" t="s">
        <v>5</v>
      </c>
      <c r="D10" s="109" t="s">
        <v>5</v>
      </c>
      <c r="E10" s="109" t="s">
        <v>5</v>
      </c>
      <c r="F10" s="147" t="s">
        <v>5</v>
      </c>
    </row>
    <row r="11" spans="1:15" ht="15" customHeight="1" x14ac:dyDescent="0.25">
      <c r="B11" s="107" t="s">
        <v>6</v>
      </c>
      <c r="C11" s="182" t="s">
        <v>5</v>
      </c>
      <c r="D11" s="109" t="s">
        <v>5</v>
      </c>
      <c r="E11" s="109" t="s">
        <v>5</v>
      </c>
      <c r="F11" s="147" t="s">
        <v>5</v>
      </c>
    </row>
    <row r="12" spans="1:15" ht="15" customHeight="1" x14ac:dyDescent="0.25">
      <c r="B12" s="107" t="s">
        <v>17</v>
      </c>
      <c r="C12" s="182" t="s">
        <v>5</v>
      </c>
      <c r="D12" s="109" t="s">
        <v>5</v>
      </c>
      <c r="E12" s="109" t="s">
        <v>5</v>
      </c>
      <c r="F12" s="147" t="s">
        <v>5</v>
      </c>
    </row>
    <row r="13" spans="1:15" ht="15" customHeight="1" x14ac:dyDescent="0.25">
      <c r="B13" s="107" t="s">
        <v>18</v>
      </c>
      <c r="C13" s="182">
        <v>1666</v>
      </c>
      <c r="D13" s="109">
        <v>926</v>
      </c>
      <c r="E13" s="109">
        <v>740</v>
      </c>
      <c r="F13" s="147">
        <f t="shared" si="0"/>
        <v>44.417767106842739</v>
      </c>
    </row>
    <row r="14" spans="1:15" ht="15" customHeight="1" x14ac:dyDescent="0.25">
      <c r="B14" s="107" t="s">
        <v>26</v>
      </c>
      <c r="C14" s="182">
        <v>11332</v>
      </c>
      <c r="D14" s="109">
        <v>6378</v>
      </c>
      <c r="E14" s="109">
        <v>4954</v>
      </c>
      <c r="F14" s="147">
        <f t="shared" si="0"/>
        <v>43.716907871514294</v>
      </c>
    </row>
    <row r="15" spans="1:15" ht="15" customHeight="1" x14ac:dyDescent="0.25">
      <c r="B15" s="107" t="s">
        <v>36</v>
      </c>
      <c r="C15" s="182" t="s">
        <v>5</v>
      </c>
      <c r="D15" s="109" t="s">
        <v>5</v>
      </c>
      <c r="E15" s="109" t="s">
        <v>5</v>
      </c>
      <c r="F15" s="147" t="s">
        <v>5</v>
      </c>
    </row>
    <row r="16" spans="1:15" ht="15" customHeight="1" x14ac:dyDescent="0.25">
      <c r="B16" s="107" t="s">
        <v>19</v>
      </c>
      <c r="C16" s="182">
        <v>8088</v>
      </c>
      <c r="D16" s="109">
        <v>4257</v>
      </c>
      <c r="E16" s="109">
        <v>3831</v>
      </c>
      <c r="F16" s="147">
        <f t="shared" si="0"/>
        <v>47.366468842729972</v>
      </c>
      <c r="H16" s="79"/>
      <c r="I16" s="79"/>
      <c r="J16" s="79"/>
      <c r="K16" s="79"/>
      <c r="L16" s="79"/>
      <c r="M16" s="79"/>
      <c r="N16" s="79"/>
      <c r="O16" s="79"/>
    </row>
    <row r="17" spans="1:11" ht="15" customHeight="1" x14ac:dyDescent="0.25">
      <c r="B17" s="107" t="s">
        <v>24</v>
      </c>
      <c r="C17" s="182">
        <v>4795</v>
      </c>
      <c r="D17" s="109">
        <v>2758</v>
      </c>
      <c r="E17" s="109">
        <v>2037</v>
      </c>
      <c r="F17" s="147">
        <f t="shared" si="0"/>
        <v>42.481751824817515</v>
      </c>
    </row>
    <row r="18" spans="1:11" ht="15" customHeight="1" x14ac:dyDescent="0.25">
      <c r="B18" s="107" t="s">
        <v>32</v>
      </c>
      <c r="C18" s="182" t="s">
        <v>5</v>
      </c>
      <c r="D18" s="109" t="s">
        <v>5</v>
      </c>
      <c r="E18" s="109" t="s">
        <v>5</v>
      </c>
      <c r="F18" s="147" t="s">
        <v>5</v>
      </c>
    </row>
    <row r="19" spans="1:11" ht="15" customHeight="1" x14ac:dyDescent="0.25">
      <c r="B19" s="107" t="s">
        <v>21</v>
      </c>
      <c r="C19" s="182">
        <v>681</v>
      </c>
      <c r="D19" s="109">
        <v>358</v>
      </c>
      <c r="E19" s="109">
        <v>323</v>
      </c>
      <c r="F19" s="147">
        <f t="shared" si="0"/>
        <v>47.430249632892803</v>
      </c>
    </row>
    <row r="20" spans="1:11" ht="15" customHeight="1" x14ac:dyDescent="0.25">
      <c r="B20" s="107" t="s">
        <v>22</v>
      </c>
      <c r="C20" s="182">
        <v>3469</v>
      </c>
      <c r="D20" s="109">
        <v>1880</v>
      </c>
      <c r="E20" s="109">
        <v>1589</v>
      </c>
      <c r="F20" s="147">
        <f t="shared" si="0"/>
        <v>45.80570769674258</v>
      </c>
    </row>
    <row r="21" spans="1:11" ht="15" customHeight="1" x14ac:dyDescent="0.25">
      <c r="B21" s="107" t="s">
        <v>56</v>
      </c>
      <c r="C21" s="182" t="s">
        <v>5</v>
      </c>
      <c r="D21" s="109" t="s">
        <v>5</v>
      </c>
      <c r="E21" s="109" t="s">
        <v>5</v>
      </c>
      <c r="F21" s="147" t="s">
        <v>5</v>
      </c>
    </row>
    <row r="22" spans="1:11" ht="15" customHeight="1" x14ac:dyDescent="0.25">
      <c r="B22" s="107" t="s">
        <v>23</v>
      </c>
      <c r="C22" s="182" t="s">
        <v>5</v>
      </c>
      <c r="D22" s="109" t="s">
        <v>5</v>
      </c>
      <c r="E22" s="109" t="s">
        <v>5</v>
      </c>
      <c r="F22" s="147" t="s">
        <v>5</v>
      </c>
    </row>
    <row r="23" spans="1:11" ht="15" customHeight="1" x14ac:dyDescent="0.25">
      <c r="B23" s="107" t="s">
        <v>25</v>
      </c>
      <c r="C23" s="182" t="s">
        <v>5</v>
      </c>
      <c r="D23" s="109" t="s">
        <v>5</v>
      </c>
      <c r="E23" s="109" t="s">
        <v>5</v>
      </c>
      <c r="F23" s="147" t="s">
        <v>5</v>
      </c>
    </row>
    <row r="24" spans="1:11" ht="15" customHeight="1" x14ac:dyDescent="0.25">
      <c r="B24" s="107" t="s">
        <v>28</v>
      </c>
      <c r="C24" s="182">
        <v>2768</v>
      </c>
      <c r="D24" s="109">
        <v>1358</v>
      </c>
      <c r="E24" s="109">
        <v>1410</v>
      </c>
      <c r="F24" s="147">
        <f t="shared" si="0"/>
        <v>50.939306358381501</v>
      </c>
    </row>
    <row r="25" spans="1:11" ht="15" customHeight="1" x14ac:dyDescent="0.25">
      <c r="B25" s="107" t="s">
        <v>27</v>
      </c>
      <c r="C25" s="182">
        <v>565</v>
      </c>
      <c r="D25" s="109">
        <v>342</v>
      </c>
      <c r="E25" s="109">
        <v>223</v>
      </c>
      <c r="F25" s="147">
        <f t="shared" si="0"/>
        <v>39.469026548672566</v>
      </c>
    </row>
    <row r="26" spans="1:11" ht="15" customHeight="1" x14ac:dyDescent="0.25">
      <c r="B26" s="107" t="s">
        <v>30</v>
      </c>
      <c r="C26" s="182">
        <v>12388</v>
      </c>
      <c r="D26" s="109">
        <v>7246</v>
      </c>
      <c r="E26" s="109">
        <v>5142</v>
      </c>
      <c r="F26" s="147">
        <f t="shared" si="0"/>
        <v>41.507910881498226</v>
      </c>
    </row>
    <row r="27" spans="1:11" ht="15" customHeight="1" thickBot="1" x14ac:dyDescent="0.3">
      <c r="B27" s="110" t="s">
        <v>3</v>
      </c>
      <c r="C27" s="183" t="s">
        <v>5</v>
      </c>
      <c r="D27" s="112" t="s">
        <v>5</v>
      </c>
      <c r="E27" s="112" t="s">
        <v>5</v>
      </c>
      <c r="F27" s="151" t="s">
        <v>5</v>
      </c>
      <c r="K27" s="184"/>
    </row>
    <row r="28" spans="1:11" ht="15" customHeight="1" x14ac:dyDescent="0.25">
      <c r="B28" s="3"/>
      <c r="C28" s="4"/>
      <c r="D28" s="4"/>
      <c r="E28" s="4"/>
    </row>
    <row r="29" spans="1:11" ht="75" customHeight="1" x14ac:dyDescent="0.25">
      <c r="A29" s="81" t="s">
        <v>8</v>
      </c>
      <c r="B29" s="234" t="s">
        <v>113</v>
      </c>
      <c r="C29" s="219"/>
      <c r="D29" s="219"/>
      <c r="E29" s="219"/>
      <c r="F29" s="229"/>
    </row>
    <row r="30" spans="1:11" s="85" customFormat="1" ht="15" customHeight="1" x14ac:dyDescent="0.25">
      <c r="A30" s="4" t="s">
        <v>31</v>
      </c>
      <c r="B30" s="210" t="s">
        <v>159</v>
      </c>
      <c r="C30" s="211"/>
    </row>
    <row r="31" spans="1:11" s="85" customFormat="1" ht="15" customHeight="1" x14ac:dyDescent="0.25">
      <c r="A31" s="97" t="s">
        <v>1</v>
      </c>
      <c r="B31" s="212" t="s">
        <v>152</v>
      </c>
      <c r="C31" s="212"/>
      <c r="D31" s="212"/>
      <c r="E31" s="185"/>
      <c r="F31" s="185"/>
      <c r="G31" s="185"/>
      <c r="H31" s="98"/>
    </row>
    <row r="32" spans="1:11" ht="15" customHeight="1" x14ac:dyDescent="0.25"/>
    <row r="33" spans="11:13" ht="15" customHeight="1" x14ac:dyDescent="0.25"/>
    <row r="34" spans="11:13" ht="15" customHeight="1" x14ac:dyDescent="0.25"/>
    <row r="35" spans="11:13" ht="15" customHeight="1" x14ac:dyDescent="0.25">
      <c r="K35" s="4"/>
      <c r="L35"/>
      <c r="M35"/>
    </row>
    <row r="36" spans="11:13" ht="15" customHeight="1" x14ac:dyDescent="0.25"/>
    <row r="37" spans="11:13" ht="15" customHeight="1" x14ac:dyDescent="0.25"/>
    <row r="38" spans="11:13" ht="15" customHeight="1" x14ac:dyDescent="0.25"/>
    <row r="39" spans="11:13" ht="15" customHeight="1" x14ac:dyDescent="0.25">
      <c r="K39" s="85"/>
      <c r="L39" s="85"/>
      <c r="M39" s="85"/>
    </row>
    <row r="40" spans="11:13" ht="15" customHeight="1" x14ac:dyDescent="0.25"/>
    <row r="41" spans="11:13" ht="12" customHeight="1" x14ac:dyDescent="0.25">
      <c r="K41" s="85"/>
      <c r="L41" s="85"/>
      <c r="M41" s="85"/>
    </row>
  </sheetData>
  <sortState xmlns:xlrd2="http://schemas.microsoft.com/office/spreadsheetml/2017/richdata2" ref="K28:M41">
    <sortCondition descending="1" ref="L28:L41"/>
  </sortState>
  <mergeCells count="7">
    <mergeCell ref="B31:D31"/>
    <mergeCell ref="B30:C30"/>
    <mergeCell ref="B2:F2"/>
    <mergeCell ref="B3:B4"/>
    <mergeCell ref="C3:C4"/>
    <mergeCell ref="D3:F3"/>
    <mergeCell ref="B29:F29"/>
  </mergeCells>
  <hyperlinks>
    <hyperlink ref="C1" location="Índice!A1" display="[índice Ç]" xr:uid="{00000000-0004-0000-0400-000000000000}"/>
    <hyperlink ref="B31" r:id="rId1" display="http://www.observatorioemigracao.pt/np4/8218" xr:uid="{0CDEAB07-F4A8-43E9-B19E-A7D38176A0EE}"/>
    <hyperlink ref="B31:C31" r:id="rId2" display="ttp://www.observatorioemigracao.pt/np4/8218" xr:uid="{7B873118-9900-42E8-BFBC-0D8FFEA0C1A5}"/>
    <hyperlink ref="B31:D31" r:id="rId3" display="http://www.observatorioemigracao.pt/np4/10517" xr:uid="{276D08AF-5529-42CA-92D1-951ACDB05CC7}"/>
  </hyperlinks>
  <pageMargins left="0.7" right="0.7" top="0.75" bottom="0.75" header="0.3" footer="0.3"/>
  <pageSetup paperSize="9" orientation="portrait" horizontalDpi="4294967293" verticalDpi="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showGridLines="0" workbookViewId="0">
      <selection activeCell="H14" sqref="H14"/>
    </sheetView>
  </sheetViews>
  <sheetFormatPr defaultColWidth="8.7109375" defaultRowHeight="12" customHeight="1" x14ac:dyDescent="0.25"/>
  <cols>
    <col min="1" max="1" width="12.7109375" style="80" customWidth="1"/>
    <col min="2" max="7" width="18.7109375" style="1" customWidth="1"/>
    <col min="8" max="8" width="18.7109375" customWidth="1"/>
    <col min="9" max="16384" width="8.7109375" style="1"/>
  </cols>
  <sheetData>
    <row r="1" spans="1:17" ht="30" customHeight="1" x14ac:dyDescent="0.25">
      <c r="A1" s="24" t="s">
        <v>0</v>
      </c>
      <c r="B1" s="48"/>
      <c r="C1" s="35" t="s">
        <v>71</v>
      </c>
      <c r="D1" s="7"/>
      <c r="H1" s="35"/>
    </row>
    <row r="2" spans="1:17" ht="45" customHeight="1" thickBot="1" x14ac:dyDescent="0.3">
      <c r="B2" s="231" t="s">
        <v>110</v>
      </c>
      <c r="C2" s="232"/>
      <c r="D2" s="232"/>
      <c r="E2" s="232"/>
      <c r="F2" s="232"/>
      <c r="G2" s="232"/>
      <c r="H2" s="233"/>
    </row>
    <row r="3" spans="1:17" ht="30" customHeight="1" x14ac:dyDescent="0.25">
      <c r="B3" s="238" t="s">
        <v>9</v>
      </c>
      <c r="C3" s="240" t="s">
        <v>74</v>
      </c>
      <c r="D3" s="235" t="s">
        <v>79</v>
      </c>
      <c r="E3" s="236"/>
      <c r="F3" s="236"/>
      <c r="G3" s="236"/>
      <c r="H3" s="237"/>
      <c r="J3" s="95"/>
      <c r="K3" s="95"/>
      <c r="L3" s="95"/>
      <c r="M3" s="95"/>
    </row>
    <row r="4" spans="1:17" ht="45" customHeight="1" x14ac:dyDescent="0.25">
      <c r="B4" s="239"/>
      <c r="C4" s="241"/>
      <c r="D4" s="37" t="s">
        <v>83</v>
      </c>
      <c r="E4" s="45" t="s">
        <v>82</v>
      </c>
      <c r="F4" s="45" t="s">
        <v>81</v>
      </c>
      <c r="G4" s="45" t="s">
        <v>80</v>
      </c>
      <c r="H4" s="45" t="s">
        <v>85</v>
      </c>
    </row>
    <row r="5" spans="1:17" ht="15" customHeight="1" x14ac:dyDescent="0.25">
      <c r="B5" s="101" t="s">
        <v>20</v>
      </c>
      <c r="C5" s="180">
        <v>7410</v>
      </c>
      <c r="D5" s="176">
        <v>570</v>
      </c>
      <c r="E5" s="176">
        <v>4660</v>
      </c>
      <c r="F5" s="176">
        <v>1960</v>
      </c>
      <c r="G5" s="176">
        <v>220</v>
      </c>
      <c r="H5" s="170">
        <f>(E5+F5)/C5*100</f>
        <v>89.338731443994604</v>
      </c>
      <c r="K5" s="184"/>
    </row>
    <row r="6" spans="1:17" ht="15" customHeight="1" x14ac:dyDescent="0.25">
      <c r="B6" s="104" t="s">
        <v>4</v>
      </c>
      <c r="C6" s="181" t="s">
        <v>5</v>
      </c>
      <c r="D6" s="177" t="s">
        <v>5</v>
      </c>
      <c r="E6" s="177" t="s">
        <v>5</v>
      </c>
      <c r="F6" s="177" t="s">
        <v>5</v>
      </c>
      <c r="G6" s="177" t="s">
        <v>5</v>
      </c>
      <c r="H6" s="147" t="s">
        <v>5</v>
      </c>
    </row>
    <row r="7" spans="1:17" ht="15" customHeight="1" x14ac:dyDescent="0.25">
      <c r="B7" s="104" t="s">
        <v>14</v>
      </c>
      <c r="C7" s="181" t="s">
        <v>5</v>
      </c>
      <c r="D7" s="177" t="s">
        <v>5</v>
      </c>
      <c r="E7" s="177" t="s">
        <v>5</v>
      </c>
      <c r="F7" s="177" t="s">
        <v>5</v>
      </c>
      <c r="G7" s="177" t="s">
        <v>5</v>
      </c>
      <c r="H7" s="147" t="s">
        <v>5</v>
      </c>
    </row>
    <row r="8" spans="1:17" ht="15" customHeight="1" x14ac:dyDescent="0.25">
      <c r="B8" s="104" t="s">
        <v>15</v>
      </c>
      <c r="C8" s="181">
        <v>777</v>
      </c>
      <c r="D8" s="177">
        <v>57</v>
      </c>
      <c r="E8" s="177">
        <v>548</v>
      </c>
      <c r="F8" s="177">
        <v>165</v>
      </c>
      <c r="G8" s="177">
        <v>7</v>
      </c>
      <c r="H8" s="147">
        <f t="shared" ref="H8" si="0">(E8+F8)/C8*100</f>
        <v>91.76319176319177</v>
      </c>
    </row>
    <row r="9" spans="1:17" ht="15" customHeight="1" x14ac:dyDescent="0.25">
      <c r="B9" s="107" t="s">
        <v>29</v>
      </c>
      <c r="C9" s="182" t="s">
        <v>5</v>
      </c>
      <c r="D9" s="178" t="s">
        <v>5</v>
      </c>
      <c r="E9" s="178" t="s">
        <v>5</v>
      </c>
      <c r="F9" s="178" t="s">
        <v>5</v>
      </c>
      <c r="G9" s="178" t="s">
        <v>5</v>
      </c>
      <c r="H9" s="147" t="s">
        <v>5</v>
      </c>
    </row>
    <row r="10" spans="1:17" ht="15" customHeight="1" x14ac:dyDescent="0.25">
      <c r="B10" s="107" t="s">
        <v>16</v>
      </c>
      <c r="C10" s="182" t="s">
        <v>5</v>
      </c>
      <c r="D10" s="178" t="s">
        <v>5</v>
      </c>
      <c r="E10" s="178" t="s">
        <v>5</v>
      </c>
      <c r="F10" s="178" t="s">
        <v>5</v>
      </c>
      <c r="G10" s="178" t="s">
        <v>5</v>
      </c>
      <c r="H10" s="147" t="s">
        <v>5</v>
      </c>
    </row>
    <row r="11" spans="1:17" ht="15" customHeight="1" x14ac:dyDescent="0.25">
      <c r="B11" s="107" t="s">
        <v>6</v>
      </c>
      <c r="C11" s="182" t="s">
        <v>5</v>
      </c>
      <c r="D11" s="178" t="s">
        <v>5</v>
      </c>
      <c r="E11" s="178" t="s">
        <v>5</v>
      </c>
      <c r="F11" s="178" t="s">
        <v>5</v>
      </c>
      <c r="G11" s="178" t="s">
        <v>5</v>
      </c>
      <c r="H11" s="147" t="s">
        <v>5</v>
      </c>
    </row>
    <row r="12" spans="1:17" ht="15" customHeight="1" x14ac:dyDescent="0.25">
      <c r="B12" s="107" t="s">
        <v>17</v>
      </c>
      <c r="C12" s="182" t="s">
        <v>5</v>
      </c>
      <c r="D12" s="178" t="s">
        <v>5</v>
      </c>
      <c r="E12" s="178" t="s">
        <v>5</v>
      </c>
      <c r="F12" s="178" t="s">
        <v>5</v>
      </c>
      <c r="G12" s="178" t="s">
        <v>5</v>
      </c>
      <c r="H12" s="147" t="s">
        <v>5</v>
      </c>
    </row>
    <row r="13" spans="1:17" ht="15" customHeight="1" x14ac:dyDescent="0.25">
      <c r="B13" s="107" t="s">
        <v>18</v>
      </c>
      <c r="C13" s="182">
        <v>1666</v>
      </c>
      <c r="D13" s="178">
        <v>224</v>
      </c>
      <c r="E13" s="178">
        <v>1207</v>
      </c>
      <c r="F13" s="178">
        <v>220</v>
      </c>
      <c r="G13" s="178">
        <v>15</v>
      </c>
      <c r="H13" s="147">
        <f t="shared" ref="H13" si="1">(E13+F13)/C13*100</f>
        <v>85.654261704681872</v>
      </c>
    </row>
    <row r="14" spans="1:17" ht="15" customHeight="1" x14ac:dyDescent="0.25">
      <c r="B14" s="107" t="s">
        <v>26</v>
      </c>
      <c r="C14" s="182">
        <v>11332</v>
      </c>
      <c r="D14" s="178">
        <v>1396</v>
      </c>
      <c r="E14" s="178">
        <v>9220</v>
      </c>
      <c r="F14" s="178" t="s">
        <v>5</v>
      </c>
      <c r="G14" s="178">
        <v>716</v>
      </c>
      <c r="H14" s="147">
        <f>(E14)/C14*100</f>
        <v>81.362513236851399</v>
      </c>
    </row>
    <row r="15" spans="1:17" ht="15" customHeight="1" x14ac:dyDescent="0.25">
      <c r="B15" s="107" t="s">
        <v>36</v>
      </c>
      <c r="C15" s="182" t="s">
        <v>5</v>
      </c>
      <c r="D15" s="178" t="s">
        <v>5</v>
      </c>
      <c r="E15" s="178" t="s">
        <v>5</v>
      </c>
      <c r="F15" s="178" t="s">
        <v>5</v>
      </c>
      <c r="G15" s="178" t="s">
        <v>5</v>
      </c>
      <c r="H15" s="147" t="s">
        <v>5</v>
      </c>
      <c r="K15" s="184"/>
    </row>
    <row r="16" spans="1:17" ht="15" customHeight="1" x14ac:dyDescent="0.25">
      <c r="B16" s="107" t="s">
        <v>19</v>
      </c>
      <c r="C16" s="182" t="s">
        <v>5</v>
      </c>
      <c r="D16" s="178" t="s">
        <v>5</v>
      </c>
      <c r="E16" s="178" t="s">
        <v>5</v>
      </c>
      <c r="F16" s="178" t="s">
        <v>5</v>
      </c>
      <c r="G16" s="178" t="s">
        <v>5</v>
      </c>
      <c r="H16" s="147" t="s">
        <v>5</v>
      </c>
      <c r="K16" s="4"/>
      <c r="L16" s="4"/>
      <c r="M16" s="4"/>
      <c r="N16"/>
      <c r="O16"/>
      <c r="P16" s="79"/>
      <c r="Q16" s="79"/>
    </row>
    <row r="17" spans="1:17" ht="15" customHeight="1" x14ac:dyDescent="0.25">
      <c r="B17" s="107" t="s">
        <v>24</v>
      </c>
      <c r="C17" s="182">
        <v>4795</v>
      </c>
      <c r="D17" s="178">
        <v>362</v>
      </c>
      <c r="E17" s="178">
        <v>3803</v>
      </c>
      <c r="F17" s="178">
        <v>613</v>
      </c>
      <c r="G17" s="178">
        <v>17</v>
      </c>
      <c r="H17" s="147">
        <f t="shared" ref="H17" si="2">(E17+F17)/C17*100</f>
        <v>92.095933263816477</v>
      </c>
    </row>
    <row r="18" spans="1:17" ht="15" customHeight="1" x14ac:dyDescent="0.25">
      <c r="B18" s="107" t="s">
        <v>32</v>
      </c>
      <c r="C18" s="182" t="s">
        <v>5</v>
      </c>
      <c r="D18" s="178" t="s">
        <v>5</v>
      </c>
      <c r="E18" s="178" t="s">
        <v>5</v>
      </c>
      <c r="F18" s="178" t="s">
        <v>5</v>
      </c>
      <c r="G18" s="178" t="s">
        <v>5</v>
      </c>
      <c r="H18" s="147" t="s">
        <v>5</v>
      </c>
      <c r="K18" s="85"/>
      <c r="L18" s="85"/>
      <c r="M18" s="85"/>
      <c r="N18" s="85"/>
      <c r="O18" s="85"/>
    </row>
    <row r="19" spans="1:17" ht="15" customHeight="1" x14ac:dyDescent="0.25">
      <c r="B19" s="107" t="s">
        <v>21</v>
      </c>
      <c r="C19" s="182">
        <v>681</v>
      </c>
      <c r="D19" s="178">
        <v>76</v>
      </c>
      <c r="E19" s="178">
        <v>388</v>
      </c>
      <c r="F19" s="178">
        <v>192</v>
      </c>
      <c r="G19" s="178">
        <v>25</v>
      </c>
      <c r="H19" s="147">
        <f t="shared" ref="H19:H20" si="3">(E19+F19)/C19*100</f>
        <v>85.16886930983847</v>
      </c>
      <c r="K19" s="85"/>
      <c r="L19" s="85"/>
      <c r="M19" s="85"/>
      <c r="N19" s="85"/>
      <c r="O19" s="85"/>
    </row>
    <row r="20" spans="1:17" ht="15" customHeight="1" x14ac:dyDescent="0.25">
      <c r="B20" s="107" t="s">
        <v>22</v>
      </c>
      <c r="C20" s="182">
        <v>3469</v>
      </c>
      <c r="D20" s="178">
        <v>594</v>
      </c>
      <c r="E20" s="178">
        <v>1936</v>
      </c>
      <c r="F20" s="178">
        <v>891</v>
      </c>
      <c r="G20" s="178">
        <v>48</v>
      </c>
      <c r="H20" s="147">
        <f t="shared" si="3"/>
        <v>81.493225713462095</v>
      </c>
    </row>
    <row r="21" spans="1:17" ht="15" customHeight="1" x14ac:dyDescent="0.25">
      <c r="B21" s="107" t="s">
        <v>56</v>
      </c>
      <c r="C21" s="182" t="s">
        <v>5</v>
      </c>
      <c r="D21" s="178" t="s">
        <v>5</v>
      </c>
      <c r="E21" s="178" t="s">
        <v>5</v>
      </c>
      <c r="F21" s="178" t="s">
        <v>5</v>
      </c>
      <c r="G21" s="178" t="s">
        <v>5</v>
      </c>
      <c r="H21" s="147" t="s">
        <v>5</v>
      </c>
    </row>
    <row r="22" spans="1:17" ht="15" customHeight="1" x14ac:dyDescent="0.25">
      <c r="B22" s="107" t="s">
        <v>23</v>
      </c>
      <c r="C22" s="182" t="s">
        <v>5</v>
      </c>
      <c r="D22" s="178" t="s">
        <v>5</v>
      </c>
      <c r="E22" s="178" t="s">
        <v>5</v>
      </c>
      <c r="F22" s="178" t="s">
        <v>5</v>
      </c>
      <c r="G22" s="178" t="s">
        <v>5</v>
      </c>
      <c r="H22" s="147" t="s">
        <v>5</v>
      </c>
    </row>
    <row r="23" spans="1:17" ht="15" customHeight="1" x14ac:dyDescent="0.25">
      <c r="B23" s="107" t="s">
        <v>25</v>
      </c>
      <c r="C23" s="182" t="s">
        <v>5</v>
      </c>
      <c r="D23" s="178" t="s">
        <v>5</v>
      </c>
      <c r="E23" s="178" t="s">
        <v>5</v>
      </c>
      <c r="F23" s="178" t="s">
        <v>5</v>
      </c>
      <c r="G23" s="178" t="s">
        <v>5</v>
      </c>
      <c r="H23" s="147" t="s">
        <v>5</v>
      </c>
    </row>
    <row r="24" spans="1:17" ht="15" customHeight="1" x14ac:dyDescent="0.25">
      <c r="B24" s="107" t="s">
        <v>28</v>
      </c>
      <c r="C24" s="182">
        <v>2766</v>
      </c>
      <c r="D24" s="178">
        <v>265</v>
      </c>
      <c r="E24" s="178">
        <v>1961</v>
      </c>
      <c r="F24" s="178">
        <v>382</v>
      </c>
      <c r="G24" s="178">
        <v>157</v>
      </c>
      <c r="H24" s="147">
        <f t="shared" ref="H24:H26" si="4">(E24+F24)/C24*100</f>
        <v>84.707158351409987</v>
      </c>
    </row>
    <row r="25" spans="1:17" ht="15" customHeight="1" x14ac:dyDescent="0.25">
      <c r="B25" s="107" t="s">
        <v>27</v>
      </c>
      <c r="C25" s="182">
        <v>565</v>
      </c>
      <c r="D25" s="178">
        <v>49</v>
      </c>
      <c r="E25" s="178">
        <v>410</v>
      </c>
      <c r="F25" s="178">
        <v>100</v>
      </c>
      <c r="G25" s="178">
        <v>6</v>
      </c>
      <c r="H25" s="147">
        <f t="shared" si="4"/>
        <v>90.265486725663706</v>
      </c>
    </row>
    <row r="26" spans="1:17" ht="15" customHeight="1" x14ac:dyDescent="0.25">
      <c r="B26" s="107" t="s">
        <v>30</v>
      </c>
      <c r="C26" s="182">
        <v>12388</v>
      </c>
      <c r="D26" s="178">
        <v>1530</v>
      </c>
      <c r="E26" s="178">
        <v>7697</v>
      </c>
      <c r="F26" s="178">
        <v>3107</v>
      </c>
      <c r="G26" s="178">
        <v>54</v>
      </c>
      <c r="H26" s="147">
        <f t="shared" si="4"/>
        <v>87.213432353890866</v>
      </c>
    </row>
    <row r="27" spans="1:17" ht="15" customHeight="1" thickBot="1" x14ac:dyDescent="0.3">
      <c r="B27" s="110" t="s">
        <v>3</v>
      </c>
      <c r="C27" s="183" t="s">
        <v>5</v>
      </c>
      <c r="D27" s="179" t="s">
        <v>5</v>
      </c>
      <c r="E27" s="179" t="s">
        <v>5</v>
      </c>
      <c r="F27" s="179" t="s">
        <v>5</v>
      </c>
      <c r="G27" s="179" t="s">
        <v>5</v>
      </c>
      <c r="H27" s="151" t="s">
        <v>5</v>
      </c>
    </row>
    <row r="28" spans="1:17" ht="15" customHeight="1" x14ac:dyDescent="0.25">
      <c r="B28" s="3"/>
      <c r="C28" s="4"/>
      <c r="D28" s="4"/>
      <c r="E28" s="4"/>
      <c r="F28" s="4"/>
      <c r="G28" s="4"/>
    </row>
    <row r="29" spans="1:17" ht="60" customHeight="1" x14ac:dyDescent="0.25">
      <c r="A29" s="81" t="s">
        <v>7</v>
      </c>
      <c r="B29" s="226" t="s">
        <v>157</v>
      </c>
      <c r="C29" s="219"/>
      <c r="D29" s="219"/>
      <c r="E29" s="219"/>
      <c r="F29" s="219"/>
      <c r="G29" s="219"/>
      <c r="H29" s="219"/>
      <c r="I29" s="3"/>
      <c r="J29" s="3"/>
      <c r="P29"/>
      <c r="Q29"/>
    </row>
    <row r="30" spans="1:17" ht="45" customHeight="1" x14ac:dyDescent="0.25">
      <c r="A30" s="81" t="s">
        <v>8</v>
      </c>
      <c r="B30" s="234" t="s">
        <v>114</v>
      </c>
      <c r="C30" s="219"/>
      <c r="D30" s="219"/>
      <c r="E30" s="219"/>
      <c r="F30" s="219"/>
      <c r="G30" s="219"/>
      <c r="H30" s="229"/>
    </row>
    <row r="31" spans="1:17" s="85" customFormat="1" ht="15" customHeight="1" x14ac:dyDescent="0.25">
      <c r="A31" s="4" t="s">
        <v>31</v>
      </c>
      <c r="B31" s="210" t="s">
        <v>151</v>
      </c>
      <c r="C31" s="211"/>
    </row>
    <row r="32" spans="1:17"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K6:O14">
    <sortCondition ref="M6:M14"/>
  </sortState>
  <mergeCells count="8">
    <mergeCell ref="B32:D32"/>
    <mergeCell ref="B31:C31"/>
    <mergeCell ref="B2:H2"/>
    <mergeCell ref="B3:B4"/>
    <mergeCell ref="C3:C4"/>
    <mergeCell ref="D3:H3"/>
    <mergeCell ref="B29:H29"/>
    <mergeCell ref="B30:H30"/>
  </mergeCells>
  <hyperlinks>
    <hyperlink ref="C1" location="Índice!A1" display="[índice Ç]" xr:uid="{00000000-0004-0000-0500-000000000000}"/>
    <hyperlink ref="B32" r:id="rId1" display="http://www.observatorioemigracao.pt/np4/8218" xr:uid="{FC4C9BA1-4DEF-482C-A129-4D905C605F2C}"/>
    <hyperlink ref="B32:C32" r:id="rId2" display="ttp://www.observatorioemigracao.pt/np4/8218" xr:uid="{006AD683-1AA9-465A-8DB1-223171281019}"/>
    <hyperlink ref="B32:D32" r:id="rId3" display="http://www.observatorioemigracao.pt/np4/10517" xr:uid="{D7A0643A-202B-4574-9B2F-7295C83D5BF5}"/>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Normal="100" workbookViewId="0">
      <selection activeCell="L6" sqref="L6:M27"/>
    </sheetView>
  </sheetViews>
  <sheetFormatPr defaultColWidth="8.7109375" defaultRowHeight="12" customHeight="1" x14ac:dyDescent="0.25"/>
  <cols>
    <col min="1" max="1" width="12.7109375" style="1" customWidth="1"/>
    <col min="2" max="9" width="18.7109375" style="1" customWidth="1"/>
    <col min="10" max="10" width="9.7109375" customWidth="1"/>
    <col min="11" max="16384" width="8.7109375" style="1"/>
  </cols>
  <sheetData>
    <row r="1" spans="1:13" ht="30" customHeight="1" x14ac:dyDescent="0.25">
      <c r="A1" s="24" t="s">
        <v>0</v>
      </c>
      <c r="B1" s="48"/>
      <c r="C1" s="35" t="s">
        <v>71</v>
      </c>
      <c r="D1" s="33"/>
      <c r="E1" s="33"/>
      <c r="F1" s="7"/>
      <c r="G1" s="7"/>
      <c r="H1" s="35"/>
      <c r="I1" s="35"/>
    </row>
    <row r="2" spans="1:13" s="20" customFormat="1" ht="30" customHeight="1" thickBot="1" x14ac:dyDescent="0.3">
      <c r="B2" s="220" t="s">
        <v>123</v>
      </c>
      <c r="C2" s="221"/>
      <c r="D2" s="221"/>
      <c r="E2" s="221"/>
      <c r="F2" s="221"/>
      <c r="G2" s="221"/>
      <c r="H2" s="221"/>
      <c r="I2" s="221"/>
      <c r="J2"/>
    </row>
    <row r="3" spans="1:13" s="20" customFormat="1" ht="30" customHeight="1" x14ac:dyDescent="0.25">
      <c r="B3" s="238" t="s">
        <v>9</v>
      </c>
      <c r="C3" s="248" t="s">
        <v>12</v>
      </c>
      <c r="D3" s="250" t="s">
        <v>13</v>
      </c>
      <c r="E3" s="251"/>
      <c r="F3" s="242" t="s">
        <v>33</v>
      </c>
      <c r="G3" s="253"/>
      <c r="H3" s="253"/>
      <c r="I3" s="254"/>
      <c r="J3"/>
    </row>
    <row r="4" spans="1:13" s="20" customFormat="1" ht="45" customHeight="1" x14ac:dyDescent="0.25">
      <c r="B4" s="252"/>
      <c r="C4" s="249"/>
      <c r="D4" s="37" t="s">
        <v>2</v>
      </c>
      <c r="E4" s="38" t="s">
        <v>42</v>
      </c>
      <c r="F4" s="37" t="s">
        <v>2</v>
      </c>
      <c r="G4" s="38" t="s">
        <v>42</v>
      </c>
      <c r="H4" s="45" t="s">
        <v>43</v>
      </c>
      <c r="I4" s="45" t="s">
        <v>44</v>
      </c>
      <c r="J4"/>
    </row>
    <row r="5" spans="1:13" ht="15" customHeight="1" x14ac:dyDescent="0.25">
      <c r="B5" s="101" t="s">
        <v>20</v>
      </c>
      <c r="C5" s="137">
        <v>83273548</v>
      </c>
      <c r="D5" s="102">
        <v>10252330</v>
      </c>
      <c r="E5" s="128">
        <f t="shared" ref="E5:E27" si="0">D5/C5*100</f>
        <v>12.31162865787825</v>
      </c>
      <c r="F5" s="138">
        <v>115165</v>
      </c>
      <c r="G5" s="139">
        <f t="shared" ref="G5:G17" si="1">F5/C5*100</f>
        <v>0.13829721774314216</v>
      </c>
      <c r="H5" s="139">
        <f t="shared" ref="H5" si="2">F5/D5*100</f>
        <v>1.1233056290618815</v>
      </c>
      <c r="I5" s="140" t="s">
        <v>5</v>
      </c>
    </row>
    <row r="6" spans="1:13" ht="15" customHeight="1" x14ac:dyDescent="0.25">
      <c r="B6" s="104" t="s">
        <v>4</v>
      </c>
      <c r="C6" s="141" t="s">
        <v>5</v>
      </c>
      <c r="D6" s="105" t="s">
        <v>5</v>
      </c>
      <c r="E6" s="131" t="s">
        <v>5</v>
      </c>
      <c r="F6" s="142" t="s">
        <v>5</v>
      </c>
      <c r="G6" s="143" t="s">
        <v>5</v>
      </c>
      <c r="H6" s="143" t="s">
        <v>5</v>
      </c>
      <c r="I6" s="144" t="s">
        <v>5</v>
      </c>
    </row>
    <row r="7" spans="1:13" ht="15" customHeight="1" x14ac:dyDescent="0.25">
      <c r="A7" s="76"/>
      <c r="B7" s="104" t="s">
        <v>14</v>
      </c>
      <c r="C7" s="141">
        <v>27194370</v>
      </c>
      <c r="D7" s="105">
        <v>8576680</v>
      </c>
      <c r="E7" s="131">
        <f t="shared" si="0"/>
        <v>31.538439757935187</v>
      </c>
      <c r="F7" s="142">
        <v>18190</v>
      </c>
      <c r="G7" s="143">
        <f t="shared" si="1"/>
        <v>6.6888845007257017E-2</v>
      </c>
      <c r="H7" s="143">
        <f t="shared" ref="H7:H17" si="3">F7/D7*100</f>
        <v>0.21208672819785745</v>
      </c>
      <c r="I7" s="144" t="s">
        <v>5</v>
      </c>
    </row>
    <row r="8" spans="1:13" ht="15" customHeight="1" x14ac:dyDescent="0.25">
      <c r="B8" s="104" t="s">
        <v>15</v>
      </c>
      <c r="C8" s="141">
        <v>9158750</v>
      </c>
      <c r="D8" s="105">
        <v>2038718</v>
      </c>
      <c r="E8" s="131">
        <f t="shared" si="0"/>
        <v>22.259784359219324</v>
      </c>
      <c r="F8" s="142">
        <v>3568</v>
      </c>
      <c r="G8" s="143">
        <f t="shared" si="1"/>
        <v>3.8957281288385423E-2</v>
      </c>
      <c r="H8" s="143">
        <f t="shared" si="3"/>
        <v>0.17501194378035609</v>
      </c>
      <c r="I8" s="144" t="s">
        <v>5</v>
      </c>
    </row>
    <row r="9" spans="1:13" ht="15" customHeight="1" x14ac:dyDescent="0.25">
      <c r="B9" s="107" t="s">
        <v>29</v>
      </c>
      <c r="C9" s="145">
        <v>11817096</v>
      </c>
      <c r="D9" s="108">
        <v>2324053</v>
      </c>
      <c r="E9" s="131">
        <f t="shared" si="0"/>
        <v>19.666870777727453</v>
      </c>
      <c r="F9" s="146">
        <v>40089</v>
      </c>
      <c r="G9" s="131">
        <f t="shared" si="1"/>
        <v>0.33924578424343849</v>
      </c>
      <c r="H9" s="131">
        <f t="shared" si="3"/>
        <v>1.7249606613962762</v>
      </c>
      <c r="I9" s="147" t="s">
        <v>5</v>
      </c>
    </row>
    <row r="10" spans="1:13" ht="15" customHeight="1" x14ac:dyDescent="0.25">
      <c r="B10" s="107" t="s">
        <v>16</v>
      </c>
      <c r="C10" s="145">
        <v>190755799</v>
      </c>
      <c r="D10" s="108">
        <v>592570</v>
      </c>
      <c r="E10" s="131">
        <f t="shared" si="0"/>
        <v>0.31064324288248768</v>
      </c>
      <c r="F10" s="146">
        <v>137973</v>
      </c>
      <c r="G10" s="131">
        <f t="shared" si="1"/>
        <v>7.2329649071376331E-2</v>
      </c>
      <c r="H10" s="131">
        <f t="shared" si="3"/>
        <v>23.283831446073883</v>
      </c>
      <c r="I10" s="147" t="s">
        <v>40</v>
      </c>
    </row>
    <row r="11" spans="1:13" ht="15" customHeight="1" x14ac:dyDescent="0.25">
      <c r="B11" s="107" t="s">
        <v>6</v>
      </c>
      <c r="C11" s="145">
        <v>491233</v>
      </c>
      <c r="D11" s="108">
        <v>18562</v>
      </c>
      <c r="E11" s="131" t="s">
        <v>5</v>
      </c>
      <c r="F11" s="146">
        <v>2050</v>
      </c>
      <c r="G11" s="131">
        <f t="shared" si="1"/>
        <v>0.41731724049483648</v>
      </c>
      <c r="H11" s="131">
        <f t="shared" si="3"/>
        <v>11.044068527098373</v>
      </c>
      <c r="I11" s="147" t="s">
        <v>54</v>
      </c>
    </row>
    <row r="12" spans="1:13" ht="15" customHeight="1" x14ac:dyDescent="0.25">
      <c r="B12" s="107" t="s">
        <v>17</v>
      </c>
      <c r="C12" s="145">
        <v>36328475</v>
      </c>
      <c r="D12" s="108">
        <v>9606600</v>
      </c>
      <c r="E12" s="131">
        <f t="shared" si="0"/>
        <v>26.443719423950498</v>
      </c>
      <c r="F12" s="146">
        <v>133695</v>
      </c>
      <c r="G12" s="131">
        <f t="shared" si="1"/>
        <v>0.36801709953418082</v>
      </c>
      <c r="H12" s="131">
        <f>F12/D12*100</f>
        <v>1.3916994566235714</v>
      </c>
      <c r="I12" s="147" t="s">
        <v>5</v>
      </c>
      <c r="M12" s="46"/>
    </row>
    <row r="13" spans="1:13" ht="15" customHeight="1" x14ac:dyDescent="0.25">
      <c r="B13" s="107" t="s">
        <v>18</v>
      </c>
      <c r="C13" s="145">
        <v>5961249</v>
      </c>
      <c r="D13" s="108">
        <v>833132</v>
      </c>
      <c r="E13" s="131">
        <f t="shared" si="0"/>
        <v>13.975796011876035</v>
      </c>
      <c r="F13" s="146">
        <v>4475</v>
      </c>
      <c r="G13" s="131">
        <f t="shared" si="1"/>
        <v>7.5068161051484339E-2</v>
      </c>
      <c r="H13" s="131">
        <f t="shared" si="3"/>
        <v>0.5371297705525655</v>
      </c>
      <c r="I13" s="147" t="s">
        <v>5</v>
      </c>
    </row>
    <row r="14" spans="1:13" ht="15" customHeight="1" x14ac:dyDescent="0.25">
      <c r="B14" s="107" t="s">
        <v>26</v>
      </c>
      <c r="C14" s="145">
        <v>48619695</v>
      </c>
      <c r="D14" s="108">
        <v>8838234</v>
      </c>
      <c r="E14" s="131">
        <f t="shared" si="0"/>
        <v>18.17829996671102</v>
      </c>
      <c r="F14" s="146">
        <v>96187</v>
      </c>
      <c r="G14" s="131">
        <f t="shared" si="1"/>
        <v>0.19783546564823162</v>
      </c>
      <c r="H14" s="131">
        <f t="shared" si="3"/>
        <v>1.0883056502011601</v>
      </c>
      <c r="I14" s="147" t="s">
        <v>5</v>
      </c>
    </row>
    <row r="15" spans="1:13" ht="15" customHeight="1" x14ac:dyDescent="0.25">
      <c r="B15" s="107" t="s">
        <v>36</v>
      </c>
      <c r="C15" s="145">
        <v>332382479</v>
      </c>
      <c r="D15" s="108">
        <v>55669574</v>
      </c>
      <c r="E15" s="131">
        <f t="shared" si="0"/>
        <v>16.748648775797836</v>
      </c>
      <c r="F15" s="146">
        <v>157895</v>
      </c>
      <c r="G15" s="131">
        <f t="shared" si="1"/>
        <v>4.7504008176074766E-2</v>
      </c>
      <c r="H15" s="131">
        <f t="shared" si="3"/>
        <v>0.2836288993337725</v>
      </c>
      <c r="I15" s="147" t="s">
        <v>5</v>
      </c>
    </row>
    <row r="16" spans="1:13" ht="15" customHeight="1" x14ac:dyDescent="0.25">
      <c r="B16" s="107" t="s">
        <v>19</v>
      </c>
      <c r="C16" s="145">
        <v>68436616</v>
      </c>
      <c r="D16" s="108">
        <v>7726000</v>
      </c>
      <c r="E16" s="131">
        <f t="shared" si="0"/>
        <v>11.289278242512751</v>
      </c>
      <c r="F16" s="146">
        <v>564000</v>
      </c>
      <c r="G16" s="131">
        <f t="shared" si="1"/>
        <v>0.82412023411560853</v>
      </c>
      <c r="H16" s="131">
        <f t="shared" si="3"/>
        <v>7.300025886616619</v>
      </c>
      <c r="I16" s="147" t="s">
        <v>55</v>
      </c>
    </row>
    <row r="17" spans="1:13" ht="15" customHeight="1" x14ac:dyDescent="0.25">
      <c r="B17" s="107" t="s">
        <v>24</v>
      </c>
      <c r="C17" s="145">
        <v>17942942</v>
      </c>
      <c r="D17" s="108">
        <v>2914939</v>
      </c>
      <c r="E17" s="131">
        <f t="shared" si="0"/>
        <v>16.245602309810732</v>
      </c>
      <c r="F17" s="146">
        <v>27054</v>
      </c>
      <c r="G17" s="131">
        <f t="shared" si="1"/>
        <v>0.15077794934632235</v>
      </c>
      <c r="H17" s="131">
        <f t="shared" si="3"/>
        <v>0.92811547685903539</v>
      </c>
      <c r="I17" s="147" t="s">
        <v>5</v>
      </c>
    </row>
    <row r="18" spans="1:13" ht="15" customHeight="1" x14ac:dyDescent="0.25">
      <c r="B18" s="107" t="s">
        <v>32</v>
      </c>
      <c r="C18" s="145">
        <v>5084879</v>
      </c>
      <c r="D18" s="108">
        <v>2070592</v>
      </c>
      <c r="E18" s="131">
        <f t="shared" si="0"/>
        <v>40.72057565184933</v>
      </c>
      <c r="F18" s="146">
        <v>5987</v>
      </c>
      <c r="G18" s="131">
        <f>F18/C18*100</f>
        <v>0.11774124812016175</v>
      </c>
      <c r="H18" s="131">
        <f>F18/D18*100</f>
        <v>0.28914436064661697</v>
      </c>
      <c r="I18" s="147" t="s">
        <v>5</v>
      </c>
    </row>
    <row r="19" spans="1:13" ht="15" customHeight="1" x14ac:dyDescent="0.25">
      <c r="B19" s="107" t="s">
        <v>21</v>
      </c>
      <c r="C19" s="145">
        <v>58971230</v>
      </c>
      <c r="D19" s="108">
        <v>6673604</v>
      </c>
      <c r="E19" s="131">
        <f t="shared" si="0"/>
        <v>11.316711555787458</v>
      </c>
      <c r="F19" s="146">
        <v>6935</v>
      </c>
      <c r="G19" s="131">
        <f t="shared" ref="G19:G27" si="4">F19/C19*100</f>
        <v>1.1759971769284786E-2</v>
      </c>
      <c r="H19" s="131">
        <f t="shared" ref="H19:H27" si="5">F19/D19*100</f>
        <v>0.10391686411120589</v>
      </c>
      <c r="I19" s="147" t="s">
        <v>5</v>
      </c>
    </row>
    <row r="20" spans="1:13" ht="15" customHeight="1" x14ac:dyDescent="0.25">
      <c r="B20" s="107" t="s">
        <v>22</v>
      </c>
      <c r="C20" s="145">
        <v>634730</v>
      </c>
      <c r="D20" s="108" t="s">
        <v>5</v>
      </c>
      <c r="E20" s="131" t="s">
        <v>5</v>
      </c>
      <c r="F20" s="146">
        <v>72948</v>
      </c>
      <c r="G20" s="131">
        <f t="shared" si="4"/>
        <v>11.492760701400595</v>
      </c>
      <c r="H20" s="131" t="s">
        <v>5</v>
      </c>
      <c r="I20" s="147" t="s">
        <v>5</v>
      </c>
    </row>
    <row r="21" spans="1:13" ht="15" customHeight="1" x14ac:dyDescent="0.25">
      <c r="B21" s="107" t="s">
        <v>56</v>
      </c>
      <c r="C21" s="145">
        <v>682070</v>
      </c>
      <c r="D21" s="108">
        <v>400689</v>
      </c>
      <c r="E21" s="131">
        <f t="shared" si="0"/>
        <v>58.746023135455303</v>
      </c>
      <c r="F21" s="146">
        <v>2213</v>
      </c>
      <c r="G21" s="131">
        <f t="shared" si="4"/>
        <v>0.32445350183998706</v>
      </c>
      <c r="H21" s="131">
        <f t="shared" si="5"/>
        <v>0.55229866554859253</v>
      </c>
      <c r="I21" s="147" t="s">
        <v>54</v>
      </c>
    </row>
    <row r="22" spans="1:13" ht="15" customHeight="1" x14ac:dyDescent="0.25">
      <c r="B22" s="107" t="s">
        <v>23</v>
      </c>
      <c r="C22" s="145">
        <v>20252223</v>
      </c>
      <c r="D22" s="108">
        <v>342117</v>
      </c>
      <c r="E22" s="131">
        <f t="shared" si="0"/>
        <v>1.6892812211281694</v>
      </c>
      <c r="F22" s="146">
        <v>3767</v>
      </c>
      <c r="G22" s="131">
        <f t="shared" si="4"/>
        <v>1.8600427222236295E-2</v>
      </c>
      <c r="H22" s="131">
        <f t="shared" si="5"/>
        <v>1.1010853012273578</v>
      </c>
      <c r="I22" s="147" t="s">
        <v>5</v>
      </c>
    </row>
    <row r="23" spans="1:13" ht="15" customHeight="1" x14ac:dyDescent="0.25">
      <c r="B23" s="107" t="s">
        <v>25</v>
      </c>
      <c r="C23" s="145">
        <v>5550203</v>
      </c>
      <c r="D23" s="108">
        <v>1011212</v>
      </c>
      <c r="E23" s="131">
        <f t="shared" si="0"/>
        <v>18.219369633867448</v>
      </c>
      <c r="F23" s="146">
        <v>4410</v>
      </c>
      <c r="G23" s="131">
        <f t="shared" si="4"/>
        <v>7.9456553210756439E-2</v>
      </c>
      <c r="H23" s="131">
        <f t="shared" si="5"/>
        <v>0.43611033096917368</v>
      </c>
      <c r="I23" s="147" t="s">
        <v>5</v>
      </c>
    </row>
    <row r="24" spans="1:13" ht="15" customHeight="1" x14ac:dyDescent="0.25">
      <c r="B24" s="107" t="s">
        <v>28</v>
      </c>
      <c r="C24" s="145">
        <v>59597538</v>
      </c>
      <c r="D24" s="108">
        <v>10017971</v>
      </c>
      <c r="E24" s="131">
        <f t="shared" si="0"/>
        <v>16.809370548159222</v>
      </c>
      <c r="F24" s="146">
        <v>156295</v>
      </c>
      <c r="G24" s="131">
        <f t="shared" si="4"/>
        <v>0.26225076613064113</v>
      </c>
      <c r="H24" s="131">
        <f t="shared" si="5"/>
        <v>1.5601462611540802</v>
      </c>
      <c r="I24" s="147" t="s">
        <v>5</v>
      </c>
    </row>
    <row r="25" spans="1:13" ht="15" customHeight="1" x14ac:dyDescent="0.25">
      <c r="B25" s="107" t="s">
        <v>27</v>
      </c>
      <c r="C25" s="145">
        <v>10587710</v>
      </c>
      <c r="D25" s="108">
        <v>2200238</v>
      </c>
      <c r="E25" s="131">
        <f t="shared" si="0"/>
        <v>20.781056526859913</v>
      </c>
      <c r="F25" s="146">
        <v>5194</v>
      </c>
      <c r="G25" s="131">
        <f t="shared" si="4"/>
        <v>4.9056878210680124E-2</v>
      </c>
      <c r="H25" s="131">
        <f t="shared" si="5"/>
        <v>0.23606537110985268</v>
      </c>
      <c r="I25" s="147" t="s">
        <v>5</v>
      </c>
    </row>
    <row r="26" spans="1:13" ht="15" customHeight="1" x14ac:dyDescent="0.25">
      <c r="B26" s="107" t="s">
        <v>30</v>
      </c>
      <c r="C26" s="145">
        <v>9051029</v>
      </c>
      <c r="D26" s="108">
        <v>2939164</v>
      </c>
      <c r="E26" s="131">
        <f t="shared" si="0"/>
        <v>32.473258012983933</v>
      </c>
      <c r="F26" s="146">
        <v>203855</v>
      </c>
      <c r="G26" s="131">
        <f t="shared" si="4"/>
        <v>2.2522853478869642</v>
      </c>
      <c r="H26" s="131">
        <f t="shared" si="5"/>
        <v>6.9358157625773851</v>
      </c>
      <c r="I26" s="147" t="s">
        <v>55</v>
      </c>
    </row>
    <row r="27" spans="1:13" ht="15" customHeight="1" thickBot="1" x14ac:dyDescent="0.3">
      <c r="B27" s="110" t="s">
        <v>3</v>
      </c>
      <c r="C27" s="148">
        <v>27150095</v>
      </c>
      <c r="D27" s="111">
        <v>1156578</v>
      </c>
      <c r="E27" s="149">
        <f t="shared" si="0"/>
        <v>4.2599408952344371</v>
      </c>
      <c r="F27" s="150">
        <v>37326</v>
      </c>
      <c r="G27" s="136">
        <f t="shared" si="4"/>
        <v>0.13748018192938183</v>
      </c>
      <c r="H27" s="136">
        <f t="shared" si="5"/>
        <v>3.2272790940170055</v>
      </c>
      <c r="I27" s="151" t="s">
        <v>5</v>
      </c>
    </row>
    <row r="28" spans="1:13" ht="15" customHeight="1" x14ac:dyDescent="0.25">
      <c r="B28" s="3"/>
      <c r="C28" s="3"/>
      <c r="D28" s="3"/>
      <c r="E28" s="3"/>
      <c r="F28" s="4"/>
      <c r="G28" s="4"/>
      <c r="H28" s="4"/>
      <c r="I28" s="4"/>
      <c r="L28"/>
      <c r="M28"/>
    </row>
    <row r="29" spans="1:13" ht="30" customHeight="1" x14ac:dyDescent="0.25">
      <c r="A29" s="26" t="s">
        <v>7</v>
      </c>
      <c r="B29" s="226" t="s">
        <v>124</v>
      </c>
      <c r="C29" s="219"/>
      <c r="D29" s="219"/>
      <c r="E29" s="219"/>
      <c r="F29" s="219"/>
      <c r="G29" s="219"/>
      <c r="H29" s="245"/>
      <c r="I29" s="245"/>
      <c r="K29"/>
    </row>
    <row r="30" spans="1:13" ht="72" customHeight="1" x14ac:dyDescent="0.25">
      <c r="A30" s="26" t="s">
        <v>8</v>
      </c>
      <c r="B30" s="246" t="s">
        <v>60</v>
      </c>
      <c r="C30" s="247"/>
      <c r="D30" s="247"/>
      <c r="E30" s="247"/>
      <c r="F30" s="229"/>
      <c r="G30" s="229"/>
      <c r="H30" s="229"/>
      <c r="I30" s="229"/>
      <c r="L30" s="85"/>
      <c r="M30" s="85"/>
    </row>
    <row r="31" spans="1:13" s="85" customFormat="1" ht="15" customHeight="1" x14ac:dyDescent="0.25">
      <c r="A31" s="4" t="s">
        <v>31</v>
      </c>
      <c r="B31" s="210" t="s">
        <v>151</v>
      </c>
      <c r="C31" s="211"/>
    </row>
    <row r="32" spans="1:13" s="85" customFormat="1" ht="15" customHeight="1" x14ac:dyDescent="0.25">
      <c r="A32" s="97" t="s">
        <v>1</v>
      </c>
      <c r="B32" s="212" t="s">
        <v>152</v>
      </c>
      <c r="C32" s="212"/>
      <c r="D32" s="212"/>
      <c r="E32" s="185"/>
      <c r="F32" s="185"/>
      <c r="G32" s="185"/>
      <c r="H32" s="98"/>
      <c r="L32" s="1"/>
      <c r="M32" s="1"/>
    </row>
    <row r="33" ht="15" customHeight="1" x14ac:dyDescent="0.25"/>
  </sheetData>
  <sortState xmlns:xlrd2="http://schemas.microsoft.com/office/spreadsheetml/2017/richdata2" ref="L6:M26">
    <sortCondition descending="1" ref="M5:M26"/>
  </sortState>
  <mergeCells count="9">
    <mergeCell ref="B32:D32"/>
    <mergeCell ref="B29:I29"/>
    <mergeCell ref="B30:I30"/>
    <mergeCell ref="B31:C31"/>
    <mergeCell ref="B2:I2"/>
    <mergeCell ref="C3:C4"/>
    <mergeCell ref="D3:E3"/>
    <mergeCell ref="B3:B4"/>
    <mergeCell ref="F3:I3"/>
  </mergeCells>
  <hyperlinks>
    <hyperlink ref="C1" location="Índice!A1" display="[índice Ç]" xr:uid="{00000000-0004-0000-0600-000000000000}"/>
    <hyperlink ref="B32" r:id="rId1" display="http://www.observatorioemigracao.pt/np4/8218" xr:uid="{81A53C90-BCC5-4F85-B021-1CFBB77055FA}"/>
    <hyperlink ref="B32:C32" r:id="rId2" display="ttp://www.observatorioemigracao.pt/np4/8218" xr:uid="{4A5136B7-CDB1-4D4C-A7C7-15A1D5A338FC}"/>
    <hyperlink ref="B32:D32" r:id="rId3" display="http://www.observatorioemigracao.pt/np4/10517" xr:uid="{F0FCD25F-8A02-4C8F-BCF3-4527C2F3AF65}"/>
  </hyperlinks>
  <printOptions horizontalCentered="1"/>
  <pageMargins left="0.23622047244094491" right="0.23622047244094491" top="0.74803149606299213" bottom="0.74803149606299213" header="0.31496062992125984" footer="0.31496062992125984"/>
  <pageSetup paperSize="9" scale="85" orientation="landscape"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1"/>
  <sheetViews>
    <sheetView showGridLines="0" workbookViewId="0">
      <selection activeCell="A15" sqref="A15:XFD15"/>
    </sheetView>
  </sheetViews>
  <sheetFormatPr defaultColWidth="8.7109375" defaultRowHeight="12" customHeight="1" x14ac:dyDescent="0.25"/>
  <cols>
    <col min="1" max="1" width="12.7109375" style="80" customWidth="1"/>
    <col min="2" max="8" width="18.7109375" style="1" customWidth="1"/>
    <col min="9" max="9" width="18.7109375" customWidth="1"/>
    <col min="10" max="12" width="8.7109375" style="1"/>
    <col min="13" max="14" width="8.7109375" style="1" customWidth="1"/>
    <col min="15" max="16384" width="8.7109375" style="1"/>
  </cols>
  <sheetData>
    <row r="1" spans="1:11" ht="30" customHeight="1" x14ac:dyDescent="0.25">
      <c r="A1" s="24" t="s">
        <v>0</v>
      </c>
      <c r="B1" s="48"/>
      <c r="C1" s="35" t="s">
        <v>71</v>
      </c>
      <c r="D1" s="7"/>
      <c r="E1" s="7"/>
      <c r="F1" s="7"/>
      <c r="G1" s="7"/>
      <c r="I1" s="35"/>
    </row>
    <row r="2" spans="1:11" ht="30" customHeight="1" thickBot="1" x14ac:dyDescent="0.3">
      <c r="B2" s="231" t="s">
        <v>126</v>
      </c>
      <c r="C2" s="232"/>
      <c r="D2" s="232"/>
      <c r="E2" s="232"/>
      <c r="F2" s="232"/>
      <c r="G2" s="232"/>
      <c r="H2" s="232"/>
      <c r="I2" s="233"/>
    </row>
    <row r="3" spans="1:11" ht="30" customHeight="1" x14ac:dyDescent="0.25">
      <c r="B3" s="238" t="s">
        <v>9</v>
      </c>
      <c r="C3" s="242" t="s">
        <v>68</v>
      </c>
      <c r="D3" s="243"/>
      <c r="E3" s="244"/>
      <c r="F3" s="242" t="s">
        <v>33</v>
      </c>
      <c r="G3" s="243"/>
      <c r="H3" s="243"/>
      <c r="I3" s="243"/>
    </row>
    <row r="4" spans="1:11" ht="45" customHeight="1" x14ac:dyDescent="0.25">
      <c r="B4" s="239"/>
      <c r="C4" s="89">
        <v>2024</v>
      </c>
      <c r="D4" s="45">
        <v>2023</v>
      </c>
      <c r="E4" s="90" t="s">
        <v>63</v>
      </c>
      <c r="F4" s="89">
        <v>2024</v>
      </c>
      <c r="G4" s="45">
        <v>2023</v>
      </c>
      <c r="H4" s="45" t="s">
        <v>64</v>
      </c>
      <c r="I4" s="45" t="s">
        <v>63</v>
      </c>
    </row>
    <row r="5" spans="1:11" ht="15" customHeight="1" x14ac:dyDescent="0.25">
      <c r="B5" s="101" t="s">
        <v>20</v>
      </c>
      <c r="C5" s="125">
        <v>10252330</v>
      </c>
      <c r="D5" s="103">
        <v>9923125</v>
      </c>
      <c r="E5" s="126">
        <f>(C5/D5*100)-100</f>
        <v>3.3175536940228056</v>
      </c>
      <c r="F5" s="103">
        <v>115165</v>
      </c>
      <c r="G5" s="103">
        <v>114825</v>
      </c>
      <c r="H5" s="127">
        <f>F5-G5</f>
        <v>340</v>
      </c>
      <c r="I5" s="128">
        <f>(F5/G5*100)-100</f>
        <v>0.29610276507729338</v>
      </c>
      <c r="J5" s="95"/>
    </row>
    <row r="6" spans="1:11" ht="15" customHeight="1" x14ac:dyDescent="0.25">
      <c r="B6" s="104" t="s">
        <v>4</v>
      </c>
      <c r="C6" s="129" t="s">
        <v>5</v>
      </c>
      <c r="D6" s="106" t="s">
        <v>5</v>
      </c>
      <c r="E6" s="130" t="s">
        <v>5</v>
      </c>
      <c r="F6" s="106" t="s">
        <v>5</v>
      </c>
      <c r="G6" s="106" t="s">
        <v>5</v>
      </c>
      <c r="H6" s="109" t="s">
        <v>5</v>
      </c>
      <c r="I6" s="131" t="s">
        <v>5</v>
      </c>
      <c r="J6" s="95"/>
    </row>
    <row r="7" spans="1:11" ht="15" customHeight="1" x14ac:dyDescent="0.25">
      <c r="B7" s="104" t="s">
        <v>14</v>
      </c>
      <c r="C7" s="129">
        <v>8576680</v>
      </c>
      <c r="D7" s="106">
        <v>8180980</v>
      </c>
      <c r="E7" s="130">
        <f t="shared" ref="E7:E26" si="0">(C7/D7*100)-100</f>
        <v>4.8368288395766825</v>
      </c>
      <c r="F7" s="106">
        <v>18190</v>
      </c>
      <c r="G7" s="106">
        <v>18190</v>
      </c>
      <c r="H7" s="109">
        <f t="shared" ref="H7:H26" si="1">F7-G7</f>
        <v>0</v>
      </c>
      <c r="I7" s="131">
        <f t="shared" ref="I7:I26" si="2">(F7/G7*100)-100</f>
        <v>0</v>
      </c>
      <c r="J7" s="95"/>
    </row>
    <row r="8" spans="1:11" ht="15" customHeight="1" x14ac:dyDescent="0.25">
      <c r="B8" s="104" t="s">
        <v>15</v>
      </c>
      <c r="C8" s="129">
        <v>2038718</v>
      </c>
      <c r="D8" s="106">
        <v>1975860</v>
      </c>
      <c r="E8" s="130">
        <f t="shared" si="0"/>
        <v>3.1812982701203509</v>
      </c>
      <c r="F8" s="129">
        <v>3568</v>
      </c>
      <c r="G8" s="106">
        <v>3487</v>
      </c>
      <c r="H8" s="109">
        <f t="shared" si="1"/>
        <v>81</v>
      </c>
      <c r="I8" s="131">
        <f t="shared" si="2"/>
        <v>2.3229136793805623</v>
      </c>
      <c r="J8" s="95"/>
    </row>
    <row r="9" spans="1:11" ht="15" customHeight="1" x14ac:dyDescent="0.25">
      <c r="B9" s="107" t="s">
        <v>29</v>
      </c>
      <c r="C9" s="132">
        <v>2324053</v>
      </c>
      <c r="D9" s="109">
        <v>2246910</v>
      </c>
      <c r="E9" s="133">
        <f t="shared" si="0"/>
        <v>3.4332928332688084</v>
      </c>
      <c r="F9" s="109">
        <v>40089</v>
      </c>
      <c r="G9" s="109">
        <v>39185</v>
      </c>
      <c r="H9" s="109">
        <f t="shared" si="1"/>
        <v>904</v>
      </c>
      <c r="I9" s="131">
        <f t="shared" si="2"/>
        <v>2.3070052315937346</v>
      </c>
      <c r="J9" s="95"/>
    </row>
    <row r="10" spans="1:11" ht="15" customHeight="1" x14ac:dyDescent="0.25">
      <c r="B10" s="107" t="s">
        <v>16</v>
      </c>
      <c r="C10" s="132" t="s">
        <v>5</v>
      </c>
      <c r="D10" s="109" t="s">
        <v>5</v>
      </c>
      <c r="E10" s="133" t="s">
        <v>5</v>
      </c>
      <c r="F10" s="109" t="s">
        <v>5</v>
      </c>
      <c r="G10" s="109" t="s">
        <v>5</v>
      </c>
      <c r="H10" s="109" t="s">
        <v>5</v>
      </c>
      <c r="I10" s="131" t="s">
        <v>5</v>
      </c>
      <c r="J10" s="95"/>
    </row>
    <row r="11" spans="1:11" ht="15" customHeight="1" x14ac:dyDescent="0.25">
      <c r="B11" s="107" t="s">
        <v>6</v>
      </c>
      <c r="C11" s="132" t="s">
        <v>5</v>
      </c>
      <c r="D11" s="109" t="s">
        <v>5</v>
      </c>
      <c r="E11" s="133" t="s">
        <v>5</v>
      </c>
      <c r="F11" s="109" t="s">
        <v>5</v>
      </c>
      <c r="G11" s="109" t="s">
        <v>5</v>
      </c>
      <c r="H11" s="109" t="s">
        <v>5</v>
      </c>
      <c r="I11" s="131" t="s">
        <v>5</v>
      </c>
      <c r="J11" s="95"/>
    </row>
    <row r="12" spans="1:11" ht="15" customHeight="1" x14ac:dyDescent="0.25">
      <c r="B12" s="107" t="s">
        <v>17</v>
      </c>
      <c r="C12" s="132" t="s">
        <v>5</v>
      </c>
      <c r="D12" s="109" t="s">
        <v>5</v>
      </c>
      <c r="E12" s="133" t="s">
        <v>5</v>
      </c>
      <c r="F12" s="109" t="s">
        <v>5</v>
      </c>
      <c r="G12" s="109" t="s">
        <v>5</v>
      </c>
      <c r="H12" s="109" t="s">
        <v>5</v>
      </c>
      <c r="I12" s="131" t="s">
        <v>5</v>
      </c>
      <c r="J12" s="95"/>
    </row>
    <row r="13" spans="1:11" ht="15" customHeight="1" x14ac:dyDescent="0.25">
      <c r="B13" s="107" t="s">
        <v>18</v>
      </c>
      <c r="C13" s="132">
        <v>833132</v>
      </c>
      <c r="D13" s="109">
        <v>804881</v>
      </c>
      <c r="E13" s="133">
        <f t="shared" si="0"/>
        <v>3.5099598574199149</v>
      </c>
      <c r="F13" s="109">
        <v>4475</v>
      </c>
      <c r="G13" s="109">
        <v>4013</v>
      </c>
      <c r="H13" s="109">
        <f t="shared" si="1"/>
        <v>462</v>
      </c>
      <c r="I13" s="131">
        <f t="shared" si="2"/>
        <v>11.512584101669574</v>
      </c>
      <c r="J13" s="95"/>
    </row>
    <row r="14" spans="1:11" ht="15" customHeight="1" x14ac:dyDescent="0.25">
      <c r="B14" s="107" t="s">
        <v>26</v>
      </c>
      <c r="C14" s="132">
        <v>8838234</v>
      </c>
      <c r="D14" s="109">
        <v>8204206</v>
      </c>
      <c r="E14" s="133">
        <f t="shared" si="0"/>
        <v>7.7280848384353078</v>
      </c>
      <c r="F14" s="109">
        <v>96187</v>
      </c>
      <c r="G14" s="109">
        <v>95171</v>
      </c>
      <c r="H14" s="109">
        <f t="shared" si="1"/>
        <v>1016</v>
      </c>
      <c r="I14" s="131">
        <f t="shared" si="2"/>
        <v>1.0675520904477054</v>
      </c>
      <c r="J14" s="95"/>
    </row>
    <row r="15" spans="1:11" ht="15" customHeight="1" x14ac:dyDescent="0.25">
      <c r="B15" s="107" t="s">
        <v>36</v>
      </c>
      <c r="C15" s="132">
        <v>55669574</v>
      </c>
      <c r="D15" s="109">
        <v>53414329</v>
      </c>
      <c r="E15" s="133">
        <f t="shared" si="0"/>
        <v>4.2221722938801776</v>
      </c>
      <c r="F15" s="109">
        <v>157895</v>
      </c>
      <c r="G15" s="109">
        <v>161738</v>
      </c>
      <c r="H15" s="109">
        <f t="shared" si="1"/>
        <v>-3843</v>
      </c>
      <c r="I15" s="131">
        <f t="shared" si="2"/>
        <v>-2.3760649940026468</v>
      </c>
      <c r="J15" s="95"/>
    </row>
    <row r="16" spans="1:11" ht="15" customHeight="1" x14ac:dyDescent="0.25">
      <c r="B16" s="107" t="s">
        <v>19</v>
      </c>
      <c r="C16" s="132">
        <v>7726000</v>
      </c>
      <c r="D16" s="109">
        <v>7292000</v>
      </c>
      <c r="E16" s="133">
        <f t="shared" si="0"/>
        <v>5.9517279210093363</v>
      </c>
      <c r="F16" s="109">
        <v>564000</v>
      </c>
      <c r="G16" s="109">
        <v>578000</v>
      </c>
      <c r="H16" s="109">
        <f t="shared" si="1"/>
        <v>-14000</v>
      </c>
      <c r="I16" s="131">
        <f t="shared" si="2"/>
        <v>-2.4221453287197221</v>
      </c>
      <c r="J16" s="95"/>
      <c r="K16" s="79"/>
    </row>
    <row r="17" spans="1:18" ht="15" customHeight="1" x14ac:dyDescent="0.25">
      <c r="B17" s="107" t="s">
        <v>24</v>
      </c>
      <c r="C17" s="132">
        <v>2914939</v>
      </c>
      <c r="D17" s="109">
        <v>2776950</v>
      </c>
      <c r="E17" s="133">
        <f t="shared" si="0"/>
        <v>4.9690847872666097</v>
      </c>
      <c r="F17" s="109">
        <v>27054</v>
      </c>
      <c r="G17" s="109">
        <v>24547</v>
      </c>
      <c r="H17" s="109">
        <f t="shared" si="1"/>
        <v>2507</v>
      </c>
      <c r="I17" s="131">
        <f t="shared" si="2"/>
        <v>10.213060659143693</v>
      </c>
      <c r="J17" s="95"/>
    </row>
    <row r="18" spans="1:18" ht="15" customHeight="1" x14ac:dyDescent="0.25">
      <c r="B18" s="107" t="s">
        <v>32</v>
      </c>
      <c r="C18" s="132" t="s">
        <v>5</v>
      </c>
      <c r="D18" s="109" t="s">
        <v>5</v>
      </c>
      <c r="E18" s="133" t="s">
        <v>5</v>
      </c>
      <c r="F18" s="109" t="s">
        <v>5</v>
      </c>
      <c r="G18" s="109" t="s">
        <v>5</v>
      </c>
      <c r="H18" s="109" t="s">
        <v>5</v>
      </c>
      <c r="I18" s="131" t="s">
        <v>5</v>
      </c>
      <c r="J18" s="95"/>
    </row>
    <row r="19" spans="1:18" ht="15" customHeight="1" x14ac:dyDescent="0.25">
      <c r="B19" s="107" t="s">
        <v>21</v>
      </c>
      <c r="C19" s="132">
        <v>6673604</v>
      </c>
      <c r="D19" s="109">
        <v>6417206</v>
      </c>
      <c r="E19" s="133">
        <f t="shared" si="0"/>
        <v>3.9954771593743317</v>
      </c>
      <c r="F19" s="109">
        <v>6935</v>
      </c>
      <c r="G19" s="109">
        <v>6742</v>
      </c>
      <c r="H19" s="109">
        <f t="shared" si="1"/>
        <v>193</v>
      </c>
      <c r="I19" s="131">
        <f t="shared" si="2"/>
        <v>2.8626520320379711</v>
      </c>
      <c r="J19" s="95"/>
    </row>
    <row r="20" spans="1:18" ht="15" customHeight="1" x14ac:dyDescent="0.25">
      <c r="B20" s="107" t="s">
        <v>22</v>
      </c>
      <c r="C20" s="132" t="s">
        <v>5</v>
      </c>
      <c r="D20" s="109" t="s">
        <v>5</v>
      </c>
      <c r="E20" s="133" t="s">
        <v>5</v>
      </c>
      <c r="F20" s="109" t="s">
        <v>5</v>
      </c>
      <c r="G20" s="109" t="s">
        <v>5</v>
      </c>
      <c r="H20" s="109" t="s">
        <v>5</v>
      </c>
      <c r="I20" s="131" t="s">
        <v>5</v>
      </c>
      <c r="J20" s="95"/>
    </row>
    <row r="21" spans="1:18" ht="15" customHeight="1" x14ac:dyDescent="0.25">
      <c r="B21" s="107" t="s">
        <v>56</v>
      </c>
      <c r="C21" s="132" t="s">
        <v>5</v>
      </c>
      <c r="D21" s="109" t="s">
        <v>5</v>
      </c>
      <c r="E21" s="133" t="s">
        <v>5</v>
      </c>
      <c r="F21" s="109" t="s">
        <v>5</v>
      </c>
      <c r="G21" s="109" t="s">
        <v>5</v>
      </c>
      <c r="H21" s="109" t="s">
        <v>5</v>
      </c>
      <c r="I21" s="131" t="s">
        <v>5</v>
      </c>
      <c r="J21" s="95"/>
    </row>
    <row r="22" spans="1:18" ht="15" customHeight="1" x14ac:dyDescent="0.25">
      <c r="B22" s="107" t="s">
        <v>23</v>
      </c>
      <c r="C22" s="132" t="s">
        <v>5</v>
      </c>
      <c r="D22" s="109" t="s">
        <v>5</v>
      </c>
      <c r="E22" s="133" t="s">
        <v>5</v>
      </c>
      <c r="F22" s="109" t="s">
        <v>5</v>
      </c>
      <c r="G22" s="109" t="s">
        <v>5</v>
      </c>
      <c r="H22" s="109" t="s">
        <v>5</v>
      </c>
      <c r="I22" s="131" t="s">
        <v>5</v>
      </c>
      <c r="J22" s="95"/>
    </row>
    <row r="23" spans="1:18" ht="15" customHeight="1" x14ac:dyDescent="0.25">
      <c r="B23" s="107" t="s">
        <v>25</v>
      </c>
      <c r="C23" s="132">
        <v>1011212</v>
      </c>
      <c r="D23" s="109">
        <v>956816</v>
      </c>
      <c r="E23" s="133">
        <f t="shared" si="0"/>
        <v>5.6851056002408029</v>
      </c>
      <c r="F23" s="109">
        <v>4410</v>
      </c>
      <c r="G23" s="109">
        <v>4203</v>
      </c>
      <c r="H23" s="109">
        <f t="shared" si="1"/>
        <v>207</v>
      </c>
      <c r="I23" s="131">
        <f t="shared" si="2"/>
        <v>4.925053533190578</v>
      </c>
      <c r="J23" s="95"/>
    </row>
    <row r="24" spans="1:18" ht="15" customHeight="1" x14ac:dyDescent="0.25">
      <c r="B24" s="107" t="s">
        <v>28</v>
      </c>
      <c r="C24" s="132">
        <v>10017971</v>
      </c>
      <c r="D24" s="109">
        <v>9539000</v>
      </c>
      <c r="E24" s="133">
        <f t="shared" si="0"/>
        <v>5.0211867072020198</v>
      </c>
      <c r="F24" s="109">
        <v>156295</v>
      </c>
      <c r="G24" s="109">
        <v>165726</v>
      </c>
      <c r="H24" s="109">
        <f t="shared" si="1"/>
        <v>-9431</v>
      </c>
      <c r="I24" s="131">
        <f t="shared" si="2"/>
        <v>-5.690718414732757</v>
      </c>
      <c r="J24" s="95"/>
    </row>
    <row r="25" spans="1:18" ht="15" customHeight="1" x14ac:dyDescent="0.25">
      <c r="B25" s="107" t="s">
        <v>27</v>
      </c>
      <c r="C25" s="132">
        <v>2200238</v>
      </c>
      <c r="D25" s="109">
        <v>2170627</v>
      </c>
      <c r="E25" s="133">
        <f t="shared" si="0"/>
        <v>1.364168049139721</v>
      </c>
      <c r="F25" s="109">
        <v>5194</v>
      </c>
      <c r="G25" s="109">
        <v>5033</v>
      </c>
      <c r="H25" s="109">
        <f t="shared" si="1"/>
        <v>161</v>
      </c>
      <c r="I25" s="131">
        <f t="shared" si="2"/>
        <v>3.1988873435326894</v>
      </c>
      <c r="J25" s="95"/>
    </row>
    <row r="26" spans="1:18" ht="15" customHeight="1" x14ac:dyDescent="0.25">
      <c r="B26" s="107" t="s">
        <v>30</v>
      </c>
      <c r="C26" s="132">
        <v>2939164</v>
      </c>
      <c r="D26" s="109">
        <v>2865874</v>
      </c>
      <c r="E26" s="133">
        <f t="shared" si="0"/>
        <v>2.5573350398517221</v>
      </c>
      <c r="F26" s="109">
        <v>203855</v>
      </c>
      <c r="G26" s="109">
        <v>203696</v>
      </c>
      <c r="H26" s="109">
        <f t="shared" si="1"/>
        <v>159</v>
      </c>
      <c r="I26" s="131">
        <f t="shared" si="2"/>
        <v>7.8057497447176161E-2</v>
      </c>
      <c r="J26" s="230"/>
      <c r="K26" s="230"/>
      <c r="L26" s="230"/>
      <c r="M26" s="230"/>
      <c r="N26" s="230"/>
      <c r="O26" s="230"/>
      <c r="P26" s="230"/>
      <c r="Q26" s="230"/>
    </row>
    <row r="27" spans="1:18" ht="15" customHeight="1" thickBot="1" x14ac:dyDescent="0.3">
      <c r="B27" s="110" t="s">
        <v>3</v>
      </c>
      <c r="C27" s="134" t="s">
        <v>5</v>
      </c>
      <c r="D27" s="112" t="s">
        <v>5</v>
      </c>
      <c r="E27" s="135" t="s">
        <v>5</v>
      </c>
      <c r="F27" s="112" t="s">
        <v>5</v>
      </c>
      <c r="G27" s="112" t="s">
        <v>5</v>
      </c>
      <c r="H27" s="112" t="s">
        <v>5</v>
      </c>
      <c r="I27" s="136" t="s">
        <v>5</v>
      </c>
      <c r="J27" s="230"/>
      <c r="K27" s="230"/>
      <c r="L27" s="230"/>
      <c r="M27" s="230"/>
      <c r="N27" s="230"/>
      <c r="O27" s="230"/>
      <c r="P27" s="230"/>
      <c r="Q27" s="230"/>
    </row>
    <row r="28" spans="1:18" ht="15" customHeight="1" x14ac:dyDescent="0.25">
      <c r="B28" s="3"/>
      <c r="C28" s="4"/>
      <c r="D28" s="4"/>
      <c r="E28" s="4"/>
      <c r="F28" s="4"/>
      <c r="G28" s="4"/>
      <c r="H28" s="4"/>
      <c r="J28" s="230"/>
      <c r="K28" s="230"/>
      <c r="L28" s="230"/>
      <c r="M28" s="230"/>
      <c r="N28" s="230"/>
      <c r="O28" s="230"/>
      <c r="P28" s="230"/>
      <c r="Q28" s="230"/>
    </row>
    <row r="29" spans="1:18" ht="15" customHeight="1" x14ac:dyDescent="0.25">
      <c r="A29" s="81" t="s">
        <v>7</v>
      </c>
      <c r="B29" s="226" t="s">
        <v>125</v>
      </c>
      <c r="C29" s="219"/>
      <c r="D29" s="219"/>
      <c r="E29" s="219"/>
      <c r="F29" s="219"/>
      <c r="G29" s="219"/>
      <c r="H29" s="219"/>
      <c r="I29" s="219"/>
      <c r="J29" s="3"/>
      <c r="K29" s="3"/>
      <c r="L29" s="4"/>
      <c r="M29" s="4"/>
      <c r="N29" s="4"/>
      <c r="O29"/>
      <c r="P29"/>
      <c r="Q29"/>
      <c r="R29"/>
    </row>
    <row r="30" spans="1:18" ht="75" customHeight="1" x14ac:dyDescent="0.25">
      <c r="A30" s="81" t="s">
        <v>8</v>
      </c>
      <c r="B30" s="234" t="s">
        <v>65</v>
      </c>
      <c r="C30" s="219"/>
      <c r="D30" s="219"/>
      <c r="E30" s="219"/>
      <c r="F30" s="219"/>
      <c r="G30" s="219"/>
      <c r="H30" s="219"/>
      <c r="I30" s="229"/>
    </row>
    <row r="31" spans="1:18" s="85" customFormat="1" ht="15" customHeight="1" x14ac:dyDescent="0.25">
      <c r="A31" s="4" t="s">
        <v>31</v>
      </c>
      <c r="B31" s="210" t="s">
        <v>151</v>
      </c>
      <c r="C31" s="211"/>
    </row>
    <row r="32" spans="1:18"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9">
    <mergeCell ref="J26:Q28"/>
    <mergeCell ref="B32:D32"/>
    <mergeCell ref="B31:C31"/>
    <mergeCell ref="B2:I2"/>
    <mergeCell ref="B3:B4"/>
    <mergeCell ref="C3:E3"/>
    <mergeCell ref="B29:I29"/>
    <mergeCell ref="B30:I30"/>
    <mergeCell ref="F3:I3"/>
  </mergeCells>
  <hyperlinks>
    <hyperlink ref="C1" location="Índice!A1" display="[índice Ç]" xr:uid="{00000000-0004-0000-0700-000000000000}"/>
    <hyperlink ref="B32" r:id="rId1" display="http://www.observatorioemigracao.pt/np4/8218" xr:uid="{F15055DA-64CA-47AC-B55D-49737FD1D552}"/>
    <hyperlink ref="B32:C32" r:id="rId2" display="ttp://www.observatorioemigracao.pt/np4/8218" xr:uid="{4ED20B69-9529-4254-A683-D979C317F3E9}"/>
    <hyperlink ref="B32:D32" r:id="rId3" display="http://www.observatorioemigracao.pt/np4/10517" xr:uid="{E54C8661-B599-40F1-BE3E-4BEAB0355834}"/>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
  <sheetViews>
    <sheetView showGridLines="0" topLeftCell="A2" workbookViewId="0">
      <selection activeCell="L6" sqref="L6:M26"/>
    </sheetView>
  </sheetViews>
  <sheetFormatPr defaultColWidth="8.7109375" defaultRowHeight="12" customHeight="1" x14ac:dyDescent="0.25"/>
  <cols>
    <col min="1" max="1" width="12.7109375" style="80" customWidth="1"/>
    <col min="2" max="5" width="18.7109375" style="1" customWidth="1"/>
    <col min="6" max="6" width="18.7109375" customWidth="1"/>
    <col min="7" max="16384" width="8.7109375" style="1"/>
  </cols>
  <sheetData>
    <row r="1" spans="1:11" ht="30" customHeight="1" x14ac:dyDescent="0.25">
      <c r="A1" s="24" t="s">
        <v>0</v>
      </c>
      <c r="B1" s="48"/>
      <c r="C1" s="35" t="s">
        <v>71</v>
      </c>
      <c r="D1" s="7"/>
      <c r="F1" s="35"/>
    </row>
    <row r="2" spans="1:11" ht="45" customHeight="1" thickBot="1" x14ac:dyDescent="0.3">
      <c r="B2" s="231" t="s">
        <v>127</v>
      </c>
      <c r="C2" s="232"/>
      <c r="D2" s="232"/>
      <c r="E2" s="232"/>
      <c r="F2" s="233"/>
      <c r="J2" s="95"/>
      <c r="K2" s="95"/>
    </row>
    <row r="3" spans="1:11" ht="30" customHeight="1" x14ac:dyDescent="0.25">
      <c r="B3" s="238" t="s">
        <v>9</v>
      </c>
      <c r="C3" s="240" t="s">
        <v>74</v>
      </c>
      <c r="D3" s="235" t="s">
        <v>75</v>
      </c>
      <c r="E3" s="236"/>
      <c r="F3" s="237"/>
    </row>
    <row r="4" spans="1:11" ht="45" customHeight="1" x14ac:dyDescent="0.25">
      <c r="B4" s="239"/>
      <c r="C4" s="241"/>
      <c r="D4" s="37" t="s">
        <v>76</v>
      </c>
      <c r="E4" s="45" t="s">
        <v>77</v>
      </c>
      <c r="F4" s="45" t="s">
        <v>78</v>
      </c>
    </row>
    <row r="5" spans="1:11" ht="15" customHeight="1" x14ac:dyDescent="0.25">
      <c r="B5" s="101" t="s">
        <v>20</v>
      </c>
      <c r="C5" s="113" t="s">
        <v>5</v>
      </c>
      <c r="D5" s="103" t="s">
        <v>5</v>
      </c>
      <c r="E5" s="103" t="s">
        <v>5</v>
      </c>
      <c r="F5" s="128" t="s">
        <v>5</v>
      </c>
      <c r="J5" s="184"/>
    </row>
    <row r="6" spans="1:11" ht="15" customHeight="1" x14ac:dyDescent="0.25">
      <c r="B6" s="104" t="s">
        <v>4</v>
      </c>
      <c r="C6" s="116" t="s">
        <v>5</v>
      </c>
      <c r="D6" s="106" t="s">
        <v>5</v>
      </c>
      <c r="E6" s="106" t="s">
        <v>5</v>
      </c>
      <c r="F6" s="131" t="s">
        <v>5</v>
      </c>
    </row>
    <row r="7" spans="1:11" ht="15" customHeight="1" x14ac:dyDescent="0.25">
      <c r="B7" s="104" t="s">
        <v>14</v>
      </c>
      <c r="C7" s="116">
        <v>18190</v>
      </c>
      <c r="D7" s="106">
        <v>9130</v>
      </c>
      <c r="E7" s="106">
        <v>9060</v>
      </c>
      <c r="F7" s="131">
        <f t="shared" ref="F7:F27" si="0">+E7*100/C7</f>
        <v>49.807586586036287</v>
      </c>
    </row>
    <row r="8" spans="1:11" ht="15" customHeight="1" x14ac:dyDescent="0.25">
      <c r="B8" s="104" t="s">
        <v>15</v>
      </c>
      <c r="C8" s="116">
        <v>3568</v>
      </c>
      <c r="D8" s="106">
        <v>2036</v>
      </c>
      <c r="E8" s="106">
        <v>1532</v>
      </c>
      <c r="F8" s="131">
        <f t="shared" si="0"/>
        <v>42.937219730941706</v>
      </c>
    </row>
    <row r="9" spans="1:11" ht="15" customHeight="1" x14ac:dyDescent="0.25">
      <c r="B9" s="107" t="s">
        <v>29</v>
      </c>
      <c r="C9" s="120">
        <v>40089</v>
      </c>
      <c r="D9" s="109">
        <v>20795</v>
      </c>
      <c r="E9" s="109">
        <v>19294</v>
      </c>
      <c r="F9" s="131">
        <f t="shared" si="0"/>
        <v>48.127915388261115</v>
      </c>
    </row>
    <row r="10" spans="1:11" ht="15" customHeight="1" x14ac:dyDescent="0.25">
      <c r="B10" s="107" t="s">
        <v>16</v>
      </c>
      <c r="C10" s="120">
        <v>137972</v>
      </c>
      <c r="D10" s="109">
        <v>69918</v>
      </c>
      <c r="E10" s="109">
        <v>68054</v>
      </c>
      <c r="F10" s="131">
        <f t="shared" si="0"/>
        <v>49.324500623314876</v>
      </c>
    </row>
    <row r="11" spans="1:11" ht="15" customHeight="1" x14ac:dyDescent="0.25">
      <c r="B11" s="107" t="s">
        <v>6</v>
      </c>
      <c r="C11" s="120">
        <v>2050</v>
      </c>
      <c r="D11" s="109">
        <v>1146</v>
      </c>
      <c r="E11" s="109">
        <v>904</v>
      </c>
      <c r="F11" s="131">
        <f t="shared" si="0"/>
        <v>44.097560975609753</v>
      </c>
    </row>
    <row r="12" spans="1:11" ht="15" customHeight="1" x14ac:dyDescent="0.25">
      <c r="B12" s="107" t="s">
        <v>17</v>
      </c>
      <c r="C12" s="120">
        <v>133695</v>
      </c>
      <c r="D12" s="109">
        <v>65435</v>
      </c>
      <c r="E12" s="109">
        <v>68265</v>
      </c>
      <c r="F12" s="131">
        <f t="shared" si="0"/>
        <v>51.06024907438573</v>
      </c>
    </row>
    <row r="13" spans="1:11" ht="15" customHeight="1" x14ac:dyDescent="0.25">
      <c r="B13" s="107" t="s">
        <v>18</v>
      </c>
      <c r="C13" s="120">
        <v>4475</v>
      </c>
      <c r="D13" s="109">
        <v>2497</v>
      </c>
      <c r="E13" s="109">
        <v>1978</v>
      </c>
      <c r="F13" s="131">
        <f t="shared" si="0"/>
        <v>44.201117318435756</v>
      </c>
    </row>
    <row r="14" spans="1:11" ht="15" customHeight="1" x14ac:dyDescent="0.25">
      <c r="B14" s="107" t="s">
        <v>26</v>
      </c>
      <c r="C14" s="120">
        <v>96187</v>
      </c>
      <c r="D14" s="109">
        <v>52098</v>
      </c>
      <c r="E14" s="109">
        <v>44089</v>
      </c>
      <c r="F14" s="131">
        <f t="shared" si="0"/>
        <v>45.836755486708185</v>
      </c>
    </row>
    <row r="15" spans="1:11" ht="15" customHeight="1" x14ac:dyDescent="0.25">
      <c r="B15" s="107" t="s">
        <v>36</v>
      </c>
      <c r="C15" s="120">
        <v>157895</v>
      </c>
      <c r="D15" s="109">
        <v>82114</v>
      </c>
      <c r="E15" s="109">
        <v>75781</v>
      </c>
      <c r="F15" s="131">
        <f t="shared" si="0"/>
        <v>47.994553342411095</v>
      </c>
    </row>
    <row r="16" spans="1:11" ht="15" customHeight="1" x14ac:dyDescent="0.25">
      <c r="B16" s="107" t="s">
        <v>19</v>
      </c>
      <c r="C16" s="120">
        <v>588100</v>
      </c>
      <c r="D16" s="109">
        <v>297699</v>
      </c>
      <c r="E16" s="109">
        <v>290401</v>
      </c>
      <c r="F16" s="131">
        <f t="shared" si="0"/>
        <v>49.379527291276993</v>
      </c>
      <c r="H16" s="79"/>
      <c r="I16" s="79"/>
    </row>
    <row r="17" spans="1:15" ht="15" customHeight="1" x14ac:dyDescent="0.25">
      <c r="B17" s="107" t="s">
        <v>24</v>
      </c>
      <c r="C17" s="120">
        <v>27054</v>
      </c>
      <c r="D17" s="109">
        <v>14655</v>
      </c>
      <c r="E17" s="109">
        <v>12399</v>
      </c>
      <c r="F17" s="131">
        <f t="shared" si="0"/>
        <v>45.83056110002218</v>
      </c>
    </row>
    <row r="18" spans="1:15" ht="15" customHeight="1" x14ac:dyDescent="0.25">
      <c r="B18" s="107" t="s">
        <v>32</v>
      </c>
      <c r="C18" s="120" t="s">
        <v>5</v>
      </c>
      <c r="D18" s="109" t="s">
        <v>5</v>
      </c>
      <c r="E18" s="109" t="s">
        <v>5</v>
      </c>
      <c r="F18" s="131" t="s">
        <v>5</v>
      </c>
      <c r="J18" s="79"/>
    </row>
    <row r="19" spans="1:15" ht="15" customHeight="1" x14ac:dyDescent="0.25">
      <c r="B19" s="107" t="s">
        <v>21</v>
      </c>
      <c r="C19" s="120">
        <v>6935</v>
      </c>
      <c r="D19" s="109">
        <v>2742</v>
      </c>
      <c r="E19" s="109">
        <v>4193</v>
      </c>
      <c r="F19" s="131">
        <f t="shared" si="0"/>
        <v>60.461427541456381</v>
      </c>
    </row>
    <row r="20" spans="1:15" ht="15" customHeight="1" x14ac:dyDescent="0.25">
      <c r="B20" s="107" t="s">
        <v>22</v>
      </c>
      <c r="C20" s="120" t="s">
        <v>5</v>
      </c>
      <c r="D20" s="109" t="s">
        <v>5</v>
      </c>
      <c r="E20" s="109" t="s">
        <v>5</v>
      </c>
      <c r="F20" s="131" t="s">
        <v>5</v>
      </c>
      <c r="G20" s="171"/>
    </row>
    <row r="21" spans="1:15" ht="15" customHeight="1" x14ac:dyDescent="0.25">
      <c r="B21" s="107" t="s">
        <v>56</v>
      </c>
      <c r="C21" s="120">
        <v>2213</v>
      </c>
      <c r="D21" s="109">
        <v>1363</v>
      </c>
      <c r="E21" s="109">
        <v>850</v>
      </c>
      <c r="F21" s="131">
        <f t="shared" si="0"/>
        <v>38.409399005874377</v>
      </c>
    </row>
    <row r="22" spans="1:15" ht="15" customHeight="1" x14ac:dyDescent="0.25">
      <c r="B22" s="107" t="s">
        <v>23</v>
      </c>
      <c r="C22" s="120" t="s">
        <v>5</v>
      </c>
      <c r="D22" s="109" t="s">
        <v>5</v>
      </c>
      <c r="E22" s="109" t="s">
        <v>5</v>
      </c>
      <c r="F22" s="131" t="s">
        <v>5</v>
      </c>
    </row>
    <row r="23" spans="1:15" ht="15" customHeight="1" x14ac:dyDescent="0.25">
      <c r="B23" s="107" t="s">
        <v>25</v>
      </c>
      <c r="C23" s="120">
        <v>4410</v>
      </c>
      <c r="D23" s="109">
        <v>2820</v>
      </c>
      <c r="E23" s="109">
        <v>1856</v>
      </c>
      <c r="F23" s="131">
        <f t="shared" si="0"/>
        <v>42.086167800453516</v>
      </c>
    </row>
    <row r="24" spans="1:15" ht="15" customHeight="1" x14ac:dyDescent="0.25">
      <c r="B24" s="107" t="s">
        <v>28</v>
      </c>
      <c r="C24" s="120">
        <v>156280</v>
      </c>
      <c r="D24" s="109">
        <v>79290</v>
      </c>
      <c r="E24" s="109">
        <v>88000</v>
      </c>
      <c r="F24" s="131">
        <f t="shared" si="0"/>
        <v>56.309188635781929</v>
      </c>
    </row>
    <row r="25" spans="1:15" ht="15" customHeight="1" x14ac:dyDescent="0.25">
      <c r="B25" s="107" t="s">
        <v>27</v>
      </c>
      <c r="C25" s="120">
        <v>5194</v>
      </c>
      <c r="D25" s="109">
        <v>2856</v>
      </c>
      <c r="E25" s="109">
        <v>2338</v>
      </c>
      <c r="F25" s="131">
        <f t="shared" si="0"/>
        <v>45.01347708894879</v>
      </c>
    </row>
    <row r="26" spans="1:15" ht="15" customHeight="1" x14ac:dyDescent="0.25">
      <c r="B26" s="107" t="s">
        <v>30</v>
      </c>
      <c r="C26" s="120">
        <v>203855</v>
      </c>
      <c r="D26" s="109">
        <v>109814</v>
      </c>
      <c r="E26" s="109">
        <v>94041</v>
      </c>
      <c r="F26" s="131">
        <f t="shared" si="0"/>
        <v>46.131318829560229</v>
      </c>
    </row>
    <row r="27" spans="1:15" ht="15" customHeight="1" thickBot="1" x14ac:dyDescent="0.3">
      <c r="B27" s="110" t="s">
        <v>3</v>
      </c>
      <c r="C27" s="122">
        <v>37326</v>
      </c>
      <c r="D27" s="112">
        <v>20791</v>
      </c>
      <c r="E27" s="112">
        <v>16535</v>
      </c>
      <c r="F27" s="136">
        <f t="shared" si="0"/>
        <v>44.298880137169803</v>
      </c>
      <c r="J27" s="4"/>
      <c r="K27" s="4"/>
      <c r="L27"/>
    </row>
    <row r="28" spans="1:15" ht="15" customHeight="1" x14ac:dyDescent="0.25">
      <c r="B28" s="3"/>
      <c r="C28" s="4"/>
      <c r="D28" s="4"/>
      <c r="E28" s="4"/>
    </row>
    <row r="29" spans="1:15" ht="45" customHeight="1" x14ac:dyDescent="0.25">
      <c r="A29" s="81" t="s">
        <v>7</v>
      </c>
      <c r="B29" s="226" t="s">
        <v>128</v>
      </c>
      <c r="C29" s="219"/>
      <c r="D29" s="219"/>
      <c r="E29" s="219"/>
      <c r="F29" s="219"/>
      <c r="G29" s="3"/>
      <c r="H29" s="3"/>
      <c r="I29" s="4"/>
      <c r="J29" s="85"/>
      <c r="K29" s="85"/>
      <c r="L29" s="85"/>
      <c r="M29"/>
      <c r="N29"/>
      <c r="O29"/>
    </row>
    <row r="30" spans="1:15" ht="75" customHeight="1" x14ac:dyDescent="0.25">
      <c r="A30" s="81" t="s">
        <v>8</v>
      </c>
      <c r="B30" s="234" t="s">
        <v>86</v>
      </c>
      <c r="C30" s="219"/>
      <c r="D30" s="219"/>
      <c r="E30" s="219"/>
      <c r="F30" s="229"/>
      <c r="J30" s="85"/>
      <c r="K30" s="85"/>
      <c r="L30" s="85"/>
    </row>
    <row r="31" spans="1:15" s="85" customFormat="1" ht="15" customHeight="1" x14ac:dyDescent="0.25">
      <c r="A31" s="4" t="s">
        <v>31</v>
      </c>
      <c r="B31" s="210" t="s">
        <v>151</v>
      </c>
      <c r="C31" s="211"/>
    </row>
    <row r="32" spans="1:15" s="85" customFormat="1" ht="15" customHeight="1" x14ac:dyDescent="0.25">
      <c r="A32" s="97" t="s">
        <v>1</v>
      </c>
      <c r="B32" s="212" t="s">
        <v>152</v>
      </c>
      <c r="C32" s="212"/>
      <c r="D32" s="212"/>
      <c r="E32" s="185"/>
      <c r="F32" s="185"/>
      <c r="G32" s="185"/>
      <c r="H32" s="98"/>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L6:M26">
    <sortCondition descending="1" ref="M6:M26"/>
  </sortState>
  <mergeCells count="8">
    <mergeCell ref="B32:D32"/>
    <mergeCell ref="B31:C31"/>
    <mergeCell ref="B2:F2"/>
    <mergeCell ref="B3:B4"/>
    <mergeCell ref="C3:C4"/>
    <mergeCell ref="D3:F3"/>
    <mergeCell ref="B29:F29"/>
    <mergeCell ref="B30:F30"/>
  </mergeCells>
  <hyperlinks>
    <hyperlink ref="C1" location="Índice!A1" display="[índice Ç]" xr:uid="{00000000-0004-0000-0800-000000000000}"/>
    <hyperlink ref="B32" r:id="rId1" display="http://www.observatorioemigracao.pt/np4/8218" xr:uid="{3DBB86A9-4BC2-40A1-90D2-069883434706}"/>
    <hyperlink ref="B32:C32" r:id="rId2" display="ttp://www.observatorioemigracao.pt/np4/8218" xr:uid="{90A7941B-DCD8-4D61-9321-454646728D4E}"/>
    <hyperlink ref="B32:D32" r:id="rId3" display="http://www.observatorioemigracao.pt/np4/10517" xr:uid="{3FF644F1-889C-4176-B537-CCE0B8241639}"/>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8</vt:i4>
      </vt:variant>
    </vt:vector>
  </HeadingPairs>
  <TitlesOfParts>
    <vt:vector size="38" baseType="lpstr">
      <vt:lpstr>Índice</vt:lpstr>
      <vt:lpstr>Quadro 2.1</vt:lpstr>
      <vt:lpstr>Quadro 2.2</vt:lpstr>
      <vt:lpstr>Quadro 2.3</vt:lpstr>
      <vt:lpstr>Quadro 2.4</vt:lpstr>
      <vt:lpstr>Quadro 2.5</vt:lpstr>
      <vt:lpstr>Quadro 2.6</vt:lpstr>
      <vt:lpstr>Quadro 2.7</vt:lpstr>
      <vt:lpstr>Quadro 2.8</vt:lpstr>
      <vt:lpstr>Quadro 2.9</vt:lpstr>
      <vt:lpstr>Quadro 2.10</vt:lpstr>
      <vt:lpstr>Quadro 2.11</vt:lpstr>
      <vt:lpstr>Quadro 2.12</vt:lpstr>
      <vt:lpstr>Quadro 2.13</vt:lpstr>
      <vt:lpstr>Quadro 2.14</vt:lpstr>
      <vt:lpstr>Gráfico 2.1</vt:lpstr>
      <vt:lpstr>Gráfico 2.2</vt:lpstr>
      <vt:lpstr>Gráfico 2.3</vt:lpstr>
      <vt:lpstr>Gráfico 2.4</vt:lpstr>
      <vt:lpstr>Gráfico 2.5</vt:lpstr>
      <vt:lpstr>Gráfico 2.6</vt:lpstr>
      <vt:lpstr>Gráfico 2.7</vt:lpstr>
      <vt:lpstr>Gráfico 2.8</vt:lpstr>
      <vt:lpstr>Gráfico 2.9</vt:lpstr>
      <vt:lpstr>Gráfico 2.10</vt:lpstr>
      <vt:lpstr>Gráfico 2.11</vt:lpstr>
      <vt:lpstr>Gráfico 2.12</vt:lpstr>
      <vt:lpstr>Gráfico 2.13</vt:lpstr>
      <vt:lpstr>Gráfico 2.14</vt:lpstr>
      <vt:lpstr>Gráfico 2.15</vt:lpstr>
      <vt:lpstr>Índice!Títulos_de_Impressão</vt:lpstr>
      <vt:lpstr>'Quadro 2.1'!Títulos_de_Impressão</vt:lpstr>
      <vt:lpstr>'Quadro 2.11'!Títulos_de_Impressão</vt:lpstr>
      <vt:lpstr>'Quadro 2.13'!Títulos_de_Impressão</vt:lpstr>
      <vt:lpstr>'Quadro 2.2'!Títulos_de_Impressão</vt:lpstr>
      <vt:lpstr>'Quadro 2.3'!Títulos_de_Impressão</vt:lpstr>
      <vt:lpstr>'Quadro 2.6'!Títulos_de_Impressão</vt:lpstr>
      <vt:lpstr>'Quadro 2.7'!Títulos_de_Impressão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2015-07-03T10:30:07Z</cp:lastPrinted>
  <dcterms:created xsi:type="dcterms:W3CDTF">2014-04-13T11:25:45Z</dcterms:created>
  <dcterms:modified xsi:type="dcterms:W3CDTF">2026-02-26T13:22:39Z</dcterms:modified>
</cp:coreProperties>
</file>