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drawings/drawing17.xml" ContentType="application/vnd.openxmlformats-officedocument.drawing+xml"/>
  <Override PartName="/xl/charts/chart2.xml" ContentType="application/vnd.openxmlformats-officedocument.drawingml.chart+xml"/>
  <Override PartName="/xl/drawings/drawing18.xml" ContentType="application/vnd.openxmlformats-officedocument.drawing+xml"/>
  <Override PartName="/xl/charts/chart3.xml" ContentType="application/vnd.openxmlformats-officedocument.drawingml.chart+xml"/>
  <Override PartName="/xl/drawings/drawing19.xml" ContentType="application/vnd.openxmlformats-officedocument.drawing+xml"/>
  <Override PartName="/xl/charts/chart4.xml" ContentType="application/vnd.openxmlformats-officedocument.drawingml.chart+xml"/>
  <Override PartName="/xl/drawings/drawing20.xml" ContentType="application/vnd.openxmlformats-officedocument.drawing+xml"/>
  <Override PartName="/xl/charts/chart5.xml" ContentType="application/vnd.openxmlformats-officedocument.drawingml.chart+xml"/>
  <Override PartName="/xl/drawings/drawing21.xml" ContentType="application/vnd.openxmlformats-officedocument.drawing+xml"/>
  <Override PartName="/xl/charts/chart6.xml" ContentType="application/vnd.openxmlformats-officedocument.drawingml.chart+xml"/>
  <Override PartName="/xl/drawings/drawing22.xml" ContentType="application/vnd.openxmlformats-officedocument.drawing+xml"/>
  <Override PartName="/xl/charts/chart7.xml" ContentType="application/vnd.openxmlformats-officedocument.drawingml.chart+xml"/>
  <Override PartName="/xl/drawings/drawing23.xml" ContentType="application/vnd.openxmlformats-officedocument.drawing+xml"/>
  <Override PartName="/xl/charts/chart8.xml" ContentType="application/vnd.openxmlformats-officedocument.drawingml.chart+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xml"/>
  <Override PartName="/xl/charts/chart10.xml" ContentType="application/vnd.openxmlformats-officedocument.drawingml.chart+xml"/>
  <Override PartName="/xl/drawings/drawing26.xml" ContentType="application/vnd.openxmlformats-officedocument.drawing+xml"/>
  <Override PartName="/xl/charts/chart11.xml" ContentType="application/vnd.openxmlformats-officedocument.drawingml.chart+xml"/>
  <Override PartName="/xl/drawings/drawing27.xml" ContentType="application/vnd.openxmlformats-officedocument.drawing+xml"/>
  <Override PartName="/xl/charts/chart12.xml" ContentType="application/vnd.openxmlformats-officedocument.drawingml.chart+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xml"/>
  <Override PartName="/xl/charts/chart14.xml" ContentType="application/vnd.openxmlformats-officedocument.drawingml.chart+xml"/>
  <Override PartName="/xl/drawings/drawing30.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autoCompressPictures="0" defaultThemeVersion="124226"/>
  <mc:AlternateContent xmlns:mc="http://schemas.openxmlformats.org/markup-compatibility/2006">
    <mc:Choice Requires="x15">
      <x15ac:absPath xmlns:x15ac="http://schemas.microsoft.com/office/spreadsheetml/2010/11/ac" url="C:\Users\inesm\Desktop\OEm\Teletrabalho\Relatórios\Relatório 2022\Versão trabalho\"/>
    </mc:Choice>
  </mc:AlternateContent>
  <xr:revisionPtr revIDLastSave="0" documentId="13_ncr:1_{B64ABC96-23A5-45FD-B85B-03D9672FAF59}" xr6:coauthVersionLast="47" xr6:coauthVersionMax="47" xr10:uidLastSave="{00000000-0000-0000-0000-000000000000}"/>
  <bookViews>
    <workbookView xWindow="-120" yWindow="-120" windowWidth="29040" windowHeight="15720" tabRatio="921" xr2:uid="{00000000-000D-0000-FFFF-FFFF00000000}"/>
  </bookViews>
  <sheets>
    <sheet name="Índice" sheetId="36" r:id="rId1"/>
    <sheet name="Quadro 2.1" sheetId="1" r:id="rId2"/>
    <sheet name="Quadro 2.2" sheetId="5" r:id="rId3"/>
    <sheet name="Quadro 2.3" sheetId="44" r:id="rId4"/>
    <sheet name="Quadro 2.4" sheetId="54" r:id="rId5"/>
    <sheet name="Quadro 2.5" sheetId="55" r:id="rId6"/>
    <sheet name="Quadro 2.6" sheetId="7" r:id="rId7"/>
    <sheet name="Quadro 2.7" sheetId="47" r:id="rId8"/>
    <sheet name="Quadro 2.8" sheetId="56" r:id="rId9"/>
    <sheet name="Quadro 2.9" sheetId="57" r:id="rId10"/>
    <sheet name="Quadro 2.10" sheetId="17" r:id="rId11"/>
    <sheet name="Quadro 2.11" sheetId="48" r:id="rId12"/>
    <sheet name="Quadro 2.12" sheetId="42" r:id="rId13"/>
    <sheet name="Quadro 2.13" sheetId="49" r:id="rId14"/>
    <sheet name="Quadro 2.14" sheetId="38" r:id="rId15"/>
    <sheet name="Gráfico 2.1" sheetId="2" r:id="rId16"/>
    <sheet name="Gráfico 2.2" sheetId="40" r:id="rId17"/>
    <sheet name="Gráfico 2.3" sheetId="45" r:id="rId18"/>
    <sheet name="Gráfico 2.4" sheetId="58" r:id="rId19"/>
    <sheet name="Gráfico 2.5" sheetId="59" r:id="rId20"/>
    <sheet name="Gráfico 2.6" sheetId="8" r:id="rId21"/>
    <sheet name="Gráfico 2.7" sheetId="41" r:id="rId22"/>
    <sheet name="Gráfico 2.8" sheetId="50" r:id="rId23"/>
    <sheet name="Gráfico 2.9" sheetId="60" r:id="rId24"/>
    <sheet name="Gráfico 2.10" sheetId="61" r:id="rId25"/>
    <sheet name="Gráfico 2.11" sheetId="37" r:id="rId26"/>
    <sheet name="Gráfico 2.12" sheetId="52" r:id="rId27"/>
    <sheet name="Gráfico 2.13" sheetId="43" r:id="rId28"/>
    <sheet name="Gráfico 2.14" sheetId="53" r:id="rId29"/>
    <sheet name="Gráfico 2.15" sheetId="20" r:id="rId30"/>
  </sheets>
  <definedNames>
    <definedName name="_xlnm.Print_Titles" localSheetId="0">Índice!$1:$2</definedName>
    <definedName name="_xlnm.Print_Titles" localSheetId="1">'Quadro 2.1'!$1:$3</definedName>
    <definedName name="_xlnm.Print_Titles" localSheetId="11">'Quadro 2.11'!$1:$4</definedName>
    <definedName name="_xlnm.Print_Titles" localSheetId="13">'Quadro 2.13'!$1:$4</definedName>
    <definedName name="_xlnm.Print_Titles" localSheetId="2">'Quadro 2.2'!$1:$4</definedName>
    <definedName name="_xlnm.Print_Titles" localSheetId="3">'Quadro 2.3'!$1:$4</definedName>
    <definedName name="_xlnm.Print_Titles" localSheetId="6">'Quadro 2.6'!$1:$5</definedName>
    <definedName name="_xlnm.Print_Titles" localSheetId="7">'Quadro 2.7'!$1:$4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5" l="1"/>
  <c r="F10" i="54"/>
  <c r="E12" i="36" l="1"/>
  <c r="E13" i="36"/>
  <c r="E8" i="36"/>
  <c r="E7" i="36"/>
  <c r="E6" i="36"/>
  <c r="B12" i="36"/>
  <c r="B11" i="36"/>
  <c r="B8" i="36"/>
  <c r="B7" i="36"/>
  <c r="H26" i="55" l="1"/>
  <c r="H25" i="55"/>
  <c r="H24" i="55"/>
  <c r="H20" i="55"/>
  <c r="H19" i="55"/>
  <c r="H17" i="55"/>
  <c r="H14" i="55"/>
  <c r="H13" i="55"/>
  <c r="H8" i="55"/>
  <c r="H5" i="55"/>
  <c r="I22" i="44" l="1"/>
  <c r="B6" i="36" l="1"/>
  <c r="H27" i="57"/>
  <c r="H26" i="57"/>
  <c r="H25" i="57"/>
  <c r="H24" i="57"/>
  <c r="H23" i="57"/>
  <c r="H21" i="57"/>
  <c r="H18" i="57"/>
  <c r="H17" i="57"/>
  <c r="H16" i="57"/>
  <c r="H14" i="57"/>
  <c r="H13" i="57"/>
  <c r="H12" i="57"/>
  <c r="H10" i="57"/>
  <c r="H9" i="57"/>
  <c r="H8" i="57"/>
  <c r="H7" i="57"/>
  <c r="F27" i="56"/>
  <c r="F23" i="56"/>
  <c r="F18" i="56"/>
  <c r="F16" i="56"/>
  <c r="F15" i="56"/>
  <c r="F12" i="56"/>
  <c r="F11" i="56"/>
  <c r="F10" i="56"/>
  <c r="F26" i="56"/>
  <c r="F25" i="56"/>
  <c r="F24" i="56"/>
  <c r="F21" i="56"/>
  <c r="F19" i="56"/>
  <c r="F17" i="56"/>
  <c r="F14" i="56"/>
  <c r="F13" i="56"/>
  <c r="F9" i="56"/>
  <c r="F8" i="56"/>
  <c r="F7" i="56"/>
  <c r="F26" i="54"/>
  <c r="F25" i="54"/>
  <c r="F24" i="54"/>
  <c r="F21" i="54"/>
  <c r="F20" i="54"/>
  <c r="F19" i="54"/>
  <c r="F17" i="54"/>
  <c r="F16" i="54"/>
  <c r="F14" i="54"/>
  <c r="F13" i="54"/>
  <c r="F9" i="54"/>
  <c r="F8" i="54"/>
  <c r="F7" i="54"/>
  <c r="F5" i="54"/>
  <c r="E16" i="44"/>
  <c r="E16" i="5"/>
  <c r="I26" i="49"/>
  <c r="H26" i="49"/>
  <c r="E26" i="49"/>
  <c r="I25" i="49"/>
  <c r="H25" i="49"/>
  <c r="E25" i="49"/>
  <c r="I24" i="49"/>
  <c r="H24" i="49"/>
  <c r="E24" i="49"/>
  <c r="I23" i="49"/>
  <c r="H23" i="49"/>
  <c r="E23" i="49"/>
  <c r="I20" i="49"/>
  <c r="H20" i="49"/>
  <c r="E20" i="49"/>
  <c r="I19" i="49"/>
  <c r="H19" i="49"/>
  <c r="E19" i="49"/>
  <c r="I17" i="49"/>
  <c r="H17" i="49"/>
  <c r="E17" i="49"/>
  <c r="I16" i="49"/>
  <c r="H16" i="49"/>
  <c r="E16" i="49"/>
  <c r="I15" i="49"/>
  <c r="H15" i="49"/>
  <c r="E15" i="49"/>
  <c r="I14" i="49"/>
  <c r="H14" i="49"/>
  <c r="E14" i="49"/>
  <c r="I13" i="49"/>
  <c r="H13" i="49"/>
  <c r="E13" i="49"/>
  <c r="I9" i="49"/>
  <c r="H9" i="49"/>
  <c r="E9" i="49"/>
  <c r="I8" i="49"/>
  <c r="H8" i="49"/>
  <c r="E8" i="49"/>
  <c r="I5" i="49"/>
  <c r="H5" i="49"/>
  <c r="E5" i="49"/>
  <c r="I26" i="48"/>
  <c r="H26" i="48"/>
  <c r="E26" i="48"/>
  <c r="I25" i="48"/>
  <c r="H25" i="48"/>
  <c r="E25" i="48"/>
  <c r="I24" i="48"/>
  <c r="H24" i="48"/>
  <c r="E24" i="48"/>
  <c r="I23" i="48"/>
  <c r="H23" i="48"/>
  <c r="E23" i="48"/>
  <c r="I20" i="48"/>
  <c r="H20" i="48"/>
  <c r="E20" i="48"/>
  <c r="I19" i="48"/>
  <c r="H19" i="48"/>
  <c r="E19" i="48"/>
  <c r="I18" i="48"/>
  <c r="H18" i="48"/>
  <c r="E18" i="48"/>
  <c r="I17" i="48"/>
  <c r="H17" i="48"/>
  <c r="E17" i="48"/>
  <c r="I16" i="48"/>
  <c r="H16" i="48"/>
  <c r="E16" i="48"/>
  <c r="I15" i="48"/>
  <c r="H15" i="48"/>
  <c r="E15" i="48"/>
  <c r="I14" i="48"/>
  <c r="H14" i="48"/>
  <c r="E14" i="48"/>
  <c r="I13" i="48"/>
  <c r="H13" i="48"/>
  <c r="E13" i="48"/>
  <c r="I12" i="48"/>
  <c r="H12" i="48"/>
  <c r="E12" i="48"/>
  <c r="I9" i="48"/>
  <c r="H9" i="48"/>
  <c r="E9" i="48"/>
  <c r="H8" i="48"/>
  <c r="E8" i="48"/>
  <c r="I7" i="48"/>
  <c r="H7" i="48"/>
  <c r="E7" i="48"/>
  <c r="I5" i="48"/>
  <c r="H5" i="48"/>
  <c r="E5" i="48"/>
  <c r="I26" i="44" l="1"/>
  <c r="H26" i="44"/>
  <c r="E26" i="44"/>
  <c r="I25" i="44"/>
  <c r="H25" i="44"/>
  <c r="E25" i="44"/>
  <c r="I24" i="44"/>
  <c r="H24" i="44"/>
  <c r="I23" i="44"/>
  <c r="H23" i="44"/>
  <c r="E23" i="44"/>
  <c r="H22" i="44"/>
  <c r="I21" i="44"/>
  <c r="H21" i="44"/>
  <c r="E21" i="44"/>
  <c r="I20" i="44"/>
  <c r="H20" i="44"/>
  <c r="E20" i="44"/>
  <c r="I19" i="44"/>
  <c r="H19" i="44"/>
  <c r="E19" i="44"/>
  <c r="I18" i="44"/>
  <c r="H18" i="44"/>
  <c r="E18" i="44"/>
  <c r="I17" i="44"/>
  <c r="H17" i="44"/>
  <c r="E17" i="44"/>
  <c r="I16" i="44"/>
  <c r="H16" i="44"/>
  <c r="I15" i="44"/>
  <c r="H15" i="44"/>
  <c r="E15" i="44"/>
  <c r="I14" i="44"/>
  <c r="H14" i="44"/>
  <c r="E14" i="44"/>
  <c r="I13" i="44"/>
  <c r="H13" i="44"/>
  <c r="E13" i="44"/>
  <c r="I12" i="44"/>
  <c r="H12" i="44"/>
  <c r="E12" i="44"/>
  <c r="I10" i="44"/>
  <c r="H10" i="44"/>
  <c r="E10" i="44"/>
  <c r="I9" i="44"/>
  <c r="H9" i="44"/>
  <c r="E9" i="44"/>
  <c r="I8" i="44"/>
  <c r="H8" i="44"/>
  <c r="E8" i="44"/>
  <c r="I7" i="44"/>
  <c r="H7" i="44"/>
  <c r="E7" i="44"/>
  <c r="I6" i="44"/>
  <c r="H6" i="44"/>
  <c r="I5" i="44"/>
  <c r="H5" i="44"/>
  <c r="E5" i="44"/>
  <c r="I26" i="47"/>
  <c r="I25" i="47"/>
  <c r="I24" i="47"/>
  <c r="I23" i="47"/>
  <c r="I20" i="47"/>
  <c r="I19" i="47"/>
  <c r="I17" i="47"/>
  <c r="I16" i="47"/>
  <c r="I15" i="47"/>
  <c r="I14" i="47"/>
  <c r="I13" i="47"/>
  <c r="I9" i="47"/>
  <c r="I8" i="47"/>
  <c r="I7" i="47"/>
  <c r="I5" i="47"/>
  <c r="H26" i="47"/>
  <c r="H25" i="47"/>
  <c r="H24" i="47"/>
  <c r="H23" i="47"/>
  <c r="H20" i="47"/>
  <c r="H19" i="47"/>
  <c r="H17" i="47"/>
  <c r="H16" i="47"/>
  <c r="H15" i="47"/>
  <c r="H14" i="47"/>
  <c r="H13" i="47"/>
  <c r="H9" i="47"/>
  <c r="H8" i="47"/>
  <c r="H7" i="47"/>
  <c r="H5" i="47"/>
  <c r="E26" i="47"/>
  <c r="E25" i="47"/>
  <c r="E24" i="47"/>
  <c r="E23" i="47"/>
  <c r="E19" i="47"/>
  <c r="E17" i="47"/>
  <c r="E16" i="47"/>
  <c r="E15" i="47"/>
  <c r="E14" i="47"/>
  <c r="E13" i="47"/>
  <c r="E9" i="47"/>
  <c r="E8" i="47"/>
  <c r="E7" i="47"/>
  <c r="E5" i="47"/>
  <c r="E11" i="36" l="1"/>
  <c r="E10" i="36"/>
  <c r="E17" i="36"/>
  <c r="E15" i="36"/>
  <c r="E9" i="36"/>
  <c r="B16" i="36"/>
  <c r="B14" i="36"/>
  <c r="B13" i="36"/>
  <c r="B10" i="36"/>
  <c r="B9" i="36"/>
  <c r="E5" i="36" l="1"/>
  <c r="B5" i="36"/>
  <c r="G5" i="42" l="1"/>
  <c r="H24" i="42" l="1"/>
  <c r="E5" i="42" l="1"/>
  <c r="G11" i="7"/>
  <c r="G5" i="7"/>
  <c r="E5" i="7"/>
  <c r="E23" i="17" l="1"/>
  <c r="E13" i="17"/>
  <c r="E12" i="17"/>
  <c r="E27" i="5"/>
  <c r="E26" i="5"/>
  <c r="H5" i="42" l="1"/>
  <c r="H9" i="42"/>
  <c r="G9" i="42"/>
  <c r="H12" i="7"/>
  <c r="E14" i="5" l="1"/>
  <c r="E13" i="5"/>
  <c r="E10" i="5"/>
  <c r="E9" i="5"/>
  <c r="E5" i="5"/>
  <c r="E7" i="5"/>
  <c r="H18" i="7" l="1"/>
  <c r="G18" i="7"/>
  <c r="E26" i="42" l="1"/>
  <c r="E25" i="42"/>
  <c r="E24" i="42"/>
  <c r="E23" i="42"/>
  <c r="E22" i="42"/>
  <c r="E21" i="42"/>
  <c r="E20" i="42"/>
  <c r="E19" i="42"/>
  <c r="E18" i="42"/>
  <c r="E17" i="42"/>
  <c r="E16" i="42"/>
  <c r="E15" i="42"/>
  <c r="E14" i="42"/>
  <c r="E13" i="42"/>
  <c r="E12" i="42"/>
  <c r="E9" i="42"/>
  <c r="E8" i="42"/>
  <c r="E12" i="7"/>
  <c r="E13" i="7"/>
  <c r="E14" i="7"/>
  <c r="E15" i="7"/>
  <c r="E16" i="7"/>
  <c r="E17" i="7"/>
  <c r="E18" i="7"/>
  <c r="E19" i="7"/>
  <c r="E21" i="7"/>
  <c r="E22" i="7"/>
  <c r="E23" i="7"/>
  <c r="E24" i="7"/>
  <c r="E25" i="7"/>
  <c r="E26" i="7"/>
  <c r="E27" i="7"/>
  <c r="E7" i="7"/>
  <c r="E8" i="7"/>
  <c r="E9" i="7"/>
  <c r="H8" i="42" l="1"/>
  <c r="G8" i="42"/>
  <c r="E16" i="36" l="1"/>
  <c r="E14" i="36"/>
  <c r="B15" i="36"/>
  <c r="E18" i="36"/>
  <c r="E4" i="36"/>
  <c r="B17" i="36"/>
  <c r="B4" i="36"/>
  <c r="E24" i="17"/>
  <c r="G24" i="42"/>
  <c r="G15" i="42"/>
  <c r="H15" i="42"/>
  <c r="E17" i="5"/>
  <c r="H27" i="7"/>
  <c r="H15" i="7"/>
  <c r="H24" i="7"/>
  <c r="H26" i="7"/>
  <c r="H25" i="7"/>
  <c r="H23" i="7"/>
  <c r="H22" i="7"/>
  <c r="H19" i="7"/>
  <c r="H17" i="7"/>
  <c r="H16" i="7"/>
  <c r="H14" i="7"/>
  <c r="H13" i="7"/>
  <c r="H21" i="7"/>
  <c r="H11" i="7"/>
  <c r="H10" i="7"/>
  <c r="H9" i="7"/>
  <c r="H8" i="7"/>
  <c r="H5" i="7"/>
  <c r="G27" i="7"/>
  <c r="G15" i="7"/>
  <c r="G24" i="7"/>
  <c r="G26" i="7"/>
  <c r="G25" i="7"/>
  <c r="G23" i="7"/>
  <c r="G22" i="7"/>
  <c r="G20" i="7"/>
  <c r="G19" i="7"/>
  <c r="G17" i="7"/>
  <c r="G16" i="7"/>
  <c r="G14" i="7"/>
  <c r="G13" i="7"/>
  <c r="G21" i="7"/>
  <c r="G12" i="7"/>
  <c r="G10" i="7"/>
  <c r="G9" i="7"/>
  <c r="G8" i="7"/>
  <c r="E10" i="7"/>
  <c r="H26" i="42"/>
  <c r="H25" i="42"/>
  <c r="H22" i="42"/>
  <c r="H20" i="42"/>
  <c r="H19" i="42"/>
  <c r="H18" i="42"/>
  <c r="H17" i="42"/>
  <c r="H16" i="42"/>
  <c r="H14" i="42"/>
  <c r="H13" i="42"/>
  <c r="H21" i="42"/>
  <c r="H12" i="42"/>
  <c r="G26" i="42"/>
  <c r="G25" i="42"/>
  <c r="G23" i="42"/>
  <c r="G22" i="42"/>
  <c r="G20" i="42"/>
  <c r="G19" i="42"/>
  <c r="G18" i="42"/>
  <c r="G17" i="42"/>
  <c r="G16" i="42"/>
  <c r="G14" i="42"/>
  <c r="G13" i="42"/>
  <c r="G21" i="42"/>
  <c r="G12" i="42"/>
  <c r="E5" i="17"/>
  <c r="E14" i="17"/>
  <c r="E17" i="17"/>
  <c r="E19" i="17"/>
  <c r="H23" i="42"/>
  <c r="E18" i="17"/>
  <c r="E15" i="5"/>
  <c r="E25" i="5"/>
  <c r="E23" i="5"/>
  <c r="E20" i="5"/>
  <c r="E19" i="5"/>
  <c r="E18" i="5"/>
  <c r="E21" i="5"/>
  <c r="E8" i="5"/>
  <c r="E15" i="17"/>
  <c r="E26" i="17"/>
  <c r="E25" i="17"/>
  <c r="E20" i="17"/>
  <c r="E16" i="17"/>
  <c r="E9" i="17"/>
  <c r="E8" i="17"/>
  <c r="E7" i="17"/>
  <c r="H7" i="7"/>
  <c r="G7" i="7"/>
</calcChain>
</file>

<file path=xl/sharedStrings.xml><?xml version="1.0" encoding="utf-8"?>
<sst xmlns="http://schemas.openxmlformats.org/spreadsheetml/2006/main" count="1629" uniqueCount="166">
  <si>
    <t>OEm</t>
  </si>
  <si>
    <t>link</t>
  </si>
  <si>
    <t>N</t>
  </si>
  <si>
    <t>Venezuela</t>
  </si>
  <si>
    <t>Angola</t>
  </si>
  <si>
    <t>..</t>
  </si>
  <si>
    <t>Cabo Verde</t>
  </si>
  <si>
    <t>Nota</t>
  </si>
  <si>
    <t>Fonte</t>
  </si>
  <si>
    <t>País</t>
  </si>
  <si>
    <t>Entradas de estrangeiros</t>
  </si>
  <si>
    <t>Entradas de portugueses</t>
  </si>
  <si>
    <t>População total</t>
  </si>
  <si>
    <t>População nascida no estrangeiro</t>
  </si>
  <si>
    <t>Austrália</t>
  </si>
  <si>
    <t>Áustria</t>
  </si>
  <si>
    <t>Brasil</t>
  </si>
  <si>
    <t>Canadá</t>
  </si>
  <si>
    <t>Dinamarca</t>
  </si>
  <si>
    <t>França</t>
  </si>
  <si>
    <t>Alemanha</t>
  </si>
  <si>
    <t>Itália</t>
  </si>
  <si>
    <t>Luxemburgo</t>
  </si>
  <si>
    <t>Moçambique</t>
  </si>
  <si>
    <t>Holanda</t>
  </si>
  <si>
    <t>Noruega</t>
  </si>
  <si>
    <t>Espanha</t>
  </si>
  <si>
    <t>Suécia</t>
  </si>
  <si>
    <t>Reino Unido</t>
  </si>
  <si>
    <t>Bélgica</t>
  </si>
  <si>
    <t>Suíça</t>
  </si>
  <si>
    <t>Atualizado em</t>
  </si>
  <si>
    <t>Irlanda</t>
  </si>
  <si>
    <t>Nascidos em Portugal</t>
  </si>
  <si>
    <t>Registos consulares</t>
  </si>
  <si>
    <t>Aquisições de nacionalidade por portugueses</t>
  </si>
  <si>
    <t>EUA</t>
  </si>
  <si>
    <t>Residentes nascidos em Portugal</t>
  </si>
  <si>
    <t>Residentes com nacionalidade portuguesa</t>
  </si>
  <si>
    <t>Registos
consulares</t>
  </si>
  <si>
    <t>1.º</t>
  </si>
  <si>
    <t>2.º</t>
  </si>
  <si>
    <t>Em percentagem das entradas de estrangeiros</t>
  </si>
  <si>
    <t>Em percentagem
da população total</t>
  </si>
  <si>
    <t>Em percentagem
da população nascida no estrangeiro</t>
  </si>
  <si>
    <t>Posição relativa
na população nascida no estrangeiro</t>
  </si>
  <si>
    <t>População estrangeira</t>
  </si>
  <si>
    <t>Estrangeiros com nacionalidade portuguesa</t>
  </si>
  <si>
    <t>Em percentagem
da população estrangeira</t>
  </si>
  <si>
    <t>Aquisições
de nacionalidade
totais</t>
  </si>
  <si>
    <t>Em percentagem
das aquisições de nacionalidade totais</t>
  </si>
  <si>
    <t>Quadro elaborado pelo Observatório da Emigração, valores da Direcção-Geral dos Assuntos Consulares e das Comunidades Portuguesas (DGACCP).</t>
  </si>
  <si>
    <t>Gráfico elaborado pelo Observatório da Emigração, valores da Direcção-Geral dos Assuntos Consulares e das Comunidades Portuguesas (DGACCP).</t>
  </si>
  <si>
    <t>Aquisições de nacionalidade
por portugueses</t>
  </si>
  <si>
    <t>Posição relativa
nas entradas de estrangeiros</t>
  </si>
  <si>
    <t>5.º</t>
  </si>
  <si>
    <t>3.º</t>
  </si>
  <si>
    <t>Macau (China)</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</si>
  <si>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</si>
  <si>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4.º</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</si>
  <si>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 [VEN] Instituto Nacional de Estadística.</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</si>
  <si>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t>
  </si>
  <si>
    <t>Gráfico elaborado pelo Observatório da Emigração, valores de: [DEU] Statistisches Bundesamt Deutschland; [AUS] Department of Immigration and Citizenship and Border Protection; [AUT] Statistics Austria; [BEL] Eurostat, Statistics Database, Population and Social Conditions;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</si>
  <si>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Quadro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Valor total de residentes nascidos no estrangeiro: United Nations Statistics Division; Valor de residentes nascidos em Portugal: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</si>
  <si>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Gráfico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</si>
  <si>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Oem</t>
  </si>
  <si>
    <t>Variação relativa
(em %)</t>
  </si>
  <si>
    <t>Variação
absoluta</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</si>
  <si>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</si>
  <si>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</si>
  <si>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t>Total de entradas</t>
  </si>
  <si>
    <t>Total dos nascidos no estrangeiro</t>
  </si>
  <si>
    <t>Total da população estrangeira</t>
  </si>
  <si>
    <t>Total das aquisições</t>
  </si>
  <si>
    <t>15.º</t>
  </si>
  <si>
    <r>
      <t xml:space="preserve">ÍNDICE </t>
    </r>
    <r>
      <rPr>
        <b/>
        <sz val="8"/>
        <color rgb="FFC00000"/>
        <rFont val="Wingdings 3"/>
        <family val="1"/>
        <charset val="2"/>
      </rPr>
      <t>Ç</t>
    </r>
  </si>
  <si>
    <t>Quadro elaborado pelo Observatório da Emigração, valores de: [DEU] Statistisches Bundesamt Deutschland; [AGO] Consulados de Angola em Portugal (Lisboa e Porto); [AUS] Department of Immigration and Citizenship and Border Protection; [AUT] Statistics Austria; [BEL] Statbel;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</si>
  <si>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Quadro elaborado pelo Observatório da Emigração, valores de: [DEU] Statistisches Bundesamt Deutschland; [AUS] Department of Immigration and Citizenship and Border Protection; [AUT] Statistics Austria; [BEL] Statbel;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</si>
  <si>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Total</t>
  </si>
  <si>
    <t>Por sexo</t>
  </si>
  <si>
    <t>Masculino</t>
  </si>
  <si>
    <t>Feminino</t>
  </si>
  <si>
    <t>Percentagem de mulheres no total</t>
  </si>
  <si>
    <t>Por grupo etário</t>
  </si>
  <si>
    <t>&gt; 65 anos</t>
  </si>
  <si>
    <t>40 a 64 anos</t>
  </si>
  <si>
    <t>15 a 39 anos</t>
  </si>
  <si>
    <t>&lt; 15 anos</t>
  </si>
  <si>
    <t>Percentagem de &gt; 65 anos no total</t>
  </si>
  <si>
    <r>
      <rPr>
        <b/>
        <sz val="9"/>
        <color rgb="FFC00000"/>
        <rFont val="Arial"/>
        <family val="2"/>
      </rPr>
      <t>Quadro 2.9</t>
    </r>
    <r>
      <rPr>
        <b/>
        <sz val="9"/>
        <rFont val="Arial"/>
        <family val="2"/>
      </rPr>
      <t xml:space="preserve"> Nascidos em Portugal residentes no estrangeiro por grupo etário, principais países de destino da emigração, 2020 ou último ano disponível</t>
    </r>
  </si>
  <si>
    <t>[AGO] Dados dos vistos de emigração permanente. 2019. [BEL] 2019. [USA] 2019. [FRA] 2019. [IRL] 2015. [ITA] 2019. [MOZ] 2016. [VEN] 2011.</t>
  </si>
  <si>
    <t>Percentagem de 15-64 anos no total</t>
  </si>
  <si>
    <t>Quadro elaborado pelo Observatório da Emigração, valores de:[DEU] Statistisches Bundesamt Deutschland; [AUS] Department of Immigration and Citizenship and Border Protection; [AUT] Statistics Austria; [BEL] Eurostat, Statistics Database, Population and Social Conditions;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</si>
  <si>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t>Gráfico elaborado pelo Observatório da Emigração, valores de:[DEU] Statistisches Bundesamt Deutschland; [AUS] Department of Immigration and Citizenship and Border Protection; [AUT] Statistics Austria; [BEL] Eurostat, Statistics Database, Population and Social Conditions;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</si>
  <si>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t>Quadro elaborado pelo Observatório da Emigração, valores de:[DEU] Statistisches Bundesamt Deutschland; [AUS] Department of Immigration and Citizenship and Border Protection; [AUT] Statistics Austria; [DNK] Denmark Statistik; [ESP] Instituto Nacional de Estadística; [NLD] Centraal Bureau voor de Statistiek; [ITA] Eurostat, Statistics Database, Population and Social Conditions; [LUX] Le Portail des Statistiques du Luxembourg; [GBR] Department for Work and Pensions; [SWE] Statistics Sweden; [CHE] Office Fédéral de la Statistique.</t>
  </si>
  <si>
    <t>Quadro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</si>
  <si>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Gráfico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</si>
  <si>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Quadro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</si>
  <si>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Gráfico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</si>
  <si>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Quadro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Central Statistics Office Ireland; [ITA] Istituto Nazionale di Statistica; [LUX] Le Portail des Statistiques du Luxembourg; [MAC] Direcção dos Serviços de Estatística e Censos, Governo da RAE de Macau [MOZ] Instituto Nacional de Estatística; [NOR] Statistics Norway; [GBR] UK National Statistics; [SWE] Statistics Sweden; [CHE] Office Fédéral de la Statistique.</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</si>
  <si>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</si>
  <si>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National de la Statistique et des Études Économiques; [NLD] Centraal Bureau voor de Statistiek; [IRL] Central Statistics Office Ireland; [ITA] Istituto Nazionale di Statistica; [LUX] Le Portail des Statistiques du Luxembourg; [MAC] Direção dos Serviços de Estatística e Censos, Governo da RAE de Macau [MOZ] Instituto Nacional de Estatística; [NOR] Statistics Norway; [GBR] UK National Statistics;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</si>
  <si>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</si>
  <si>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r>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US Census Bureau, Current Population Survey;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t>
    </r>
    <r>
      <rPr>
        <sz val="8"/>
        <color theme="1"/>
        <rFont val="Arial"/>
        <family val="2"/>
      </rPr>
      <t>; [MAC]  Direcção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 [Todos os países, registos consulares]: Direção Geral dos Assuntos Consulares e Comunidades Portuguesas (DGACCP).</t>
    </r>
  </si>
  <si>
    <r>
      <rPr>
        <b/>
        <sz val="9"/>
        <color rgb="FFC00000"/>
        <rFont val="Arial"/>
        <family val="2"/>
      </rPr>
      <t>Quadro 2.2</t>
    </r>
    <r>
      <rPr>
        <b/>
        <sz val="9"/>
        <rFont val="Arial"/>
        <family val="2"/>
      </rPr>
      <t xml:space="preserve"> Entradas de portugueses, principais países de destino da emigração, 2021 ou último ano disponível</t>
    </r>
  </si>
  <si>
    <r>
      <rPr>
        <b/>
        <sz val="9"/>
        <color rgb="FFC00000"/>
        <rFont val="Arial"/>
        <family val="2"/>
      </rPr>
      <t>Quadro 2.3</t>
    </r>
    <r>
      <rPr>
        <b/>
        <sz val="9"/>
        <rFont val="Arial"/>
        <family val="2"/>
      </rPr>
      <t xml:space="preserve"> Entradas de portugueses, principais países de destino da emigração, variação 2020-2021 ou últimos dois anos disponíveis</t>
    </r>
  </si>
  <si>
    <r>
      <rPr>
        <b/>
        <sz val="9"/>
        <color rgb="FFC00000"/>
        <rFont val="Arial"/>
        <family val="2"/>
      </rPr>
      <t>Quadro 2.4</t>
    </r>
    <r>
      <rPr>
        <b/>
        <sz val="9"/>
        <rFont val="Arial"/>
        <family val="2"/>
      </rPr>
      <t xml:space="preserve"> Entradas de portugueses por sexo, principais países de destino da emigração, 2021 ou último ano disponível</t>
    </r>
  </si>
  <si>
    <r>
      <rPr>
        <b/>
        <sz val="9"/>
        <color rgb="FFC00000"/>
        <rFont val="Arial"/>
        <family val="2"/>
      </rPr>
      <t>Quadro 2.5</t>
    </r>
    <r>
      <rPr>
        <b/>
        <sz val="9"/>
        <rFont val="Arial"/>
        <family val="2"/>
      </rPr>
      <t xml:space="preserve"> Entradas de portugueses por grupo etário, principais países de destino da emigração, 2021 ou último ano disponível</t>
    </r>
  </si>
  <si>
    <t>[DEU] Por questões de confidencialidade aplicados na fonte o total pode não corresponder à soma das categorias. [ITA] 2020. [GBR] No caso britânico os grupos etários na tabela não correspondem à informação estatística fornecida. O grupo "&lt;15" inclui todos os que têm menos de 18 anos, o grupo “15 a 39” inclui informação das pessoas entre 18 e 39 anos, o grupo “40 a 64” ” inclui informação das pessoas entre os 40 e os 59 anos e o grupo etário "&gt; 65" refere-se na realidade a todos os que tenham a partir de 60 anos. Por questões de confidencialidade aplicados na fonte o total pode não corresponder à soma das categorias. 2020, [SWE] Presumiu-se uma distribuição homogénea no grupo 35-44 para fazer a correspondência entre os grupos usados e os grupos disponibilizados no Statistics Sweden.</t>
  </si>
  <si>
    <r>
      <rPr>
        <b/>
        <sz val="9"/>
        <color rgb="FFC00000"/>
        <rFont val="Arial"/>
        <family val="2"/>
      </rPr>
      <t>Quadro 2.6</t>
    </r>
    <r>
      <rPr>
        <b/>
        <sz val="9"/>
        <rFont val="Arial"/>
        <family val="2"/>
      </rPr>
      <t xml:space="preserve"> Nascidos em Portugal residentes no estrangeiro, principais países de destino da emigração, 2021 ou último ano disponível</t>
    </r>
  </si>
  <si>
    <r>
      <rPr>
        <b/>
        <sz val="9"/>
        <color rgb="FFC00000"/>
        <rFont val="Arial"/>
        <family val="2"/>
      </rPr>
      <t>Quadro 2.7</t>
    </r>
    <r>
      <rPr>
        <b/>
        <sz val="9"/>
        <rFont val="Arial"/>
        <family val="2"/>
      </rPr>
      <t xml:space="preserve"> Nascidos em Portugal residentes no estrangeiro, principais países de destino da emigração, variação 2020-2021 ou últimos dois anos disponíveis</t>
    </r>
  </si>
  <si>
    <r>
      <rPr>
        <b/>
        <sz val="9"/>
        <color rgb="FFC00000"/>
        <rFont val="Arial"/>
        <family val="2"/>
      </rPr>
      <t>Quadro 2.8</t>
    </r>
    <r>
      <rPr>
        <b/>
        <sz val="9"/>
        <rFont val="Arial"/>
        <family val="2"/>
      </rPr>
      <t xml:space="preserve"> Nascidos em Portugal residentes no estrangeiro por sexo, principais países de destino da emigração, 2021 ou último ano disponível</t>
    </r>
  </si>
  <si>
    <r>
      <rPr>
        <b/>
        <sz val="9"/>
        <color rgb="FFC00000"/>
        <rFont val="Arial"/>
        <family val="2"/>
      </rPr>
      <t>Quadro 2.14</t>
    </r>
    <r>
      <rPr>
        <b/>
        <sz val="9"/>
        <rFont val="Arial"/>
        <family val="2"/>
      </rPr>
      <t xml:space="preserve"> Registos consulares de portugueses residentes no estrangeiro, principais países de destino da emigração, 2021</t>
    </r>
  </si>
  <si>
    <r>
      <rPr>
        <b/>
        <sz val="9"/>
        <color rgb="FFC00000"/>
        <rFont val="Arial"/>
        <family val="2"/>
      </rPr>
      <t>Quadro 2.10</t>
    </r>
    <r>
      <rPr>
        <b/>
        <sz val="9"/>
        <rFont val="Arial"/>
        <family val="2"/>
      </rPr>
      <t xml:space="preserve"> Aquisição de nacionalidade por portugueses residentes no estrangeiro, principais países de destino da emigração, 2021 ou último ano disponível</t>
    </r>
  </si>
  <si>
    <t>[AUS] 2020. [CAN] 2020. [FRA] 2020. [IRL] 2020. [ITA] 2020. [GBR] 2020.</t>
  </si>
  <si>
    <r>
      <rPr>
        <b/>
        <sz val="9"/>
        <color rgb="FFC00000"/>
        <rFont val="Arial"/>
        <family val="2"/>
      </rPr>
      <t>Quadro 2.11</t>
    </r>
    <r>
      <rPr>
        <b/>
        <sz val="9"/>
        <rFont val="Arial"/>
        <family val="2"/>
      </rPr>
      <t xml:space="preserve"> Aquisição de nacionalidade por portugueses residentes no estrangeiro, principais países de destino da emigração, variação 2020-2021 ou últimos dois anos disponíveis</t>
    </r>
  </si>
  <si>
    <r>
      <rPr>
        <b/>
        <sz val="9"/>
        <color rgb="FFC00000"/>
        <rFont val="Arial"/>
        <family val="2"/>
      </rPr>
      <t>Quadro 2.12</t>
    </r>
    <r>
      <rPr>
        <b/>
        <sz val="9"/>
        <rFont val="Arial"/>
        <family val="2"/>
      </rPr>
      <t xml:space="preserve"> Residentes no estrangeiro com nacionalidade portuguesa, principais países de destino da emigração, 2021 ou último ano disponível</t>
    </r>
  </si>
  <si>
    <r>
      <rPr>
        <b/>
        <sz val="9"/>
        <color rgb="FFC00000"/>
        <rFont val="Arial"/>
        <family val="2"/>
      </rPr>
      <t>Quadro 2.13</t>
    </r>
    <r>
      <rPr>
        <b/>
        <sz val="9"/>
        <rFont val="Arial"/>
        <family val="2"/>
      </rPr>
      <t xml:space="preserve"> Residentes no estrangeiro com nacionalidade portuguesa, principais países de destino da emigração, variação 2020-2021 ou últimos dois anos disponíveis</t>
    </r>
  </si>
  <si>
    <t>[USA] 2016-17. [FRA] Dados provisórios. [ITA] 2019-20. [GBR] 2019-20.</t>
  </si>
  <si>
    <r>
      <rPr>
        <b/>
        <sz val="9"/>
        <color rgb="FFC00000"/>
        <rFont val="Arial"/>
        <family val="2"/>
      </rPr>
      <t>Gráfico 2.1</t>
    </r>
    <r>
      <rPr>
        <b/>
        <sz val="9"/>
        <rFont val="Arial"/>
        <family val="2"/>
      </rPr>
      <t xml:space="preserve"> Entradas de portugueses, principais países de destino da emigração, 2021 ou último ano disponível</t>
    </r>
  </si>
  <si>
    <r>
      <rPr>
        <b/>
        <sz val="9"/>
        <color rgb="FFC00000"/>
        <rFont val="Arial"/>
        <family val="2"/>
      </rPr>
      <t>Gráfico 2.2</t>
    </r>
    <r>
      <rPr>
        <b/>
        <sz val="9"/>
        <rFont val="Arial"/>
        <family val="2"/>
      </rPr>
      <t xml:space="preserve">  Entradas de portugueses em percentagem das entradas de estrangeiros, principais países de destino da emigração, 2021 ou último ano disponível</t>
    </r>
  </si>
  <si>
    <r>
      <rPr>
        <b/>
        <sz val="9"/>
        <color rgb="FFC00000"/>
        <rFont val="Arial"/>
        <family val="2"/>
      </rPr>
      <t>Gráfico 2.3</t>
    </r>
    <r>
      <rPr>
        <b/>
        <sz val="9"/>
        <rFont val="Arial"/>
        <family val="2"/>
      </rPr>
      <t xml:space="preserve">  Entradas de portugueses, principais países de destino da emigração, variação 2020-2021 ou últimos dois anos disponíveis</t>
    </r>
  </si>
  <si>
    <t>França*</t>
  </si>
  <si>
    <t>Bélgica*</t>
  </si>
  <si>
    <t>Itália*</t>
  </si>
  <si>
    <t>Reino Unido*</t>
  </si>
  <si>
    <r>
      <rPr>
        <b/>
        <sz val="9"/>
        <color rgb="FFC00000"/>
        <rFont val="Arial"/>
        <family val="2"/>
      </rPr>
      <t>Gráfico 2.4</t>
    </r>
    <r>
      <rPr>
        <b/>
        <sz val="9"/>
        <rFont val="Arial"/>
        <family val="2"/>
      </rPr>
      <t xml:space="preserve">  Entradas de mulheres em percentagem do total de entradas de portugueses, principais países de destino da emigração, 2021 ou último ano disponível</t>
    </r>
  </si>
  <si>
    <t>[BEL] 2020. [FRA] 2020. [ITA] 2020. [GBR] 2020.</t>
  </si>
  <si>
    <r>
      <rPr>
        <b/>
        <sz val="9"/>
        <color rgb="FFC00000"/>
        <rFont val="Arial"/>
        <family val="2"/>
      </rPr>
      <t>Gráfico 2.5</t>
    </r>
    <r>
      <rPr>
        <b/>
        <sz val="9"/>
        <rFont val="Arial"/>
        <family val="2"/>
      </rPr>
      <t xml:space="preserve">  Entradas de portugueses com 15-64 anos em percentagem do total de entradas de portugueses, principais países de destino da emigração, 2021 ou último ano disponível</t>
    </r>
  </si>
  <si>
    <r>
      <rPr>
        <b/>
        <sz val="9"/>
        <color rgb="FFC00000"/>
        <rFont val="Arial"/>
        <family val="2"/>
      </rPr>
      <t>Gráfico 2.6</t>
    </r>
    <r>
      <rPr>
        <b/>
        <sz val="9"/>
        <rFont val="Arial"/>
        <family val="2"/>
      </rPr>
      <t xml:space="preserve">  Nascidos em Portugal residentes no estrangeiro, principais países de destino da emigração, 2021 ou último ano disponível</t>
    </r>
  </si>
  <si>
    <t>[DEU] Por questões de confidencialidade aplicados na fonte o total pode não corresponder à soma das categorias. [ITA] 2020. [GBR] No caso britânico os grupos etários na tabela não correspondem à informação estatística fornecida. O grupo "&lt;15" inclui todos os que têm menos de 18 anos, o grupo “15 a 39” inclui informação das pessoas entre 18 e 39 anos, o grupo “40 a 64” ” inclui informação das pessoas entre os 40 e os 59 anos e o grupo etário "&gt; 65" refere-se na realidade a todos os que tenham a partir de 60 anos. Por questões de confidencialidade aplicados na fonte o total pode não corresponder à soma das categorias. 2020.</t>
  </si>
  <si>
    <r>
      <rPr>
        <b/>
        <sz val="9"/>
        <color rgb="FFC00000"/>
        <rFont val="Arial"/>
        <family val="2"/>
      </rPr>
      <t>Gráfico 2.7</t>
    </r>
    <r>
      <rPr>
        <b/>
        <sz val="9"/>
        <rFont val="Arial"/>
        <family val="2"/>
      </rPr>
      <t xml:space="preserve">  Nascidos em Portugal residentes no estrangeiro em percentagem da população nascida no estrangeiro, principais países de destino da emigração, 2021 ou último ano disponível</t>
    </r>
  </si>
  <si>
    <r>
      <rPr>
        <b/>
        <sz val="9"/>
        <color rgb="FFC00000"/>
        <rFont val="Arial"/>
        <family val="2"/>
      </rPr>
      <t>Gráfico 2.8</t>
    </r>
    <r>
      <rPr>
        <b/>
        <sz val="9"/>
        <rFont val="Arial"/>
        <family val="2"/>
      </rPr>
      <t xml:space="preserve">  Nascidos em Portugal residentes no estrangeiro, principais países de destino da emigração, variação 2020-2021 ou últimos dois anos disponíveis</t>
    </r>
  </si>
  <si>
    <t>Representadas apenas as variações 2020-2021 ou, quando não estão disponíveis os dados para 2021, as variações 2019-2020 (assinaladas com *).</t>
  </si>
  <si>
    <r>
      <rPr>
        <b/>
        <sz val="9"/>
        <color rgb="FFC00000"/>
        <rFont val="Arial"/>
        <family val="2"/>
      </rPr>
      <t>Gráfico 2.9</t>
    </r>
    <r>
      <rPr>
        <b/>
        <sz val="9"/>
        <rFont val="Arial"/>
        <family val="2"/>
      </rPr>
      <t xml:space="preserve">  Mulheres nascidas em Portugal residentes no estrangeiro em percentagem do total de nascidos em Portugal residentes no estrangeiro, principais países de destino da emigração, 2021 ou último ano disponível</t>
    </r>
  </si>
  <si>
    <r>
      <rPr>
        <b/>
        <sz val="9"/>
        <color rgb="FFC00000"/>
        <rFont val="Arial"/>
        <family val="2"/>
      </rPr>
      <t>Gráfico 2.10</t>
    </r>
    <r>
      <rPr>
        <b/>
        <sz val="9"/>
        <rFont val="Arial"/>
        <family val="2"/>
      </rPr>
      <t xml:space="preserve">  Nascidos em Portugal residentes no estrangeiro com mais de 65 anos em percentagem do total de nascidos em Portugal residentes no estrangeiro, principais países de destino da emigração, 2021 ou último ano disponível</t>
    </r>
  </si>
  <si>
    <r>
      <rPr>
        <b/>
        <sz val="9"/>
        <color rgb="FFC00000"/>
        <rFont val="Arial"/>
        <family val="2"/>
      </rPr>
      <t>Gráfico 2.11</t>
    </r>
    <r>
      <rPr>
        <b/>
        <sz val="9"/>
        <rFont val="Arial"/>
        <family val="2"/>
      </rPr>
      <t xml:space="preserve">  Aquisição de nacionalidade por portugueses residentes no estrangeiro, principais países de destino da emigração, 2021 ou último ano disponível</t>
    </r>
  </si>
  <si>
    <t>Austrália*</t>
  </si>
  <si>
    <t>Canadá*</t>
  </si>
  <si>
    <t>Irlanda*</t>
  </si>
  <si>
    <r>
      <rPr>
        <b/>
        <sz val="9"/>
        <color rgb="FFC00000"/>
        <rFont val="Arial"/>
        <family val="2"/>
      </rPr>
      <t>Gráfico 2.12</t>
    </r>
    <r>
      <rPr>
        <b/>
        <sz val="9"/>
        <rFont val="Arial"/>
        <family val="2"/>
      </rPr>
      <t xml:space="preserve">  Aquisição de nacionalidade por portugueses residentes no estrangeiro, principais países de destino da emigração, variação 2020-2021 ou últimos dois anos disponíveis</t>
    </r>
  </si>
  <si>
    <r>
      <rPr>
        <b/>
        <sz val="9"/>
        <color rgb="FFC00000"/>
        <rFont val="Arial"/>
        <family val="2"/>
      </rPr>
      <t xml:space="preserve">Gráfico 2.13  </t>
    </r>
    <r>
      <rPr>
        <b/>
        <sz val="9"/>
        <rFont val="Arial"/>
        <family val="2"/>
      </rPr>
      <t>Residentes no estrangeiro com nacionalidade portuguesa, principais países de destino, 2021 ou último ano disponível</t>
    </r>
  </si>
  <si>
    <r>
      <rPr>
        <b/>
        <sz val="9"/>
        <color rgb="FFC00000"/>
        <rFont val="Arial"/>
        <family val="2"/>
      </rPr>
      <t>Gráfico 2.14</t>
    </r>
    <r>
      <rPr>
        <b/>
        <sz val="9"/>
        <rFont val="Arial"/>
        <family val="2"/>
      </rPr>
      <t xml:space="preserve">  Residentes no estrangeiro com nacionalidade portuguesa, principais países de destino da emigração, variação 2020-2021 ou últimos dois anos disponíveis</t>
    </r>
  </si>
  <si>
    <r>
      <rPr>
        <b/>
        <sz val="9"/>
        <color rgb="FFC00000"/>
        <rFont val="Arial"/>
        <family val="2"/>
      </rPr>
      <t xml:space="preserve">Gráfico 2.15 </t>
    </r>
    <r>
      <rPr>
        <b/>
        <sz val="9"/>
        <rFont val="Arial"/>
        <family val="2"/>
      </rPr>
      <t xml:space="preserve"> Registos consulares de portugueses residentes no estrangeiro, principais países de destino da emigração, 2021</t>
    </r>
  </si>
  <si>
    <t>http://www.observatorioemigracao.pt/np4/8218</t>
  </si>
  <si>
    <t>[BRA] 2010. [CPV] 2018. [FRA] Dados provisórios. [IRL] 2016. [LUX] Valor de residentes nascidos em Portugal foi concedido mediante pedido. 2018. [MOZ] 2007. [GBR] 2020. [VEN] 2011.</t>
  </si>
  <si>
    <t>[AUS] Por questões de arredondamentos na fonte o total pode não corresponder à soma das categorias. [BRA] 2010. [CPV] 2018. [CAN] Dados obtidos por amostragem (cerca de 25% da população total). [FRA] 2019. Por questões de arredondamentos na fonte o total pode não corresponder à soma das categorias. [IRL] 2016. [GBR] Por questões de arredondamentos na fonte o total pode não corresponder à soma das categorias. 2020. [VEN] 2011.</t>
  </si>
  <si>
    <t>[AUS] Por questões de arredondamentos na fonte o total pode não corresponder à soma das categorias. [BRA] 2010. Por questões de arredondamentos na fonte o total pode não corresponder à soma das categorias. [CAN] Dados obtidos por amostragem (cerca de 25% da população total). Presumiu-se uma distribuição homogénea no grupo 25-54 para fazer a correspondência entre os grupos usados e os grupos disponibilizados no Statistics of Canada. Por questões de arredondamentos na fonte o total pode não corresponder à soma das categorias. [FRA] 2019. No caso francês os grupos etários na tabela não correspondem à informação estatística fornecida. O grupo “15 a 39” inclui informação das pessoas entre os 15 e os 54 anos e o grupo etário "&gt; 65" refere-se na realidade a todos os que tenham mais de 55 anos [IRL] 2016. [NOR] O grupo “15 a 39” inclui informação das pessoas entre os 15 e os 64 anos. [VEN] 2011.</t>
  </si>
  <si>
    <t>[USA] 2017. [FRA] Dados provisórios. [IRL] 2016. [ITA] 2020. [MOZ] 2017. [GBR] 2020.</t>
  </si>
  <si>
    <t>[BRA] 2010. [CPV] 2018. [FRA] 2019. [IRL] 2016. [GBR] 2020. [VEN] 2011.</t>
  </si>
  <si>
    <t>[BRA] 2010. [FRA] 2019. No caso francês o grupo etário "&gt; 65" refere-se na realidade a todos os que tenham mais de 55 anos. [IRL] 2016. [VEN] 2011.</t>
  </si>
  <si>
    <r>
      <rPr>
        <b/>
        <sz val="9"/>
        <color rgb="FFC00000"/>
        <rFont val="Arial"/>
        <family val="2"/>
      </rPr>
      <t>Quadro 2.1</t>
    </r>
    <r>
      <rPr>
        <b/>
        <sz val="9"/>
        <rFont val="Arial"/>
        <family val="2"/>
      </rPr>
      <t xml:space="preserve"> Principais indicadores da emigração portuguesa, 2021 ou último ano disponível</t>
    </r>
  </si>
  <si>
    <t xml:space="preserve"> [ITA] Apenas contabiliza os cidadãos nacionais na Secção Consular da Embaixada de Portugal em Roma.</t>
  </si>
  <si>
    <t>[ITA] Apenas contabiliza os cidadãos nacionais na Secção Consular da Embaixada de Portugal em Roma.</t>
  </si>
  <si>
    <t>[BRA] 2010. [CPV] 2018. [FRA] Dados provisórios. [IRL] 2016. [LUX] Valor de residentes nascidos em Portugal foi concedido mediante pedido. 2018. [MOZ] 2007. [VEN] 2011.</t>
  </si>
  <si>
    <t>[FRA] Dados provisórios. [LUX] Valor de residentes nascidos em Portugal foi concedido mediante pedido. 2017-18.</t>
  </si>
  <si>
    <t>…</t>
  </si>
  <si>
    <t>[AGO] Dados dos vistos de emigração permanente. 2019. [BEL] 2020. [FRA] 2020. [IRL] 2015. [ITA] 2020. [MOZ] 2016. [GBR] Dado estimado. [VEN] 2011.</t>
  </si>
  <si>
    <t>[AGO] Dados dos vistos de emigração permanente. 2018-19. [BEL] 2019-20. [FRA] 2019-20. [IRL] 2014-15. [ITA] 2019-20. [MOZ] 2015-16. [GBR] Dado estimado para 2021.</t>
  </si>
  <si>
    <t>[AGO] Dados dos vistos de emigração permanente. [GBR] Dado estimado para 2021. Representadas apenas as variações 2020-2021 ou, quando não estão disponíveis os dados para 2021, as variações 2019-2020 (assinaladas com *).</t>
  </si>
  <si>
    <t>2 | Emigração para os principais países de destino</t>
  </si>
  <si>
    <t>Relatório Estatístico 2022</t>
  </si>
  <si>
    <t>[AUS] 2020. [CAN] 2020. [FRA] 2020. [IRL] 2020. [ITA] 2020.</t>
  </si>
  <si>
    <t>[AUS] 2019-20. [CAN] 2019-20. [FRA] 2019-20. [IRL] 2019-20.. [ITA]  2019-20.</t>
  </si>
  <si>
    <t>31 de janiero de 2023.</t>
  </si>
  <si>
    <t xml:space="preserve">[AGO] Dados dos vistos de emigração permanente. 2019. [AUS] Aquisição de nacionalidade: 2020. [BEL] Entradas de portugueses: 2020. [BRA] Nascidos em Portugal: 2010. [CPV] Nascidos em Portugal: 2018. [CAN] Aquisição de nacionalidade: 2020. [USA] População com nacionalidade portuguesa: 2017.  [FRA] Entradas de portugueses: 2020. Nascidos em Portugal: dados provisórios. População com nacionalidade portuguesa: dados provisórios. Aquisição de nacionalidade: 2020. [IRL] Entradas de portugueses: 2015. Nascidos em Portugal: 2016. População com nacionalidade portuguesa: 2016. Aquisição de nacionalidade: 2020. [ITA] Entradas de portugueses: 2020. Aquisição de nacionalidade: 2020. Registos consulares: Apenas contabiliza os cidadãos nacionais na Secção Consular da Embaixada de Portugal em Roma. [LUX] Nascidos em Portugal: valor de 2018 concedido mediante pedido. [MOZ] Entrada de portugueses: 2016. Nascidos em Portugal: 2007. População com nacionalidade portuguesa: 2017. [GBR] Entradas de portugueses: dado estimado. População com nacionalidade portuguesa: 2020. [VEN] Entradas de portugueses e Nascidos em Portugal: 2011.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</si>
</sst>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0;\-###\ ##0;0;"/>
    <numFmt numFmtId="167" formatCode="###\ ###\ ##0;\-###\ ###\ ##0;0;"/>
    <numFmt numFmtId="168" formatCode="##0.0;\-##0.0;0.0;"/>
    <numFmt numFmtId="169" formatCode="##0.0\ \|;\-##0.0\ \|;0.0\ \|;\ \|"/>
    <numFmt numFmtId="170" formatCode="#,##0\ "/>
  </numFmts>
  <fonts count="43"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Calibri"/>
      <family val="2"/>
      <scheme val="minor"/>
    </font>
    <font>
      <sz val="10"/>
      <name val="Arial"/>
      <family val="2"/>
    </font>
    <font>
      <b/>
      <sz val="11"/>
      <color theme="1"/>
      <name val="Calibri"/>
      <family val="2"/>
      <scheme val="minor"/>
    </font>
    <font>
      <u/>
      <sz val="11"/>
      <color theme="11"/>
      <name val="Calibri"/>
      <family val="2"/>
      <scheme val="minor"/>
    </font>
    <font>
      <b/>
      <sz val="8"/>
      <color rgb="FFFF0000"/>
      <name val="Arial"/>
      <family val="2"/>
    </font>
    <font>
      <sz val="8"/>
      <color theme="0"/>
      <name val="Arial"/>
      <family val="2"/>
    </font>
    <font>
      <strike/>
      <sz val="8"/>
      <color theme="1"/>
      <name val="Arial"/>
      <family val="2"/>
    </font>
    <font>
      <i/>
      <sz val="8"/>
      <name val="Arial"/>
      <family val="2"/>
    </font>
    <font>
      <b/>
      <sz val="8"/>
      <name val="Calibri"/>
      <family val="2"/>
      <scheme val="minor"/>
    </font>
    <font>
      <b/>
      <sz val="11"/>
      <name val="Calibri"/>
      <family val="2"/>
      <scheme val="minor"/>
    </font>
    <font>
      <sz val="8"/>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9">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auto="1"/>
      </left>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top style="thin">
        <color auto="1"/>
      </top>
      <bottom style="thin">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style="medium">
        <color auto="1"/>
      </bottom>
      <diagonal/>
    </border>
    <border>
      <left style="thin">
        <color auto="1"/>
      </left>
      <right style="thin">
        <color auto="1"/>
      </right>
      <top style="thin">
        <color auto="1"/>
      </top>
      <bottom style="thin">
        <color theme="4" tint="0.79998168889431442"/>
      </bottom>
      <diagonal/>
    </border>
    <border>
      <left style="thin">
        <color auto="1"/>
      </left>
      <right style="thin">
        <color auto="1"/>
      </right>
      <top style="thin">
        <color theme="4" tint="0.79998168889431442"/>
      </top>
      <bottom style="thin">
        <color theme="4" tint="0.79998168889431442"/>
      </bottom>
      <diagonal/>
    </border>
    <border>
      <left style="thin">
        <color auto="1"/>
      </left>
      <right style="thin">
        <color auto="1"/>
      </right>
      <top style="thin">
        <color theme="4" tint="0.79998168889431442"/>
      </top>
      <bottom style="medium">
        <color auto="1"/>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style="thin">
        <color auto="1"/>
      </left>
      <right/>
      <top style="thin">
        <color theme="4" tint="0.79998168889431442"/>
      </top>
      <bottom style="medium">
        <color auto="1"/>
      </bottom>
      <diagonal/>
    </border>
    <border>
      <left/>
      <right style="thin">
        <color auto="1"/>
      </right>
      <top style="thin">
        <color theme="4" tint="0.79998168889431442"/>
      </top>
      <bottom style="medium">
        <color auto="1"/>
      </bottom>
      <diagonal/>
    </border>
    <border>
      <left/>
      <right/>
      <top style="thin">
        <color auto="1"/>
      </top>
      <bottom/>
      <diagonal/>
    </border>
    <border>
      <left/>
      <right/>
      <top style="thin">
        <color theme="4" tint="0.79995117038483843"/>
      </top>
      <bottom style="thin">
        <color theme="4" tint="0.79998168889431442"/>
      </bottom>
      <diagonal/>
    </border>
  </borders>
  <cellStyleXfs count="29">
    <xf numFmtId="0" fontId="0" fillId="0" borderId="0"/>
    <xf numFmtId="0" fontId="17" fillId="0" borderId="0" applyNumberFormat="0" applyFill="0" applyBorder="0" applyAlignment="0" applyProtection="0"/>
    <xf numFmtId="0" fontId="25" fillId="0" borderId="0"/>
    <xf numFmtId="166" fontId="33" fillId="0" borderId="6" applyFill="0" applyProtection="0">
      <alignment horizontal="right" vertical="center" wrapText="1"/>
    </xf>
    <xf numFmtId="167" fontId="33" fillId="0" borderId="7" applyFill="0" applyProtection="0">
      <alignment horizontal="right" vertical="center" wrapText="1"/>
    </xf>
    <xf numFmtId="0" fontId="33" fillId="0" borderId="0" applyNumberFormat="0" applyFill="0" applyBorder="0" applyProtection="0">
      <alignment horizontal="left" vertical="center" wrapText="1"/>
    </xf>
    <xf numFmtId="168" fontId="33" fillId="0" borderId="0" applyFill="0" applyBorder="0" applyProtection="0">
      <alignment horizontal="right" vertical="center" wrapText="1"/>
    </xf>
    <xf numFmtId="169" fontId="33" fillId="0" borderId="4" applyFill="0" applyProtection="0">
      <alignment horizontal="right" vertical="center" wrapText="1"/>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260">
    <xf numFmtId="0" fontId="0" fillId="0" borderId="0" xfId="0"/>
    <xf numFmtId="3" fontId="18" fillId="0" borderId="0" xfId="0" applyNumberFormat="1" applyFont="1" applyAlignment="1">
      <alignment vertical="center"/>
    </xf>
    <xf numFmtId="0" fontId="0" fillId="0" borderId="0" xfId="0" applyAlignment="1">
      <alignment horizontal="left" vertical="center" indent="1"/>
    </xf>
    <xf numFmtId="3" fontId="17" fillId="0" borderId="0" xfId="0" applyNumberFormat="1" applyFont="1" applyAlignment="1">
      <alignment horizontal="left" vertical="center" indent="1"/>
    </xf>
    <xf numFmtId="3" fontId="17" fillId="0" borderId="0" xfId="0" applyNumberFormat="1" applyFont="1" applyAlignment="1">
      <alignment horizontal="right" vertical="center" indent="1"/>
    </xf>
    <xf numFmtId="0" fontId="0" fillId="0" borderId="0" xfId="0" applyAlignment="1">
      <alignment horizontal="left" indent="1"/>
    </xf>
    <xf numFmtId="3" fontId="18" fillId="0" borderId="0" xfId="0" applyNumberFormat="1" applyFont="1" applyAlignment="1">
      <alignment horizontal="left" vertical="center" indent="1"/>
    </xf>
    <xf numFmtId="0" fontId="20" fillId="0" borderId="0" xfId="0" applyFont="1" applyAlignment="1">
      <alignment horizontal="left" vertical="center" indent="1"/>
    </xf>
    <xf numFmtId="3"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left" vertical="center" wrapText="1" indent="1"/>
    </xf>
    <xf numFmtId="3" fontId="19" fillId="0" borderId="0" xfId="0" applyNumberFormat="1" applyFont="1" applyAlignment="1">
      <alignment horizontal="left" indent="1"/>
    </xf>
    <xf numFmtId="0" fontId="21" fillId="0" borderId="0" xfId="0" applyFont="1" applyAlignment="1">
      <alignment horizontal="left" indent="1"/>
    </xf>
    <xf numFmtId="3" fontId="18" fillId="0" borderId="0" xfId="0" applyNumberFormat="1" applyFont="1" applyAlignment="1">
      <alignment horizontal="left" indent="1"/>
    </xf>
    <xf numFmtId="0" fontId="0" fillId="0" borderId="0" xfId="0" applyAlignment="1">
      <alignment horizontal="left" wrapText="1" indent="1"/>
    </xf>
    <xf numFmtId="0" fontId="20" fillId="0" borderId="0" xfId="0" applyFont="1" applyAlignment="1">
      <alignment horizontal="left" vertical="center"/>
    </xf>
    <xf numFmtId="3" fontId="18" fillId="0" borderId="0" xfId="0" applyNumberFormat="1" applyFont="1" applyAlignment="1">
      <alignment horizontal="left" vertical="center"/>
    </xf>
    <xf numFmtId="0" fontId="18" fillId="0" borderId="0" xfId="0" applyFont="1" applyAlignment="1">
      <alignment horizontal="left" vertical="center"/>
    </xf>
    <xf numFmtId="14" fontId="18" fillId="0" borderId="0" xfId="0" applyNumberFormat="1" applyFont="1" applyAlignment="1">
      <alignment horizontal="left" vertical="center"/>
    </xf>
    <xf numFmtId="0" fontId="0" fillId="0" borderId="0" xfId="0" applyAlignment="1">
      <alignment horizontal="left" vertical="center"/>
    </xf>
    <xf numFmtId="3" fontId="18" fillId="0" borderId="0" xfId="0" applyNumberFormat="1" applyFont="1"/>
    <xf numFmtId="0" fontId="0" fillId="3" borderId="0" xfId="0" applyFill="1"/>
    <xf numFmtId="3" fontId="18" fillId="3" borderId="0" xfId="0" applyNumberFormat="1" applyFont="1" applyFill="1" applyAlignment="1">
      <alignment vertical="center"/>
    </xf>
    <xf numFmtId="3" fontId="23" fillId="3" borderId="0" xfId="0" applyNumberFormat="1" applyFont="1" applyFill="1" applyAlignment="1">
      <alignment horizontal="center" vertical="center"/>
    </xf>
    <xf numFmtId="3" fontId="23" fillId="0" borderId="0" xfId="0" applyNumberFormat="1" applyFont="1" applyAlignment="1">
      <alignment horizontal="center" vertical="center"/>
    </xf>
    <xf numFmtId="0" fontId="0" fillId="3" borderId="0" xfId="0" applyFill="1" applyAlignment="1">
      <alignment horizontal="right" indent="1"/>
    </xf>
    <xf numFmtId="3" fontId="19" fillId="0" borderId="0" xfId="0" applyNumberFormat="1" applyFont="1" applyAlignment="1">
      <alignment horizontal="right" vertical="top" indent="1"/>
    </xf>
    <xf numFmtId="0" fontId="0" fillId="2" borderId="0" xfId="0" applyFill="1"/>
    <xf numFmtId="0" fontId="18" fillId="0" borderId="0" xfId="0" applyFont="1" applyAlignment="1">
      <alignment horizontal="left" vertical="center" indent="1"/>
    </xf>
    <xf numFmtId="3" fontId="19" fillId="0" borderId="0" xfId="0" applyNumberFormat="1" applyFont="1" applyAlignment="1">
      <alignment horizontal="left" vertical="center"/>
    </xf>
    <xf numFmtId="0" fontId="18" fillId="0" borderId="0" xfId="0" applyFont="1" applyAlignment="1">
      <alignment horizontal="left"/>
    </xf>
    <xf numFmtId="0" fontId="18" fillId="0" borderId="0" xfId="0" applyFont="1" applyAlignment="1">
      <alignment horizontal="left" vertical="center" wrapText="1"/>
    </xf>
    <xf numFmtId="0" fontId="18" fillId="0" borderId="0" xfId="0" applyFont="1" applyAlignment="1">
      <alignment horizontal="left" vertical="center" wrapText="1" indent="1"/>
    </xf>
    <xf numFmtId="3" fontId="22" fillId="0" borderId="0" xfId="0" applyNumberFormat="1" applyFont="1" applyAlignment="1">
      <alignment horizontal="left" vertical="center" indent="1"/>
    </xf>
    <xf numFmtId="0" fontId="24" fillId="0" borderId="0" xfId="0" applyFont="1" applyAlignment="1">
      <alignment horizontal="left" vertical="center" indent="1"/>
    </xf>
    <xf numFmtId="0" fontId="28" fillId="0" borderId="0" xfId="1" applyFont="1" applyBorder="1" applyAlignment="1">
      <alignment horizontal="right" vertical="center" indent="1"/>
    </xf>
    <xf numFmtId="0" fontId="28" fillId="0" borderId="0" xfId="0" applyFont="1" applyAlignment="1">
      <alignment horizontal="left" vertical="top" indent="1"/>
    </xf>
    <xf numFmtId="3" fontId="16" fillId="0" borderId="9" xfId="0" applyNumberFormat="1" applyFont="1" applyBorder="1" applyAlignment="1">
      <alignment horizontal="center" vertical="center" wrapText="1"/>
    </xf>
    <xf numFmtId="3" fontId="16" fillId="0" borderId="8" xfId="0" applyNumberFormat="1" applyFont="1" applyBorder="1" applyAlignment="1">
      <alignment horizontal="center" vertical="center" wrapText="1"/>
    </xf>
    <xf numFmtId="3" fontId="18" fillId="0" borderId="0" xfId="0" applyNumberFormat="1" applyFont="1" applyAlignment="1">
      <alignment horizontal="right" vertical="center" wrapText="1" indent="1"/>
    </xf>
    <xf numFmtId="0" fontId="0" fillId="0" borderId="0" xfId="0" applyAlignment="1">
      <alignment horizontal="right" vertical="center" wrapText="1" indent="1"/>
    </xf>
    <xf numFmtId="3" fontId="16" fillId="0" borderId="4" xfId="0" applyNumberFormat="1" applyFont="1" applyBorder="1" applyAlignment="1">
      <alignment horizontal="center" vertical="center" wrapText="1"/>
    </xf>
    <xf numFmtId="0" fontId="17" fillId="0" borderId="0" xfId="0" applyFont="1" applyAlignment="1">
      <alignment horizontal="left" vertical="center"/>
    </xf>
    <xf numFmtId="0" fontId="0" fillId="3" borderId="0" xfId="0" applyFill="1" applyAlignment="1">
      <alignment horizontal="right"/>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3" fontId="15" fillId="0" borderId="0" xfId="0" applyNumberFormat="1" applyFont="1"/>
    <xf numFmtId="3" fontId="18" fillId="0" borderId="0" xfId="0" applyNumberFormat="1" applyFont="1" applyAlignment="1">
      <alignment horizontal="center" vertical="center"/>
    </xf>
    <xf numFmtId="3" fontId="16" fillId="0" borderId="0" xfId="0" applyNumberFormat="1" applyFont="1" applyAlignment="1">
      <alignment horizontal="left" vertical="center"/>
    </xf>
    <xf numFmtId="0" fontId="28" fillId="0" borderId="0" xfId="0" applyFont="1" applyAlignment="1">
      <alignment horizontal="left" vertical="center"/>
    </xf>
    <xf numFmtId="0" fontId="17" fillId="0" borderId="0" xfId="0" applyFont="1" applyAlignment="1">
      <alignment vertical="center"/>
    </xf>
    <xf numFmtId="0" fontId="16" fillId="0" borderId="0" xfId="0" applyFont="1" applyAlignment="1">
      <alignment horizontal="left" vertical="center"/>
    </xf>
    <xf numFmtId="0" fontId="16" fillId="0" borderId="0" xfId="1" applyFont="1" applyFill="1" applyAlignment="1">
      <alignment horizontal="left" vertical="center"/>
    </xf>
    <xf numFmtId="3" fontId="17" fillId="0" borderId="0" xfId="1" applyNumberFormat="1" applyFill="1" applyBorder="1" applyAlignment="1">
      <alignment horizontal="left" vertical="center" wrapText="1"/>
    </xf>
    <xf numFmtId="0" fontId="17" fillId="0" borderId="0" xfId="1" applyFill="1" applyBorder="1" applyAlignment="1">
      <alignment horizontal="left" vertical="center" wrapText="1"/>
    </xf>
    <xf numFmtId="3" fontId="17" fillId="3" borderId="0" xfId="0" applyNumberFormat="1" applyFont="1" applyFill="1" applyAlignment="1">
      <alignment horizontal="left" vertical="center" wrapText="1" indent="1"/>
    </xf>
    <xf numFmtId="3" fontId="17" fillId="3" borderId="0" xfId="0" applyNumberFormat="1" applyFont="1" applyFill="1" applyAlignment="1">
      <alignment horizontal="right" vertical="center" wrapText="1" indent="4"/>
    </xf>
    <xf numFmtId="3" fontId="17" fillId="3" borderId="0" xfId="0" applyNumberFormat="1" applyFont="1" applyFill="1" applyAlignment="1">
      <alignment horizontal="left" vertical="center" indent="1"/>
    </xf>
    <xf numFmtId="3" fontId="17" fillId="3" borderId="0" xfId="0" applyNumberFormat="1" applyFont="1" applyFill="1" applyAlignment="1">
      <alignment horizontal="right" vertical="center" indent="4"/>
    </xf>
    <xf numFmtId="3" fontId="17" fillId="3" borderId="0" xfId="0" applyNumberFormat="1" applyFont="1" applyFill="1" applyAlignment="1">
      <alignment horizontal="right" vertical="center" wrapText="1" indent="5"/>
    </xf>
    <xf numFmtId="3" fontId="17" fillId="3" borderId="0" xfId="0" applyNumberFormat="1" applyFont="1" applyFill="1" applyAlignment="1">
      <alignment horizontal="right" vertical="center" indent="5"/>
    </xf>
    <xf numFmtId="3" fontId="14" fillId="0" borderId="0" xfId="0" applyNumberFormat="1" applyFont="1" applyAlignment="1">
      <alignment vertical="center"/>
    </xf>
    <xf numFmtId="3" fontId="14" fillId="3" borderId="0" xfId="0" applyNumberFormat="1" applyFont="1" applyFill="1" applyAlignment="1">
      <alignment vertical="center"/>
    </xf>
    <xf numFmtId="3" fontId="36" fillId="0" borderId="0" xfId="0" applyNumberFormat="1" applyFont="1" applyAlignment="1">
      <alignment vertical="center"/>
    </xf>
    <xf numFmtId="3" fontId="16" fillId="0" borderId="1" xfId="0" applyNumberFormat="1" applyFont="1" applyBorder="1" applyAlignment="1">
      <alignment horizontal="left" vertical="center" indent="1"/>
    </xf>
    <xf numFmtId="0" fontId="16" fillId="0" borderId="1" xfId="0" applyFont="1" applyBorder="1" applyAlignment="1">
      <alignment horizontal="center" vertical="center"/>
    </xf>
    <xf numFmtId="3" fontId="17" fillId="0" borderId="0" xfId="0" applyNumberFormat="1" applyFont="1" applyAlignment="1">
      <alignment horizontal="right" vertical="center" indent="12"/>
    </xf>
    <xf numFmtId="3" fontId="12" fillId="0" borderId="0" xfId="0" applyNumberFormat="1" applyFont="1" applyAlignment="1">
      <alignment vertical="center"/>
    </xf>
    <xf numFmtId="0" fontId="12" fillId="0" borderId="0" xfId="0" applyFont="1" applyAlignment="1">
      <alignment vertical="center"/>
    </xf>
    <xf numFmtId="0" fontId="11" fillId="0" borderId="0" xfId="0" applyFont="1"/>
    <xf numFmtId="165" fontId="11" fillId="0" borderId="0" xfId="0" applyNumberFormat="1" applyFont="1"/>
    <xf numFmtId="3" fontId="11" fillId="0" borderId="0" xfId="0" applyNumberFormat="1" applyFont="1" applyAlignment="1">
      <alignment vertical="center"/>
    </xf>
    <xf numFmtId="0" fontId="11" fillId="0" borderId="0" xfId="0" applyFont="1" applyAlignment="1">
      <alignment vertical="center"/>
    </xf>
    <xf numFmtId="165" fontId="11" fillId="0" borderId="0" xfId="0" applyNumberFormat="1" applyFont="1" applyAlignment="1">
      <alignment vertical="center"/>
    </xf>
    <xf numFmtId="3" fontId="17" fillId="3" borderId="0" xfId="0" applyNumberFormat="1" applyFont="1" applyFill="1" applyAlignment="1">
      <alignment vertical="center" wrapText="1"/>
    </xf>
    <xf numFmtId="3" fontId="17" fillId="3" borderId="0" xfId="0" applyNumberFormat="1" applyFont="1" applyFill="1" applyAlignment="1">
      <alignment vertical="center"/>
    </xf>
    <xf numFmtId="0" fontId="17" fillId="0" borderId="0" xfId="0" applyFont="1" applyAlignment="1">
      <alignment horizontal="left" vertical="top"/>
    </xf>
    <xf numFmtId="0" fontId="9" fillId="0" borderId="0" xfId="0" applyFont="1" applyAlignment="1">
      <alignment vertical="center"/>
    </xf>
    <xf numFmtId="3" fontId="8" fillId="0" borderId="0" xfId="0" applyNumberFormat="1" applyFont="1" applyAlignment="1">
      <alignment vertical="center"/>
    </xf>
    <xf numFmtId="0" fontId="28" fillId="0" borderId="0" xfId="1" applyFont="1" applyFill="1" applyBorder="1" applyAlignment="1">
      <alignment horizontal="right" vertical="center" indent="1"/>
    </xf>
    <xf numFmtId="3" fontId="38" fillId="0" borderId="0" xfId="0" applyNumberFormat="1" applyFont="1" applyAlignment="1">
      <alignment vertical="center"/>
    </xf>
    <xf numFmtId="3" fontId="37" fillId="0" borderId="0" xfId="0" applyNumberFormat="1" applyFont="1" applyAlignment="1">
      <alignment vertical="center"/>
    </xf>
    <xf numFmtId="3" fontId="17" fillId="0" borderId="0" xfId="0" applyNumberFormat="1" applyFont="1" applyAlignment="1">
      <alignment vertical="center"/>
    </xf>
    <xf numFmtId="3" fontId="16" fillId="0" borderId="0" xfId="0" applyNumberFormat="1" applyFont="1" applyAlignment="1">
      <alignment horizontal="right" vertical="top" indent="1"/>
    </xf>
    <xf numFmtId="0" fontId="17" fillId="0" borderId="0" xfId="0" applyFont="1"/>
    <xf numFmtId="165" fontId="17" fillId="0" borderId="0" xfId="0" applyNumberFormat="1" applyFont="1"/>
    <xf numFmtId="0" fontId="24" fillId="0" borderId="0" xfId="0" applyFont="1" applyAlignment="1">
      <alignment horizontal="left" vertical="top" wrapText="1"/>
    </xf>
    <xf numFmtId="0" fontId="24" fillId="0" borderId="0" xfId="0" applyFont="1"/>
    <xf numFmtId="3" fontId="5" fillId="0" borderId="0" xfId="0" applyNumberFormat="1" applyFont="1" applyAlignment="1">
      <alignment vertical="center"/>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0" fontId="16" fillId="0" borderId="9" xfId="0" applyFont="1" applyBorder="1" applyAlignment="1">
      <alignment horizontal="center" vertical="center" wrapText="1"/>
    </xf>
    <xf numFmtId="1" fontId="16" fillId="0" borderId="12" xfId="0" applyNumberFormat="1" applyFont="1" applyBorder="1" applyAlignment="1">
      <alignment horizontal="center" vertical="center" wrapText="1"/>
    </xf>
    <xf numFmtId="3" fontId="11" fillId="0" borderId="0" xfId="0" applyNumberFormat="1" applyFont="1"/>
    <xf numFmtId="3" fontId="17" fillId="0" borderId="0" xfId="0" applyNumberFormat="1" applyFont="1"/>
    <xf numFmtId="0" fontId="4" fillId="0" borderId="0" xfId="0" applyFont="1"/>
    <xf numFmtId="3" fontId="4" fillId="0" borderId="0" xfId="0" applyNumberFormat="1" applyFont="1" applyAlignment="1">
      <alignment vertical="center"/>
    </xf>
    <xf numFmtId="164" fontId="18" fillId="0" borderId="0" xfId="0" applyNumberFormat="1" applyFont="1" applyAlignment="1">
      <alignment vertical="center"/>
    </xf>
    <xf numFmtId="1" fontId="16" fillId="0" borderId="8" xfId="0" applyNumberFormat="1" applyFont="1" applyBorder="1" applyAlignment="1">
      <alignment horizontal="center" vertical="center" wrapText="1"/>
    </xf>
    <xf numFmtId="3" fontId="39" fillId="0" borderId="0" xfId="0" applyNumberFormat="1" applyFont="1" applyAlignment="1">
      <alignment horizontal="right" vertical="center" wrapText="1" indent="1"/>
    </xf>
    <xf numFmtId="0" fontId="16" fillId="0" borderId="0" xfId="0" applyFont="1" applyAlignment="1">
      <alignment horizontal="left" vertical="top" indent="1"/>
    </xf>
    <xf numFmtId="3" fontId="17" fillId="0" borderId="0" xfId="0" applyNumberFormat="1" applyFont="1" applyAlignment="1">
      <alignment horizontal="left" vertical="top" wrapText="1"/>
    </xf>
    <xf numFmtId="0" fontId="0" fillId="0" borderId="0" xfId="0" applyAlignment="1">
      <alignment horizontal="left" vertical="top" wrapText="1"/>
    </xf>
    <xf numFmtId="3" fontId="17" fillId="0" borderId="15" xfId="0" applyNumberFormat="1" applyFont="1" applyBorder="1" applyAlignment="1">
      <alignment horizontal="left" vertical="center" wrapText="1" indent="1"/>
    </xf>
    <xf numFmtId="3" fontId="17" fillId="0" borderId="15" xfId="0" applyNumberFormat="1" applyFont="1" applyBorder="1" applyAlignment="1">
      <alignment horizontal="right" vertical="center" wrapText="1" indent="4"/>
    </xf>
    <xf numFmtId="3" fontId="17" fillId="0" borderId="15" xfId="0" applyNumberFormat="1" applyFont="1" applyBorder="1" applyAlignment="1">
      <alignment horizontal="right" vertical="center" wrapText="1" indent="5"/>
    </xf>
    <xf numFmtId="3" fontId="17" fillId="0" borderId="16" xfId="0" applyNumberFormat="1" applyFont="1" applyBorder="1" applyAlignment="1">
      <alignment horizontal="left" vertical="center" wrapText="1" indent="1"/>
    </xf>
    <xf numFmtId="3" fontId="17" fillId="0" borderId="16" xfId="0" applyNumberFormat="1" applyFont="1" applyBorder="1" applyAlignment="1">
      <alignment horizontal="right" vertical="center" wrapText="1" indent="4"/>
    </xf>
    <xf numFmtId="3" fontId="17" fillId="0" borderId="16" xfId="0" applyNumberFormat="1" applyFont="1" applyBorder="1" applyAlignment="1">
      <alignment horizontal="right" vertical="center" wrapText="1" indent="5"/>
    </xf>
    <xf numFmtId="3" fontId="17" fillId="0" borderId="16" xfId="0" applyNumberFormat="1" applyFont="1" applyBorder="1" applyAlignment="1">
      <alignment horizontal="left" vertical="center" indent="1"/>
    </xf>
    <xf numFmtId="3" fontId="17" fillId="0" borderId="16" xfId="0" applyNumberFormat="1" applyFont="1" applyBorder="1" applyAlignment="1">
      <alignment horizontal="right" vertical="center" indent="4"/>
    </xf>
    <xf numFmtId="3" fontId="17" fillId="0" borderId="16" xfId="0" applyNumberFormat="1" applyFont="1" applyBorder="1" applyAlignment="1">
      <alignment horizontal="right" vertical="center" indent="5"/>
    </xf>
    <xf numFmtId="3" fontId="17" fillId="0" borderId="17" xfId="0" applyNumberFormat="1" applyFont="1" applyBorder="1" applyAlignment="1">
      <alignment horizontal="left" vertical="center" indent="1"/>
    </xf>
    <xf numFmtId="3" fontId="17" fillId="0" borderId="17" xfId="0" applyNumberFormat="1" applyFont="1" applyBorder="1" applyAlignment="1">
      <alignment horizontal="right" vertical="center" indent="4"/>
    </xf>
    <xf numFmtId="3" fontId="17" fillId="0" borderId="17" xfId="0" applyNumberFormat="1" applyFont="1" applyBorder="1" applyAlignment="1">
      <alignment horizontal="right" vertical="center" indent="5"/>
    </xf>
    <xf numFmtId="3" fontId="17" fillId="0" borderId="18" xfId="0" applyNumberFormat="1" applyFont="1" applyBorder="1" applyAlignment="1">
      <alignment horizontal="right" vertical="center" wrapText="1" indent="4"/>
    </xf>
    <xf numFmtId="164" fontId="17" fillId="0" borderId="15" xfId="0" applyNumberFormat="1" applyFont="1" applyBorder="1" applyAlignment="1">
      <alignment horizontal="right" vertical="center" wrapText="1" indent="4"/>
    </xf>
    <xf numFmtId="0" fontId="17" fillId="0" borderId="15" xfId="0" applyFont="1" applyBorder="1" applyAlignment="1">
      <alignment horizontal="center" vertical="center"/>
    </xf>
    <xf numFmtId="3" fontId="17" fillId="0" borderId="19" xfId="0" applyNumberFormat="1" applyFont="1" applyBorder="1" applyAlignment="1">
      <alignment horizontal="right" vertical="center" wrapText="1" indent="4"/>
    </xf>
    <xf numFmtId="0" fontId="42" fillId="0" borderId="16" xfId="0" applyFont="1" applyBorder="1" applyAlignment="1">
      <alignment horizontal="center" vertical="center"/>
    </xf>
    <xf numFmtId="164" fontId="17" fillId="0" borderId="16" xfId="0" applyNumberFormat="1" applyFont="1" applyBorder="1" applyAlignment="1">
      <alignment horizontal="right" vertical="center" wrapText="1" indent="4"/>
    </xf>
    <xf numFmtId="0" fontId="17" fillId="0" borderId="16" xfId="0" applyFont="1" applyBorder="1" applyAlignment="1">
      <alignment horizontal="center" vertical="center"/>
    </xf>
    <xf numFmtId="3" fontId="17" fillId="0" borderId="19" xfId="0" applyNumberFormat="1" applyFont="1" applyBorder="1" applyAlignment="1">
      <alignment horizontal="right" vertical="center" indent="4"/>
    </xf>
    <xf numFmtId="164" fontId="17" fillId="0" borderId="16" xfId="0" applyNumberFormat="1" applyFont="1" applyBorder="1" applyAlignment="1">
      <alignment horizontal="right" vertical="center" indent="4"/>
    </xf>
    <xf numFmtId="3" fontId="17" fillId="0" borderId="20" xfId="0" applyNumberFormat="1" applyFont="1" applyBorder="1" applyAlignment="1">
      <alignment horizontal="right" vertical="center" indent="4"/>
    </xf>
    <xf numFmtId="164" fontId="17" fillId="0" borderId="17" xfId="0" applyNumberFormat="1" applyFont="1" applyBorder="1" applyAlignment="1">
      <alignment horizontal="right" vertical="center" indent="4"/>
    </xf>
    <xf numFmtId="0" fontId="17" fillId="0" borderId="17" xfId="0" applyFont="1" applyBorder="1" applyAlignment="1">
      <alignment horizontal="center" vertical="center"/>
    </xf>
    <xf numFmtId="3" fontId="17" fillId="0" borderId="21" xfId="0" applyNumberFormat="1" applyFont="1" applyBorder="1" applyAlignment="1">
      <alignment horizontal="right" vertical="center" wrapText="1" indent="5"/>
    </xf>
    <xf numFmtId="164" fontId="17" fillId="0" borderId="22" xfId="0" applyNumberFormat="1" applyFont="1" applyBorder="1" applyAlignment="1">
      <alignment horizontal="right" vertical="center" wrapText="1" indent="5"/>
    </xf>
    <xf numFmtId="3" fontId="17" fillId="0" borderId="15" xfId="0" applyNumberFormat="1" applyFont="1" applyBorder="1" applyAlignment="1">
      <alignment horizontal="right" vertical="center" indent="5"/>
    </xf>
    <xf numFmtId="165" fontId="17" fillId="0" borderId="15" xfId="0" applyNumberFormat="1" applyFont="1" applyBorder="1" applyAlignment="1">
      <alignment horizontal="right" vertical="center" indent="5"/>
    </xf>
    <xf numFmtId="3" fontId="17" fillId="0" borderId="23" xfId="0" applyNumberFormat="1" applyFont="1" applyBorder="1" applyAlignment="1">
      <alignment horizontal="right" vertical="center" wrapText="1" indent="5"/>
    </xf>
    <xf numFmtId="164" fontId="17" fillId="0" borderId="24" xfId="0" applyNumberFormat="1" applyFont="1" applyBorder="1" applyAlignment="1">
      <alignment horizontal="right" vertical="center" wrapText="1" indent="5"/>
    </xf>
    <xf numFmtId="165" fontId="17" fillId="0" borderId="16" xfId="0" applyNumberFormat="1" applyFont="1" applyBorder="1" applyAlignment="1">
      <alignment horizontal="right" vertical="center" indent="5"/>
    </xf>
    <xf numFmtId="3" fontId="17" fillId="0" borderId="23" xfId="0" applyNumberFormat="1" applyFont="1" applyBorder="1" applyAlignment="1">
      <alignment horizontal="right" vertical="center" indent="5"/>
    </xf>
    <xf numFmtId="164" fontId="17" fillId="0" borderId="24" xfId="0" applyNumberFormat="1" applyFont="1" applyBorder="1" applyAlignment="1">
      <alignment horizontal="right" vertical="center" indent="5"/>
    </xf>
    <xf numFmtId="3" fontId="17" fillId="0" borderId="25" xfId="0" applyNumberFormat="1" applyFont="1" applyBorder="1" applyAlignment="1">
      <alignment horizontal="right" vertical="center" indent="5"/>
    </xf>
    <xf numFmtId="164" fontId="17" fillId="0" borderId="26" xfId="0" applyNumberFormat="1" applyFont="1" applyBorder="1" applyAlignment="1">
      <alignment horizontal="right" vertical="center" indent="5"/>
    </xf>
    <xf numFmtId="165" fontId="17" fillId="0" borderId="17" xfId="0" applyNumberFormat="1" applyFont="1" applyBorder="1" applyAlignment="1">
      <alignment horizontal="right" vertical="center" indent="5"/>
    </xf>
    <xf numFmtId="170" fontId="17" fillId="0" borderId="18" xfId="0" applyNumberFormat="1" applyFont="1" applyBorder="1" applyAlignment="1">
      <alignment horizontal="right" vertical="center" wrapText="1" indent="2"/>
    </xf>
    <xf numFmtId="3" fontId="17" fillId="0" borderId="21" xfId="0" applyNumberFormat="1" applyFont="1" applyBorder="1" applyAlignment="1">
      <alignment horizontal="right" vertical="center" wrapText="1" indent="4"/>
    </xf>
    <xf numFmtId="165" fontId="17" fillId="0" borderId="15" xfId="0" applyNumberFormat="1" applyFont="1" applyBorder="1" applyAlignment="1">
      <alignment horizontal="right" vertical="center" wrapText="1" indent="5"/>
    </xf>
    <xf numFmtId="165" fontId="17" fillId="0" borderId="15" xfId="0" applyNumberFormat="1" applyFont="1" applyBorder="1" applyAlignment="1">
      <alignment horizontal="center" vertical="center" wrapText="1"/>
    </xf>
    <xf numFmtId="3" fontId="17" fillId="0" borderId="19" xfId="0" applyNumberFormat="1" applyFont="1" applyBorder="1" applyAlignment="1">
      <alignment horizontal="right" vertical="center" wrapText="1" indent="3"/>
    </xf>
    <xf numFmtId="3" fontId="17" fillId="0" borderId="23" xfId="0" applyNumberFormat="1" applyFont="1" applyBorder="1" applyAlignment="1">
      <alignment horizontal="right" vertical="center" wrapText="1" indent="4"/>
    </xf>
    <xf numFmtId="165" fontId="17" fillId="0" borderId="16" xfId="0" applyNumberFormat="1" applyFont="1" applyBorder="1" applyAlignment="1">
      <alignment horizontal="right" vertical="center" wrapText="1" indent="5"/>
    </xf>
    <xf numFmtId="165" fontId="17" fillId="0" borderId="16" xfId="0" applyNumberFormat="1" applyFont="1" applyBorder="1" applyAlignment="1">
      <alignment horizontal="center" vertical="center" wrapText="1"/>
    </xf>
    <xf numFmtId="3" fontId="17" fillId="0" borderId="19" xfId="0" applyNumberFormat="1" applyFont="1" applyBorder="1" applyAlignment="1">
      <alignment horizontal="right" vertical="center" indent="3"/>
    </xf>
    <xf numFmtId="3" fontId="17" fillId="0" borderId="23" xfId="0" applyNumberFormat="1" applyFont="1" applyBorder="1" applyAlignment="1">
      <alignment horizontal="right" vertical="center" indent="4"/>
    </xf>
    <xf numFmtId="165" fontId="17" fillId="0" borderId="16" xfId="0" applyNumberFormat="1" applyFont="1" applyBorder="1" applyAlignment="1">
      <alignment horizontal="center" vertical="center"/>
    </xf>
    <xf numFmtId="3" fontId="17" fillId="0" borderId="20" xfId="0" applyNumberFormat="1" applyFont="1" applyBorder="1" applyAlignment="1">
      <alignment horizontal="right" vertical="center" indent="3"/>
    </xf>
    <xf numFmtId="165" fontId="17" fillId="0" borderId="26" xfId="0" applyNumberFormat="1" applyFont="1" applyBorder="1" applyAlignment="1">
      <alignment horizontal="right" vertical="center" indent="5"/>
    </xf>
    <xf numFmtId="3" fontId="17" fillId="0" borderId="25" xfId="0" applyNumberFormat="1" applyFont="1" applyBorder="1" applyAlignment="1">
      <alignment horizontal="right" vertical="center" indent="4"/>
    </xf>
    <xf numFmtId="165" fontId="17" fillId="0" borderId="17" xfId="0" applyNumberFormat="1" applyFont="1" applyBorder="1" applyAlignment="1">
      <alignment horizontal="center" vertical="center"/>
    </xf>
    <xf numFmtId="3" fontId="17" fillId="0" borderId="18" xfId="0" applyNumberFormat="1" applyFont="1" applyBorder="1" applyAlignment="1">
      <alignment horizontal="right" vertical="center" wrapText="1" indent="7"/>
    </xf>
    <xf numFmtId="3" fontId="17" fillId="0" borderId="15" xfId="0" applyNumberFormat="1" applyFont="1" applyBorder="1" applyAlignment="1">
      <alignment horizontal="right" vertical="center" wrapText="1" indent="8"/>
    </xf>
    <xf numFmtId="164" fontId="17" fillId="0" borderId="15" xfId="0" applyNumberFormat="1" applyFont="1" applyBorder="1" applyAlignment="1">
      <alignment horizontal="right" vertical="center" wrapText="1" indent="8"/>
    </xf>
    <xf numFmtId="3" fontId="17" fillId="0" borderId="19" xfId="0" applyNumberFormat="1" applyFont="1" applyBorder="1" applyAlignment="1">
      <alignment horizontal="right" vertical="center" wrapText="1" indent="7"/>
    </xf>
    <xf numFmtId="3" fontId="17" fillId="0" borderId="16" xfId="0" applyNumberFormat="1" applyFont="1" applyBorder="1" applyAlignment="1">
      <alignment horizontal="right" vertical="center" wrapText="1" indent="8"/>
    </xf>
    <xf numFmtId="164" fontId="17" fillId="0" borderId="16" xfId="0" applyNumberFormat="1" applyFont="1" applyBorder="1" applyAlignment="1">
      <alignment horizontal="right" vertical="center" wrapText="1" indent="8"/>
    </xf>
    <xf numFmtId="3" fontId="17" fillId="0" borderId="19" xfId="0" applyNumberFormat="1" applyFont="1" applyBorder="1" applyAlignment="1">
      <alignment horizontal="right" vertical="center" indent="7"/>
    </xf>
    <xf numFmtId="3" fontId="17" fillId="0" borderId="16" xfId="0" applyNumberFormat="1" applyFont="1" applyBorder="1" applyAlignment="1">
      <alignment horizontal="right" vertical="center" indent="8"/>
    </xf>
    <xf numFmtId="164" fontId="17" fillId="0" borderId="16" xfId="0" applyNumberFormat="1" applyFont="1" applyBorder="1" applyAlignment="1">
      <alignment horizontal="right" vertical="center" indent="8"/>
    </xf>
    <xf numFmtId="3" fontId="17" fillId="0" borderId="20" xfId="0" applyNumberFormat="1" applyFont="1" applyBorder="1" applyAlignment="1">
      <alignment horizontal="right" vertical="center" indent="7"/>
    </xf>
    <xf numFmtId="3" fontId="17" fillId="0" borderId="17" xfId="0" applyNumberFormat="1" applyFont="1" applyBorder="1" applyAlignment="1">
      <alignment horizontal="right" vertical="center" indent="8"/>
    </xf>
    <xf numFmtId="164" fontId="17" fillId="0" borderId="17" xfId="0" applyNumberFormat="1" applyFont="1" applyBorder="1" applyAlignment="1">
      <alignment horizontal="right" vertical="center" indent="8"/>
    </xf>
    <xf numFmtId="3" fontId="17" fillId="0" borderId="18" xfId="0" applyNumberFormat="1" applyFont="1" applyBorder="1" applyAlignment="1">
      <alignment horizontal="right" vertical="center" wrapText="1" indent="2"/>
    </xf>
    <xf numFmtId="3" fontId="17" fillId="0" borderId="16" xfId="0" applyNumberFormat="1" applyFont="1" applyBorder="1" applyAlignment="1">
      <alignment horizontal="right" vertical="center" wrapText="1" indent="12"/>
    </xf>
    <xf numFmtId="3" fontId="17" fillId="0" borderId="16" xfId="0" quotePrefix="1" applyNumberFormat="1" applyFont="1" applyBorder="1" applyAlignment="1">
      <alignment horizontal="left" vertical="center" wrapText="1" indent="1"/>
    </xf>
    <xf numFmtId="3" fontId="17" fillId="0" borderId="16" xfId="0" applyNumberFormat="1" applyFont="1" applyBorder="1" applyAlignment="1">
      <alignment horizontal="right" vertical="center" indent="12"/>
    </xf>
    <xf numFmtId="3" fontId="17" fillId="0" borderId="17" xfId="0" applyNumberFormat="1" applyFont="1" applyBorder="1" applyAlignment="1">
      <alignment horizontal="right" vertical="center" indent="12"/>
    </xf>
    <xf numFmtId="3" fontId="17" fillId="0" borderId="24" xfId="0" applyNumberFormat="1" applyFont="1" applyBorder="1" applyAlignment="1">
      <alignment horizontal="left" vertical="center" indent="1"/>
    </xf>
    <xf numFmtId="165" fontId="17" fillId="0" borderId="15" xfId="0" applyNumberFormat="1" applyFont="1" applyBorder="1" applyAlignment="1">
      <alignment horizontal="center" vertical="center"/>
    </xf>
    <xf numFmtId="3" fontId="3" fillId="0" borderId="0" xfId="0" applyNumberFormat="1" applyFont="1" applyAlignment="1">
      <alignment vertical="center"/>
    </xf>
    <xf numFmtId="0" fontId="3" fillId="0" borderId="0" xfId="0" applyFont="1"/>
    <xf numFmtId="0" fontId="3" fillId="0" borderId="0" xfId="0" applyFont="1" applyAlignment="1">
      <alignment vertical="center"/>
    </xf>
    <xf numFmtId="0" fontId="24" fillId="0" borderId="0" xfId="0" applyFont="1" applyAlignment="1">
      <alignment vertical="top" wrapText="1"/>
    </xf>
    <xf numFmtId="4" fontId="18" fillId="0" borderId="0" xfId="0" applyNumberFormat="1" applyFont="1" applyAlignment="1">
      <alignment vertical="center"/>
    </xf>
    <xf numFmtId="165" fontId="27" fillId="0" borderId="0" xfId="0" applyNumberFormat="1" applyFont="1"/>
    <xf numFmtId="3" fontId="17" fillId="0" borderId="15" xfId="0" applyNumberFormat="1" applyFont="1" applyBorder="1" applyAlignment="1">
      <alignment horizontal="right" vertical="center" wrapText="1" indent="6"/>
    </xf>
    <xf numFmtId="3" fontId="17" fillId="0" borderId="16" xfId="0" applyNumberFormat="1" applyFont="1" applyBorder="1" applyAlignment="1">
      <alignment horizontal="right" vertical="center" wrapText="1" indent="6"/>
    </xf>
    <xf numFmtId="3" fontId="17" fillId="0" borderId="16" xfId="0" applyNumberFormat="1" applyFont="1" applyBorder="1" applyAlignment="1">
      <alignment horizontal="right" vertical="center" indent="6"/>
    </xf>
    <xf numFmtId="3" fontId="17" fillId="0" borderId="17" xfId="0" applyNumberFormat="1" applyFont="1" applyBorder="1" applyAlignment="1">
      <alignment horizontal="right" vertical="center" indent="6"/>
    </xf>
    <xf numFmtId="3" fontId="17" fillId="0" borderId="18" xfId="0" applyNumberFormat="1" applyFont="1" applyBorder="1" applyAlignment="1">
      <alignment horizontal="right" vertical="center" wrapText="1" indent="5"/>
    </xf>
    <xf numFmtId="3" fontId="17" fillId="0" borderId="19" xfId="0" applyNumberFormat="1" applyFont="1" applyBorder="1" applyAlignment="1">
      <alignment horizontal="right" vertical="center" wrapText="1" indent="5"/>
    </xf>
    <xf numFmtId="3" fontId="17" fillId="0" borderId="19" xfId="0" applyNumberFormat="1" applyFont="1" applyBorder="1" applyAlignment="1">
      <alignment horizontal="right" vertical="center" indent="5"/>
    </xf>
    <xf numFmtId="3" fontId="17" fillId="0" borderId="20" xfId="0" applyNumberFormat="1" applyFont="1" applyBorder="1" applyAlignment="1">
      <alignment horizontal="right" vertical="center" indent="5"/>
    </xf>
    <xf numFmtId="3" fontId="1" fillId="0" borderId="0" xfId="0" applyNumberFormat="1" applyFont="1" applyAlignment="1">
      <alignment vertical="center"/>
    </xf>
    <xf numFmtId="0" fontId="17" fillId="0" borderId="0" xfId="1" applyFill="1" applyAlignment="1">
      <alignment horizontal="left" vertical="center" wrapText="1"/>
    </xf>
    <xf numFmtId="0" fontId="1" fillId="0" borderId="0" xfId="0" applyFont="1" applyAlignment="1">
      <alignment vertical="center"/>
    </xf>
    <xf numFmtId="1" fontId="11" fillId="0" borderId="0" xfId="0" applyNumberFormat="1" applyFont="1"/>
    <xf numFmtId="0" fontId="1" fillId="0" borderId="0" xfId="0" applyFont="1"/>
    <xf numFmtId="3" fontId="17" fillId="0" borderId="27" xfId="0" applyNumberFormat="1" applyFont="1" applyBorder="1" applyAlignment="1">
      <alignment horizontal="right" vertical="center" wrapText="1" indent="12"/>
    </xf>
    <xf numFmtId="3" fontId="17" fillId="0" borderId="28" xfId="0" applyNumberFormat="1" applyFont="1" applyBorder="1" applyAlignment="1">
      <alignment horizontal="right" vertical="center" wrapText="1" indent="12"/>
    </xf>
    <xf numFmtId="3" fontId="17" fillId="0" borderId="0" xfId="0" applyNumberFormat="1" applyFont="1" applyAlignment="1">
      <alignment vertical="top"/>
    </xf>
    <xf numFmtId="0" fontId="24" fillId="0" borderId="0" xfId="0" applyFont="1" applyAlignment="1">
      <alignment vertical="top"/>
    </xf>
    <xf numFmtId="3" fontId="1" fillId="0" borderId="0" xfId="0" applyNumberFormat="1" applyFont="1"/>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0" fontId="17" fillId="0" borderId="0" xfId="1" quotePrefix="1" applyFill="1" applyAlignment="1">
      <alignment horizontal="left" vertical="top" wrapText="1"/>
    </xf>
    <xf numFmtId="0" fontId="17" fillId="0" borderId="0" xfId="1" applyAlignment="1">
      <alignment horizontal="left" vertical="top" wrapText="1"/>
    </xf>
    <xf numFmtId="0" fontId="7" fillId="0" borderId="9"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12" xfId="0" applyFont="1" applyBorder="1" applyAlignment="1">
      <alignment horizontal="left" vertical="center" wrapText="1" indent="1"/>
    </xf>
    <xf numFmtId="3" fontId="17" fillId="0" borderId="0" xfId="0" quotePrefix="1" applyNumberFormat="1" applyFont="1" applyAlignment="1">
      <alignment vertical="center"/>
    </xf>
    <xf numFmtId="0" fontId="24" fillId="0" borderId="0" xfId="0" applyFont="1" applyAlignment="1">
      <alignment vertical="center"/>
    </xf>
    <xf numFmtId="0" fontId="17" fillId="0" borderId="0" xfId="1" applyFill="1" applyAlignment="1">
      <alignment horizontal="left" vertical="center" wrapText="1"/>
    </xf>
    <xf numFmtId="3" fontId="16" fillId="0" borderId="0" xfId="0" applyNumberFormat="1" applyFont="1" applyAlignment="1">
      <alignment horizontal="left" vertical="center" wrapText="1"/>
    </xf>
    <xf numFmtId="0" fontId="24" fillId="0" borderId="0" xfId="0" applyFont="1" applyAlignment="1">
      <alignment horizontal="left" vertical="center" wrapText="1"/>
    </xf>
    <xf numFmtId="3" fontId="26" fillId="0" borderId="0" xfId="0" applyNumberFormat="1" applyFont="1" applyAlignment="1">
      <alignment horizontal="left" wrapText="1"/>
    </xf>
    <xf numFmtId="0" fontId="27" fillId="0" borderId="0" xfId="0" applyFont="1" applyAlignment="1">
      <alignment horizontal="left" wrapText="1"/>
    </xf>
    <xf numFmtId="0" fontId="0" fillId="0" borderId="0" xfId="0" applyAlignment="1">
      <alignment horizontal="left" wrapText="1"/>
    </xf>
    <xf numFmtId="0" fontId="16" fillId="0" borderId="0" xfId="0" applyFont="1" applyAlignment="1">
      <alignment horizontal="left" vertical="top" wrapText="1"/>
    </xf>
    <xf numFmtId="0" fontId="24" fillId="0" borderId="0" xfId="0" applyFont="1" applyAlignment="1">
      <alignment horizontal="left" vertical="top" wrapText="1"/>
    </xf>
    <xf numFmtId="3" fontId="31"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 fillId="0" borderId="0" xfId="0" applyNumberFormat="1" applyFont="1" applyAlignment="1">
      <alignment horizontal="left" vertical="top" wrapText="1"/>
    </xf>
    <xf numFmtId="0" fontId="0" fillId="0" borderId="0" xfId="0" applyAlignment="1">
      <alignment wrapText="1"/>
    </xf>
    <xf numFmtId="3" fontId="17" fillId="3" borderId="0" xfId="0" applyNumberFormat="1" applyFont="1" applyFill="1" applyAlignment="1">
      <alignment horizontal="left" vertical="top" wrapText="1"/>
    </xf>
    <xf numFmtId="0" fontId="24" fillId="3" borderId="0" xfId="0" applyFont="1" applyFill="1" applyAlignment="1">
      <alignment horizontal="left" vertical="top" wrapText="1"/>
    </xf>
    <xf numFmtId="3" fontId="17" fillId="0" borderId="0" xfId="0" applyNumberFormat="1" applyFont="1" applyAlignment="1">
      <alignment horizontal="left"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vertical="top" wrapText="1"/>
    </xf>
    <xf numFmtId="3" fontId="17" fillId="0" borderId="0" xfId="0" applyNumberFormat="1" applyFont="1" applyAlignment="1">
      <alignment horizontal="center" vertical="top" wrapText="1"/>
    </xf>
    <xf numFmtId="3" fontId="31" fillId="0" borderId="0" xfId="0" applyNumberFormat="1" applyFont="1" applyAlignment="1">
      <alignment horizontal="left" vertical="center" wrapText="1"/>
    </xf>
    <xf numFmtId="0" fontId="0" fillId="0" borderId="0" xfId="0" applyAlignment="1">
      <alignment horizontal="left" vertical="center" wrapText="1"/>
    </xf>
    <xf numFmtId="0" fontId="0" fillId="0" borderId="0" xfId="0"/>
    <xf numFmtId="0" fontId="17" fillId="0" borderId="0" xfId="0" applyFont="1" applyAlignment="1">
      <alignment horizontal="left" vertical="top" wrapText="1"/>
    </xf>
    <xf numFmtId="0" fontId="16" fillId="0" borderId="13" xfId="0" applyFont="1" applyBorder="1" applyAlignment="1">
      <alignment horizontal="center" vertical="center" wrapText="1"/>
    </xf>
    <xf numFmtId="0" fontId="40" fillId="0" borderId="3" xfId="0" applyFont="1" applyBorder="1" applyAlignment="1">
      <alignment horizontal="center" vertical="center" wrapText="1"/>
    </xf>
    <xf numFmtId="0" fontId="24" fillId="0" borderId="3" xfId="0" applyFont="1" applyBorder="1"/>
    <xf numFmtId="3" fontId="16" fillId="0" borderId="3" xfId="0" applyNumberFormat="1" applyFont="1" applyBorder="1" applyAlignment="1">
      <alignment horizontal="left" vertical="center" wrapText="1" indent="1"/>
    </xf>
    <xf numFmtId="0" fontId="24" fillId="0" borderId="4" xfId="0" applyFont="1" applyBorder="1" applyAlignment="1">
      <alignment horizontal="left" vertical="center" wrapText="1" indent="1"/>
    </xf>
    <xf numFmtId="0" fontId="16"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4" xfId="0" applyBorder="1" applyAlignment="1">
      <alignment horizontal="center" vertical="center" wrapText="1"/>
    </xf>
    <xf numFmtId="0" fontId="24" fillId="0" borderId="0" xfId="0" applyFont="1" applyAlignment="1">
      <alignment wrapText="1"/>
    </xf>
    <xf numFmtId="3" fontId="6" fillId="0" borderId="0" xfId="0" applyNumberFormat="1" applyFont="1" applyAlignment="1">
      <alignment horizontal="left" vertical="top" wrapText="1"/>
    </xf>
    <xf numFmtId="3" fontId="10" fillId="0" borderId="0" xfId="0" applyNumberFormat="1" applyFont="1" applyAlignment="1">
      <alignment horizontal="left" vertical="top" wrapText="1"/>
    </xf>
    <xf numFmtId="3" fontId="16" fillId="0" borderId="10" xfId="0" applyNumberFormat="1" applyFont="1" applyBorder="1" applyAlignment="1">
      <alignment horizontal="center" vertical="center" wrapText="1"/>
    </xf>
    <xf numFmtId="0" fontId="0" fillId="0" borderId="11" xfId="0" applyBorder="1" applyAlignment="1">
      <alignment horizontal="center" vertical="center" wrapText="1"/>
    </xf>
    <xf numFmtId="3" fontId="16" fillId="0" borderId="5"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left" vertical="center" wrapText="1" indent="1"/>
    </xf>
    <xf numFmtId="0" fontId="34" fillId="0" borderId="1" xfId="0" applyFont="1" applyBorder="1" applyAlignment="1">
      <alignment horizontal="center" vertical="center" wrapText="1"/>
    </xf>
    <xf numFmtId="0" fontId="0" fillId="0" borderId="1" xfId="0" applyBorder="1" applyAlignment="1">
      <alignment wrapText="1"/>
    </xf>
    <xf numFmtId="0" fontId="32" fillId="0" borderId="2" xfId="0" applyFont="1" applyBorder="1" applyAlignment="1">
      <alignment horizontal="left" vertical="center" wrapText="1"/>
    </xf>
    <xf numFmtId="0" fontId="0" fillId="0" borderId="2" xfId="0" applyBorder="1" applyAlignment="1">
      <alignment vertical="center"/>
    </xf>
    <xf numFmtId="0" fontId="40" fillId="0" borderId="1" xfId="0" applyFont="1" applyBorder="1" applyAlignment="1">
      <alignment horizontal="center" vertical="center" wrapText="1"/>
    </xf>
    <xf numFmtId="3" fontId="31" fillId="3" borderId="2" xfId="0" applyNumberFormat="1" applyFont="1" applyFill="1" applyBorder="1" applyAlignment="1">
      <alignment horizontal="left" vertical="center" wrapText="1"/>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41" fillId="0" borderId="1" xfId="0" applyFont="1" applyBorder="1" applyAlignment="1">
      <alignment horizontal="center" vertical="center" wrapText="1"/>
    </xf>
    <xf numFmtId="0" fontId="13" fillId="0" borderId="0" xfId="0" applyFont="1" applyAlignment="1">
      <alignment horizontal="left" vertical="top" wrapText="1"/>
    </xf>
    <xf numFmtId="0" fontId="32" fillId="0" borderId="0" xfId="0" applyFont="1" applyAlignment="1">
      <alignment horizontal="left" vertical="center" wrapText="1"/>
    </xf>
    <xf numFmtId="3" fontId="17" fillId="0" borderId="0" xfId="0" applyNumberFormat="1" applyFont="1" applyAlignment="1">
      <alignment vertical="top" wrapText="1"/>
    </xf>
    <xf numFmtId="3" fontId="13" fillId="0" borderId="0" xfId="0" applyNumberFormat="1" applyFont="1" applyAlignment="1">
      <alignment horizontal="left" vertical="top" wrapText="1"/>
    </xf>
  </cellXfs>
  <cellStyles count="29">
    <cellStyle name="Hiperligação" xfId="1" builtinId="8" customBuilti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Hiperligação Visitada" xfId="24" builtinId="9" hidden="1"/>
    <cellStyle name="Hiperligação Visitada" xfId="25" builtinId="9" hidden="1"/>
    <cellStyle name="Hiperligação Visitada" xfId="26" builtinId="9" hidden="1"/>
    <cellStyle name="Hiperligação Visitada" xfId="27" builtinId="9" hidden="1"/>
    <cellStyle name="Hiperligação Visitada" xfId="28" builtinId="9" hidden="1"/>
    <cellStyle name="Normal" xfId="0" builtinId="0"/>
    <cellStyle name="Normal 54" xfId="2" xr:uid="{00000000-0005-0000-0000-000017000000}"/>
    <cellStyle name="ss15" xfId="5" xr:uid="{00000000-0005-0000-0000-000018000000}"/>
    <cellStyle name="ss16" xfId="3" xr:uid="{00000000-0005-0000-0000-000019000000}"/>
    <cellStyle name="ss17" xfId="6" xr:uid="{00000000-0005-0000-0000-00001A000000}"/>
    <cellStyle name="ss22" xfId="4" xr:uid="{00000000-0005-0000-0000-00001B000000}"/>
    <cellStyle name="ss23" xfId="7"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2.1'!$B$50:$B$71</c:f>
              <c:strCache>
                <c:ptCount val="22"/>
                <c:pt idx="0">
                  <c:v>Macau (China)</c:v>
                </c:pt>
                <c:pt idx="1">
                  <c:v>Austrália</c:v>
                </c:pt>
                <c:pt idx="2">
                  <c:v>Suécia</c:v>
                </c:pt>
                <c:pt idx="3">
                  <c:v>Irlanda</c:v>
                </c:pt>
                <c:pt idx="4">
                  <c:v>Itália</c:v>
                </c:pt>
                <c:pt idx="5">
                  <c:v>Brasil</c:v>
                </c:pt>
                <c:pt idx="6">
                  <c:v>Venezuela</c:v>
                </c:pt>
                <c:pt idx="7">
                  <c:v>Noruega</c:v>
                </c:pt>
                <c:pt idx="8">
                  <c:v>Áustria</c:v>
                </c:pt>
                <c:pt idx="9">
                  <c:v>EUA</c:v>
                </c:pt>
                <c:pt idx="10">
                  <c:v>Canadá</c:v>
                </c:pt>
                <c:pt idx="11">
                  <c:v>Moçambique</c:v>
                </c:pt>
                <c:pt idx="12">
                  <c:v>Dinamarca</c:v>
                </c:pt>
                <c:pt idx="13">
                  <c:v>Angola</c:v>
                </c:pt>
                <c:pt idx="14">
                  <c:v>Bélgica</c:v>
                </c:pt>
                <c:pt idx="15">
                  <c:v>Holanda</c:v>
                </c:pt>
                <c:pt idx="16">
                  <c:v>Luxemburgo</c:v>
                </c:pt>
                <c:pt idx="17">
                  <c:v>Alemanha</c:v>
                </c:pt>
                <c:pt idx="18">
                  <c:v>França</c:v>
                </c:pt>
                <c:pt idx="19">
                  <c:v>Suíça</c:v>
                </c:pt>
                <c:pt idx="20">
                  <c:v>Espanha</c:v>
                </c:pt>
                <c:pt idx="21">
                  <c:v>Reino Unido</c:v>
                </c:pt>
              </c:strCache>
            </c:strRef>
          </c:cat>
          <c:val>
            <c:numRef>
              <c:f>'Gráfico 2.1'!$C$50:$C$71</c:f>
              <c:numCache>
                <c:formatCode>#,##0</c:formatCode>
                <c:ptCount val="22"/>
                <c:pt idx="0">
                  <c:v>18</c:v>
                </c:pt>
                <c:pt idx="1">
                  <c:v>20</c:v>
                </c:pt>
                <c:pt idx="2">
                  <c:v>408</c:v>
                </c:pt>
                <c:pt idx="3">
                  <c:v>426</c:v>
                </c:pt>
                <c:pt idx="4">
                  <c:v>429</c:v>
                </c:pt>
                <c:pt idx="5">
                  <c:v>461</c:v>
                </c:pt>
                <c:pt idx="6" formatCode="General">
                  <c:v>532</c:v>
                </c:pt>
                <c:pt idx="7">
                  <c:v>576</c:v>
                </c:pt>
                <c:pt idx="8">
                  <c:v>669</c:v>
                </c:pt>
                <c:pt idx="9">
                  <c:v>750</c:v>
                </c:pt>
                <c:pt idx="10" formatCode="General">
                  <c:v>890</c:v>
                </c:pt>
                <c:pt idx="11">
                  <c:v>1439</c:v>
                </c:pt>
                <c:pt idx="12">
                  <c:v>1609</c:v>
                </c:pt>
                <c:pt idx="13">
                  <c:v>1708</c:v>
                </c:pt>
                <c:pt idx="14">
                  <c:v>2907</c:v>
                </c:pt>
                <c:pt idx="15">
                  <c:v>3406</c:v>
                </c:pt>
                <c:pt idx="16">
                  <c:v>3885</c:v>
                </c:pt>
                <c:pt idx="17">
                  <c:v>5510</c:v>
                </c:pt>
                <c:pt idx="18">
                  <c:v>5998</c:v>
                </c:pt>
                <c:pt idx="19">
                  <c:v>7675</c:v>
                </c:pt>
                <c:pt idx="20">
                  <c:v>8272</c:v>
                </c:pt>
                <c:pt idx="21">
                  <c:v>12000</c:v>
                </c:pt>
              </c:numCache>
            </c:numRef>
          </c:val>
          <c:extLst>
            <c:ext xmlns:c16="http://schemas.microsoft.com/office/drawing/2014/chart" uri="{C3380CC4-5D6E-409C-BE32-E72D297353CC}">
              <c16:uniqueId val="{00000000-6E81-4621-A9DC-7D68E010EB0D}"/>
            </c:ext>
          </c:extLst>
        </c:ser>
        <c:dLbls>
          <c:showLegendKey val="0"/>
          <c:showVal val="0"/>
          <c:showCatName val="0"/>
          <c:showSerName val="0"/>
          <c:showPercent val="0"/>
          <c:showBubbleSize val="0"/>
        </c:dLbls>
        <c:gapWidth val="50"/>
        <c:axId val="221095936"/>
        <c:axId val="220434944"/>
      </c:barChart>
      <c:catAx>
        <c:axId val="221095936"/>
        <c:scaling>
          <c:orientation val="minMax"/>
        </c:scaling>
        <c:delete val="0"/>
        <c:axPos val="l"/>
        <c:numFmt formatCode="General" sourceLinked="0"/>
        <c:majorTickMark val="none"/>
        <c:minorTickMark val="none"/>
        <c:tickLblPos val="nextTo"/>
        <c:crossAx val="220434944"/>
        <c:crosses val="autoZero"/>
        <c:auto val="1"/>
        <c:lblAlgn val="ctr"/>
        <c:lblOffset val="100"/>
        <c:noMultiLvlLbl val="0"/>
      </c:catAx>
      <c:valAx>
        <c:axId val="220434944"/>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95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2.10'!$B$50:$B$65</c:f>
              <c:strCache>
                <c:ptCount val="16"/>
                <c:pt idx="0">
                  <c:v>Irlanda</c:v>
                </c:pt>
                <c:pt idx="1">
                  <c:v>Reino Unido</c:v>
                </c:pt>
                <c:pt idx="2">
                  <c:v>Noruega</c:v>
                </c:pt>
                <c:pt idx="3">
                  <c:v>Suíça</c:v>
                </c:pt>
                <c:pt idx="4">
                  <c:v>Áustria</c:v>
                </c:pt>
                <c:pt idx="5">
                  <c:v>Dinamarca</c:v>
                </c:pt>
                <c:pt idx="6">
                  <c:v>Bélgica</c:v>
                </c:pt>
                <c:pt idx="7">
                  <c:v>Holanda</c:v>
                </c:pt>
                <c:pt idx="8">
                  <c:v>Macau (China)</c:v>
                </c:pt>
                <c:pt idx="9">
                  <c:v>Espanha</c:v>
                </c:pt>
                <c:pt idx="10">
                  <c:v>Suécia</c:v>
                </c:pt>
                <c:pt idx="11">
                  <c:v>Venezuela</c:v>
                </c:pt>
                <c:pt idx="12">
                  <c:v>Austrália</c:v>
                </c:pt>
                <c:pt idx="13">
                  <c:v>Canadá</c:v>
                </c:pt>
                <c:pt idx="14">
                  <c:v>França</c:v>
                </c:pt>
                <c:pt idx="15">
                  <c:v>Brasil</c:v>
                </c:pt>
              </c:strCache>
            </c:strRef>
          </c:cat>
          <c:val>
            <c:numRef>
              <c:f>'Gráfico 2.10'!$C$50:$C$65</c:f>
              <c:numCache>
                <c:formatCode>0.0</c:formatCode>
                <c:ptCount val="16"/>
                <c:pt idx="0">
                  <c:v>1.1639937920331092</c:v>
                </c:pt>
                <c:pt idx="1">
                  <c:v>2.5252525252525251</c:v>
                </c:pt>
                <c:pt idx="2">
                  <c:v>2.6652452025586353</c:v>
                </c:pt>
                <c:pt idx="3">
                  <c:v>3.232795016670607</c:v>
                </c:pt>
                <c:pt idx="4">
                  <c:v>4.7987117552334944</c:v>
                </c:pt>
                <c:pt idx="5">
                  <c:v>5.0697084917617241</c:v>
                </c:pt>
                <c:pt idx="6">
                  <c:v>9.9370337054870621</c:v>
                </c:pt>
                <c:pt idx="7">
                  <c:v>10.052482842147759</c:v>
                </c:pt>
                <c:pt idx="8">
                  <c:v>10.664256665160416</c:v>
                </c:pt>
                <c:pt idx="9">
                  <c:v>16.901663436348535</c:v>
                </c:pt>
                <c:pt idx="10">
                  <c:v>17.820455560518088</c:v>
                </c:pt>
                <c:pt idx="11">
                  <c:v>35.500723356373577</c:v>
                </c:pt>
                <c:pt idx="12">
                  <c:v>36.106579662860248</c:v>
                </c:pt>
                <c:pt idx="13">
                  <c:v>41.620853435057406</c:v>
                </c:pt>
                <c:pt idx="14">
                  <c:v>48.294222914717665</c:v>
                </c:pt>
                <c:pt idx="15">
                  <c:v>60.035369495259907</c:v>
                </c:pt>
              </c:numCache>
            </c:numRef>
          </c:val>
          <c:extLst>
            <c:ext xmlns:c16="http://schemas.microsoft.com/office/drawing/2014/chart" uri="{C3380CC4-5D6E-409C-BE32-E72D297353CC}">
              <c16:uniqueId val="{00000000-2898-484E-BC72-2FEAE71CF567}"/>
            </c:ext>
          </c:extLst>
        </c:ser>
        <c:dLbls>
          <c:showLegendKey val="0"/>
          <c:showVal val="0"/>
          <c:showCatName val="0"/>
          <c:showSerName val="0"/>
          <c:showPercent val="0"/>
          <c:showBubbleSize val="0"/>
        </c:dLbls>
        <c:gapWidth val="50"/>
        <c:axId val="223126016"/>
        <c:axId val="220496448"/>
      </c:barChart>
      <c:catAx>
        <c:axId val="223126016"/>
        <c:scaling>
          <c:orientation val="minMax"/>
        </c:scaling>
        <c:delete val="0"/>
        <c:axPos val="l"/>
        <c:numFmt formatCode="General" sourceLinked="0"/>
        <c:majorTickMark val="none"/>
        <c:minorTickMark val="none"/>
        <c:tickLblPos val="nextTo"/>
        <c:crossAx val="220496448"/>
        <c:crosses val="autoZero"/>
        <c:auto val="1"/>
        <c:lblAlgn val="ctr"/>
        <c:lblOffset val="100"/>
        <c:noMultiLvlLbl val="0"/>
      </c:catAx>
      <c:valAx>
        <c:axId val="22049644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1260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2.11'!$B$51:$B$67</c:f>
              <c:strCache>
                <c:ptCount val="17"/>
                <c:pt idx="0">
                  <c:v>Áustria</c:v>
                </c:pt>
                <c:pt idx="1">
                  <c:v>Dinamarca</c:v>
                </c:pt>
                <c:pt idx="2">
                  <c:v>Irlanda</c:v>
                </c:pt>
                <c:pt idx="3">
                  <c:v>Itália</c:v>
                </c:pt>
                <c:pt idx="4">
                  <c:v>Holanda</c:v>
                </c:pt>
                <c:pt idx="5">
                  <c:v>Noruega</c:v>
                </c:pt>
                <c:pt idx="6">
                  <c:v>Suécia</c:v>
                </c:pt>
                <c:pt idx="7">
                  <c:v>Canadá</c:v>
                </c:pt>
                <c:pt idx="8">
                  <c:v>Bélgica</c:v>
                </c:pt>
                <c:pt idx="9">
                  <c:v>Austrália</c:v>
                </c:pt>
                <c:pt idx="10">
                  <c:v>Espanha</c:v>
                </c:pt>
                <c:pt idx="11">
                  <c:v>Alemanha</c:v>
                </c:pt>
                <c:pt idx="12">
                  <c:v>França</c:v>
                </c:pt>
                <c:pt idx="13">
                  <c:v>Luxemburgo</c:v>
                </c:pt>
                <c:pt idx="14">
                  <c:v>EUA</c:v>
                </c:pt>
                <c:pt idx="15">
                  <c:v>Suíça</c:v>
                </c:pt>
                <c:pt idx="16">
                  <c:v>Reino Unido</c:v>
                </c:pt>
              </c:strCache>
            </c:strRef>
          </c:cat>
          <c:val>
            <c:numRef>
              <c:f>'Gráfico 2.11'!$C$51:$C$67</c:f>
              <c:numCache>
                <c:formatCode>#,##0</c:formatCode>
                <c:ptCount val="17"/>
                <c:pt idx="0">
                  <c:v>1</c:v>
                </c:pt>
                <c:pt idx="1">
                  <c:v>7</c:v>
                </c:pt>
                <c:pt idx="2">
                  <c:v>9</c:v>
                </c:pt>
                <c:pt idx="3">
                  <c:v>22</c:v>
                </c:pt>
                <c:pt idx="4">
                  <c:v>77</c:v>
                </c:pt>
                <c:pt idx="5">
                  <c:v>81</c:v>
                </c:pt>
                <c:pt idx="6">
                  <c:v>162</c:v>
                </c:pt>
                <c:pt idx="7">
                  <c:v>279</c:v>
                </c:pt>
                <c:pt idx="8">
                  <c:v>308</c:v>
                </c:pt>
                <c:pt idx="9">
                  <c:v>381</c:v>
                </c:pt>
                <c:pt idx="10">
                  <c:v>784</c:v>
                </c:pt>
                <c:pt idx="11">
                  <c:v>960</c:v>
                </c:pt>
                <c:pt idx="12">
                  <c:v>1128</c:v>
                </c:pt>
                <c:pt idx="13">
                  <c:v>1141</c:v>
                </c:pt>
                <c:pt idx="14">
                  <c:v>1555</c:v>
                </c:pt>
                <c:pt idx="15">
                  <c:v>2087</c:v>
                </c:pt>
                <c:pt idx="16">
                  <c:v>2561</c:v>
                </c:pt>
              </c:numCache>
            </c:numRef>
          </c:val>
          <c:extLst>
            <c:ext xmlns:c16="http://schemas.microsoft.com/office/drawing/2014/chart" uri="{C3380CC4-5D6E-409C-BE32-E72D297353CC}">
              <c16:uniqueId val="{00000000-1999-4B20-B5D6-A949CEA7C964}"/>
            </c:ext>
          </c:extLst>
        </c:ser>
        <c:dLbls>
          <c:showLegendKey val="0"/>
          <c:showVal val="0"/>
          <c:showCatName val="0"/>
          <c:showSerName val="0"/>
          <c:showPercent val="0"/>
          <c:showBubbleSize val="0"/>
        </c:dLbls>
        <c:gapWidth val="50"/>
        <c:axId val="223128576"/>
        <c:axId val="220498752"/>
      </c:barChart>
      <c:catAx>
        <c:axId val="223128576"/>
        <c:scaling>
          <c:orientation val="minMax"/>
        </c:scaling>
        <c:delete val="0"/>
        <c:axPos val="l"/>
        <c:numFmt formatCode="General" sourceLinked="0"/>
        <c:majorTickMark val="none"/>
        <c:minorTickMark val="none"/>
        <c:tickLblPos val="nextTo"/>
        <c:crossAx val="220498752"/>
        <c:crosses val="autoZero"/>
        <c:auto val="1"/>
        <c:lblAlgn val="ctr"/>
        <c:lblOffset val="100"/>
        <c:noMultiLvlLbl val="0"/>
      </c:catAx>
      <c:valAx>
        <c:axId val="220498752"/>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3128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CD7F-42BD-BF72-DC10D0046814}"/>
              </c:ext>
            </c:extLst>
          </c:dPt>
          <c:dPt>
            <c:idx val="1"/>
            <c:invertIfNegative val="0"/>
            <c:bubble3D val="0"/>
            <c:spPr>
              <a:solidFill>
                <a:srgbClr val="C00000"/>
              </a:solidFill>
            </c:spPr>
            <c:extLst>
              <c:ext xmlns:c16="http://schemas.microsoft.com/office/drawing/2014/chart" uri="{C3380CC4-5D6E-409C-BE32-E72D297353CC}">
                <c16:uniqueId val="{00000003-CD7F-42BD-BF72-DC10D0046814}"/>
              </c:ext>
            </c:extLst>
          </c:dPt>
          <c:dPt>
            <c:idx val="2"/>
            <c:invertIfNegative val="0"/>
            <c:bubble3D val="0"/>
            <c:spPr>
              <a:solidFill>
                <a:srgbClr val="C00000"/>
              </a:solidFill>
            </c:spPr>
            <c:extLst>
              <c:ext xmlns:c16="http://schemas.microsoft.com/office/drawing/2014/chart" uri="{C3380CC4-5D6E-409C-BE32-E72D297353CC}">
                <c16:uniqueId val="{00000005-CD7F-42BD-BF72-DC10D0046814}"/>
              </c:ext>
            </c:extLst>
          </c:dPt>
          <c:dPt>
            <c:idx val="3"/>
            <c:invertIfNegative val="0"/>
            <c:bubble3D val="0"/>
            <c:spPr>
              <a:solidFill>
                <a:srgbClr val="C00000"/>
              </a:solidFill>
            </c:spPr>
            <c:extLst>
              <c:ext xmlns:c16="http://schemas.microsoft.com/office/drawing/2014/chart" uri="{C3380CC4-5D6E-409C-BE32-E72D297353CC}">
                <c16:uniqueId val="{00000007-CD7F-42BD-BF72-DC10D0046814}"/>
              </c:ext>
            </c:extLst>
          </c:dPt>
          <c:dPt>
            <c:idx val="4"/>
            <c:invertIfNegative val="0"/>
            <c:bubble3D val="0"/>
            <c:spPr>
              <a:solidFill>
                <a:srgbClr val="C00000"/>
              </a:solidFill>
            </c:spPr>
            <c:extLst>
              <c:ext xmlns:c16="http://schemas.microsoft.com/office/drawing/2014/chart" uri="{C3380CC4-5D6E-409C-BE32-E72D297353CC}">
                <c16:uniqueId val="{00000009-CD7F-42BD-BF72-DC10D0046814}"/>
              </c:ext>
            </c:extLst>
          </c:dPt>
          <c:dPt>
            <c:idx val="5"/>
            <c:invertIfNegative val="0"/>
            <c:bubble3D val="0"/>
            <c:spPr>
              <a:solidFill>
                <a:schemeClr val="tx2"/>
              </a:solidFill>
            </c:spPr>
            <c:extLst>
              <c:ext xmlns:c16="http://schemas.microsoft.com/office/drawing/2014/chart" uri="{C3380CC4-5D6E-409C-BE32-E72D297353CC}">
                <c16:uniqueId val="{0000000B-CD7F-42BD-BF72-DC10D0046814}"/>
              </c:ext>
            </c:extLst>
          </c:dPt>
          <c:dPt>
            <c:idx val="6"/>
            <c:invertIfNegative val="0"/>
            <c:bubble3D val="0"/>
            <c:spPr>
              <a:solidFill>
                <a:schemeClr val="tx2"/>
              </a:solidFill>
              <a:ln>
                <a:solidFill>
                  <a:schemeClr val="tx2"/>
                </a:solidFill>
              </a:ln>
            </c:spPr>
            <c:extLst>
              <c:ext xmlns:c16="http://schemas.microsoft.com/office/drawing/2014/chart" uri="{C3380CC4-5D6E-409C-BE32-E72D297353CC}">
                <c16:uniqueId val="{0000000D-CD7F-42BD-BF72-DC10D0046814}"/>
              </c:ext>
            </c:extLst>
          </c:dPt>
          <c:dPt>
            <c:idx val="7"/>
            <c:invertIfNegative val="0"/>
            <c:bubble3D val="0"/>
            <c:spPr>
              <a:solidFill>
                <a:schemeClr val="tx2"/>
              </a:solidFill>
              <a:ln>
                <a:solidFill>
                  <a:schemeClr val="tx2"/>
                </a:solidFill>
              </a:ln>
            </c:spPr>
            <c:extLst>
              <c:ext xmlns:c16="http://schemas.microsoft.com/office/drawing/2014/chart" uri="{C3380CC4-5D6E-409C-BE32-E72D297353CC}">
                <c16:uniqueId val="{0000000F-CD7F-42BD-BF72-DC10D0046814}"/>
              </c:ext>
            </c:extLst>
          </c:dPt>
          <c:dPt>
            <c:idx val="8"/>
            <c:invertIfNegative val="0"/>
            <c:bubble3D val="0"/>
            <c:spPr>
              <a:solidFill>
                <a:schemeClr val="tx2"/>
              </a:solidFill>
              <a:ln>
                <a:solidFill>
                  <a:schemeClr val="tx2"/>
                </a:solidFill>
              </a:ln>
            </c:spPr>
            <c:extLst>
              <c:ext xmlns:c16="http://schemas.microsoft.com/office/drawing/2014/chart" uri="{C3380CC4-5D6E-409C-BE32-E72D297353CC}">
                <c16:uniqueId val="{00000010-5059-498C-A735-8018CF33DBD2}"/>
              </c:ext>
            </c:extLst>
          </c:dPt>
          <c:dPt>
            <c:idx val="9"/>
            <c:invertIfNegative val="0"/>
            <c:bubble3D val="0"/>
            <c:spPr>
              <a:solidFill>
                <a:schemeClr val="tx2"/>
              </a:solidFill>
              <a:ln>
                <a:solidFill>
                  <a:schemeClr val="tx2"/>
                </a:solidFill>
              </a:ln>
            </c:spPr>
            <c:extLst>
              <c:ext xmlns:c16="http://schemas.microsoft.com/office/drawing/2014/chart" uri="{C3380CC4-5D6E-409C-BE32-E72D297353CC}">
                <c16:uniqueId val="{00000011-5059-498C-A735-8018CF33DBD2}"/>
              </c:ext>
            </c:extLst>
          </c:dPt>
          <c:cat>
            <c:strRef>
              <c:f>'Gráfico 2.12'!$B$49:$B$65</c:f>
              <c:strCache>
                <c:ptCount val="17"/>
                <c:pt idx="0">
                  <c:v>França*</c:v>
                </c:pt>
                <c:pt idx="1">
                  <c:v>Canadá*</c:v>
                </c:pt>
                <c:pt idx="2">
                  <c:v>Dinamarca</c:v>
                </c:pt>
                <c:pt idx="3">
                  <c:v>Holanda</c:v>
                </c:pt>
                <c:pt idx="4">
                  <c:v>Itália*</c:v>
                </c:pt>
                <c:pt idx="5">
                  <c:v>Áustria</c:v>
                </c:pt>
                <c:pt idx="6">
                  <c:v>Irlanda*</c:v>
                </c:pt>
                <c:pt idx="7">
                  <c:v>Suécia</c:v>
                </c:pt>
                <c:pt idx="8">
                  <c:v>Noruega</c:v>
                </c:pt>
                <c:pt idx="9">
                  <c:v>Bélgica</c:v>
                </c:pt>
                <c:pt idx="10">
                  <c:v>Suíça</c:v>
                </c:pt>
                <c:pt idx="11">
                  <c:v>Austrália*</c:v>
                </c:pt>
                <c:pt idx="12">
                  <c:v>Luxemburgo</c:v>
                </c:pt>
                <c:pt idx="13">
                  <c:v>Alemanha</c:v>
                </c:pt>
                <c:pt idx="14">
                  <c:v>EUA</c:v>
                </c:pt>
                <c:pt idx="15">
                  <c:v>Reino Unido</c:v>
                </c:pt>
                <c:pt idx="16">
                  <c:v>Espanha</c:v>
                </c:pt>
              </c:strCache>
            </c:strRef>
          </c:cat>
          <c:val>
            <c:numRef>
              <c:f>'Gráfico 2.12'!$C$49:$C$65</c:f>
              <c:numCache>
                <c:formatCode>#,##0</c:formatCode>
                <c:ptCount val="17"/>
                <c:pt idx="0">
                  <c:v>-666</c:v>
                </c:pt>
                <c:pt idx="1">
                  <c:v>-374</c:v>
                </c:pt>
                <c:pt idx="2">
                  <c:v>-18</c:v>
                </c:pt>
                <c:pt idx="3">
                  <c:v>-15</c:v>
                </c:pt>
                <c:pt idx="4">
                  <c:v>-12</c:v>
                </c:pt>
                <c:pt idx="5">
                  <c:v>1</c:v>
                </c:pt>
                <c:pt idx="6">
                  <c:v>5</c:v>
                </c:pt>
                <c:pt idx="7">
                  <c:v>32</c:v>
                </c:pt>
                <c:pt idx="8">
                  <c:v>54</c:v>
                </c:pt>
                <c:pt idx="9">
                  <c:v>72</c:v>
                </c:pt>
                <c:pt idx="10">
                  <c:v>79</c:v>
                </c:pt>
                <c:pt idx="11">
                  <c:v>151</c:v>
                </c:pt>
                <c:pt idx="12">
                  <c:v>160</c:v>
                </c:pt>
                <c:pt idx="13">
                  <c:v>325</c:v>
                </c:pt>
                <c:pt idx="14">
                  <c:v>474</c:v>
                </c:pt>
                <c:pt idx="15">
                  <c:v>519</c:v>
                </c:pt>
                <c:pt idx="16">
                  <c:v>528</c:v>
                </c:pt>
              </c:numCache>
            </c:numRef>
          </c:val>
          <c:extLst>
            <c:ext xmlns:c16="http://schemas.microsoft.com/office/drawing/2014/chart" uri="{C3380CC4-5D6E-409C-BE32-E72D297353CC}">
              <c16:uniqueId val="{00000010-CD7F-42BD-BF72-DC10D0046814}"/>
            </c:ext>
          </c:extLst>
        </c:ser>
        <c:dLbls>
          <c:showLegendKey val="0"/>
          <c:showVal val="0"/>
          <c:showCatName val="0"/>
          <c:showSerName val="0"/>
          <c:showPercent val="0"/>
          <c:showBubbleSize val="0"/>
        </c:dLbls>
        <c:gapWidth val="50"/>
        <c:axId val="222973952"/>
        <c:axId val="220501056"/>
      </c:barChart>
      <c:catAx>
        <c:axId val="222973952"/>
        <c:scaling>
          <c:orientation val="minMax"/>
        </c:scaling>
        <c:delete val="0"/>
        <c:axPos val="l"/>
        <c:numFmt formatCode="General" sourceLinked="0"/>
        <c:majorTickMark val="none"/>
        <c:minorTickMark val="none"/>
        <c:tickLblPos val="low"/>
        <c:crossAx val="220501056"/>
        <c:crosses val="autoZero"/>
        <c:auto val="1"/>
        <c:lblAlgn val="ctr"/>
        <c:lblOffset val="100"/>
        <c:noMultiLvlLbl val="0"/>
      </c:catAx>
      <c:valAx>
        <c:axId val="2205010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97395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2.13'!$B$50:$B$67</c:f>
              <c:strCache>
                <c:ptCount val="18"/>
                <c:pt idx="0">
                  <c:v>Dinamarca</c:v>
                </c:pt>
                <c:pt idx="1">
                  <c:v>Suécia</c:v>
                </c:pt>
                <c:pt idx="2">
                  <c:v>Áustria</c:v>
                </c:pt>
                <c:pt idx="3">
                  <c:v>Irlanda</c:v>
                </c:pt>
                <c:pt idx="4">
                  <c:v>Noruega</c:v>
                </c:pt>
                <c:pt idx="5">
                  <c:v>Moçambique</c:v>
                </c:pt>
                <c:pt idx="6">
                  <c:v>Itália</c:v>
                </c:pt>
                <c:pt idx="7">
                  <c:v>Macau (China)</c:v>
                </c:pt>
                <c:pt idx="8">
                  <c:v>Canadá</c:v>
                </c:pt>
                <c:pt idx="9">
                  <c:v>Holanda</c:v>
                </c:pt>
                <c:pt idx="10">
                  <c:v>EUA</c:v>
                </c:pt>
                <c:pt idx="11">
                  <c:v>Bélgica</c:v>
                </c:pt>
                <c:pt idx="12">
                  <c:v>Luxemburgo</c:v>
                </c:pt>
                <c:pt idx="13">
                  <c:v>Espanha</c:v>
                </c:pt>
                <c:pt idx="14">
                  <c:v>Alemanha</c:v>
                </c:pt>
                <c:pt idx="15">
                  <c:v>Suíça</c:v>
                </c:pt>
                <c:pt idx="16">
                  <c:v>Reino Unido</c:v>
                </c:pt>
                <c:pt idx="17">
                  <c:v>França</c:v>
                </c:pt>
              </c:strCache>
            </c:strRef>
          </c:cat>
          <c:val>
            <c:numRef>
              <c:f>'Gráfico 2.13'!$C$50:$C$67</c:f>
              <c:numCache>
                <c:formatCode>General</c:formatCode>
                <c:ptCount val="18"/>
                <c:pt idx="0">
                  <c:v>3069</c:v>
                </c:pt>
                <c:pt idx="1">
                  <c:v>3275</c:v>
                </c:pt>
                <c:pt idx="2">
                  <c:v>4172</c:v>
                </c:pt>
                <c:pt idx="3">
                  <c:v>4807</c:v>
                </c:pt>
                <c:pt idx="4">
                  <c:v>5249</c:v>
                </c:pt>
                <c:pt idx="5">
                  <c:v>5560</c:v>
                </c:pt>
                <c:pt idx="6">
                  <c:v>6847</c:v>
                </c:pt>
                <c:pt idx="7">
                  <c:v>8991</c:v>
                </c:pt>
                <c:pt idx="8">
                  <c:v>24270</c:v>
                </c:pt>
                <c:pt idx="9">
                  <c:v>25401</c:v>
                </c:pt>
                <c:pt idx="10">
                  <c:v>48158</c:v>
                </c:pt>
                <c:pt idx="11">
                  <c:v>49861</c:v>
                </c:pt>
                <c:pt idx="12">
                  <c:v>94335</c:v>
                </c:pt>
                <c:pt idx="13">
                  <c:v>97187</c:v>
                </c:pt>
                <c:pt idx="14">
                  <c:v>138730</c:v>
                </c:pt>
                <c:pt idx="15">
                  <c:v>255236</c:v>
                </c:pt>
                <c:pt idx="16">
                  <c:v>268245</c:v>
                </c:pt>
                <c:pt idx="17">
                  <c:v>546000</c:v>
                </c:pt>
              </c:numCache>
            </c:numRef>
          </c:val>
          <c:extLst>
            <c:ext xmlns:c16="http://schemas.microsoft.com/office/drawing/2014/chart" uri="{C3380CC4-5D6E-409C-BE32-E72D297353CC}">
              <c16:uniqueId val="{00000000-E942-4BC2-9C99-714995A7BF26}"/>
            </c:ext>
          </c:extLst>
        </c:ser>
        <c:dLbls>
          <c:showLegendKey val="0"/>
          <c:showVal val="0"/>
          <c:showCatName val="0"/>
          <c:showSerName val="0"/>
          <c:showPercent val="0"/>
          <c:showBubbleSize val="0"/>
        </c:dLbls>
        <c:gapWidth val="50"/>
        <c:axId val="222977024"/>
        <c:axId val="220503360"/>
      </c:barChart>
      <c:catAx>
        <c:axId val="222977024"/>
        <c:scaling>
          <c:orientation val="minMax"/>
        </c:scaling>
        <c:delete val="0"/>
        <c:axPos val="l"/>
        <c:numFmt formatCode="General" sourceLinked="0"/>
        <c:majorTickMark val="none"/>
        <c:minorTickMark val="none"/>
        <c:tickLblPos val="nextTo"/>
        <c:crossAx val="220503360"/>
        <c:crosses val="autoZero"/>
        <c:auto val="1"/>
        <c:lblAlgn val="ctr"/>
        <c:lblOffset val="100"/>
        <c:noMultiLvlLbl val="0"/>
      </c:catAx>
      <c:valAx>
        <c:axId val="220503360"/>
        <c:scaling>
          <c:orientation val="minMax"/>
        </c:scaling>
        <c:delete val="0"/>
        <c:axPos val="b"/>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29770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FDF7-4783-A79E-429DCD6AEA7D}"/>
              </c:ext>
            </c:extLst>
          </c:dPt>
          <c:dPt>
            <c:idx val="1"/>
            <c:invertIfNegative val="0"/>
            <c:bubble3D val="0"/>
            <c:spPr>
              <a:solidFill>
                <a:srgbClr val="C00000"/>
              </a:solidFill>
            </c:spPr>
            <c:extLst>
              <c:ext xmlns:c16="http://schemas.microsoft.com/office/drawing/2014/chart" uri="{C3380CC4-5D6E-409C-BE32-E72D297353CC}">
                <c16:uniqueId val="{00000003-FDF7-4783-A79E-429DCD6AEA7D}"/>
              </c:ext>
            </c:extLst>
          </c:dPt>
          <c:dPt>
            <c:idx val="2"/>
            <c:invertIfNegative val="0"/>
            <c:bubble3D val="0"/>
            <c:spPr>
              <a:solidFill>
                <a:srgbClr val="C00000"/>
              </a:solidFill>
            </c:spPr>
            <c:extLst>
              <c:ext xmlns:c16="http://schemas.microsoft.com/office/drawing/2014/chart" uri="{C3380CC4-5D6E-409C-BE32-E72D297353CC}">
                <c16:uniqueId val="{00000005-FDF7-4783-A79E-429DCD6AEA7D}"/>
              </c:ext>
            </c:extLst>
          </c:dPt>
          <c:dPt>
            <c:idx val="3"/>
            <c:invertIfNegative val="0"/>
            <c:bubble3D val="0"/>
            <c:spPr>
              <a:solidFill>
                <a:schemeClr val="tx2"/>
              </a:solidFill>
              <a:ln>
                <a:solidFill>
                  <a:schemeClr val="tx2"/>
                </a:solidFill>
              </a:ln>
            </c:spPr>
            <c:extLst>
              <c:ext xmlns:c16="http://schemas.microsoft.com/office/drawing/2014/chart" uri="{C3380CC4-5D6E-409C-BE32-E72D297353CC}">
                <c16:uniqueId val="{00000007-FDF7-4783-A79E-429DCD6AEA7D}"/>
              </c:ext>
            </c:extLst>
          </c:dPt>
          <c:dPt>
            <c:idx val="4"/>
            <c:invertIfNegative val="0"/>
            <c:bubble3D val="0"/>
            <c:extLst>
              <c:ext xmlns:c16="http://schemas.microsoft.com/office/drawing/2014/chart" uri="{C3380CC4-5D6E-409C-BE32-E72D297353CC}">
                <c16:uniqueId val="{00000009-FDF7-4783-A79E-429DCD6AEA7D}"/>
              </c:ext>
            </c:extLst>
          </c:dPt>
          <c:dPt>
            <c:idx val="5"/>
            <c:invertIfNegative val="0"/>
            <c:bubble3D val="0"/>
            <c:extLst>
              <c:ext xmlns:c16="http://schemas.microsoft.com/office/drawing/2014/chart" uri="{C3380CC4-5D6E-409C-BE32-E72D297353CC}">
                <c16:uniqueId val="{0000000B-FDF7-4783-A79E-429DCD6AEA7D}"/>
              </c:ext>
            </c:extLst>
          </c:dPt>
          <c:dPt>
            <c:idx val="6"/>
            <c:invertIfNegative val="0"/>
            <c:bubble3D val="0"/>
            <c:extLst>
              <c:ext xmlns:c16="http://schemas.microsoft.com/office/drawing/2014/chart" uri="{C3380CC4-5D6E-409C-BE32-E72D297353CC}">
                <c16:uniqueId val="{0000000D-FDF7-4783-A79E-429DCD6AEA7D}"/>
              </c:ext>
            </c:extLst>
          </c:dPt>
          <c:dPt>
            <c:idx val="7"/>
            <c:invertIfNegative val="0"/>
            <c:bubble3D val="0"/>
            <c:extLst>
              <c:ext xmlns:c16="http://schemas.microsoft.com/office/drawing/2014/chart" uri="{C3380CC4-5D6E-409C-BE32-E72D297353CC}">
                <c16:uniqueId val="{0000000F-FDF7-4783-A79E-429DCD6AEA7D}"/>
              </c:ext>
            </c:extLst>
          </c:dPt>
          <c:cat>
            <c:strRef>
              <c:extLst>
                <c:ext xmlns:c15="http://schemas.microsoft.com/office/drawing/2012/chart" uri="{02D57815-91ED-43cb-92C2-25804820EDAC}">
                  <c15:fullRef>
                    <c15:sqref>'Gráfico 2.14'!$B$49:$B$66</c15:sqref>
                  </c15:fullRef>
                </c:ext>
              </c:extLst>
              <c:f>'Gráfico 2.14'!$B$49:$B$61</c:f>
              <c:strCache>
                <c:ptCount val="13"/>
                <c:pt idx="0">
                  <c:v>Suíça</c:v>
                </c:pt>
                <c:pt idx="1">
                  <c:v>Luxemburgo</c:v>
                </c:pt>
                <c:pt idx="2">
                  <c:v>Espanha</c:v>
                </c:pt>
                <c:pt idx="3">
                  <c:v>Dinamarca</c:v>
                </c:pt>
                <c:pt idx="4">
                  <c:v>Suécia</c:v>
                </c:pt>
                <c:pt idx="5">
                  <c:v>Alemanha</c:v>
                </c:pt>
                <c:pt idx="6">
                  <c:v>Áustria</c:v>
                </c:pt>
                <c:pt idx="7">
                  <c:v>Noruega</c:v>
                </c:pt>
                <c:pt idx="8">
                  <c:v>Itália*</c:v>
                </c:pt>
                <c:pt idx="9">
                  <c:v>Bélgica</c:v>
                </c:pt>
                <c:pt idx="10">
                  <c:v>Holanda</c:v>
                </c:pt>
                <c:pt idx="11">
                  <c:v>França</c:v>
                </c:pt>
                <c:pt idx="12">
                  <c:v>Reino Unido*</c:v>
                </c:pt>
              </c:strCache>
            </c:strRef>
          </c:cat>
          <c:val>
            <c:numRef>
              <c:extLst>
                <c:ext xmlns:c15="http://schemas.microsoft.com/office/drawing/2012/chart" uri="{02D57815-91ED-43cb-92C2-25804820EDAC}">
                  <c15:fullRef>
                    <c15:sqref>'Gráfico 2.14'!$C$49:$C$66</c15:sqref>
                  </c15:fullRef>
                </c:ext>
              </c:extLst>
              <c:f>'Gráfico 2.14'!$C$49:$C$61</c:f>
              <c:numCache>
                <c:formatCode>#,##0</c:formatCode>
                <c:ptCount val="13"/>
                <c:pt idx="0">
                  <c:v>-2455</c:v>
                </c:pt>
                <c:pt idx="1">
                  <c:v>-722</c:v>
                </c:pt>
                <c:pt idx="2">
                  <c:v>-441</c:v>
                </c:pt>
                <c:pt idx="3">
                  <c:v>99</c:v>
                </c:pt>
                <c:pt idx="4">
                  <c:v>126</c:v>
                </c:pt>
                <c:pt idx="5">
                  <c:v>175</c:v>
                </c:pt>
                <c:pt idx="6">
                  <c:v>183</c:v>
                </c:pt>
                <c:pt idx="7">
                  <c:v>199</c:v>
                </c:pt>
                <c:pt idx="8">
                  <c:v>371</c:v>
                </c:pt>
                <c:pt idx="9">
                  <c:v>1206</c:v>
                </c:pt>
                <c:pt idx="10">
                  <c:v>1208</c:v>
                </c:pt>
                <c:pt idx="11">
                  <c:v>7700</c:v>
                </c:pt>
                <c:pt idx="12">
                  <c:v>17054</c:v>
                </c:pt>
              </c:numCache>
            </c:numRef>
          </c:val>
          <c:extLst>
            <c:ext xmlns:c16="http://schemas.microsoft.com/office/drawing/2014/chart" uri="{C3380CC4-5D6E-409C-BE32-E72D297353CC}">
              <c16:uniqueId val="{00000010-FDF7-4783-A79E-429DCD6AEA7D}"/>
            </c:ext>
          </c:extLst>
        </c:ser>
        <c:dLbls>
          <c:showLegendKey val="0"/>
          <c:showVal val="0"/>
          <c:showCatName val="0"/>
          <c:showSerName val="0"/>
          <c:showPercent val="0"/>
          <c:showBubbleSize val="0"/>
        </c:dLbls>
        <c:gapWidth val="50"/>
        <c:axId val="222691328"/>
        <c:axId val="222873280"/>
      </c:barChart>
      <c:catAx>
        <c:axId val="222691328"/>
        <c:scaling>
          <c:orientation val="minMax"/>
        </c:scaling>
        <c:delete val="0"/>
        <c:axPos val="l"/>
        <c:numFmt formatCode="General" sourceLinked="0"/>
        <c:majorTickMark val="none"/>
        <c:minorTickMark val="none"/>
        <c:tickLblPos val="low"/>
        <c:crossAx val="222873280"/>
        <c:crosses val="autoZero"/>
        <c:auto val="1"/>
        <c:lblAlgn val="ctr"/>
        <c:lblOffset val="100"/>
        <c:noMultiLvlLbl val="0"/>
      </c:catAx>
      <c:valAx>
        <c:axId val="222873280"/>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691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2.15'!$B$50:$B$72</c:f>
              <c:strCache>
                <c:ptCount val="23"/>
                <c:pt idx="0">
                  <c:v>Áustria</c:v>
                </c:pt>
                <c:pt idx="1">
                  <c:v>Noruega</c:v>
                </c:pt>
                <c:pt idx="2">
                  <c:v>Suécia</c:v>
                </c:pt>
                <c:pt idx="3">
                  <c:v>Dinamarca</c:v>
                </c:pt>
                <c:pt idx="4">
                  <c:v>Itália</c:v>
                </c:pt>
                <c:pt idx="5">
                  <c:v>Irlanda</c:v>
                </c:pt>
                <c:pt idx="6">
                  <c:v>Cabo Verde</c:v>
                </c:pt>
                <c:pt idx="7">
                  <c:v>Holanda</c:v>
                </c:pt>
                <c:pt idx="8">
                  <c:v>Austrália</c:v>
                </c:pt>
                <c:pt idx="9">
                  <c:v>Moçambique</c:v>
                </c:pt>
                <c:pt idx="10">
                  <c:v>Bélgica</c:v>
                </c:pt>
                <c:pt idx="11">
                  <c:v>Espanha</c:v>
                </c:pt>
                <c:pt idx="12">
                  <c:v>Angola</c:v>
                </c:pt>
                <c:pt idx="13">
                  <c:v>Luxemburgo</c:v>
                </c:pt>
                <c:pt idx="14">
                  <c:v>Canadá</c:v>
                </c:pt>
                <c:pt idx="15">
                  <c:v>Macau (China)</c:v>
                </c:pt>
                <c:pt idx="16">
                  <c:v>Venezuela</c:v>
                </c:pt>
                <c:pt idx="17">
                  <c:v>Alemanha</c:v>
                </c:pt>
                <c:pt idx="18">
                  <c:v>EUA</c:v>
                </c:pt>
                <c:pt idx="19">
                  <c:v>Reino Unido</c:v>
                </c:pt>
                <c:pt idx="20">
                  <c:v>Suíça</c:v>
                </c:pt>
                <c:pt idx="21">
                  <c:v>Brasil</c:v>
                </c:pt>
                <c:pt idx="22">
                  <c:v>França</c:v>
                </c:pt>
              </c:strCache>
            </c:strRef>
          </c:cat>
          <c:val>
            <c:numRef>
              <c:f>'Gráfico 2.15'!$C$50:$C$72</c:f>
              <c:numCache>
                <c:formatCode>#,##0</c:formatCode>
                <c:ptCount val="23"/>
                <c:pt idx="0">
                  <c:v>1768</c:v>
                </c:pt>
                <c:pt idx="1">
                  <c:v>1799</c:v>
                </c:pt>
                <c:pt idx="2">
                  <c:v>2125</c:v>
                </c:pt>
                <c:pt idx="3">
                  <c:v>3766</c:v>
                </c:pt>
                <c:pt idx="4">
                  <c:v>8189</c:v>
                </c:pt>
                <c:pt idx="5">
                  <c:v>9542</c:v>
                </c:pt>
                <c:pt idx="6">
                  <c:v>19937</c:v>
                </c:pt>
                <c:pt idx="7">
                  <c:v>35633</c:v>
                </c:pt>
                <c:pt idx="8">
                  <c:v>39909</c:v>
                </c:pt>
                <c:pt idx="9">
                  <c:v>42008</c:v>
                </c:pt>
                <c:pt idx="10">
                  <c:v>76587</c:v>
                </c:pt>
                <c:pt idx="11">
                  <c:v>121939</c:v>
                </c:pt>
                <c:pt idx="12">
                  <c:v>127366</c:v>
                </c:pt>
                <c:pt idx="13">
                  <c:v>151028</c:v>
                </c:pt>
                <c:pt idx="14">
                  <c:v>186065</c:v>
                </c:pt>
                <c:pt idx="15">
                  <c:v>224579</c:v>
                </c:pt>
                <c:pt idx="16">
                  <c:v>224579</c:v>
                </c:pt>
                <c:pt idx="17">
                  <c:v>244217</c:v>
                </c:pt>
                <c:pt idx="18">
                  <c:v>261203</c:v>
                </c:pt>
                <c:pt idx="19">
                  <c:v>394352</c:v>
                </c:pt>
                <c:pt idx="20">
                  <c:v>460173</c:v>
                </c:pt>
                <c:pt idx="21">
                  <c:v>863592</c:v>
                </c:pt>
                <c:pt idx="22">
                  <c:v>1551776</c:v>
                </c:pt>
              </c:numCache>
            </c:numRef>
          </c:val>
          <c:extLst>
            <c:ext xmlns:c16="http://schemas.microsoft.com/office/drawing/2014/chart" uri="{C3380CC4-5D6E-409C-BE32-E72D297353CC}">
              <c16:uniqueId val="{00000000-0957-4C03-B9DF-CE9B3A0BBF24}"/>
            </c:ext>
          </c:extLst>
        </c:ser>
        <c:dLbls>
          <c:showLegendKey val="0"/>
          <c:showVal val="0"/>
          <c:showCatName val="0"/>
          <c:showSerName val="0"/>
          <c:showPercent val="0"/>
          <c:showBubbleSize val="0"/>
        </c:dLbls>
        <c:gapWidth val="40"/>
        <c:axId val="221376512"/>
        <c:axId val="222876160"/>
      </c:barChart>
      <c:catAx>
        <c:axId val="221376512"/>
        <c:scaling>
          <c:orientation val="minMax"/>
        </c:scaling>
        <c:delete val="0"/>
        <c:axPos val="l"/>
        <c:numFmt formatCode="General" sourceLinked="0"/>
        <c:majorTickMark val="none"/>
        <c:minorTickMark val="none"/>
        <c:tickLblPos val="nextTo"/>
        <c:crossAx val="222876160"/>
        <c:crosses val="autoZero"/>
        <c:auto val="1"/>
        <c:lblAlgn val="ctr"/>
        <c:lblOffset val="100"/>
        <c:noMultiLvlLbl val="0"/>
      </c:catAx>
      <c:valAx>
        <c:axId val="222876160"/>
        <c:scaling>
          <c:orientation val="minMax"/>
          <c:min val="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376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2.2'!$B$50:$B$69</c:f>
              <c:strCache>
                <c:ptCount val="20"/>
                <c:pt idx="0">
                  <c:v>Austrália</c:v>
                </c:pt>
                <c:pt idx="1">
                  <c:v>EUA</c:v>
                </c:pt>
                <c:pt idx="2">
                  <c:v>Itália</c:v>
                </c:pt>
                <c:pt idx="3">
                  <c:v>Venezuela</c:v>
                </c:pt>
                <c:pt idx="4">
                  <c:v>Canadá</c:v>
                </c:pt>
                <c:pt idx="5">
                  <c:v>Suécia</c:v>
                </c:pt>
                <c:pt idx="6">
                  <c:v>Áustria</c:v>
                </c:pt>
                <c:pt idx="7">
                  <c:v>Irlanda</c:v>
                </c:pt>
                <c:pt idx="8">
                  <c:v>Alemanha</c:v>
                </c:pt>
                <c:pt idx="9">
                  <c:v>Noruega</c:v>
                </c:pt>
                <c:pt idx="10">
                  <c:v>Espanha</c:v>
                </c:pt>
                <c:pt idx="11">
                  <c:v>Holanda</c:v>
                </c:pt>
                <c:pt idx="12">
                  <c:v>Brasil</c:v>
                </c:pt>
                <c:pt idx="13">
                  <c:v>Reino Unido</c:v>
                </c:pt>
                <c:pt idx="14">
                  <c:v>França</c:v>
                </c:pt>
                <c:pt idx="15">
                  <c:v>Dinamarca</c:v>
                </c:pt>
                <c:pt idx="16">
                  <c:v>Bélgica</c:v>
                </c:pt>
                <c:pt idx="17">
                  <c:v>Macau (China)</c:v>
                </c:pt>
                <c:pt idx="18">
                  <c:v>Suíça</c:v>
                </c:pt>
                <c:pt idx="19">
                  <c:v>Luxemburgo</c:v>
                </c:pt>
              </c:strCache>
            </c:strRef>
          </c:cat>
          <c:val>
            <c:numRef>
              <c:f>'Gráfico 2.2'!$C$50:$C$69</c:f>
              <c:numCache>
                <c:formatCode>0.0</c:formatCode>
                <c:ptCount val="20"/>
                <c:pt idx="0">
                  <c:v>7.4965328535552309E-2</c:v>
                </c:pt>
                <c:pt idx="1">
                  <c:v>0.1132634523002297</c:v>
                </c:pt>
                <c:pt idx="2">
                  <c:v>0.17331512649176248</c:v>
                </c:pt>
                <c:pt idx="3">
                  <c:v>0.18504412189259789</c:v>
                </c:pt>
                <c:pt idx="4">
                  <c:v>0.21920912304035667</c:v>
                </c:pt>
                <c:pt idx="5">
                  <c:v>0.45017709172358245</c:v>
                </c:pt>
                <c:pt idx="6">
                  <c:v>0.47942211361372478</c:v>
                </c:pt>
                <c:pt idx="7">
                  <c:v>0.55405264800749143</c:v>
                </c:pt>
                <c:pt idx="8">
                  <c:v>0.60734992614801264</c:v>
                </c:pt>
                <c:pt idx="9">
                  <c:v>1.2358658570600982</c:v>
                </c:pt>
                <c:pt idx="10">
                  <c:v>1.2492203699033335</c:v>
                </c:pt>
                <c:pt idx="11">
                  <c:v>1.5027708164201756</c:v>
                </c:pt>
                <c:pt idx="12">
                  <c:v>2.029138606452749</c:v>
                </c:pt>
                <c:pt idx="13">
                  <c:v>2.0683062483705572</c:v>
                </c:pt>
                <c:pt idx="14">
                  <c:v>2.1176611812722208</c:v>
                </c:pt>
                <c:pt idx="15">
                  <c:v>2.1958675655757842</c:v>
                </c:pt>
                <c:pt idx="16">
                  <c:v>2.8625446811024786</c:v>
                </c:pt>
                <c:pt idx="17">
                  <c:v>3.8461538461538463</c:v>
                </c:pt>
                <c:pt idx="18">
                  <c:v>5.3482084372778838</c:v>
                </c:pt>
                <c:pt idx="19">
                  <c:v>15.334517465956187</c:v>
                </c:pt>
              </c:numCache>
            </c:numRef>
          </c:val>
          <c:extLs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2279168"/>
        <c:axId val="220436672"/>
      </c:barChart>
      <c:catAx>
        <c:axId val="222279168"/>
        <c:scaling>
          <c:orientation val="minMax"/>
        </c:scaling>
        <c:delete val="0"/>
        <c:axPos val="l"/>
        <c:numFmt formatCode="General" sourceLinked="0"/>
        <c:majorTickMark val="none"/>
        <c:minorTickMark val="none"/>
        <c:tickLblPos val="nextTo"/>
        <c:crossAx val="220436672"/>
        <c:crosses val="autoZero"/>
        <c:auto val="1"/>
        <c:lblAlgn val="ctr"/>
        <c:lblOffset val="100"/>
        <c:noMultiLvlLbl val="0"/>
      </c:catAx>
      <c:valAx>
        <c:axId val="22043667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27916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bar"/>
        <c:grouping val="clustered"/>
        <c:varyColors val="0"/>
        <c:ser>
          <c:idx val="0"/>
          <c:order val="0"/>
          <c:tx>
            <c:strRef>
              <c:f>'Gráfico 2.3'!$C$49</c:f>
              <c:strCache>
                <c:ptCount val="1"/>
              </c:strCache>
            </c:strRef>
          </c:tx>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882D-4EB2-AE9F-605E568A4FE9}"/>
              </c:ext>
            </c:extLst>
          </c:dPt>
          <c:dPt>
            <c:idx val="1"/>
            <c:invertIfNegative val="0"/>
            <c:bubble3D val="0"/>
            <c:spPr>
              <a:solidFill>
                <a:srgbClr val="C00000"/>
              </a:solidFill>
            </c:spPr>
            <c:extLst>
              <c:ext xmlns:c16="http://schemas.microsoft.com/office/drawing/2014/chart" uri="{C3380CC4-5D6E-409C-BE32-E72D297353CC}">
                <c16:uniqueId val="{00000003-882D-4EB2-AE9F-605E568A4FE9}"/>
              </c:ext>
            </c:extLst>
          </c:dPt>
          <c:dPt>
            <c:idx val="2"/>
            <c:invertIfNegative val="0"/>
            <c:bubble3D val="0"/>
            <c:spPr>
              <a:solidFill>
                <a:srgbClr val="C00000"/>
              </a:solidFill>
            </c:spPr>
            <c:extLst>
              <c:ext xmlns:c16="http://schemas.microsoft.com/office/drawing/2014/chart" uri="{C3380CC4-5D6E-409C-BE32-E72D297353CC}">
                <c16:uniqueId val="{00000005-882D-4EB2-AE9F-605E568A4FE9}"/>
              </c:ext>
            </c:extLst>
          </c:dPt>
          <c:dPt>
            <c:idx val="3"/>
            <c:invertIfNegative val="0"/>
            <c:bubble3D val="0"/>
            <c:spPr>
              <a:solidFill>
                <a:srgbClr val="C00000"/>
              </a:solidFill>
            </c:spPr>
            <c:extLst>
              <c:ext xmlns:c16="http://schemas.microsoft.com/office/drawing/2014/chart" uri="{C3380CC4-5D6E-409C-BE32-E72D297353CC}">
                <c16:uniqueId val="{00000007-882D-4EB2-AE9F-605E568A4FE9}"/>
              </c:ext>
            </c:extLst>
          </c:dPt>
          <c:dPt>
            <c:idx val="4"/>
            <c:invertIfNegative val="0"/>
            <c:bubble3D val="0"/>
            <c:spPr>
              <a:solidFill>
                <a:srgbClr val="C00000"/>
              </a:solidFill>
            </c:spPr>
            <c:extLst>
              <c:ext xmlns:c16="http://schemas.microsoft.com/office/drawing/2014/chart" uri="{C3380CC4-5D6E-409C-BE32-E72D297353CC}">
                <c16:uniqueId val="{00000009-882D-4EB2-AE9F-605E568A4FE9}"/>
              </c:ext>
            </c:extLst>
          </c:dPt>
          <c:dPt>
            <c:idx val="5"/>
            <c:invertIfNegative val="0"/>
            <c:bubble3D val="0"/>
            <c:spPr>
              <a:solidFill>
                <a:srgbClr val="C00000"/>
              </a:solidFill>
            </c:spPr>
            <c:extLst>
              <c:ext xmlns:c16="http://schemas.microsoft.com/office/drawing/2014/chart" uri="{C3380CC4-5D6E-409C-BE32-E72D297353CC}">
                <c16:uniqueId val="{0000000B-882D-4EB2-AE9F-605E568A4FE9}"/>
              </c:ext>
            </c:extLst>
          </c:dPt>
          <c:dPt>
            <c:idx val="6"/>
            <c:invertIfNegative val="0"/>
            <c:bubble3D val="0"/>
            <c:spPr>
              <a:solidFill>
                <a:schemeClr val="tx2"/>
              </a:solidFill>
              <a:ln>
                <a:solidFill>
                  <a:schemeClr val="tx2"/>
                </a:solidFill>
              </a:ln>
            </c:spPr>
            <c:extLst>
              <c:ext xmlns:c16="http://schemas.microsoft.com/office/drawing/2014/chart" uri="{C3380CC4-5D6E-409C-BE32-E72D297353CC}">
                <c16:uniqueId val="{0000000D-882D-4EB2-AE9F-605E568A4FE9}"/>
              </c:ext>
            </c:extLst>
          </c:dPt>
          <c:dPt>
            <c:idx val="7"/>
            <c:invertIfNegative val="0"/>
            <c:bubble3D val="0"/>
            <c:spPr>
              <a:solidFill>
                <a:schemeClr val="tx2"/>
              </a:solidFill>
              <a:ln>
                <a:solidFill>
                  <a:schemeClr val="tx2"/>
                </a:solidFill>
              </a:ln>
            </c:spPr>
            <c:extLst>
              <c:ext xmlns:c16="http://schemas.microsoft.com/office/drawing/2014/chart" uri="{C3380CC4-5D6E-409C-BE32-E72D297353CC}">
                <c16:uniqueId val="{0000000F-882D-4EB2-AE9F-605E568A4FE9}"/>
              </c:ext>
            </c:extLst>
          </c:dPt>
          <c:dPt>
            <c:idx val="8"/>
            <c:invertIfNegative val="0"/>
            <c:bubble3D val="0"/>
            <c:spPr>
              <a:solidFill>
                <a:schemeClr val="tx2"/>
              </a:solidFill>
              <a:ln>
                <a:solidFill>
                  <a:schemeClr val="tx2"/>
                </a:solidFill>
              </a:ln>
            </c:spPr>
            <c:extLst>
              <c:ext xmlns:c16="http://schemas.microsoft.com/office/drawing/2014/chart" uri="{C3380CC4-5D6E-409C-BE32-E72D297353CC}">
                <c16:uniqueId val="{00000010-6F72-4CC8-9C66-1017F7A94FBF}"/>
              </c:ext>
            </c:extLst>
          </c:dPt>
          <c:dPt>
            <c:idx val="9"/>
            <c:invertIfNegative val="0"/>
            <c:bubble3D val="0"/>
            <c:spPr>
              <a:solidFill>
                <a:schemeClr val="tx2"/>
              </a:solidFill>
              <a:ln>
                <a:solidFill>
                  <a:schemeClr val="tx2"/>
                </a:solidFill>
              </a:ln>
            </c:spPr>
            <c:extLst>
              <c:ext xmlns:c16="http://schemas.microsoft.com/office/drawing/2014/chart" uri="{C3380CC4-5D6E-409C-BE32-E72D297353CC}">
                <c16:uniqueId val="{00000011-6F72-4CC8-9C66-1017F7A94FBF}"/>
              </c:ext>
            </c:extLst>
          </c:dPt>
          <c:dPt>
            <c:idx val="10"/>
            <c:invertIfNegative val="0"/>
            <c:bubble3D val="0"/>
            <c:spPr>
              <a:solidFill>
                <a:schemeClr val="tx2"/>
              </a:solidFill>
              <a:ln>
                <a:solidFill>
                  <a:schemeClr val="tx2"/>
                </a:solidFill>
              </a:ln>
            </c:spPr>
            <c:extLst>
              <c:ext xmlns:c16="http://schemas.microsoft.com/office/drawing/2014/chart" uri="{C3380CC4-5D6E-409C-BE32-E72D297353CC}">
                <c16:uniqueId val="{00000012-6F72-4CC8-9C66-1017F7A94FBF}"/>
              </c:ext>
            </c:extLst>
          </c:dPt>
          <c:dPt>
            <c:idx val="11"/>
            <c:invertIfNegative val="0"/>
            <c:bubble3D val="0"/>
            <c:spPr>
              <a:solidFill>
                <a:schemeClr val="tx2"/>
              </a:solidFill>
              <a:ln>
                <a:solidFill>
                  <a:schemeClr val="tx2"/>
                </a:solidFill>
              </a:ln>
            </c:spPr>
            <c:extLst>
              <c:ext xmlns:c16="http://schemas.microsoft.com/office/drawing/2014/chart" uri="{C3380CC4-5D6E-409C-BE32-E72D297353CC}">
                <c16:uniqueId val="{00000017-2B18-4EBC-A280-25F227EC23F3}"/>
              </c:ext>
            </c:extLst>
          </c:dPt>
          <c:dPt>
            <c:idx val="12"/>
            <c:invertIfNegative val="0"/>
            <c:bubble3D val="0"/>
            <c:spPr>
              <a:solidFill>
                <a:schemeClr val="tx2"/>
              </a:solidFill>
              <a:ln>
                <a:solidFill>
                  <a:schemeClr val="tx2"/>
                </a:solidFill>
              </a:ln>
            </c:spPr>
            <c:extLst>
              <c:ext xmlns:c16="http://schemas.microsoft.com/office/drawing/2014/chart" uri="{C3380CC4-5D6E-409C-BE32-E72D297353CC}">
                <c16:uniqueId val="{00000018-2B18-4EBC-A280-25F227EC23F3}"/>
              </c:ext>
            </c:extLst>
          </c:dPt>
          <c:dPt>
            <c:idx val="13"/>
            <c:invertIfNegative val="0"/>
            <c:bubble3D val="0"/>
            <c:spPr>
              <a:solidFill>
                <a:schemeClr val="tx2"/>
              </a:solidFill>
              <a:ln>
                <a:solidFill>
                  <a:schemeClr val="tx2"/>
                </a:solidFill>
              </a:ln>
            </c:spPr>
            <c:extLst>
              <c:ext xmlns:c16="http://schemas.microsoft.com/office/drawing/2014/chart" uri="{C3380CC4-5D6E-409C-BE32-E72D297353CC}">
                <c16:uniqueId val="{00000019-2B18-4EBC-A280-25F227EC23F3}"/>
              </c:ext>
            </c:extLst>
          </c:dPt>
          <c:dPt>
            <c:idx val="14"/>
            <c:invertIfNegative val="0"/>
            <c:bubble3D val="0"/>
            <c:spPr>
              <a:solidFill>
                <a:schemeClr val="tx2"/>
              </a:solidFill>
              <a:ln>
                <a:solidFill>
                  <a:schemeClr val="tx2"/>
                </a:solidFill>
              </a:ln>
            </c:spPr>
            <c:extLst>
              <c:ext xmlns:c16="http://schemas.microsoft.com/office/drawing/2014/chart" uri="{C3380CC4-5D6E-409C-BE32-E72D297353CC}">
                <c16:uniqueId val="{0000001A-2B18-4EBC-A280-25F227EC23F3}"/>
              </c:ext>
            </c:extLst>
          </c:dPt>
          <c:cat>
            <c:strRef>
              <c:f>'Gráfico 2.3'!$B$50:$B$67</c:f>
              <c:strCache>
                <c:ptCount val="18"/>
                <c:pt idx="0">
                  <c:v>França*</c:v>
                </c:pt>
                <c:pt idx="1">
                  <c:v>Bélgica*</c:v>
                </c:pt>
                <c:pt idx="2">
                  <c:v>Itália*</c:v>
                </c:pt>
                <c:pt idx="3">
                  <c:v>Macau (China)</c:v>
                </c:pt>
                <c:pt idx="4">
                  <c:v>Austrália</c:v>
                </c:pt>
                <c:pt idx="5">
                  <c:v>Brasil</c:v>
                </c:pt>
                <c:pt idx="6">
                  <c:v>EUA</c:v>
                </c:pt>
                <c:pt idx="7">
                  <c:v>Suécia</c:v>
                </c:pt>
                <c:pt idx="8">
                  <c:v>Áustria</c:v>
                </c:pt>
                <c:pt idx="9">
                  <c:v>Alemanha</c:v>
                </c:pt>
                <c:pt idx="10">
                  <c:v>Suíça</c:v>
                </c:pt>
                <c:pt idx="11">
                  <c:v>Noruega</c:v>
                </c:pt>
                <c:pt idx="12">
                  <c:v>Canadá</c:v>
                </c:pt>
                <c:pt idx="13">
                  <c:v>Luxemburgo</c:v>
                </c:pt>
                <c:pt idx="14">
                  <c:v>Dinamarca</c:v>
                </c:pt>
                <c:pt idx="15">
                  <c:v>Holanda</c:v>
                </c:pt>
                <c:pt idx="16">
                  <c:v>Espanha</c:v>
                </c:pt>
                <c:pt idx="17">
                  <c:v>Reino Unido</c:v>
                </c:pt>
              </c:strCache>
            </c:strRef>
          </c:cat>
          <c:val>
            <c:numRef>
              <c:f>'Gráfico 2.3'!$C$50:$C$67</c:f>
              <c:numCache>
                <c:formatCode>#,##0</c:formatCode>
                <c:ptCount val="18"/>
                <c:pt idx="0">
                  <c:v>-1645</c:v>
                </c:pt>
                <c:pt idx="1">
                  <c:v>-308</c:v>
                </c:pt>
                <c:pt idx="2">
                  <c:v>-99</c:v>
                </c:pt>
                <c:pt idx="3">
                  <c:v>-49</c:v>
                </c:pt>
                <c:pt idx="4">
                  <c:v>-19</c:v>
                </c:pt>
                <c:pt idx="5">
                  <c:v>22</c:v>
                </c:pt>
                <c:pt idx="6">
                  <c:v>71</c:v>
                </c:pt>
                <c:pt idx="7">
                  <c:v>87</c:v>
                </c:pt>
                <c:pt idx="8">
                  <c:v>90</c:v>
                </c:pt>
                <c:pt idx="9">
                  <c:v>130</c:v>
                </c:pt>
                <c:pt idx="10">
                  <c:v>133</c:v>
                </c:pt>
                <c:pt idx="11">
                  <c:v>232</c:v>
                </c:pt>
                <c:pt idx="12">
                  <c:v>340</c:v>
                </c:pt>
                <c:pt idx="13">
                  <c:v>599</c:v>
                </c:pt>
                <c:pt idx="14">
                  <c:v>641</c:v>
                </c:pt>
                <c:pt idx="15">
                  <c:v>1473</c:v>
                </c:pt>
                <c:pt idx="16">
                  <c:v>1801</c:v>
                </c:pt>
                <c:pt idx="17">
                  <c:v>5336</c:v>
                </c:pt>
              </c:numCache>
            </c:numRef>
          </c:val>
          <c:extLs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1530112"/>
        <c:axId val="222126656"/>
      </c:barChart>
      <c:catAx>
        <c:axId val="221530112"/>
        <c:scaling>
          <c:orientation val="minMax"/>
        </c:scaling>
        <c:delete val="0"/>
        <c:axPos val="l"/>
        <c:numFmt formatCode="General" sourceLinked="0"/>
        <c:majorTickMark val="none"/>
        <c:minorTickMark val="none"/>
        <c:tickLblPos val="low"/>
        <c:crossAx val="222126656"/>
        <c:crosses val="autoZero"/>
        <c:auto val="1"/>
        <c:lblAlgn val="ctr"/>
        <c:lblOffset val="100"/>
        <c:noMultiLvlLbl val="0"/>
      </c:catAx>
      <c:valAx>
        <c:axId val="2221266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5301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2.4'!$B$50:$B$64</c:f>
              <c:strCache>
                <c:ptCount val="15"/>
                <c:pt idx="0">
                  <c:v>Brasil</c:v>
                </c:pt>
                <c:pt idx="1">
                  <c:v>Dinamarca</c:v>
                </c:pt>
                <c:pt idx="2">
                  <c:v>Alemanha</c:v>
                </c:pt>
                <c:pt idx="3">
                  <c:v>Macau (China)</c:v>
                </c:pt>
                <c:pt idx="4">
                  <c:v>Bélgica</c:v>
                </c:pt>
                <c:pt idx="5">
                  <c:v>Suíça</c:v>
                </c:pt>
                <c:pt idx="6">
                  <c:v>Austrália</c:v>
                </c:pt>
                <c:pt idx="7">
                  <c:v>Luxemburgo</c:v>
                </c:pt>
                <c:pt idx="8">
                  <c:v>Espanha</c:v>
                </c:pt>
                <c:pt idx="9">
                  <c:v>Reino Unido</c:v>
                </c:pt>
                <c:pt idx="10">
                  <c:v>Holanda</c:v>
                </c:pt>
                <c:pt idx="11">
                  <c:v>Áustria</c:v>
                </c:pt>
                <c:pt idx="12">
                  <c:v>Suécia</c:v>
                </c:pt>
                <c:pt idx="13">
                  <c:v>Itália</c:v>
                </c:pt>
                <c:pt idx="14">
                  <c:v>França</c:v>
                </c:pt>
              </c:strCache>
            </c:strRef>
          </c:cat>
          <c:val>
            <c:numRef>
              <c:f>'Gráfico 2.4'!$C$50:$C$64</c:f>
              <c:numCache>
                <c:formatCode>0.0</c:formatCode>
                <c:ptCount val="15"/>
                <c:pt idx="0">
                  <c:v>13.66594360086768</c:v>
                </c:pt>
                <c:pt idx="1">
                  <c:v>34.617775015537603</c:v>
                </c:pt>
                <c:pt idx="2">
                  <c:v>38.656987295825772</c:v>
                </c:pt>
                <c:pt idx="3">
                  <c:v>38.888888888888886</c:v>
                </c:pt>
                <c:pt idx="4">
                  <c:v>39.250085999312006</c:v>
                </c:pt>
                <c:pt idx="5">
                  <c:v>39.583061889250814</c:v>
                </c:pt>
                <c:pt idx="6">
                  <c:v>40</c:v>
                </c:pt>
                <c:pt idx="7">
                  <c:v>41.801801801801801</c:v>
                </c:pt>
                <c:pt idx="8">
                  <c:v>42.383945841392652</c:v>
                </c:pt>
                <c:pt idx="9">
                  <c:v>43.000750187546885</c:v>
                </c:pt>
                <c:pt idx="10">
                  <c:v>43.452730475631242</c:v>
                </c:pt>
                <c:pt idx="11">
                  <c:v>44.843049327354258</c:v>
                </c:pt>
                <c:pt idx="12">
                  <c:v>45.833333333333336</c:v>
                </c:pt>
                <c:pt idx="13">
                  <c:v>46.620046620046622</c:v>
                </c:pt>
                <c:pt idx="14">
                  <c:v>48.266088696232075</c:v>
                </c:pt>
              </c:numCache>
            </c:numRef>
          </c:val>
          <c:extLst>
            <c:ext xmlns:c16="http://schemas.microsoft.com/office/drawing/2014/chart" uri="{C3380CC4-5D6E-409C-BE32-E72D297353CC}">
              <c16:uniqueId val="{00000000-94B4-4C18-B89D-960D4B98E9AF}"/>
            </c:ext>
          </c:extLst>
        </c:ser>
        <c:dLbls>
          <c:showLegendKey val="0"/>
          <c:showVal val="0"/>
          <c:showCatName val="0"/>
          <c:showSerName val="0"/>
          <c:showPercent val="0"/>
          <c:showBubbleSize val="0"/>
        </c:dLbls>
        <c:gapWidth val="50"/>
        <c:axId val="222324224"/>
        <c:axId val="222128960"/>
      </c:barChart>
      <c:catAx>
        <c:axId val="222324224"/>
        <c:scaling>
          <c:orientation val="minMax"/>
        </c:scaling>
        <c:delete val="0"/>
        <c:axPos val="l"/>
        <c:numFmt formatCode="General" sourceLinked="0"/>
        <c:majorTickMark val="none"/>
        <c:minorTickMark val="none"/>
        <c:tickLblPos val="nextTo"/>
        <c:crossAx val="222128960"/>
        <c:crosses val="autoZero"/>
        <c:auto val="1"/>
        <c:lblAlgn val="ctr"/>
        <c:lblOffset val="100"/>
        <c:noMultiLvlLbl val="0"/>
      </c:catAx>
      <c:valAx>
        <c:axId val="222128960"/>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3242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2.5'!$B$49:$B$59</c15:sqref>
                  </c15:fullRef>
                </c:ext>
              </c:extLst>
              <c:f>'Gráfico 2.5'!$B$49:$B$58</c:f>
              <c:strCache>
                <c:ptCount val="10"/>
                <c:pt idx="0">
                  <c:v>Luxemburgo</c:v>
                </c:pt>
                <c:pt idx="1">
                  <c:v>Espanha</c:v>
                </c:pt>
                <c:pt idx="2">
                  <c:v>Suíça</c:v>
                </c:pt>
                <c:pt idx="3">
                  <c:v>Itália</c:v>
                </c:pt>
                <c:pt idx="4">
                  <c:v>Alemanha</c:v>
                </c:pt>
                <c:pt idx="5">
                  <c:v>Dinamarca</c:v>
                </c:pt>
                <c:pt idx="6">
                  <c:v>Suécia</c:v>
                </c:pt>
                <c:pt idx="7">
                  <c:v>Áustria</c:v>
                </c:pt>
                <c:pt idx="8">
                  <c:v>Holanda</c:v>
                </c:pt>
                <c:pt idx="9">
                  <c:v>Reino Unido</c:v>
                </c:pt>
              </c:strCache>
            </c:strRef>
          </c:cat>
          <c:val>
            <c:numRef>
              <c:extLst>
                <c:ext xmlns:c15="http://schemas.microsoft.com/office/drawing/2012/chart" uri="{02D57815-91ED-43cb-92C2-25804820EDAC}">
                  <c15:fullRef>
                    <c15:sqref>'Gráfico 2.5'!$C$49:$C$59</c15:sqref>
                  </c15:fullRef>
                </c:ext>
              </c:extLst>
              <c:f>'Gráfico 2.5'!$C$49:$C$58</c:f>
              <c:numCache>
                <c:formatCode>0.0</c:formatCode>
                <c:ptCount val="10"/>
                <c:pt idx="0">
                  <c:v>82.316602316602314</c:v>
                </c:pt>
                <c:pt idx="1">
                  <c:v>83.631528046421664</c:v>
                </c:pt>
                <c:pt idx="2">
                  <c:v>87.074918566775239</c:v>
                </c:pt>
                <c:pt idx="3">
                  <c:v>87.645687645687644</c:v>
                </c:pt>
                <c:pt idx="4">
                  <c:v>89.019963702359348</c:v>
                </c:pt>
                <c:pt idx="5">
                  <c:v>89.061528899937841</c:v>
                </c:pt>
                <c:pt idx="6">
                  <c:v>92.156862745098039</c:v>
                </c:pt>
                <c:pt idx="7">
                  <c:v>92.2272047832586</c:v>
                </c:pt>
                <c:pt idx="8">
                  <c:v>92.777451556077509</c:v>
                </c:pt>
                <c:pt idx="9">
                  <c:v>95.318829707426858</c:v>
                </c:pt>
              </c:numCache>
            </c:numRef>
          </c:val>
          <c:extLst>
            <c:ext xmlns:c16="http://schemas.microsoft.com/office/drawing/2014/chart" uri="{C3380CC4-5D6E-409C-BE32-E72D297353CC}">
              <c16:uniqueId val="{00000000-C9C2-438C-8A83-AAC3E2822899}"/>
            </c:ext>
          </c:extLst>
        </c:ser>
        <c:dLbls>
          <c:showLegendKey val="0"/>
          <c:showVal val="0"/>
          <c:showCatName val="0"/>
          <c:showSerName val="0"/>
          <c:showPercent val="0"/>
          <c:showBubbleSize val="0"/>
        </c:dLbls>
        <c:gapWidth val="50"/>
        <c:axId val="221493248"/>
        <c:axId val="222131264"/>
      </c:barChart>
      <c:catAx>
        <c:axId val="221493248"/>
        <c:scaling>
          <c:orientation val="minMax"/>
        </c:scaling>
        <c:delete val="0"/>
        <c:axPos val="l"/>
        <c:numFmt formatCode="General" sourceLinked="0"/>
        <c:majorTickMark val="none"/>
        <c:minorTickMark val="none"/>
        <c:tickLblPos val="nextTo"/>
        <c:crossAx val="222131264"/>
        <c:crosses val="autoZero"/>
        <c:auto val="1"/>
        <c:lblAlgn val="ctr"/>
        <c:lblOffset val="100"/>
        <c:noMultiLvlLbl val="0"/>
      </c:catAx>
      <c:valAx>
        <c:axId val="222131264"/>
        <c:scaling>
          <c:orientation val="minMax"/>
          <c:min val="0"/>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4932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2.6'!$B$50:$B$71</c:f>
              <c:strCache>
                <c:ptCount val="22"/>
                <c:pt idx="0">
                  <c:v>Cabo Verde</c:v>
                </c:pt>
                <c:pt idx="1">
                  <c:v>Macau (China)</c:v>
                </c:pt>
                <c:pt idx="2">
                  <c:v>Áustria</c:v>
                </c:pt>
                <c:pt idx="3">
                  <c:v>Dinamarca</c:v>
                </c:pt>
                <c:pt idx="4">
                  <c:v>Noruega</c:v>
                </c:pt>
                <c:pt idx="5">
                  <c:v>Moçambique</c:v>
                </c:pt>
                <c:pt idx="6">
                  <c:v>Irlanda</c:v>
                </c:pt>
                <c:pt idx="7">
                  <c:v>Suécia</c:v>
                </c:pt>
                <c:pt idx="8">
                  <c:v>Itália</c:v>
                </c:pt>
                <c:pt idx="9">
                  <c:v>Austrália</c:v>
                </c:pt>
                <c:pt idx="10">
                  <c:v>Holanda</c:v>
                </c:pt>
                <c:pt idx="11">
                  <c:v>Venezuela</c:v>
                </c:pt>
                <c:pt idx="12">
                  <c:v>Bélgica</c:v>
                </c:pt>
                <c:pt idx="13">
                  <c:v>Luxemburgo</c:v>
                </c:pt>
                <c:pt idx="14">
                  <c:v>Espanha</c:v>
                </c:pt>
                <c:pt idx="15">
                  <c:v>Alemanha</c:v>
                </c:pt>
                <c:pt idx="16">
                  <c:v>Canadá</c:v>
                </c:pt>
                <c:pt idx="17">
                  <c:v>Brasil</c:v>
                </c:pt>
                <c:pt idx="18">
                  <c:v>Reino Unido</c:v>
                </c:pt>
                <c:pt idx="19">
                  <c:v>EUA</c:v>
                </c:pt>
                <c:pt idx="20">
                  <c:v>Suíça</c:v>
                </c:pt>
                <c:pt idx="21">
                  <c:v>França</c:v>
                </c:pt>
              </c:strCache>
            </c:strRef>
          </c:cat>
          <c:val>
            <c:numRef>
              <c:f>'Gráfico 2.6'!$C$50:$C$71</c:f>
              <c:numCache>
                <c:formatCode>#,##0</c:formatCode>
                <c:ptCount val="22"/>
                <c:pt idx="0">
                  <c:v>1090</c:v>
                </c:pt>
                <c:pt idx="1">
                  <c:v>2213</c:v>
                </c:pt>
                <c:pt idx="2">
                  <c:v>3105</c:v>
                </c:pt>
                <c:pt idx="3">
                  <c:v>3156</c:v>
                </c:pt>
                <c:pt idx="4">
                  <c:v>3752</c:v>
                </c:pt>
                <c:pt idx="5">
                  <c:v>3767</c:v>
                </c:pt>
                <c:pt idx="6">
                  <c:v>3866</c:v>
                </c:pt>
                <c:pt idx="7">
                  <c:v>4478</c:v>
                </c:pt>
                <c:pt idx="8">
                  <c:v>7000</c:v>
                </c:pt>
                <c:pt idx="9">
                  <c:v>18380</c:v>
                </c:pt>
                <c:pt idx="10">
                  <c:v>19816</c:v>
                </c:pt>
                <c:pt idx="11">
                  <c:v>37326</c:v>
                </c:pt>
                <c:pt idx="12">
                  <c:v>37798</c:v>
                </c:pt>
                <c:pt idx="13">
                  <c:v>72821</c:v>
                </c:pt>
                <c:pt idx="14">
                  <c:v>93902</c:v>
                </c:pt>
                <c:pt idx="15">
                  <c:v>115165</c:v>
                </c:pt>
                <c:pt idx="16">
                  <c:v>133695</c:v>
                </c:pt>
                <c:pt idx="17">
                  <c:v>137973</c:v>
                </c:pt>
                <c:pt idx="18">
                  <c:v>156295</c:v>
                </c:pt>
                <c:pt idx="19">
                  <c:v>162121</c:v>
                </c:pt>
                <c:pt idx="20">
                  <c:v>207251</c:v>
                </c:pt>
                <c:pt idx="21">
                  <c:v>598500</c:v>
                </c:pt>
              </c:numCache>
            </c:numRef>
          </c:val>
          <c:extLst>
            <c:ext xmlns:c16="http://schemas.microsoft.com/office/drawing/2014/chart" uri="{C3380CC4-5D6E-409C-BE32-E72D297353CC}">
              <c16:uniqueId val="{00000000-5589-4013-B89B-01CF55680344}"/>
            </c:ext>
          </c:extLst>
        </c:ser>
        <c:dLbls>
          <c:showLegendKey val="0"/>
          <c:showVal val="0"/>
          <c:showCatName val="0"/>
          <c:showSerName val="0"/>
          <c:showPercent val="0"/>
          <c:showBubbleSize val="0"/>
        </c:dLbls>
        <c:gapWidth val="50"/>
        <c:axId val="222386688"/>
        <c:axId val="222453760"/>
      </c:barChart>
      <c:catAx>
        <c:axId val="222386688"/>
        <c:scaling>
          <c:orientation val="minMax"/>
        </c:scaling>
        <c:delete val="0"/>
        <c:axPos val="l"/>
        <c:numFmt formatCode="General" sourceLinked="0"/>
        <c:majorTickMark val="none"/>
        <c:minorTickMark val="none"/>
        <c:tickLblPos val="nextTo"/>
        <c:crossAx val="222453760"/>
        <c:crosses val="autoZero"/>
        <c:auto val="1"/>
        <c:lblAlgn val="ctr"/>
        <c:lblOffset val="100"/>
        <c:noMultiLvlLbl val="0"/>
      </c:catAx>
      <c:valAx>
        <c:axId val="222453760"/>
        <c:scaling>
          <c:orientation val="minMax"/>
          <c:max val="650000"/>
          <c:min val="0"/>
        </c:scaling>
        <c:delete val="0"/>
        <c:axPos val="b"/>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238668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2.7'!$B$52:$B$72</c:f>
              <c:strCache>
                <c:ptCount val="21"/>
                <c:pt idx="0">
                  <c:v>Itália</c:v>
                </c:pt>
                <c:pt idx="1">
                  <c:v>Áustria</c:v>
                </c:pt>
                <c:pt idx="2">
                  <c:v>Suécia</c:v>
                </c:pt>
                <c:pt idx="3">
                  <c:v>Austrália</c:v>
                </c:pt>
                <c:pt idx="4">
                  <c:v>EUA</c:v>
                </c:pt>
                <c:pt idx="5">
                  <c:v>Noruega</c:v>
                </c:pt>
                <c:pt idx="6">
                  <c:v>Dinamarca</c:v>
                </c:pt>
                <c:pt idx="7">
                  <c:v>Irlanda</c:v>
                </c:pt>
                <c:pt idx="8">
                  <c:v>Macau (China)</c:v>
                </c:pt>
                <c:pt idx="9">
                  <c:v>Holanda</c:v>
                </c:pt>
                <c:pt idx="10">
                  <c:v>Moçambique</c:v>
                </c:pt>
                <c:pt idx="11">
                  <c:v>Alemanha</c:v>
                </c:pt>
                <c:pt idx="12">
                  <c:v>Espanha</c:v>
                </c:pt>
                <c:pt idx="13">
                  <c:v>Canadá</c:v>
                </c:pt>
                <c:pt idx="14">
                  <c:v>Reino Unido</c:v>
                </c:pt>
                <c:pt idx="15">
                  <c:v>Bélgica</c:v>
                </c:pt>
                <c:pt idx="16">
                  <c:v>Venezuela</c:v>
                </c:pt>
                <c:pt idx="17">
                  <c:v>Cabo Verde</c:v>
                </c:pt>
                <c:pt idx="18">
                  <c:v>Suíça</c:v>
                </c:pt>
                <c:pt idx="19">
                  <c:v>França</c:v>
                </c:pt>
                <c:pt idx="20">
                  <c:v>Brasil</c:v>
                </c:pt>
              </c:strCache>
            </c:strRef>
          </c:cat>
          <c:val>
            <c:numRef>
              <c:f>'Gráfico 2.7'!$C$52:$C$72</c:f>
              <c:numCache>
                <c:formatCode>0.0</c:formatCode>
                <c:ptCount val="21"/>
                <c:pt idx="0">
                  <c:v>0.11178537208559565</c:v>
                </c:pt>
                <c:pt idx="1">
                  <c:v>0.17273290152889478</c:v>
                </c:pt>
                <c:pt idx="2">
                  <c:v>0.21420682008110012</c:v>
                </c:pt>
                <c:pt idx="3">
                  <c:v>0.24496051710925265</c:v>
                </c:pt>
                <c:pt idx="4">
                  <c:v>0.32906960911919092</c:v>
                </c:pt>
                <c:pt idx="5">
                  <c:v>0.42726039767557583</c:v>
                </c:pt>
                <c:pt idx="6">
                  <c:v>0.43732505612061079</c:v>
                </c:pt>
                <c:pt idx="7">
                  <c:v>0.47704483925341129</c:v>
                </c:pt>
                <c:pt idx="8">
                  <c:v>0.55229866554859253</c:v>
                </c:pt>
                <c:pt idx="9">
                  <c:v>0.85675213290899255</c:v>
                </c:pt>
                <c:pt idx="10">
                  <c:v>1.1010853012273578</c:v>
                </c:pt>
                <c:pt idx="11">
                  <c:v>1.1233056290618815</c:v>
                </c:pt>
                <c:pt idx="12">
                  <c:v>1.2823923496205072</c:v>
                </c:pt>
                <c:pt idx="13">
                  <c:v>1.3916994566235714</c:v>
                </c:pt>
                <c:pt idx="14">
                  <c:v>1.6</c:v>
                </c:pt>
                <c:pt idx="15">
                  <c:v>1.8208365789776666</c:v>
                </c:pt>
                <c:pt idx="16">
                  <c:v>3.2272790940170055</c:v>
                </c:pt>
                <c:pt idx="17">
                  <c:v>7.5974071234404406</c:v>
                </c:pt>
                <c:pt idx="18">
                  <c:v>7.7551226594423071</c:v>
                </c:pt>
                <c:pt idx="19">
                  <c:v>8.5948158253751714</c:v>
                </c:pt>
                <c:pt idx="20">
                  <c:v>23.283831446073883</c:v>
                </c:pt>
              </c:numCache>
            </c:numRef>
          </c:val>
          <c:extLst>
            <c:ext xmlns:c16="http://schemas.microsoft.com/office/drawing/2014/chart" uri="{C3380CC4-5D6E-409C-BE32-E72D297353CC}">
              <c16:uniqueId val="{00000000-3839-4323-822E-056394A84BA0}"/>
            </c:ext>
          </c:extLst>
        </c:ser>
        <c:dLbls>
          <c:showLegendKey val="0"/>
          <c:showVal val="0"/>
          <c:showCatName val="0"/>
          <c:showSerName val="0"/>
          <c:showPercent val="0"/>
          <c:showBubbleSize val="0"/>
        </c:dLbls>
        <c:gapWidth val="50"/>
        <c:axId val="222537216"/>
        <c:axId val="222455488"/>
      </c:barChart>
      <c:catAx>
        <c:axId val="222537216"/>
        <c:scaling>
          <c:orientation val="minMax"/>
        </c:scaling>
        <c:delete val="0"/>
        <c:axPos val="l"/>
        <c:numFmt formatCode="General" sourceLinked="0"/>
        <c:majorTickMark val="none"/>
        <c:minorTickMark val="none"/>
        <c:tickLblPos val="nextTo"/>
        <c:crossAx val="222455488"/>
        <c:crosses val="autoZero"/>
        <c:auto val="1"/>
        <c:lblAlgn val="ctr"/>
        <c:lblOffset val="100"/>
        <c:noMultiLvlLbl val="0"/>
      </c:catAx>
      <c:valAx>
        <c:axId val="22245548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225372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CCBB-47B9-815B-BACEB86EEB8D}"/>
              </c:ext>
            </c:extLst>
          </c:dPt>
          <c:dPt>
            <c:idx val="1"/>
            <c:invertIfNegative val="0"/>
            <c:bubble3D val="0"/>
            <c:spPr>
              <a:solidFill>
                <a:srgbClr val="C00000"/>
              </a:solidFill>
            </c:spPr>
            <c:extLst>
              <c:ext xmlns:c16="http://schemas.microsoft.com/office/drawing/2014/chart" uri="{C3380CC4-5D6E-409C-BE32-E72D297353CC}">
                <c16:uniqueId val="{00000003-CCBB-47B9-815B-BACEB86EEB8D}"/>
              </c:ext>
            </c:extLst>
          </c:dPt>
          <c:dPt>
            <c:idx val="2"/>
            <c:invertIfNegative val="0"/>
            <c:bubble3D val="0"/>
            <c:spPr>
              <a:solidFill>
                <a:srgbClr val="C00000"/>
              </a:solidFill>
            </c:spPr>
            <c:extLst>
              <c:ext xmlns:c16="http://schemas.microsoft.com/office/drawing/2014/chart" uri="{C3380CC4-5D6E-409C-BE32-E72D297353CC}">
                <c16:uniqueId val="{00000005-CCBB-47B9-815B-BACEB86EEB8D}"/>
              </c:ext>
            </c:extLst>
          </c:dPt>
          <c:dPt>
            <c:idx val="3"/>
            <c:invertIfNegative val="0"/>
            <c:bubble3D val="0"/>
            <c:spPr>
              <a:solidFill>
                <a:srgbClr val="C00000"/>
              </a:solidFill>
            </c:spPr>
            <c:extLst>
              <c:ext xmlns:c16="http://schemas.microsoft.com/office/drawing/2014/chart" uri="{C3380CC4-5D6E-409C-BE32-E72D297353CC}">
                <c16:uniqueId val="{00000007-CCBB-47B9-815B-BACEB86EEB8D}"/>
              </c:ext>
            </c:extLst>
          </c:dPt>
          <c:dPt>
            <c:idx val="4"/>
            <c:invertIfNegative val="0"/>
            <c:bubble3D val="0"/>
            <c:spPr>
              <a:solidFill>
                <a:srgbClr val="C00000"/>
              </a:solidFill>
              <a:ln>
                <a:solidFill>
                  <a:srgbClr val="C00000"/>
                </a:solidFill>
              </a:ln>
            </c:spPr>
            <c:extLst>
              <c:ext xmlns:c16="http://schemas.microsoft.com/office/drawing/2014/chart" uri="{C3380CC4-5D6E-409C-BE32-E72D297353CC}">
                <c16:uniqueId val="{00000009-CCBB-47B9-815B-BACEB86EEB8D}"/>
              </c:ext>
            </c:extLst>
          </c:dPt>
          <c:dPt>
            <c:idx val="5"/>
            <c:invertIfNegative val="0"/>
            <c:bubble3D val="0"/>
            <c:extLst>
              <c:ext xmlns:c16="http://schemas.microsoft.com/office/drawing/2014/chart" uri="{C3380CC4-5D6E-409C-BE32-E72D297353CC}">
                <c16:uniqueId val="{0000000B-CCBB-47B9-815B-BACEB86EEB8D}"/>
              </c:ext>
            </c:extLst>
          </c:dPt>
          <c:dPt>
            <c:idx val="6"/>
            <c:invertIfNegative val="0"/>
            <c:bubble3D val="0"/>
            <c:extLst>
              <c:ext xmlns:c16="http://schemas.microsoft.com/office/drawing/2014/chart" uri="{C3380CC4-5D6E-409C-BE32-E72D297353CC}">
                <c16:uniqueId val="{0000000D-CCBB-47B9-815B-BACEB86EEB8D}"/>
              </c:ext>
            </c:extLst>
          </c:dPt>
          <c:dPt>
            <c:idx val="7"/>
            <c:invertIfNegative val="0"/>
            <c:bubble3D val="0"/>
            <c:extLst>
              <c:ext xmlns:c16="http://schemas.microsoft.com/office/drawing/2014/chart" uri="{C3380CC4-5D6E-409C-BE32-E72D297353CC}">
                <c16:uniqueId val="{0000000F-CCBB-47B9-815B-BACEB86EEB8D}"/>
              </c:ext>
            </c:extLst>
          </c:dPt>
          <c:cat>
            <c:strRef>
              <c:extLst>
                <c:ext xmlns:c15="http://schemas.microsoft.com/office/drawing/2012/chart" uri="{02D57815-91ED-43cb-92C2-25804820EDAC}">
                  <c15:fullRef>
                    <c15:sqref>'Gráfico 2.8'!$B$49:$B$65</c15:sqref>
                  </c15:fullRef>
                </c:ext>
              </c:extLst>
              <c:f>('Gráfico 2.8'!$B$49:$B$59,'Gráfico 2.8'!$B$61:$B$62)</c:f>
              <c:strCache>
                <c:ptCount val="13"/>
                <c:pt idx="0">
                  <c:v>França</c:v>
                </c:pt>
                <c:pt idx="1">
                  <c:v>Reino Unido</c:v>
                </c:pt>
                <c:pt idx="2">
                  <c:v>Suíça</c:v>
                </c:pt>
                <c:pt idx="3">
                  <c:v>Espanha</c:v>
                </c:pt>
                <c:pt idx="4">
                  <c:v>Austrália</c:v>
                </c:pt>
                <c:pt idx="5">
                  <c:v>Holanda</c:v>
                </c:pt>
                <c:pt idx="6">
                  <c:v>Áustria</c:v>
                </c:pt>
                <c:pt idx="7">
                  <c:v>Noruega</c:v>
                </c:pt>
                <c:pt idx="8">
                  <c:v>Dinamarca</c:v>
                </c:pt>
                <c:pt idx="9">
                  <c:v>Suécia</c:v>
                </c:pt>
                <c:pt idx="10">
                  <c:v>Alemanha</c:v>
                </c:pt>
                <c:pt idx="11">
                  <c:v>Itália</c:v>
                </c:pt>
                <c:pt idx="12">
                  <c:v>EUA</c:v>
                </c:pt>
              </c:strCache>
            </c:strRef>
          </c:cat>
          <c:val>
            <c:numRef>
              <c:extLst>
                <c:ext xmlns:c15="http://schemas.microsoft.com/office/drawing/2012/chart" uri="{02D57815-91ED-43cb-92C2-25804820EDAC}">
                  <c15:fullRef>
                    <c15:sqref>'Gráfico 2.8'!$C$49:$C$65</c15:sqref>
                  </c15:fullRef>
                </c:ext>
              </c:extLst>
              <c:f>('Gráfico 2.8'!$C$49:$C$59,'Gráfico 2.8'!$C$61:$C$62)</c:f>
              <c:numCache>
                <c:formatCode>#,##0</c:formatCode>
                <c:ptCount val="13"/>
                <c:pt idx="0">
                  <c:v>-9800</c:v>
                </c:pt>
                <c:pt idx="1">
                  <c:v>-9431</c:v>
                </c:pt>
                <c:pt idx="2" formatCode="0">
                  <c:v>-3480</c:v>
                </c:pt>
                <c:pt idx="3">
                  <c:v>-1319</c:v>
                </c:pt>
                <c:pt idx="4">
                  <c:v>-230</c:v>
                </c:pt>
                <c:pt idx="5">
                  <c:v>-4</c:v>
                </c:pt>
                <c:pt idx="6">
                  <c:v>85</c:v>
                </c:pt>
                <c:pt idx="7">
                  <c:v>88</c:v>
                </c:pt>
                <c:pt idx="8">
                  <c:v>123</c:v>
                </c:pt>
                <c:pt idx="9">
                  <c:v>142</c:v>
                </c:pt>
                <c:pt idx="10">
                  <c:v>340</c:v>
                </c:pt>
                <c:pt idx="11">
                  <c:v>480</c:v>
                </c:pt>
                <c:pt idx="12">
                  <c:v>4703</c:v>
                </c:pt>
              </c:numCache>
            </c:numRef>
          </c:val>
          <c:extLst>
            <c:ext xmlns:c16="http://schemas.microsoft.com/office/drawing/2014/chart" uri="{C3380CC4-5D6E-409C-BE32-E72D297353CC}">
              <c16:uniqueId val="{00000010-CCBB-47B9-815B-BACEB86EEB8D}"/>
            </c:ext>
          </c:extLst>
        </c:ser>
        <c:dLbls>
          <c:showLegendKey val="0"/>
          <c:showVal val="0"/>
          <c:showCatName val="0"/>
          <c:showSerName val="0"/>
          <c:showPercent val="0"/>
          <c:showBubbleSize val="0"/>
        </c:dLbls>
        <c:gapWidth val="50"/>
        <c:axId val="223213056"/>
        <c:axId val="222457792"/>
      </c:barChart>
      <c:catAx>
        <c:axId val="223213056"/>
        <c:scaling>
          <c:orientation val="minMax"/>
        </c:scaling>
        <c:delete val="0"/>
        <c:axPos val="l"/>
        <c:numFmt formatCode="General" sourceLinked="0"/>
        <c:majorTickMark val="none"/>
        <c:minorTickMark val="none"/>
        <c:tickLblPos val="low"/>
        <c:crossAx val="222457792"/>
        <c:crosses val="autoZero"/>
        <c:auto val="1"/>
        <c:lblAlgn val="ctr"/>
        <c:lblOffset val="100"/>
        <c:noMultiLvlLbl val="0"/>
      </c:catAx>
      <c:valAx>
        <c:axId val="22245779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130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2.9'!$B$50:$B$68</c:f>
              <c:strCache>
                <c:ptCount val="19"/>
                <c:pt idx="0">
                  <c:v>Cabo Verde</c:v>
                </c:pt>
                <c:pt idx="1">
                  <c:v>Macau (China)</c:v>
                </c:pt>
                <c:pt idx="2">
                  <c:v>Noruega</c:v>
                </c:pt>
                <c:pt idx="3">
                  <c:v>Áustria</c:v>
                </c:pt>
                <c:pt idx="4">
                  <c:v>Dinamarca</c:v>
                </c:pt>
                <c:pt idx="5">
                  <c:v>Venezuela</c:v>
                </c:pt>
                <c:pt idx="6">
                  <c:v>Irlanda</c:v>
                </c:pt>
                <c:pt idx="7">
                  <c:v>Suécia</c:v>
                </c:pt>
                <c:pt idx="8">
                  <c:v>Espanha</c:v>
                </c:pt>
                <c:pt idx="9">
                  <c:v>Suíça</c:v>
                </c:pt>
                <c:pt idx="10">
                  <c:v>Holanda</c:v>
                </c:pt>
                <c:pt idx="11">
                  <c:v>Bélgica</c:v>
                </c:pt>
                <c:pt idx="12">
                  <c:v>França</c:v>
                </c:pt>
                <c:pt idx="13">
                  <c:v>Brasil</c:v>
                </c:pt>
                <c:pt idx="14">
                  <c:v>Austrália</c:v>
                </c:pt>
                <c:pt idx="15">
                  <c:v>Canadá</c:v>
                </c:pt>
                <c:pt idx="16">
                  <c:v>Reino Unido</c:v>
                </c:pt>
                <c:pt idx="17">
                  <c:v>EUA</c:v>
                </c:pt>
                <c:pt idx="18">
                  <c:v>Itália</c:v>
                </c:pt>
              </c:strCache>
            </c:strRef>
          </c:cat>
          <c:val>
            <c:numRef>
              <c:f>'Gráfico 2.9'!$C$50:$C$68</c:f>
              <c:numCache>
                <c:formatCode>0.0</c:formatCode>
                <c:ptCount val="19"/>
                <c:pt idx="0">
                  <c:v>28.165137614678898</c:v>
                </c:pt>
                <c:pt idx="1">
                  <c:v>38.409399005874377</c:v>
                </c:pt>
                <c:pt idx="2">
                  <c:v>40.245202558635391</c:v>
                </c:pt>
                <c:pt idx="3">
                  <c:v>40.644122383252821</c:v>
                </c:pt>
                <c:pt idx="4">
                  <c:v>43.536121673003805</c:v>
                </c:pt>
                <c:pt idx="5">
                  <c:v>44.298880137169803</c:v>
                </c:pt>
                <c:pt idx="6">
                  <c:v>44.774961200206931</c:v>
                </c:pt>
                <c:pt idx="7">
                  <c:v>45.6900401965163</c:v>
                </c:pt>
                <c:pt idx="8">
                  <c:v>45.952162893229108</c:v>
                </c:pt>
                <c:pt idx="9">
                  <c:v>45.992540446125709</c:v>
                </c:pt>
                <c:pt idx="10">
                  <c:v>46.573475979006865</c:v>
                </c:pt>
                <c:pt idx="11">
                  <c:v>48.044870098947037</c:v>
                </c:pt>
                <c:pt idx="12">
                  <c:v>49.121766213954274</c:v>
                </c:pt>
                <c:pt idx="13">
                  <c:v>49.324500623314876</c:v>
                </c:pt>
                <c:pt idx="14">
                  <c:v>49.347116430903156</c:v>
                </c:pt>
                <c:pt idx="15">
                  <c:v>51.06024907438573</c:v>
                </c:pt>
                <c:pt idx="16">
                  <c:v>53.099694676755611</c:v>
                </c:pt>
                <c:pt idx="17">
                  <c:v>54.344594469562857</c:v>
                </c:pt>
                <c:pt idx="18">
                  <c:v>57.142857142857146</c:v>
                </c:pt>
              </c:numCache>
            </c:numRef>
          </c:val>
          <c:extLst>
            <c:ext xmlns:c16="http://schemas.microsoft.com/office/drawing/2014/chart" uri="{C3380CC4-5D6E-409C-BE32-E72D297353CC}">
              <c16:uniqueId val="{00000000-BD93-4D0B-93DD-39527410AB73}"/>
            </c:ext>
          </c:extLst>
        </c:ser>
        <c:dLbls>
          <c:showLegendKey val="0"/>
          <c:showVal val="0"/>
          <c:showCatName val="0"/>
          <c:showSerName val="0"/>
          <c:showPercent val="0"/>
          <c:showBubbleSize val="0"/>
        </c:dLbls>
        <c:gapWidth val="50"/>
        <c:axId val="223232512"/>
        <c:axId val="222460096"/>
      </c:barChart>
      <c:catAx>
        <c:axId val="223232512"/>
        <c:scaling>
          <c:orientation val="minMax"/>
        </c:scaling>
        <c:delete val="0"/>
        <c:axPos val="l"/>
        <c:numFmt formatCode="General" sourceLinked="0"/>
        <c:majorTickMark val="none"/>
        <c:minorTickMark val="none"/>
        <c:tickLblPos val="nextTo"/>
        <c:crossAx val="222460096"/>
        <c:crosses val="autoZero"/>
        <c:auto val="1"/>
        <c:lblAlgn val="ctr"/>
        <c:lblOffset val="100"/>
        <c:noMultiLvlLbl val="0"/>
      </c:catAx>
      <c:valAx>
        <c:axId val="22246009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32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B51D061-EF93-489D-96A6-B76A361BF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99EADAF-2FF0-4E56-940A-2420370C8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3EA6F84-EC4A-45E9-9459-A6271693C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8FDED9C-71F5-4A2B-94D3-00A3E40D7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2BCE81F-5517-4078-8301-14A4EFD38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D2A7569-BF7F-4F47-8553-8960691E5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3833E25-8E66-49B2-8550-3AECA64E1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33336</xdr:colOff>
      <xdr:row>1</xdr:row>
      <xdr:rowOff>361950</xdr:rowOff>
    </xdr:from>
    <xdr:to>
      <xdr:col>6</xdr:col>
      <xdr:colOff>28575</xdr:colOff>
      <xdr:row>30</xdr:row>
      <xdr:rowOff>171450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45D2AAA-9877-4F0B-9F1E-E536A1D69E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F253083-1794-4C09-9388-26BEA54021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A0CCE290-D671-4372-82E3-D6490B054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33C98AD5-1E1B-4DA9-A204-88787C010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1D1C2719-F246-4212-994F-AC43642C4A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B71812-EFE8-46FC-83F0-2B0921741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A6B58E2F-2223-4B3A-996F-C393D7CFC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22E96329-D24F-439D-973B-56A3386A3C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4761</xdr:colOff>
      <xdr:row>2</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60C3A03-753B-4D67-91D2-3444531BE8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4761</xdr:colOff>
      <xdr:row>2</xdr:row>
      <xdr:rowOff>9524</xdr:rowOff>
    </xdr:from>
    <xdr:to>
      <xdr:col>6</xdr:col>
      <xdr:colOff>0</xdr:colOff>
      <xdr:row>30</xdr:row>
      <xdr:rowOff>190499</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93EF13D8-71CD-43B3-A37F-E2543CE9B9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454DD483-4A69-469C-993F-1BE2D5C90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927AC46-BF7F-42FE-84F2-FB8EAD949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AA5CB594-6436-4820-8EE1-1B7794C31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B578DA0A-F63E-4238-9C25-6D0D6BF16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30266CF9-1056-4828-A973-68DFE14C0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5" name="Picture 2">
          <a:extLst>
            <a:ext uri="{FF2B5EF4-FFF2-40B4-BE49-F238E27FC236}">
              <a16:creationId xmlns:a16="http://schemas.microsoft.com/office/drawing/2014/main" id="{5BF058CC-4222-4C15-989E-8A1F076FB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E4EACBF-5F93-4B9E-9DF5-90D2A68594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9DC557E8-5704-4D8E-A974-13FC0F911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6BB477D-8F6D-43C3-A1B2-29E90FE1DB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07665BE-CEB2-47ED-BE84-9CEAF927CB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109FB4C4-B984-424C-B00D-4122E5F69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41F79A3-4A6D-494A-950C-6552C61ED6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1AF3AC9-8DC4-43A4-B77D-BFD55B755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4761</xdr:colOff>
      <xdr:row>2</xdr:row>
      <xdr:rowOff>9525</xdr:rowOff>
    </xdr:from>
    <xdr:to>
      <xdr:col>6</xdr:col>
      <xdr:colOff>0</xdr:colOff>
      <xdr:row>31</xdr:row>
      <xdr:rowOff>9525</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3D767C9-EE9F-481F-A151-ED28515190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5AE33FD-EE5A-4999-825E-E03814D4C0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109130</xdr:colOff>
      <xdr:row>0</xdr:row>
      <xdr:rowOff>297525</xdr:rowOff>
    </xdr:to>
    <xdr:pic>
      <xdr:nvPicPr>
        <xdr:cNvPr id="3" name="Picture 2">
          <a:extLst>
            <a:ext uri="{FF2B5EF4-FFF2-40B4-BE49-F238E27FC236}">
              <a16:creationId xmlns:a16="http://schemas.microsoft.com/office/drawing/2014/main" id="{1016F9C3-7FF0-4E2C-93EE-C31BA5BE3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788F726-1DDD-477E-999A-39F1937E6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EC966EA-2B56-4677-A590-74E087892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691FE43-7EFC-435A-AAFF-64941B5B8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88F5903-7CE2-455F-9279-9B527A7BA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showGridLines="0" tabSelected="1" workbookViewId="0"/>
  </sheetViews>
  <sheetFormatPr defaultColWidth="8.7109375" defaultRowHeight="12" customHeight="1" x14ac:dyDescent="0.25"/>
  <cols>
    <col min="1" max="1" width="12.7109375" style="28" customWidth="1"/>
    <col min="2" max="2" width="42.7109375" style="32" customWidth="1"/>
    <col min="3" max="4" width="42.7109375" style="31" customWidth="1"/>
    <col min="5" max="6" width="60.7109375" style="28" customWidth="1"/>
    <col min="7" max="7" width="44.7109375" style="28" customWidth="1"/>
    <col min="8" max="8" width="8.7109375" style="36" customWidth="1"/>
    <col min="9" max="16384" width="8.7109375" style="28"/>
  </cols>
  <sheetData>
    <row r="1" spans="1:13" s="6" customFormat="1" ht="30" customHeight="1" x14ac:dyDescent="0.25">
      <c r="A1" s="24" t="s">
        <v>0</v>
      </c>
      <c r="B1" s="207"/>
      <c r="C1" s="208"/>
      <c r="D1" s="208"/>
      <c r="E1" s="19"/>
      <c r="F1" s="19"/>
      <c r="G1" s="19"/>
      <c r="H1" s="49"/>
      <c r="I1" s="2"/>
      <c r="J1" s="2"/>
      <c r="K1" s="2"/>
      <c r="L1" s="2"/>
      <c r="M1" s="2"/>
    </row>
    <row r="2" spans="1:13" s="16" customFormat="1" ht="30" customHeight="1" x14ac:dyDescent="0.25">
      <c r="A2" s="29"/>
      <c r="B2" s="209" t="s">
        <v>161</v>
      </c>
      <c r="C2" s="210"/>
      <c r="D2" s="210"/>
      <c r="E2" s="210"/>
      <c r="F2" s="210"/>
      <c r="G2" s="210"/>
      <c r="H2" s="211"/>
    </row>
    <row r="3" spans="1:13" s="17" customFormat="1" ht="30" customHeight="1" x14ac:dyDescent="0.25">
      <c r="B3" s="212" t="s">
        <v>160</v>
      </c>
      <c r="C3" s="213"/>
      <c r="D3" s="213"/>
      <c r="E3" s="213"/>
      <c r="F3" s="213"/>
      <c r="G3" s="213"/>
      <c r="H3" s="49"/>
    </row>
    <row r="4" spans="1:13" s="17" customFormat="1" ht="15" customHeight="1" x14ac:dyDescent="0.25">
      <c r="A4" s="42"/>
      <c r="B4" s="197" t="str">
        <f>HYPERLINK('Quadro 2.1'!A1,'Quadro 2.1'!B2)</f>
        <v>Quadro 2.1 Principais indicadores da emigração portuguesa, 2021 ou último ano disponível</v>
      </c>
      <c r="C4" s="198"/>
      <c r="D4" s="198"/>
      <c r="E4" s="197" t="str">
        <f>HYPERLINK('Gráfico 2.1'!A1,'Gráfico 2.1'!B2)</f>
        <v>Gráfico 2.1 Entradas de portugueses, principais países de destino da emigração, 2021 ou último ano disponível</v>
      </c>
      <c r="F4" s="200"/>
      <c r="G4" s="200"/>
      <c r="H4" s="52"/>
    </row>
    <row r="5" spans="1:13" s="17" customFormat="1" ht="15" customHeight="1" x14ac:dyDescent="0.25">
      <c r="A5" s="42"/>
      <c r="B5" s="197" t="str">
        <f>HYPERLINK('Quadro 2.2'!A1,'Quadro 2.2'!B2)</f>
        <v>Quadro 2.2 Entradas de portugueses, principais países de destino da emigração, 2021 ou último ano disponível</v>
      </c>
      <c r="C5" s="198"/>
      <c r="D5" s="198"/>
      <c r="E5" s="197" t="str">
        <f>HYPERLINK('Gráfico 2.2'!A1,'Gráfico 2.2'!B2)</f>
        <v>Gráfico 2.2  Entradas de portugueses em percentagem das entradas de estrangeiros, principais países de destino da emigração, 2021 ou último ano disponível</v>
      </c>
      <c r="F5" s="200"/>
      <c r="G5" s="200"/>
      <c r="H5" s="52"/>
    </row>
    <row r="6" spans="1:13" s="17" customFormat="1" ht="15" customHeight="1" x14ac:dyDescent="0.25">
      <c r="A6" s="42"/>
      <c r="B6" s="197" t="str">
        <f>HYPERLINK('Quadro 2.3'!A1,'Quadro 2.3'!B2)</f>
        <v>Quadro 2.3 Entradas de portugueses, principais países de destino da emigração, variação 2020-2021 ou últimos dois anos disponíveis</v>
      </c>
      <c r="C6" s="198"/>
      <c r="D6" s="198"/>
      <c r="E6" s="197" t="str">
        <f>HYPERLINK('Gráfico 2.3'!A1,'Gráfico 2.3'!B2)</f>
        <v>Gráfico 2.3  Entradas de portugueses, principais países de destino da emigração, variação 2020-2021 ou últimos dois anos disponíveis</v>
      </c>
      <c r="F6" s="200"/>
      <c r="G6" s="200"/>
      <c r="H6" s="52"/>
    </row>
    <row r="7" spans="1:13" s="17" customFormat="1" ht="15" customHeight="1" x14ac:dyDescent="0.25">
      <c r="A7" s="42"/>
      <c r="B7" s="197" t="str">
        <f>HYPERLINK('Quadro 2.4'!A1,'Quadro 2.4'!B2)</f>
        <v>Quadro 2.4 Entradas de portugueses por sexo, principais países de destino da emigração, 2021 ou último ano disponível</v>
      </c>
      <c r="C7" s="198"/>
      <c r="D7" s="198"/>
      <c r="E7" s="197" t="str">
        <f>HYPERLINK('Gráfico 2.4'!A1,'Gráfico 2.4'!B2)</f>
        <v>Gráfico 2.4  Entradas de mulheres em percentagem do total de entradas de portugueses, principais países de destino da emigração, 2021 ou último ano disponível</v>
      </c>
      <c r="F7" s="200"/>
      <c r="G7" s="200"/>
      <c r="H7" s="52"/>
    </row>
    <row r="8" spans="1:13" s="17" customFormat="1" ht="15" customHeight="1" x14ac:dyDescent="0.25">
      <c r="A8" s="42"/>
      <c r="B8" s="197" t="str">
        <f>HYPERLINK('Quadro 2.5'!A1,'Quadro 2.5'!B2)</f>
        <v>Quadro 2.5 Entradas de portugueses por grupo etário, principais países de destino da emigração, 2021 ou último ano disponível</v>
      </c>
      <c r="C8" s="198"/>
      <c r="D8" s="198"/>
      <c r="E8" s="197" t="str">
        <f>HYPERLINK('Gráfico 2.5'!A1,'Gráfico 2.5'!B2)</f>
        <v>Gráfico 2.5  Entradas de portugueses com 15-64 anos em percentagem do total de entradas de portugueses, principais países de destino da emigração, 2021 ou último ano disponível</v>
      </c>
      <c r="F8" s="200"/>
      <c r="G8" s="200"/>
      <c r="H8" s="52"/>
    </row>
    <row r="9" spans="1:13" s="17" customFormat="1" ht="15" customHeight="1" x14ac:dyDescent="0.25">
      <c r="A9" s="42"/>
      <c r="B9" s="197" t="str">
        <f>HYPERLINK('Quadro 2.6'!A1,'Quadro 2.6'!B2)</f>
        <v>Quadro 2.6 Nascidos em Portugal residentes no estrangeiro, principais países de destino da emigração, 2021 ou último ano disponível</v>
      </c>
      <c r="C9" s="198"/>
      <c r="D9" s="198"/>
      <c r="E9" s="197" t="str">
        <f>HYPERLINK('Gráfico 2.6'!A1,'Gráfico 2.6'!B2)</f>
        <v>Gráfico 2.6  Nascidos em Portugal residentes no estrangeiro, principais países de destino da emigração, 2021 ou último ano disponível</v>
      </c>
      <c r="F9" s="200"/>
      <c r="G9" s="200"/>
      <c r="H9" s="52"/>
    </row>
    <row r="10" spans="1:13" s="17" customFormat="1" ht="15" customHeight="1" x14ac:dyDescent="0.25">
      <c r="A10" s="42"/>
      <c r="B10" s="197" t="str">
        <f>HYPERLINK('Quadro 2.7'!A1,'Quadro 2.7'!B2)</f>
        <v>Quadro 2.7 Nascidos em Portugal residentes no estrangeiro, principais países de destino da emigração, variação 2020-2021 ou últimos dois anos disponíveis</v>
      </c>
      <c r="C10" s="198"/>
      <c r="D10" s="198"/>
      <c r="E10" s="197" t="str">
        <f>HYPERLINK('Gráfico 2.7'!A1,'Gráfico 2.7'!B2)</f>
        <v>Gráfico 2.7  Nascidos em Portugal residentes no estrangeiro em percentagem da população nascida no estrangeiro, principais países de destino da emigração, 2021 ou último ano disponível</v>
      </c>
      <c r="F10" s="200"/>
      <c r="G10" s="200"/>
      <c r="H10" s="52"/>
    </row>
    <row r="11" spans="1:13" s="17" customFormat="1" ht="15" customHeight="1" x14ac:dyDescent="0.25">
      <c r="A11" s="42"/>
      <c r="B11" s="197" t="str">
        <f>HYPERLINK('Quadro 2.8'!A1,'Quadro 2.8'!B2)</f>
        <v>Quadro 2.8 Nascidos em Portugal residentes no estrangeiro por sexo, principais países de destino da emigração, 2021 ou último ano disponível</v>
      </c>
      <c r="C11" s="198"/>
      <c r="D11" s="198"/>
      <c r="E11" s="197" t="str">
        <f>HYPERLINK('Gráfico 2.8'!A1,'Gráfico 2.8'!B2)</f>
        <v>Gráfico 2.8  Nascidos em Portugal residentes no estrangeiro, principais países de destino da emigração, variação 2020-2021 ou últimos dois anos disponíveis</v>
      </c>
      <c r="F11" s="200"/>
      <c r="G11" s="200"/>
      <c r="H11" s="52"/>
    </row>
    <row r="12" spans="1:13" s="17" customFormat="1" ht="15" customHeight="1" x14ac:dyDescent="0.25">
      <c r="A12" s="42"/>
      <c r="B12" s="197" t="str">
        <f>HYPERLINK('Quadro 2.9'!A1,'Quadro 2.9'!B2)</f>
        <v>Quadro 2.9 Nascidos em Portugal residentes no estrangeiro por grupo etário, principais países de destino da emigração, 2020 ou último ano disponível</v>
      </c>
      <c r="C12" s="198"/>
      <c r="D12" s="198"/>
      <c r="E12" s="197" t="str">
        <f>HYPERLINK('Gráfico 2.9'!A1,'Gráfico 2.9'!B2)</f>
        <v>Gráfico 2.9  Mulheres nascidas em Portugal residentes no estrangeiro em percentagem do total de nascidos em Portugal residentes no estrangeiro, principais países de destino da emigração, 2021 ou último ano disponível</v>
      </c>
      <c r="F12" s="197"/>
      <c r="G12" s="197"/>
      <c r="H12" s="197"/>
      <c r="I12" s="197"/>
      <c r="J12" s="197"/>
    </row>
    <row r="13" spans="1:13" s="17" customFormat="1" ht="15" customHeight="1" x14ac:dyDescent="0.25">
      <c r="A13" s="76"/>
      <c r="B13" s="199" t="str">
        <f>HYPERLINK('Quadro 2.10'!A1,'Quadro 2.10'!B2)</f>
        <v>Quadro 2.10 Aquisição de nacionalidade por portugueses residentes no estrangeiro, principais países de destino da emigração, 2021 ou último ano disponível</v>
      </c>
      <c r="C13" s="200"/>
      <c r="D13" s="200"/>
      <c r="E13" s="197" t="str">
        <f>HYPERLINK('Gráfico 2.10'!A1,'Gráfico 2.10'!B2)</f>
        <v>Gráfico 2.10  Nascidos em Portugal residentes no estrangeiro com mais de 65 anos em percentagem do total de nascidos em Portugal residentes no estrangeiro, principais países de destino da emigração, 2021 ou último ano disponível</v>
      </c>
      <c r="F13" s="200"/>
      <c r="G13" s="200"/>
      <c r="H13" s="51"/>
    </row>
    <row r="14" spans="1:13" s="17" customFormat="1" ht="15" customHeight="1" x14ac:dyDescent="0.25">
      <c r="A14" s="76"/>
      <c r="B14" s="199" t="str">
        <f>HYPERLINK('Quadro 2.11'!A1,'Quadro 2.11'!B2)</f>
        <v>Quadro 2.11 Aquisição de nacionalidade por portugueses residentes no estrangeiro, principais países de destino da emigração, variação 2020-2021 ou últimos dois anos disponíveis</v>
      </c>
      <c r="C14" s="200"/>
      <c r="D14" s="200"/>
      <c r="E14" s="197" t="str">
        <f>HYPERLINK('Gráfico 2.11'!A1,'Gráfico 2.11'!B2)</f>
        <v>Gráfico 2.11  Aquisição de nacionalidade por portugueses residentes no estrangeiro, principais países de destino da emigração, 2021 ou último ano disponível</v>
      </c>
      <c r="F14" s="200"/>
      <c r="G14" s="200"/>
      <c r="H14" s="51"/>
    </row>
    <row r="15" spans="1:13" s="30" customFormat="1" ht="15" customHeight="1" x14ac:dyDescent="0.2">
      <c r="A15" s="76"/>
      <c r="B15" s="197" t="str">
        <f>HYPERLINK('Quadro 2.12'!A1,'Quadro 2.12'!B2)</f>
        <v>Quadro 2.12 Residentes no estrangeiro com nacionalidade portuguesa, principais países de destino da emigração, 2021 ou último ano disponível</v>
      </c>
      <c r="C15" s="198"/>
      <c r="D15" s="198"/>
      <c r="E15" s="197" t="str">
        <f>HYPERLINK('Gráfico 2.12'!A1,'Gráfico 2.12'!B2)</f>
        <v>Gráfico 2.12  Aquisição de nacionalidade por portugueses residentes no estrangeiro, principais países de destino da emigração, variação 2020-2021 ou últimos dois anos disponíveis</v>
      </c>
      <c r="F15" s="200"/>
      <c r="G15" s="200"/>
      <c r="H15" s="50"/>
    </row>
    <row r="16" spans="1:13" s="30" customFormat="1" ht="15" customHeight="1" x14ac:dyDescent="0.2">
      <c r="A16" s="76"/>
      <c r="B16" s="199" t="str">
        <f>HYPERLINK('Quadro 2.13'!A1,'Quadro 2.13'!B2)</f>
        <v>Quadro 2.13 Residentes no estrangeiro com nacionalidade portuguesa, principais países de destino da emigração, variação 2020-2021 ou últimos dois anos disponíveis</v>
      </c>
      <c r="C16" s="200"/>
      <c r="D16" s="200"/>
      <c r="E16" s="197" t="str">
        <f>HYPERLINK('Gráfico 2.13'!A1,'Gráfico 2.13'!B2)</f>
        <v>Gráfico 2.13  Residentes no estrangeiro com nacionalidade portuguesa, principais países de destino, 2021 ou último ano disponível</v>
      </c>
      <c r="F16" s="200"/>
      <c r="G16" s="200"/>
      <c r="H16" s="50"/>
    </row>
    <row r="17" spans="1:8" s="17" customFormat="1" ht="15" customHeight="1" x14ac:dyDescent="0.25">
      <c r="A17" s="42"/>
      <c r="B17" s="197" t="str">
        <f>HYPERLINK('Quadro 2.14'!A1,'Quadro 2.14'!B2)</f>
        <v>Quadro 2.14 Registos consulares de portugueses residentes no estrangeiro, principais países de destino da emigração, 2021</v>
      </c>
      <c r="C17" s="198"/>
      <c r="D17" s="198"/>
      <c r="E17" s="197" t="str">
        <f>HYPERLINK('Gráfico 2.14'!A1,'Gráfico 2.14'!B2)</f>
        <v>Gráfico 2.14  Residentes no estrangeiro com nacionalidade portuguesa, principais países de destino da emigração, variação 2020-2021 ou últimos dois anos disponíveis</v>
      </c>
      <c r="F17" s="200"/>
      <c r="G17" s="200"/>
      <c r="H17" s="51"/>
    </row>
    <row r="18" spans="1:8" s="17" customFormat="1" ht="15" customHeight="1" x14ac:dyDescent="0.25">
      <c r="A18" s="42"/>
      <c r="B18" s="89"/>
      <c r="C18" s="90"/>
      <c r="D18" s="90"/>
      <c r="E18" s="197" t="str">
        <f>HYPERLINK('Gráfico 2.15'!A1,'Gráfico 2.15'!B2)</f>
        <v>Gráfico 2.15  Registos consulares de portugueses residentes no estrangeiro, principais países de destino da emigração, 2021</v>
      </c>
      <c r="F18" s="200"/>
      <c r="G18" s="200"/>
      <c r="H18" s="51"/>
    </row>
    <row r="19" spans="1:8" s="30" customFormat="1" ht="15" customHeight="1" x14ac:dyDescent="0.2">
      <c r="A19" s="42"/>
      <c r="B19" s="197"/>
      <c r="C19" s="198"/>
      <c r="D19" s="198"/>
      <c r="E19" s="17"/>
      <c r="F19" s="17"/>
      <c r="G19" s="17"/>
      <c r="H19" s="51"/>
    </row>
    <row r="20" spans="1:8" ht="30" customHeight="1" x14ac:dyDescent="0.25">
      <c r="B20" s="53"/>
      <c r="C20" s="54"/>
      <c r="D20" s="54"/>
      <c r="E20" s="87"/>
      <c r="F20" s="87"/>
      <c r="G20" s="87"/>
      <c r="H20" s="49"/>
    </row>
    <row r="21" spans="1:8" s="87" customFormat="1" ht="15" customHeight="1" x14ac:dyDescent="0.25">
      <c r="A21" s="4" t="s">
        <v>31</v>
      </c>
      <c r="B21" s="204" t="s">
        <v>164</v>
      </c>
      <c r="C21" s="205"/>
    </row>
    <row r="22" spans="1:8" s="87" customFormat="1" ht="15" customHeight="1" x14ac:dyDescent="0.25">
      <c r="A22" s="99" t="s">
        <v>1</v>
      </c>
      <c r="B22" s="206" t="s">
        <v>144</v>
      </c>
      <c r="C22" s="206"/>
      <c r="D22" s="206"/>
      <c r="E22" s="188"/>
      <c r="F22" s="188"/>
      <c r="G22" s="188"/>
      <c r="H22" s="100"/>
    </row>
    <row r="23" spans="1:8" ht="30" customHeight="1" x14ac:dyDescent="0.25"/>
    <row r="24" spans="1:8" ht="60" customHeight="1" x14ac:dyDescent="0.25">
      <c r="B24" s="201" t="s">
        <v>58</v>
      </c>
      <c r="C24" s="202"/>
      <c r="D24" s="203"/>
    </row>
    <row r="25" spans="1:8" ht="15" customHeight="1" x14ac:dyDescent="0.25"/>
    <row r="26" spans="1:8" ht="15" customHeight="1" x14ac:dyDescent="0.25"/>
    <row r="27" spans="1:8" ht="15" customHeight="1" x14ac:dyDescent="0.25"/>
    <row r="28" spans="1:8" ht="15" customHeight="1" x14ac:dyDescent="0.25"/>
  </sheetData>
  <mergeCells count="36">
    <mergeCell ref="B1:D1"/>
    <mergeCell ref="B4:D4"/>
    <mergeCell ref="B5:D5"/>
    <mergeCell ref="B9:D9"/>
    <mergeCell ref="B2:H2"/>
    <mergeCell ref="B3:G3"/>
    <mergeCell ref="E4:G4"/>
    <mergeCell ref="E5:G5"/>
    <mergeCell ref="E9:G9"/>
    <mergeCell ref="B6:D6"/>
    <mergeCell ref="E6:G6"/>
    <mergeCell ref="E7:G7"/>
    <mergeCell ref="E8:G8"/>
    <mergeCell ref="B7:D7"/>
    <mergeCell ref="B8:D8"/>
    <mergeCell ref="E18:G18"/>
    <mergeCell ref="E11:G11"/>
    <mergeCell ref="B15:D15"/>
    <mergeCell ref="E14:G14"/>
    <mergeCell ref="B24:D24"/>
    <mergeCell ref="B13:D13"/>
    <mergeCell ref="B17:D17"/>
    <mergeCell ref="E16:G16"/>
    <mergeCell ref="B19:D19"/>
    <mergeCell ref="B21:C21"/>
    <mergeCell ref="E17:G17"/>
    <mergeCell ref="B11:D11"/>
    <mergeCell ref="B12:D12"/>
    <mergeCell ref="E12:J12"/>
    <mergeCell ref="B22:D22"/>
    <mergeCell ref="B10:D10"/>
    <mergeCell ref="B14:D14"/>
    <mergeCell ref="B16:D16"/>
    <mergeCell ref="E10:G10"/>
    <mergeCell ref="E15:G15"/>
    <mergeCell ref="E13:G13"/>
  </mergeCells>
  <hyperlinks>
    <hyperlink ref="B4:D4" location="'Quadro 2.1'!A1" display="=HYPERLINK('Quadro 2.1'!A1;'Quadro 2.1'!B2)" xr:uid="{00000000-0004-0000-0000-000000000000}"/>
    <hyperlink ref="B5:D5" location="'Quadro 2.2'!A1" display="=HYPERLINK('Quadro 2.2'!A1;'Quadro 2.2'!B2)" xr:uid="{00000000-0004-0000-0000-000001000000}"/>
    <hyperlink ref="B9:D9" location="'Quadro 2.6'!A1" display="'Quadro 2.6'!A1" xr:uid="{00000000-0004-0000-0000-000002000000}"/>
    <hyperlink ref="B17:D17" location="'Quadro 2.14'!A1" display="'Quadro 2.14'!A1" xr:uid="{00000000-0004-0000-0000-000003000000}"/>
    <hyperlink ref="E4:G4" location="'Gráfico 2.1'!A1" display="=HYPERLINK('Gráfico 2.1'!A1;'Gráfico 2.1'!B2)" xr:uid="{00000000-0004-0000-0000-000004000000}"/>
    <hyperlink ref="E5:G5" location="'Gráfico 2.2'!A1" display="=HYPERLINK('Gráfico 2.2'!A1;'Gráfico 2.2'!B2)" xr:uid="{00000000-0004-0000-0000-000005000000}"/>
    <hyperlink ref="E9:G9" location="'Gráfico 2.6'!A1" display="'Gráfico 2.6'!A1" xr:uid="{00000000-0004-0000-0000-000006000000}"/>
    <hyperlink ref="E11:G11" location="'Gráfico 2.8'!A1" display="'Gráfico 2.8'!A1" xr:uid="{00000000-0004-0000-0000-000007000000}"/>
    <hyperlink ref="E18:G18" location="'Gráfico 2.15'!A1" display="'Gráfico 2.15'!A1" xr:uid="{00000000-0004-0000-0000-000008000000}"/>
    <hyperlink ref="B13:D13" location="'Quadro 2.10'!A1" display="'Quadro 2.10'!A1" xr:uid="{00000000-0004-0000-0000-000009000000}"/>
    <hyperlink ref="B15:D15" location="'Quadro 2.12'!A1" display="'Quadro 2.12'!A1" xr:uid="{00000000-0004-0000-0000-00000A000000}"/>
    <hyperlink ref="E14:G14" location="'Gráfico 2.11'!A1" display="'Gráfico 2.11'!A1" xr:uid="{00000000-0004-0000-0000-00000B000000}"/>
    <hyperlink ref="E16:G16" location="'Gráfico 2.13'!A1" display="'Gráfico 2.13'!A1" xr:uid="{00000000-0004-0000-0000-00000C000000}"/>
    <hyperlink ref="B6:D6" location="'Quadro 2.3'!A1" display="'Quadro 2.3'!A1" xr:uid="{00000000-0004-0000-0000-00000D000000}"/>
    <hyperlink ref="B10" location="'Quadro 2.3a '!A1" display="'Quadro 2.3a '!A1" xr:uid="{00000000-0004-0000-0000-00000E000000}"/>
    <hyperlink ref="B10:D10" location="'Quadro 2.7'!A1" display="'Quadro 2.7'!A1" xr:uid="{00000000-0004-0000-0000-00000F000000}"/>
    <hyperlink ref="B14:D14" location="'Quadro 2.11'!A1" display="'Quadro 2.11'!A1" xr:uid="{00000000-0004-0000-0000-000010000000}"/>
    <hyperlink ref="B16:D16" location="'Quadro 2.13'!A1" display="'Quadro 2.13'!A1" xr:uid="{00000000-0004-0000-0000-000011000000}"/>
    <hyperlink ref="E10:G10" location="'Gráfico 2.7'!A1" display="'Gráfico 2.7'!A1" xr:uid="{00000000-0004-0000-0000-000012000000}"/>
    <hyperlink ref="E15:G15" location="'Gráfico 2.12'!A1" display="'Gráfico 2.12'!A1" xr:uid="{00000000-0004-0000-0000-000013000000}"/>
    <hyperlink ref="E17:G17" location="'Gráfico 2.14'!A1" display="'Gráfico 2.14'!A1" xr:uid="{00000000-0004-0000-0000-000014000000}"/>
    <hyperlink ref="B7:D7" location="'Quadro 2.4'!A1" display="'Quadro 2.4'!A1" xr:uid="{00000000-0004-0000-0000-000017000000}"/>
    <hyperlink ref="B8:D8" location="'Quadro 2.5'!A1" display="'Quadro 2.5'!A1" xr:uid="{00000000-0004-0000-0000-000018000000}"/>
    <hyperlink ref="B11" location="'Quadro 2.3a '!A1" display="'Quadro 2.3a '!A1" xr:uid="{00000000-0004-0000-0000-000019000000}"/>
    <hyperlink ref="B11:D11" location="'Quadro 2.8'!A1" display="'Quadro 2.8'!A1" xr:uid="{00000000-0004-0000-0000-00001A000000}"/>
    <hyperlink ref="B12" location="'Quadro 2.3a '!A1" display="'Quadro 2.3a '!A1" xr:uid="{00000000-0004-0000-0000-00001B000000}"/>
    <hyperlink ref="B12:D12" location="'Quadro 2.9'!A1" display="'Quadro 2.9'!A1" xr:uid="{00000000-0004-0000-0000-00001C000000}"/>
    <hyperlink ref="E6:G6" location="'Gráfico 2.3'!A1" display="'Gráfico 2.3'!A1" xr:uid="{00000000-0004-0000-0000-00001D000000}"/>
    <hyperlink ref="E7:G7" location="'Gráfico 2.4'!A1" display="'Gráfico 2.4'!A1" xr:uid="{00000000-0004-0000-0000-00001E000000}"/>
    <hyperlink ref="E8:G8" location="'Gráfico 2.5'!A1" display="'Gráfico 2.5'!A1" xr:uid="{00000000-0004-0000-0000-00001F000000}"/>
    <hyperlink ref="E13:G13" location="'Gráfico 2.10'!A1" display="'Gráfico 2.10'!A1" xr:uid="{00000000-0004-0000-0000-000020000000}"/>
    <hyperlink ref="E12:J12" location="'Gráfico 2.9'!A1" display="'Gráfico 2.9'!A1" xr:uid="{00000000-0004-0000-0000-000021000000}"/>
    <hyperlink ref="B22" r:id="rId1" xr:uid="{AA4BCEDC-8E93-4EBF-8EB4-9EC5AB0CDBA7}"/>
    <hyperlink ref="B22:C22" r:id="rId2" display="ttp://www.observatorioemigracao.pt/np4/8218" xr:uid="{17717C06-30BE-48DC-AF17-5EFE4601A0B3}"/>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1"/>
  <sheetViews>
    <sheetView showGridLines="0" zoomScaleNormal="100" workbookViewId="0">
      <selection activeCell="C1" sqref="C1"/>
    </sheetView>
  </sheetViews>
  <sheetFormatPr defaultColWidth="8.7109375" defaultRowHeight="12" customHeight="1" x14ac:dyDescent="0.25"/>
  <cols>
    <col min="1" max="1" width="12.7109375" style="82" customWidth="1"/>
    <col min="2" max="7" width="18.7109375" style="1" customWidth="1"/>
    <col min="8" max="8" width="18.7109375" customWidth="1"/>
    <col min="9" max="16384" width="8.7109375" style="1"/>
  </cols>
  <sheetData>
    <row r="1" spans="1:17" ht="30" customHeight="1" x14ac:dyDescent="0.25">
      <c r="A1" s="24" t="s">
        <v>0</v>
      </c>
      <c r="B1" s="48"/>
      <c r="C1" s="35" t="s">
        <v>75</v>
      </c>
      <c r="D1" s="7"/>
      <c r="H1" s="35"/>
    </row>
    <row r="2" spans="1:17" ht="45" customHeight="1" thickBot="1" x14ac:dyDescent="0.3">
      <c r="B2" s="225" t="s">
        <v>89</v>
      </c>
      <c r="C2" s="226"/>
      <c r="D2" s="226"/>
      <c r="E2" s="226"/>
      <c r="F2" s="226"/>
      <c r="G2" s="226"/>
      <c r="H2" s="227"/>
      <c r="J2" s="97"/>
      <c r="K2" s="97"/>
      <c r="L2" s="97"/>
      <c r="M2" s="97"/>
    </row>
    <row r="3" spans="1:17" ht="30" customHeight="1" x14ac:dyDescent="0.25">
      <c r="B3" s="232" t="s">
        <v>9</v>
      </c>
      <c r="C3" s="234" t="s">
        <v>78</v>
      </c>
      <c r="D3" s="229" t="s">
        <v>83</v>
      </c>
      <c r="E3" s="230"/>
      <c r="F3" s="230"/>
      <c r="G3" s="230"/>
      <c r="H3" s="231"/>
    </row>
    <row r="4" spans="1:17" ht="45" customHeight="1" x14ac:dyDescent="0.25">
      <c r="B4" s="233"/>
      <c r="C4" s="235"/>
      <c r="D4" s="37" t="s">
        <v>87</v>
      </c>
      <c r="E4" s="45" t="s">
        <v>86</v>
      </c>
      <c r="F4" s="45" t="s">
        <v>85</v>
      </c>
      <c r="G4" s="45" t="s">
        <v>84</v>
      </c>
      <c r="H4" s="45" t="s">
        <v>88</v>
      </c>
    </row>
    <row r="5" spans="1:17" ht="15" customHeight="1" x14ac:dyDescent="0.25">
      <c r="B5" s="103" t="s">
        <v>20</v>
      </c>
      <c r="C5" s="183" t="s">
        <v>5</v>
      </c>
      <c r="D5" s="108" t="s">
        <v>5</v>
      </c>
      <c r="E5" s="108" t="s">
        <v>5</v>
      </c>
      <c r="F5" s="108" t="s">
        <v>5</v>
      </c>
      <c r="G5" s="108" t="s">
        <v>5</v>
      </c>
      <c r="H5" s="133" t="s">
        <v>5</v>
      </c>
      <c r="J5" s="187"/>
    </row>
    <row r="6" spans="1:17" ht="15" customHeight="1" x14ac:dyDescent="0.25">
      <c r="B6" s="106" t="s">
        <v>4</v>
      </c>
      <c r="C6" s="184" t="s">
        <v>5</v>
      </c>
      <c r="D6" s="108" t="s">
        <v>5</v>
      </c>
      <c r="E6" s="108" t="s">
        <v>5</v>
      </c>
      <c r="F6" s="108" t="s">
        <v>5</v>
      </c>
      <c r="G6" s="108" t="s">
        <v>5</v>
      </c>
      <c r="H6" s="133" t="s">
        <v>5</v>
      </c>
      <c r="J6" s="82"/>
    </row>
    <row r="7" spans="1:17" ht="15" customHeight="1" x14ac:dyDescent="0.25">
      <c r="B7" s="106" t="s">
        <v>14</v>
      </c>
      <c r="C7" s="184">
        <v>18390</v>
      </c>
      <c r="D7" s="108">
        <v>310</v>
      </c>
      <c r="E7" s="108">
        <v>2840</v>
      </c>
      <c r="F7" s="108">
        <v>8600</v>
      </c>
      <c r="G7" s="108">
        <v>6640</v>
      </c>
      <c r="H7" s="133">
        <f t="shared" ref="H7:H27" si="0">+G7*100/C7</f>
        <v>36.106579662860248</v>
      </c>
    </row>
    <row r="8" spans="1:17" ht="15" customHeight="1" x14ac:dyDescent="0.25">
      <c r="B8" s="106" t="s">
        <v>15</v>
      </c>
      <c r="C8" s="184">
        <v>3105</v>
      </c>
      <c r="D8" s="108">
        <v>278</v>
      </c>
      <c r="E8" s="108">
        <v>1372</v>
      </c>
      <c r="F8" s="108">
        <v>1306</v>
      </c>
      <c r="G8" s="108">
        <v>149</v>
      </c>
      <c r="H8" s="133">
        <f t="shared" si="0"/>
        <v>4.7987117552334944</v>
      </c>
    </row>
    <row r="9" spans="1:17" ht="15" customHeight="1" x14ac:dyDescent="0.25">
      <c r="B9" s="109" t="s">
        <v>29</v>
      </c>
      <c r="C9" s="185">
        <v>37798</v>
      </c>
      <c r="D9" s="111">
        <v>2614</v>
      </c>
      <c r="E9" s="111">
        <v>13449</v>
      </c>
      <c r="F9" s="111">
        <v>17979</v>
      </c>
      <c r="G9" s="111">
        <v>3756</v>
      </c>
      <c r="H9" s="133">
        <f t="shared" si="0"/>
        <v>9.9370337054870621</v>
      </c>
    </row>
    <row r="10" spans="1:17" ht="15" customHeight="1" x14ac:dyDescent="0.25">
      <c r="B10" s="109" t="s">
        <v>16</v>
      </c>
      <c r="C10" s="185">
        <v>137972</v>
      </c>
      <c r="D10" s="111">
        <v>3652</v>
      </c>
      <c r="E10" s="111">
        <v>5363</v>
      </c>
      <c r="F10" s="111">
        <v>46126</v>
      </c>
      <c r="G10" s="111">
        <v>82832</v>
      </c>
      <c r="H10" s="133">
        <f t="shared" si="0"/>
        <v>60.035369495259907</v>
      </c>
    </row>
    <row r="11" spans="1:17" ht="15" customHeight="1" x14ac:dyDescent="0.25">
      <c r="B11" s="109" t="s">
        <v>6</v>
      </c>
      <c r="C11" s="185" t="s">
        <v>5</v>
      </c>
      <c r="D11" s="111" t="s">
        <v>5</v>
      </c>
      <c r="E11" s="111" t="s">
        <v>5</v>
      </c>
      <c r="F11" s="111" t="s">
        <v>5</v>
      </c>
      <c r="G11" s="111" t="s">
        <v>5</v>
      </c>
      <c r="H11" s="133" t="s">
        <v>5</v>
      </c>
    </row>
    <row r="12" spans="1:17" ht="15" customHeight="1" x14ac:dyDescent="0.25">
      <c r="B12" s="109" t="s">
        <v>17</v>
      </c>
      <c r="C12" s="185">
        <v>133695</v>
      </c>
      <c r="D12" s="111">
        <v>1175</v>
      </c>
      <c r="E12" s="111">
        <v>21117</v>
      </c>
      <c r="F12" s="111">
        <v>55758</v>
      </c>
      <c r="G12" s="111">
        <v>55645</v>
      </c>
      <c r="H12" s="133">
        <f t="shared" si="0"/>
        <v>41.620853435057406</v>
      </c>
    </row>
    <row r="13" spans="1:17" ht="15" customHeight="1" x14ac:dyDescent="0.25">
      <c r="B13" s="109" t="s">
        <v>18</v>
      </c>
      <c r="C13" s="185">
        <v>3156</v>
      </c>
      <c r="D13" s="111">
        <v>290</v>
      </c>
      <c r="E13" s="111">
        <v>1782</v>
      </c>
      <c r="F13" s="111">
        <v>924</v>
      </c>
      <c r="G13" s="111">
        <v>160</v>
      </c>
      <c r="H13" s="133">
        <f t="shared" si="0"/>
        <v>5.0697084917617241</v>
      </c>
    </row>
    <row r="14" spans="1:17" ht="15" customHeight="1" x14ac:dyDescent="0.25">
      <c r="B14" s="109" t="s">
        <v>26</v>
      </c>
      <c r="C14" s="185">
        <v>93902</v>
      </c>
      <c r="D14" s="111">
        <v>3813</v>
      </c>
      <c r="E14" s="111">
        <v>28320</v>
      </c>
      <c r="F14" s="111">
        <v>45898</v>
      </c>
      <c r="G14" s="111">
        <v>15871</v>
      </c>
      <c r="H14" s="133">
        <f t="shared" si="0"/>
        <v>16.901663436348535</v>
      </c>
    </row>
    <row r="15" spans="1:17" ht="15" customHeight="1" x14ac:dyDescent="0.25">
      <c r="B15" s="109" t="s">
        <v>36</v>
      </c>
      <c r="C15" s="185" t="s">
        <v>5</v>
      </c>
      <c r="D15" s="111" t="s">
        <v>5</v>
      </c>
      <c r="E15" s="111" t="s">
        <v>5</v>
      </c>
      <c r="F15" s="111" t="s">
        <v>5</v>
      </c>
      <c r="G15" s="111" t="s">
        <v>5</v>
      </c>
      <c r="H15" s="133" t="s">
        <v>5</v>
      </c>
    </row>
    <row r="16" spans="1:17" ht="15" customHeight="1" x14ac:dyDescent="0.25">
      <c r="B16" s="109" t="s">
        <v>19</v>
      </c>
      <c r="C16" s="185">
        <v>613562</v>
      </c>
      <c r="D16" s="111">
        <v>23199</v>
      </c>
      <c r="E16" s="111">
        <v>294048</v>
      </c>
      <c r="F16" s="111" t="s">
        <v>5</v>
      </c>
      <c r="G16" s="111">
        <v>296315</v>
      </c>
      <c r="H16" s="133">
        <f t="shared" si="0"/>
        <v>48.294222914717665</v>
      </c>
      <c r="O16" s="81"/>
      <c r="P16" s="81"/>
      <c r="Q16" s="81"/>
    </row>
    <row r="17" spans="1:17" ht="15" customHeight="1" x14ac:dyDescent="0.25">
      <c r="B17" s="109" t="s">
        <v>24</v>
      </c>
      <c r="C17" s="185">
        <v>19816</v>
      </c>
      <c r="D17" s="111">
        <v>1121</v>
      </c>
      <c r="E17" s="111">
        <v>8879</v>
      </c>
      <c r="F17" s="111">
        <v>7824</v>
      </c>
      <c r="G17" s="111">
        <v>1992</v>
      </c>
      <c r="H17" s="133">
        <f t="shared" si="0"/>
        <v>10.052482842147759</v>
      </c>
    </row>
    <row r="18" spans="1:17" ht="15" customHeight="1" x14ac:dyDescent="0.25">
      <c r="B18" s="109" t="s">
        <v>32</v>
      </c>
      <c r="C18" s="185">
        <v>3866</v>
      </c>
      <c r="D18" s="111">
        <v>463</v>
      </c>
      <c r="E18" s="111">
        <v>2436</v>
      </c>
      <c r="F18" s="111">
        <v>922</v>
      </c>
      <c r="G18" s="111">
        <v>45</v>
      </c>
      <c r="H18" s="133">
        <f t="shared" si="0"/>
        <v>1.1639937920331092</v>
      </c>
    </row>
    <row r="19" spans="1:17" ht="15" customHeight="1" x14ac:dyDescent="0.25">
      <c r="B19" s="109" t="s">
        <v>21</v>
      </c>
      <c r="C19" s="185" t="s">
        <v>5</v>
      </c>
      <c r="D19" s="111" t="s">
        <v>5</v>
      </c>
      <c r="E19" s="111" t="s">
        <v>5</v>
      </c>
      <c r="F19" s="111" t="s">
        <v>5</v>
      </c>
      <c r="G19" s="111" t="s">
        <v>5</v>
      </c>
      <c r="H19" s="133" t="s">
        <v>5</v>
      </c>
    </row>
    <row r="20" spans="1:17" ht="15" customHeight="1" x14ac:dyDescent="0.25">
      <c r="B20" s="109" t="s">
        <v>22</v>
      </c>
      <c r="C20" s="185" t="s">
        <v>5</v>
      </c>
      <c r="D20" s="111" t="s">
        <v>5</v>
      </c>
      <c r="E20" s="111" t="s">
        <v>5</v>
      </c>
      <c r="F20" s="111" t="s">
        <v>5</v>
      </c>
      <c r="G20" s="111" t="s">
        <v>5</v>
      </c>
      <c r="H20" s="133" t="s">
        <v>5</v>
      </c>
    </row>
    <row r="21" spans="1:17" ht="15" customHeight="1" x14ac:dyDescent="0.25">
      <c r="B21" s="109" t="s">
        <v>57</v>
      </c>
      <c r="C21" s="185">
        <v>2213</v>
      </c>
      <c r="D21" s="111">
        <v>337</v>
      </c>
      <c r="E21" s="111">
        <v>575</v>
      </c>
      <c r="F21" s="111">
        <v>1065</v>
      </c>
      <c r="G21" s="111">
        <v>236</v>
      </c>
      <c r="H21" s="133">
        <f t="shared" si="0"/>
        <v>10.664256665160416</v>
      </c>
    </row>
    <row r="22" spans="1:17" ht="15" customHeight="1" x14ac:dyDescent="0.25">
      <c r="B22" s="109" t="s">
        <v>23</v>
      </c>
      <c r="C22" s="185" t="s">
        <v>5</v>
      </c>
      <c r="D22" s="111" t="s">
        <v>5</v>
      </c>
      <c r="E22" s="111" t="s">
        <v>5</v>
      </c>
      <c r="F22" s="111" t="s">
        <v>5</v>
      </c>
      <c r="G22" s="111" t="s">
        <v>5</v>
      </c>
      <c r="H22" s="133" t="s">
        <v>5</v>
      </c>
      <c r="J22" s="3"/>
      <c r="K22" s="4"/>
      <c r="L22" s="4"/>
      <c r="M22" s="4"/>
      <c r="N22"/>
    </row>
    <row r="23" spans="1:17" ht="15" customHeight="1" x14ac:dyDescent="0.25">
      <c r="B23" s="109" t="s">
        <v>25</v>
      </c>
      <c r="C23" s="185">
        <v>3752</v>
      </c>
      <c r="D23" s="111">
        <v>390</v>
      </c>
      <c r="E23" s="111">
        <v>3262</v>
      </c>
      <c r="F23" s="111" t="s">
        <v>5</v>
      </c>
      <c r="G23" s="111">
        <v>100</v>
      </c>
      <c r="H23" s="133">
        <f t="shared" si="0"/>
        <v>2.6652452025586353</v>
      </c>
    </row>
    <row r="24" spans="1:17" ht="15" customHeight="1" x14ac:dyDescent="0.25">
      <c r="B24" s="109" t="s">
        <v>28</v>
      </c>
      <c r="C24" s="185">
        <v>165726</v>
      </c>
      <c r="D24" s="111">
        <v>19739</v>
      </c>
      <c r="E24" s="111">
        <v>99256</v>
      </c>
      <c r="F24" s="111">
        <v>42546</v>
      </c>
      <c r="G24" s="111">
        <v>4185</v>
      </c>
      <c r="H24" s="133">
        <f t="shared" si="0"/>
        <v>2.5252525252525251</v>
      </c>
      <c r="J24" s="87"/>
      <c r="K24" s="87"/>
      <c r="L24" s="87"/>
      <c r="M24" s="87"/>
      <c r="N24" s="87"/>
    </row>
    <row r="25" spans="1:17" ht="15" customHeight="1" x14ac:dyDescent="0.25">
      <c r="B25" s="109" t="s">
        <v>27</v>
      </c>
      <c r="C25" s="185">
        <v>4478</v>
      </c>
      <c r="D25" s="111">
        <v>235</v>
      </c>
      <c r="E25" s="111">
        <v>1791</v>
      </c>
      <c r="F25" s="111">
        <v>1654</v>
      </c>
      <c r="G25" s="111">
        <v>798</v>
      </c>
      <c r="H25" s="133">
        <f t="shared" si="0"/>
        <v>17.820455560518088</v>
      </c>
      <c r="J25" s="100"/>
      <c r="K25" s="87"/>
      <c r="L25" s="87"/>
      <c r="M25" s="87"/>
      <c r="N25" s="87"/>
    </row>
    <row r="26" spans="1:17" ht="15" customHeight="1" x14ac:dyDescent="0.25">
      <c r="B26" s="109" t="s">
        <v>30</v>
      </c>
      <c r="C26" s="185">
        <v>207251</v>
      </c>
      <c r="D26" s="111">
        <v>6905</v>
      </c>
      <c r="E26" s="111">
        <v>76543</v>
      </c>
      <c r="F26" s="111">
        <v>117103</v>
      </c>
      <c r="G26" s="111">
        <v>6700</v>
      </c>
      <c r="H26" s="133">
        <f t="shared" si="0"/>
        <v>3.232795016670607</v>
      </c>
    </row>
    <row r="27" spans="1:17" ht="15" customHeight="1" thickBot="1" x14ac:dyDescent="0.3">
      <c r="B27" s="112" t="s">
        <v>3</v>
      </c>
      <c r="C27" s="186">
        <v>37326</v>
      </c>
      <c r="D27" s="114">
        <v>174</v>
      </c>
      <c r="E27" s="114">
        <v>2699</v>
      </c>
      <c r="F27" s="114">
        <v>21202</v>
      </c>
      <c r="G27" s="114">
        <v>13251</v>
      </c>
      <c r="H27" s="138">
        <f t="shared" si="0"/>
        <v>35.500723356373577</v>
      </c>
    </row>
    <row r="28" spans="1:17" ht="15" customHeight="1" x14ac:dyDescent="0.25">
      <c r="B28" s="3"/>
      <c r="C28" s="4"/>
      <c r="D28" s="4"/>
      <c r="E28" s="4"/>
      <c r="F28" s="4"/>
      <c r="G28" s="4"/>
    </row>
    <row r="29" spans="1:17" ht="75" customHeight="1" x14ac:dyDescent="0.25">
      <c r="A29" s="83" t="s">
        <v>7</v>
      </c>
      <c r="B29" s="220" t="s">
        <v>147</v>
      </c>
      <c r="C29" s="213"/>
      <c r="D29" s="213"/>
      <c r="E29" s="213"/>
      <c r="F29" s="213"/>
      <c r="G29" s="213"/>
      <c r="H29" s="213"/>
      <c r="I29" s="3"/>
      <c r="O29"/>
      <c r="P29"/>
      <c r="Q29"/>
    </row>
    <row r="30" spans="1:17" ht="60" customHeight="1" x14ac:dyDescent="0.25">
      <c r="A30" s="83" t="s">
        <v>8</v>
      </c>
      <c r="B30" s="228" t="s">
        <v>97</v>
      </c>
      <c r="C30" s="213"/>
      <c r="D30" s="213"/>
      <c r="E30" s="213"/>
      <c r="F30" s="213"/>
      <c r="G30" s="213"/>
      <c r="H30" s="223"/>
    </row>
    <row r="31" spans="1:17" s="87" customFormat="1" ht="15" customHeight="1" x14ac:dyDescent="0.25">
      <c r="A31" s="4" t="s">
        <v>31</v>
      </c>
      <c r="B31" s="204" t="s">
        <v>164</v>
      </c>
      <c r="C31" s="205"/>
    </row>
    <row r="32" spans="1:17" s="87" customFormat="1" ht="15" customHeight="1" x14ac:dyDescent="0.25">
      <c r="A32" s="99" t="s">
        <v>1</v>
      </c>
      <c r="B32" s="206" t="s">
        <v>144</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J6:N19">
    <sortCondition ref="N6:N19"/>
  </sortState>
  <mergeCells count="8">
    <mergeCell ref="B32:D32"/>
    <mergeCell ref="B31:C31"/>
    <mergeCell ref="B2:H2"/>
    <mergeCell ref="B3:B4"/>
    <mergeCell ref="C3:C4"/>
    <mergeCell ref="D3:H3"/>
    <mergeCell ref="B29:H29"/>
    <mergeCell ref="B30:H30"/>
  </mergeCells>
  <hyperlinks>
    <hyperlink ref="C1" location="Índice!A1" display="[índice Ç]" xr:uid="{00000000-0004-0000-0900-000000000000}"/>
    <hyperlink ref="B32" r:id="rId1" xr:uid="{74ABDFA6-8BAC-41C5-890D-1345786E721D}"/>
    <hyperlink ref="B32:C32" r:id="rId2" display="ttp://www.observatorioemigracao.pt/np4/8218" xr:uid="{C40C0E93-2A1C-45A9-8B5A-9FAAA5E46022}"/>
  </hyperlinks>
  <pageMargins left="0.7" right="0.7" top="0.75" bottom="0.75" header="0.3" footer="0.3"/>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showGridLines="0" workbookViewId="0">
      <selection activeCell="C1" sqref="C1"/>
    </sheetView>
  </sheetViews>
  <sheetFormatPr defaultColWidth="9.140625" defaultRowHeight="15" x14ac:dyDescent="0.25"/>
  <cols>
    <col min="1" max="1" width="12.7109375" style="21" customWidth="1"/>
    <col min="2" max="2" width="24.7109375" style="21" customWidth="1"/>
    <col min="3" max="3" width="24.7109375" style="25" customWidth="1"/>
    <col min="4" max="5" width="24.7109375" style="21" customWidth="1"/>
    <col min="10" max="16384" width="9.140625" style="21"/>
  </cols>
  <sheetData>
    <row r="1" spans="1:9" s="22" customFormat="1" ht="30" customHeight="1" x14ac:dyDescent="0.25">
      <c r="A1" s="23" t="s">
        <v>0</v>
      </c>
      <c r="B1" s="48"/>
      <c r="C1" s="35" t="s">
        <v>75</v>
      </c>
      <c r="E1" s="35"/>
      <c r="F1"/>
      <c r="G1"/>
      <c r="H1"/>
      <c r="I1"/>
    </row>
    <row r="2" spans="1:9" s="22" customFormat="1" ht="45" customHeight="1" thickBot="1" x14ac:dyDescent="0.3">
      <c r="B2" s="214" t="s">
        <v>113</v>
      </c>
      <c r="C2" s="249"/>
      <c r="D2" s="249"/>
      <c r="E2" s="250"/>
      <c r="F2"/>
      <c r="G2"/>
      <c r="H2"/>
      <c r="I2"/>
    </row>
    <row r="3" spans="1:9" s="22" customFormat="1" ht="45" customHeight="1" x14ac:dyDescent="0.25">
      <c r="B3" s="232" t="s">
        <v>9</v>
      </c>
      <c r="C3" s="234" t="s">
        <v>49</v>
      </c>
      <c r="D3" s="236" t="s">
        <v>53</v>
      </c>
      <c r="E3" s="251"/>
      <c r="F3"/>
      <c r="G3"/>
      <c r="H3"/>
      <c r="I3"/>
    </row>
    <row r="4" spans="1:9" ht="60" customHeight="1" x14ac:dyDescent="0.25">
      <c r="B4" s="233"/>
      <c r="C4" s="235"/>
      <c r="D4" s="41" t="s">
        <v>2</v>
      </c>
      <c r="E4" s="44" t="s">
        <v>50</v>
      </c>
    </row>
    <row r="5" spans="1:9" ht="15" customHeight="1" x14ac:dyDescent="0.25">
      <c r="B5" s="103" t="s">
        <v>20</v>
      </c>
      <c r="C5" s="154">
        <v>131595</v>
      </c>
      <c r="D5" s="155">
        <v>960</v>
      </c>
      <c r="E5" s="156">
        <f t="shared" ref="E5" si="0">D5/C5*100</f>
        <v>0.72951099965804178</v>
      </c>
    </row>
    <row r="6" spans="1:9" ht="15" customHeight="1" x14ac:dyDescent="0.25">
      <c r="B6" s="106" t="s">
        <v>4</v>
      </c>
      <c r="C6" s="157" t="s">
        <v>5</v>
      </c>
      <c r="D6" s="158" t="s">
        <v>5</v>
      </c>
      <c r="E6" s="159" t="s">
        <v>5</v>
      </c>
    </row>
    <row r="7" spans="1:9" ht="15" customHeight="1" x14ac:dyDescent="0.25">
      <c r="A7"/>
      <c r="B7" s="106" t="s">
        <v>14</v>
      </c>
      <c r="C7" s="157">
        <v>204817</v>
      </c>
      <c r="D7" s="158">
        <v>381</v>
      </c>
      <c r="E7" s="159">
        <f>D7/C7*100</f>
        <v>0.18601971516036267</v>
      </c>
    </row>
    <row r="8" spans="1:9" ht="15" customHeight="1" x14ac:dyDescent="0.25">
      <c r="A8"/>
      <c r="B8" s="106" t="s">
        <v>15</v>
      </c>
      <c r="C8" s="157">
        <v>16171</v>
      </c>
      <c r="D8" s="158">
        <v>1</v>
      </c>
      <c r="E8" s="159">
        <f>D8/C8*100</f>
        <v>6.183909467565394E-3</v>
      </c>
    </row>
    <row r="9" spans="1:9" ht="15" customHeight="1" x14ac:dyDescent="0.25">
      <c r="B9" s="109" t="s">
        <v>29</v>
      </c>
      <c r="C9" s="160">
        <v>39233</v>
      </c>
      <c r="D9" s="161">
        <v>308</v>
      </c>
      <c r="E9" s="162">
        <f>D9/C9*100</f>
        <v>0.78505339892437487</v>
      </c>
    </row>
    <row r="10" spans="1:9" ht="15" customHeight="1" x14ac:dyDescent="0.25">
      <c r="B10" s="109" t="s">
        <v>16</v>
      </c>
      <c r="C10" s="160" t="s">
        <v>5</v>
      </c>
      <c r="D10" s="161" t="s">
        <v>5</v>
      </c>
      <c r="E10" s="162" t="s">
        <v>5</v>
      </c>
    </row>
    <row r="11" spans="1:9" ht="15" customHeight="1" x14ac:dyDescent="0.25">
      <c r="B11" s="109" t="s">
        <v>6</v>
      </c>
      <c r="C11" s="160" t="s">
        <v>5</v>
      </c>
      <c r="D11" s="161" t="s">
        <v>5</v>
      </c>
      <c r="E11" s="162" t="s">
        <v>5</v>
      </c>
    </row>
    <row r="12" spans="1:9" ht="15" customHeight="1" x14ac:dyDescent="0.25">
      <c r="A12"/>
      <c r="B12" s="109" t="s">
        <v>17</v>
      </c>
      <c r="C12" s="160">
        <v>110835</v>
      </c>
      <c r="D12" s="161">
        <v>279</v>
      </c>
      <c r="E12" s="162">
        <f>D12/C12*100</f>
        <v>0.25172553796183517</v>
      </c>
    </row>
    <row r="13" spans="1:9" ht="15" customHeight="1" x14ac:dyDescent="0.25">
      <c r="A13"/>
      <c r="B13" s="109" t="s">
        <v>18</v>
      </c>
      <c r="C13" s="160">
        <v>6483</v>
      </c>
      <c r="D13" s="161">
        <v>7</v>
      </c>
      <c r="E13" s="162">
        <f>D13/C13*100</f>
        <v>0.10797470306956657</v>
      </c>
    </row>
    <row r="14" spans="1:9" ht="15" customHeight="1" x14ac:dyDescent="0.25">
      <c r="B14" s="109" t="s">
        <v>26</v>
      </c>
      <c r="C14" s="160">
        <v>202336</v>
      </c>
      <c r="D14" s="161">
        <v>784</v>
      </c>
      <c r="E14" s="162">
        <f t="shared" ref="E14:E20" si="1">D14/C14*100</f>
        <v>0.38747430017396806</v>
      </c>
    </row>
    <row r="15" spans="1:9" ht="15" customHeight="1" x14ac:dyDescent="0.25">
      <c r="B15" s="109" t="s">
        <v>36</v>
      </c>
      <c r="C15" s="160">
        <v>813861</v>
      </c>
      <c r="D15" s="161">
        <v>1555</v>
      </c>
      <c r="E15" s="162">
        <f t="shared" si="1"/>
        <v>0.19106456753671697</v>
      </c>
    </row>
    <row r="16" spans="1:9" ht="15" customHeight="1" x14ac:dyDescent="0.25">
      <c r="B16" s="109" t="s">
        <v>19</v>
      </c>
      <c r="C16" s="160">
        <v>84864</v>
      </c>
      <c r="D16" s="161">
        <v>1128</v>
      </c>
      <c r="E16" s="162">
        <f t="shared" si="1"/>
        <v>1.3291855203619909</v>
      </c>
    </row>
    <row r="17" spans="1:17" ht="15" customHeight="1" x14ac:dyDescent="0.25">
      <c r="B17" s="109" t="s">
        <v>24</v>
      </c>
      <c r="C17" s="160">
        <v>62959</v>
      </c>
      <c r="D17" s="161">
        <v>77</v>
      </c>
      <c r="E17" s="162">
        <f t="shared" si="1"/>
        <v>0.12230181546720882</v>
      </c>
    </row>
    <row r="18" spans="1:17" ht="15" customHeight="1" x14ac:dyDescent="0.25">
      <c r="A18"/>
      <c r="B18" s="109" t="s">
        <v>32</v>
      </c>
      <c r="C18" s="160">
        <v>5475</v>
      </c>
      <c r="D18" s="161">
        <v>9</v>
      </c>
      <c r="E18" s="162">
        <f t="shared" si="1"/>
        <v>0.16438356164383564</v>
      </c>
    </row>
    <row r="19" spans="1:17" ht="15" customHeight="1" x14ac:dyDescent="0.25">
      <c r="B19" s="109" t="s">
        <v>21</v>
      </c>
      <c r="C19" s="160">
        <v>131803</v>
      </c>
      <c r="D19" s="161">
        <v>22</v>
      </c>
      <c r="E19" s="162">
        <f t="shared" si="1"/>
        <v>1.669157758169389E-2</v>
      </c>
    </row>
    <row r="20" spans="1:17" ht="15" customHeight="1" x14ac:dyDescent="0.25">
      <c r="B20" s="109" t="s">
        <v>22</v>
      </c>
      <c r="C20" s="160">
        <v>6804</v>
      </c>
      <c r="D20" s="161">
        <v>1141</v>
      </c>
      <c r="E20" s="162">
        <f t="shared" si="1"/>
        <v>16.769547325102881</v>
      </c>
    </row>
    <row r="21" spans="1:17" ht="15" customHeight="1" x14ac:dyDescent="0.25">
      <c r="B21" s="109" t="s">
        <v>57</v>
      </c>
      <c r="C21" s="160" t="s">
        <v>5</v>
      </c>
      <c r="D21" s="161" t="s">
        <v>5</v>
      </c>
      <c r="E21" s="162" t="s">
        <v>5</v>
      </c>
    </row>
    <row r="22" spans="1:17" ht="15" customHeight="1" x14ac:dyDescent="0.25">
      <c r="B22" s="109" t="s">
        <v>23</v>
      </c>
      <c r="C22" s="160" t="s">
        <v>5</v>
      </c>
      <c r="D22" s="161" t="s">
        <v>5</v>
      </c>
      <c r="E22" s="162" t="s">
        <v>5</v>
      </c>
    </row>
    <row r="23" spans="1:17" ht="15" customHeight="1" x14ac:dyDescent="0.25">
      <c r="B23" s="109" t="s">
        <v>25</v>
      </c>
      <c r="C23" s="160">
        <v>41092</v>
      </c>
      <c r="D23" s="161">
        <v>81</v>
      </c>
      <c r="E23" s="162">
        <f>D23/C23*100</f>
        <v>0.19711866056653363</v>
      </c>
    </row>
    <row r="24" spans="1:17" ht="15" customHeight="1" x14ac:dyDescent="0.25">
      <c r="B24" s="109" t="s">
        <v>28</v>
      </c>
      <c r="C24" s="160">
        <v>159969</v>
      </c>
      <c r="D24" s="161">
        <v>2561</v>
      </c>
      <c r="E24" s="162">
        <f>D24/C24*100</f>
        <v>1.6009351811913559</v>
      </c>
    </row>
    <row r="25" spans="1:17" ht="15" customHeight="1" x14ac:dyDescent="0.25">
      <c r="A25"/>
      <c r="B25" s="109" t="s">
        <v>27</v>
      </c>
      <c r="C25" s="160">
        <v>89354</v>
      </c>
      <c r="D25" s="161">
        <v>162</v>
      </c>
      <c r="E25" s="162">
        <f>D25/C25*100</f>
        <v>0.18130134073460616</v>
      </c>
    </row>
    <row r="26" spans="1:17" ht="15" customHeight="1" x14ac:dyDescent="0.25">
      <c r="B26" s="109" t="s">
        <v>30</v>
      </c>
      <c r="C26" s="160">
        <v>36994</v>
      </c>
      <c r="D26" s="161">
        <v>2087</v>
      </c>
      <c r="E26" s="162">
        <f>D26/C26*100</f>
        <v>5.6414553711412667</v>
      </c>
    </row>
    <row r="27" spans="1:17" ht="15" customHeight="1" thickBot="1" x14ac:dyDescent="0.3">
      <c r="B27" s="112" t="s">
        <v>3</v>
      </c>
      <c r="C27" s="163" t="s">
        <v>5</v>
      </c>
      <c r="D27" s="164" t="s">
        <v>5</v>
      </c>
      <c r="E27" s="165" t="s">
        <v>5</v>
      </c>
    </row>
    <row r="28" spans="1:17" ht="15" customHeight="1" x14ac:dyDescent="0.25">
      <c r="B28" s="3"/>
      <c r="C28" s="4"/>
      <c r="D28" s="4"/>
      <c r="E28" s="4"/>
    </row>
    <row r="29" spans="1:17" s="1" customFormat="1" ht="15" customHeight="1" x14ac:dyDescent="0.25">
      <c r="A29" s="26" t="s">
        <v>7</v>
      </c>
      <c r="B29" s="220" t="s">
        <v>162</v>
      </c>
      <c r="C29" s="220"/>
      <c r="D29" s="220"/>
      <c r="E29" s="220"/>
      <c r="F29"/>
      <c r="G29"/>
      <c r="H29"/>
      <c r="I29"/>
      <c r="J29" s="3"/>
      <c r="K29" s="4"/>
      <c r="L29" s="4"/>
      <c r="M29" s="4"/>
      <c r="N29"/>
      <c r="O29"/>
      <c r="P29"/>
      <c r="Q29"/>
    </row>
    <row r="30" spans="1:17" ht="75" customHeight="1" x14ac:dyDescent="0.25">
      <c r="A30" s="26" t="s">
        <v>8</v>
      </c>
      <c r="B30" s="228" t="s">
        <v>77</v>
      </c>
      <c r="C30" s="223"/>
      <c r="D30" s="223"/>
      <c r="E30" s="223"/>
    </row>
    <row r="31" spans="1:17" s="87" customFormat="1" ht="15" customHeight="1" x14ac:dyDescent="0.25">
      <c r="A31" s="4" t="s">
        <v>31</v>
      </c>
      <c r="B31" s="204" t="s">
        <v>164</v>
      </c>
      <c r="C31" s="205"/>
    </row>
    <row r="32" spans="1:17" s="87" customFormat="1" ht="15" customHeight="1" x14ac:dyDescent="0.25">
      <c r="A32" s="99" t="s">
        <v>1</v>
      </c>
      <c r="B32" s="206" t="s">
        <v>144</v>
      </c>
      <c r="C32" s="206"/>
      <c r="D32" s="206"/>
      <c r="E32" s="188"/>
      <c r="F32" s="188"/>
      <c r="G32" s="188"/>
      <c r="H32" s="100"/>
    </row>
    <row r="33" spans="3:3" x14ac:dyDescent="0.25">
      <c r="C33" s="43"/>
    </row>
    <row r="34" spans="3:3" x14ac:dyDescent="0.25">
      <c r="C34" s="43"/>
    </row>
    <row r="35" spans="3:3" x14ac:dyDescent="0.25">
      <c r="C35" s="43"/>
    </row>
    <row r="36" spans="3:3" x14ac:dyDescent="0.25">
      <c r="C36" s="43"/>
    </row>
    <row r="37" spans="3:3" x14ac:dyDescent="0.25">
      <c r="C37" s="43"/>
    </row>
    <row r="38" spans="3:3" x14ac:dyDescent="0.25">
      <c r="C38" s="43"/>
    </row>
    <row r="39" spans="3:3" x14ac:dyDescent="0.25">
      <c r="C39" s="43"/>
    </row>
    <row r="40" spans="3:3" x14ac:dyDescent="0.25">
      <c r="C40" s="43"/>
    </row>
    <row r="41" spans="3:3" x14ac:dyDescent="0.25">
      <c r="C41" s="43"/>
    </row>
    <row r="42" spans="3:3" x14ac:dyDescent="0.25">
      <c r="C42" s="43"/>
    </row>
    <row r="43" spans="3:3" x14ac:dyDescent="0.25">
      <c r="C43" s="43"/>
    </row>
    <row r="44" spans="3:3" x14ac:dyDescent="0.25">
      <c r="C44" s="43"/>
    </row>
    <row r="45" spans="3:3" x14ac:dyDescent="0.25">
      <c r="C45" s="43"/>
    </row>
  </sheetData>
  <sortState xmlns:xlrd2="http://schemas.microsoft.com/office/spreadsheetml/2017/richdata2" ref="B6:E27">
    <sortCondition ref="B5"/>
  </sortState>
  <mergeCells count="8">
    <mergeCell ref="B32:D32"/>
    <mergeCell ref="B31:C31"/>
    <mergeCell ref="B2:E2"/>
    <mergeCell ref="B3:B4"/>
    <mergeCell ref="C3:C4"/>
    <mergeCell ref="D3:E3"/>
    <mergeCell ref="B30:E30"/>
    <mergeCell ref="B29:E29"/>
  </mergeCells>
  <hyperlinks>
    <hyperlink ref="C1" location="Índice!A1" display="[índice Ç]" xr:uid="{00000000-0004-0000-0A00-000000000000}"/>
    <hyperlink ref="B32" r:id="rId1" xr:uid="{DE9D9CBF-0D1F-4C51-A1A7-BF9860A232B5}"/>
    <hyperlink ref="B32:C32" r:id="rId2" display="ttp://www.observatorioemigracao.pt/np4/8218" xr:uid="{338AB31D-23C0-4797-8EDF-48B39051FEF9}"/>
  </hyperlinks>
  <pageMargins left="0.25" right="0.25" top="0.75" bottom="0.75" header="0.3" footer="0.3"/>
  <pageSetup paperSize="9" orientation="portrait" horizontalDpi="4294967293" r:id="rId3"/>
  <drawing r:id="rId4"/>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1"/>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9" width="18.7109375" style="1" customWidth="1"/>
    <col min="10" max="11" width="8.7109375" style="1" customWidth="1"/>
    <col min="12" max="16384" width="8.7109375" style="1"/>
  </cols>
  <sheetData>
    <row r="1" spans="1:15" ht="30" customHeight="1" x14ac:dyDescent="0.25">
      <c r="A1" s="24" t="s">
        <v>0</v>
      </c>
      <c r="B1" s="48"/>
      <c r="C1" s="35" t="s">
        <v>75</v>
      </c>
      <c r="D1" s="7"/>
      <c r="I1" s="35"/>
    </row>
    <row r="2" spans="1:15" ht="30" customHeight="1" thickBot="1" x14ac:dyDescent="0.3">
      <c r="B2" s="214" t="s">
        <v>115</v>
      </c>
      <c r="C2" s="214"/>
      <c r="D2" s="214"/>
      <c r="E2" s="214"/>
      <c r="F2" s="214"/>
      <c r="G2" s="214"/>
      <c r="H2" s="214"/>
      <c r="I2" s="214"/>
    </row>
    <row r="3" spans="1:15" ht="30" customHeight="1" x14ac:dyDescent="0.25">
      <c r="B3" s="232" t="s">
        <v>9</v>
      </c>
      <c r="C3" s="236" t="s">
        <v>73</v>
      </c>
      <c r="D3" s="237"/>
      <c r="E3" s="238"/>
      <c r="F3" s="236" t="s">
        <v>35</v>
      </c>
      <c r="G3" s="237"/>
      <c r="H3" s="237"/>
      <c r="I3" s="237"/>
    </row>
    <row r="4" spans="1:15" ht="45" customHeight="1" x14ac:dyDescent="0.25">
      <c r="B4" s="233"/>
      <c r="C4" s="91">
        <v>2021</v>
      </c>
      <c r="D4" s="45">
        <v>2020</v>
      </c>
      <c r="E4" s="92" t="s">
        <v>66</v>
      </c>
      <c r="F4" s="91">
        <v>2021</v>
      </c>
      <c r="G4" s="45">
        <v>2020</v>
      </c>
      <c r="H4" s="45" t="s">
        <v>67</v>
      </c>
      <c r="I4" s="45" t="s">
        <v>66</v>
      </c>
    </row>
    <row r="5" spans="1:15" ht="15" customHeight="1" x14ac:dyDescent="0.25">
      <c r="B5" s="103" t="s">
        <v>20</v>
      </c>
      <c r="C5" s="127">
        <v>131595</v>
      </c>
      <c r="D5" s="105">
        <v>109880</v>
      </c>
      <c r="E5" s="128">
        <f>(C5/D5*100)-100</f>
        <v>19.762468147069526</v>
      </c>
      <c r="F5" s="105">
        <v>960</v>
      </c>
      <c r="G5" s="105">
        <v>635</v>
      </c>
      <c r="H5" s="129">
        <f>F5-G5</f>
        <v>325</v>
      </c>
      <c r="I5" s="130">
        <f>(F5/G5*100)-100</f>
        <v>51.181102362204712</v>
      </c>
    </row>
    <row r="6" spans="1:15" ht="15" customHeight="1" x14ac:dyDescent="0.25">
      <c r="B6" s="106" t="s">
        <v>4</v>
      </c>
      <c r="C6" s="131" t="s">
        <v>5</v>
      </c>
      <c r="D6" s="108" t="s">
        <v>5</v>
      </c>
      <c r="E6" s="132" t="s">
        <v>5</v>
      </c>
      <c r="F6" s="108" t="s">
        <v>5</v>
      </c>
      <c r="G6" s="108" t="s">
        <v>5</v>
      </c>
      <c r="H6" s="111" t="s">
        <v>5</v>
      </c>
      <c r="I6" s="133" t="s">
        <v>5</v>
      </c>
    </row>
    <row r="7" spans="1:15" ht="15" customHeight="1" x14ac:dyDescent="0.25">
      <c r="B7" s="106" t="s">
        <v>14</v>
      </c>
      <c r="C7" s="131">
        <v>204817</v>
      </c>
      <c r="D7" s="108">
        <v>127674</v>
      </c>
      <c r="E7" s="132">
        <f t="shared" ref="E7:E26" si="0">(C7/D7*100)-100</f>
        <v>60.421855663643328</v>
      </c>
      <c r="F7" s="108">
        <v>381</v>
      </c>
      <c r="G7" s="108">
        <v>230</v>
      </c>
      <c r="H7" s="111">
        <f t="shared" ref="H7:H26" si="1">F7-G7</f>
        <v>151</v>
      </c>
      <c r="I7" s="133">
        <f t="shared" ref="I7:I26" si="2">(F7/G7*100)-100</f>
        <v>65.65217391304347</v>
      </c>
    </row>
    <row r="8" spans="1:15" ht="15" customHeight="1" x14ac:dyDescent="0.25">
      <c r="B8" s="106" t="s">
        <v>15</v>
      </c>
      <c r="C8" s="131">
        <v>16171</v>
      </c>
      <c r="D8" s="108">
        <v>8796</v>
      </c>
      <c r="E8" s="132">
        <f t="shared" si="0"/>
        <v>83.844929513415167</v>
      </c>
      <c r="F8" s="108">
        <v>1</v>
      </c>
      <c r="G8" s="108">
        <v>0</v>
      </c>
      <c r="H8" s="111">
        <f t="shared" si="1"/>
        <v>1</v>
      </c>
      <c r="I8" s="133" t="s">
        <v>5</v>
      </c>
    </row>
    <row r="9" spans="1:15" ht="15" customHeight="1" x14ac:dyDescent="0.25">
      <c r="B9" s="109" t="s">
        <v>29</v>
      </c>
      <c r="C9" s="134">
        <v>39233</v>
      </c>
      <c r="D9" s="111">
        <v>33915</v>
      </c>
      <c r="E9" s="135">
        <f t="shared" si="0"/>
        <v>15.680377414123541</v>
      </c>
      <c r="F9" s="111">
        <v>308</v>
      </c>
      <c r="G9" s="111">
        <v>236</v>
      </c>
      <c r="H9" s="111">
        <f t="shared" si="1"/>
        <v>72</v>
      </c>
      <c r="I9" s="133">
        <f t="shared" si="2"/>
        <v>30.508474576271198</v>
      </c>
    </row>
    <row r="10" spans="1:15" ht="15" customHeight="1" x14ac:dyDescent="0.25">
      <c r="B10" s="109" t="s">
        <v>16</v>
      </c>
      <c r="C10" s="134" t="s">
        <v>5</v>
      </c>
      <c r="D10" s="111" t="s">
        <v>5</v>
      </c>
      <c r="E10" s="135" t="s">
        <v>5</v>
      </c>
      <c r="F10" s="111" t="s">
        <v>5</v>
      </c>
      <c r="G10" s="111" t="s">
        <v>5</v>
      </c>
      <c r="H10" s="111" t="s">
        <v>5</v>
      </c>
      <c r="I10" s="133" t="s">
        <v>5</v>
      </c>
    </row>
    <row r="11" spans="1:15" ht="15" customHeight="1" x14ac:dyDescent="0.25">
      <c r="B11" s="109" t="s">
        <v>6</v>
      </c>
      <c r="C11" s="134" t="s">
        <v>5</v>
      </c>
      <c r="D11" s="111" t="s">
        <v>5</v>
      </c>
      <c r="E11" s="135" t="s">
        <v>5</v>
      </c>
      <c r="F11" s="111" t="s">
        <v>5</v>
      </c>
      <c r="G11" s="111" t="s">
        <v>5</v>
      </c>
      <c r="H11" s="111" t="s">
        <v>5</v>
      </c>
      <c r="I11" s="133" t="s">
        <v>5</v>
      </c>
    </row>
    <row r="12" spans="1:15" ht="15" customHeight="1" x14ac:dyDescent="0.25">
      <c r="B12" s="109" t="s">
        <v>17</v>
      </c>
      <c r="C12" s="134">
        <v>110835</v>
      </c>
      <c r="D12" s="111">
        <v>250151</v>
      </c>
      <c r="E12" s="135">
        <f t="shared" si="0"/>
        <v>-55.692761572010511</v>
      </c>
      <c r="F12" s="111">
        <v>279</v>
      </c>
      <c r="G12" s="111">
        <v>653</v>
      </c>
      <c r="H12" s="111">
        <f t="shared" si="1"/>
        <v>-374</v>
      </c>
      <c r="I12" s="133">
        <f t="shared" si="2"/>
        <v>-57.274119448698315</v>
      </c>
    </row>
    <row r="13" spans="1:15" ht="15" customHeight="1" x14ac:dyDescent="0.25">
      <c r="B13" s="109" t="s">
        <v>18</v>
      </c>
      <c r="C13" s="134">
        <v>6483</v>
      </c>
      <c r="D13" s="111">
        <v>7076</v>
      </c>
      <c r="E13" s="135">
        <f t="shared" si="0"/>
        <v>-8.3804409270774443</v>
      </c>
      <c r="F13" s="111">
        <v>7</v>
      </c>
      <c r="G13" s="111">
        <v>25</v>
      </c>
      <c r="H13" s="111">
        <f t="shared" si="1"/>
        <v>-18</v>
      </c>
      <c r="I13" s="133">
        <f t="shared" si="2"/>
        <v>-72</v>
      </c>
    </row>
    <row r="14" spans="1:15" ht="15" customHeight="1" x14ac:dyDescent="0.25">
      <c r="B14" s="109" t="s">
        <v>26</v>
      </c>
      <c r="C14" s="134">
        <v>202336</v>
      </c>
      <c r="D14" s="111">
        <v>80148</v>
      </c>
      <c r="E14" s="135">
        <f t="shared" si="0"/>
        <v>152.4529620202625</v>
      </c>
      <c r="F14" s="111">
        <v>784</v>
      </c>
      <c r="G14" s="111">
        <v>256</v>
      </c>
      <c r="H14" s="111">
        <f t="shared" si="1"/>
        <v>528</v>
      </c>
      <c r="I14" s="133">
        <f t="shared" si="2"/>
        <v>206.25</v>
      </c>
    </row>
    <row r="15" spans="1:15" ht="15" customHeight="1" x14ac:dyDescent="0.25">
      <c r="B15" s="109" t="s">
        <v>36</v>
      </c>
      <c r="C15" s="134">
        <v>813861</v>
      </c>
      <c r="D15" s="111">
        <v>628254</v>
      </c>
      <c r="E15" s="135">
        <f t="shared" si="0"/>
        <v>29.543305733031531</v>
      </c>
      <c r="F15" s="111">
        <v>1555</v>
      </c>
      <c r="G15" s="111">
        <v>1081</v>
      </c>
      <c r="H15" s="111">
        <f t="shared" si="1"/>
        <v>474</v>
      </c>
      <c r="I15" s="133">
        <f t="shared" si="2"/>
        <v>43.848288621646617</v>
      </c>
    </row>
    <row r="16" spans="1:15" ht="15" customHeight="1" x14ac:dyDescent="0.25">
      <c r="B16" s="109" t="s">
        <v>19</v>
      </c>
      <c r="C16" s="134">
        <v>84864</v>
      </c>
      <c r="D16" s="111">
        <v>112626</v>
      </c>
      <c r="E16" s="135">
        <f t="shared" si="0"/>
        <v>-24.649725640615841</v>
      </c>
      <c r="F16" s="111">
        <v>1128</v>
      </c>
      <c r="G16" s="111">
        <v>1794</v>
      </c>
      <c r="H16" s="111">
        <f t="shared" si="1"/>
        <v>-666</v>
      </c>
      <c r="I16" s="133">
        <f t="shared" si="2"/>
        <v>-37.123745819397989</v>
      </c>
      <c r="J16" s="81"/>
      <c r="K16" s="81"/>
      <c r="L16" s="81"/>
      <c r="M16" s="81"/>
      <c r="N16" s="81"/>
      <c r="O16" s="81"/>
    </row>
    <row r="17" spans="1:15" ht="15" customHeight="1" x14ac:dyDescent="0.25">
      <c r="B17" s="109" t="s">
        <v>24</v>
      </c>
      <c r="C17" s="134">
        <v>62959</v>
      </c>
      <c r="D17" s="111">
        <v>55943</v>
      </c>
      <c r="E17" s="135">
        <f t="shared" si="0"/>
        <v>12.541336717730545</v>
      </c>
      <c r="F17" s="111">
        <v>77</v>
      </c>
      <c r="G17" s="111">
        <v>92</v>
      </c>
      <c r="H17" s="111">
        <f t="shared" si="1"/>
        <v>-15</v>
      </c>
      <c r="I17" s="133">
        <f t="shared" si="2"/>
        <v>-16.304347826086953</v>
      </c>
    </row>
    <row r="18" spans="1:15" ht="15" customHeight="1" x14ac:dyDescent="0.25">
      <c r="B18" s="109" t="s">
        <v>32</v>
      </c>
      <c r="C18" s="134">
        <v>5475</v>
      </c>
      <c r="D18" s="111">
        <v>5791</v>
      </c>
      <c r="E18" s="135">
        <f t="shared" si="0"/>
        <v>-5.4567432222414141</v>
      </c>
      <c r="F18" s="111">
        <v>9</v>
      </c>
      <c r="G18" s="111">
        <v>4</v>
      </c>
      <c r="H18" s="111">
        <f t="shared" si="1"/>
        <v>5</v>
      </c>
      <c r="I18" s="133">
        <f t="shared" si="2"/>
        <v>125</v>
      </c>
    </row>
    <row r="19" spans="1:15" ht="15" customHeight="1" x14ac:dyDescent="0.25">
      <c r="B19" s="109" t="s">
        <v>21</v>
      </c>
      <c r="C19" s="134">
        <v>131803</v>
      </c>
      <c r="D19" s="111">
        <v>127001</v>
      </c>
      <c r="E19" s="135">
        <f t="shared" si="0"/>
        <v>3.7810725899796154</v>
      </c>
      <c r="F19" s="111">
        <v>22</v>
      </c>
      <c r="G19" s="111">
        <v>34</v>
      </c>
      <c r="H19" s="111">
        <f t="shared" si="1"/>
        <v>-12</v>
      </c>
      <c r="I19" s="133">
        <f t="shared" si="2"/>
        <v>-35.294117647058826</v>
      </c>
    </row>
    <row r="20" spans="1:15" ht="15" customHeight="1" x14ac:dyDescent="0.25">
      <c r="B20" s="109" t="s">
        <v>22</v>
      </c>
      <c r="C20" s="134">
        <v>6804</v>
      </c>
      <c r="D20" s="111">
        <v>9389</v>
      </c>
      <c r="E20" s="135">
        <f t="shared" si="0"/>
        <v>-27.532218553626592</v>
      </c>
      <c r="F20" s="111">
        <v>1141</v>
      </c>
      <c r="G20" s="111">
        <v>981</v>
      </c>
      <c r="H20" s="111">
        <f t="shared" si="1"/>
        <v>160</v>
      </c>
      <c r="I20" s="133">
        <f t="shared" si="2"/>
        <v>16.309887869520907</v>
      </c>
    </row>
    <row r="21" spans="1:15" ht="15" customHeight="1" x14ac:dyDescent="0.25">
      <c r="B21" s="109" t="s">
        <v>57</v>
      </c>
      <c r="C21" s="134" t="s">
        <v>5</v>
      </c>
      <c r="D21" s="111" t="s">
        <v>5</v>
      </c>
      <c r="E21" s="135" t="s">
        <v>5</v>
      </c>
      <c r="F21" s="111" t="s">
        <v>5</v>
      </c>
      <c r="G21" s="111" t="s">
        <v>5</v>
      </c>
      <c r="H21" s="111" t="s">
        <v>5</v>
      </c>
      <c r="I21" s="133" t="s">
        <v>5</v>
      </c>
    </row>
    <row r="22" spans="1:15" ht="15" customHeight="1" x14ac:dyDescent="0.25">
      <c r="B22" s="109" t="s">
        <v>23</v>
      </c>
      <c r="C22" s="134" t="s">
        <v>5</v>
      </c>
      <c r="D22" s="111" t="s">
        <v>5</v>
      </c>
      <c r="E22" s="135" t="s">
        <v>5</v>
      </c>
      <c r="F22" s="111" t="s">
        <v>5</v>
      </c>
      <c r="G22" s="111" t="s">
        <v>5</v>
      </c>
      <c r="H22" s="111" t="s">
        <v>5</v>
      </c>
      <c r="I22" s="133" t="s">
        <v>5</v>
      </c>
    </row>
    <row r="23" spans="1:15" ht="15" customHeight="1" x14ac:dyDescent="0.25">
      <c r="B23" s="109" t="s">
        <v>25</v>
      </c>
      <c r="C23" s="134">
        <v>41092</v>
      </c>
      <c r="D23" s="111">
        <v>19698</v>
      </c>
      <c r="E23" s="135">
        <f t="shared" si="0"/>
        <v>108.61001116864654</v>
      </c>
      <c r="F23" s="111">
        <v>81</v>
      </c>
      <c r="G23" s="111">
        <v>27</v>
      </c>
      <c r="H23" s="111">
        <f t="shared" si="1"/>
        <v>54</v>
      </c>
      <c r="I23" s="133">
        <f t="shared" si="2"/>
        <v>200</v>
      </c>
    </row>
    <row r="24" spans="1:15" ht="15" customHeight="1" x14ac:dyDescent="0.25">
      <c r="B24" s="109" t="s">
        <v>28</v>
      </c>
      <c r="C24" s="134">
        <v>159969</v>
      </c>
      <c r="D24" s="111">
        <v>130568</v>
      </c>
      <c r="E24" s="135">
        <f t="shared" si="0"/>
        <v>22.517768519085848</v>
      </c>
      <c r="F24" s="111">
        <v>2561</v>
      </c>
      <c r="G24" s="111">
        <v>2042</v>
      </c>
      <c r="H24" s="111">
        <f t="shared" si="1"/>
        <v>519</v>
      </c>
      <c r="I24" s="133">
        <f t="shared" si="2"/>
        <v>25.416258570029385</v>
      </c>
    </row>
    <row r="25" spans="1:15" ht="15" customHeight="1" x14ac:dyDescent="0.25">
      <c r="B25" s="109" t="s">
        <v>27</v>
      </c>
      <c r="C25" s="134">
        <v>89354</v>
      </c>
      <c r="D25" s="111">
        <v>80175</v>
      </c>
      <c r="E25" s="135">
        <f t="shared" si="0"/>
        <v>11.448705955721849</v>
      </c>
      <c r="F25" s="111">
        <v>162</v>
      </c>
      <c r="G25" s="111">
        <v>130</v>
      </c>
      <c r="H25" s="111">
        <f t="shared" si="1"/>
        <v>32</v>
      </c>
      <c r="I25" s="133">
        <f t="shared" si="2"/>
        <v>24.615384615384613</v>
      </c>
    </row>
    <row r="26" spans="1:15" ht="15" customHeight="1" x14ac:dyDescent="0.25">
      <c r="B26" s="109" t="s">
        <v>30</v>
      </c>
      <c r="C26" s="134">
        <v>36994</v>
      </c>
      <c r="D26" s="111">
        <v>34141</v>
      </c>
      <c r="E26" s="135">
        <f t="shared" si="0"/>
        <v>8.3565214844321929</v>
      </c>
      <c r="F26" s="111">
        <v>2087</v>
      </c>
      <c r="G26" s="111">
        <v>2008</v>
      </c>
      <c r="H26" s="111">
        <f t="shared" si="1"/>
        <v>79</v>
      </c>
      <c r="I26" s="133">
        <f t="shared" si="2"/>
        <v>3.9342629482071771</v>
      </c>
    </row>
    <row r="27" spans="1:15" ht="15" customHeight="1" thickBot="1" x14ac:dyDescent="0.3">
      <c r="B27" s="112" t="s">
        <v>3</v>
      </c>
      <c r="C27" s="136" t="s">
        <v>5</v>
      </c>
      <c r="D27" s="114" t="s">
        <v>5</v>
      </c>
      <c r="E27" s="137" t="s">
        <v>5</v>
      </c>
      <c r="F27" s="114" t="s">
        <v>5</v>
      </c>
      <c r="G27" s="114" t="s">
        <v>5</v>
      </c>
      <c r="H27" s="114" t="s">
        <v>5</v>
      </c>
      <c r="I27" s="138" t="s">
        <v>5</v>
      </c>
    </row>
    <row r="28" spans="1:15" ht="15" customHeight="1" x14ac:dyDescent="0.25">
      <c r="B28" s="3"/>
      <c r="C28" s="4"/>
      <c r="D28" s="4"/>
      <c r="E28" s="4"/>
    </row>
    <row r="29" spans="1:15" ht="15" customHeight="1" x14ac:dyDescent="0.25">
      <c r="A29" s="83" t="s">
        <v>7</v>
      </c>
      <c r="B29" s="220" t="s">
        <v>163</v>
      </c>
      <c r="C29" s="220"/>
      <c r="D29" s="220"/>
      <c r="E29" s="220"/>
      <c r="F29" s="220"/>
      <c r="G29" s="220"/>
      <c r="H29" s="220"/>
      <c r="I29" s="220"/>
      <c r="J29" s="4"/>
      <c r="K29" s="4"/>
      <c r="L29"/>
      <c r="M29"/>
      <c r="N29"/>
      <c r="O29"/>
    </row>
    <row r="30" spans="1:15" ht="60" customHeight="1" x14ac:dyDescent="0.25">
      <c r="A30" s="83" t="s">
        <v>8</v>
      </c>
      <c r="B30" s="228" t="s">
        <v>76</v>
      </c>
      <c r="C30" s="228"/>
      <c r="D30" s="228"/>
      <c r="E30" s="228"/>
      <c r="F30" s="228"/>
      <c r="G30" s="228"/>
      <c r="H30" s="228"/>
      <c r="I30" s="228"/>
    </row>
    <row r="31" spans="1:15" s="87" customFormat="1" ht="15" customHeight="1" x14ac:dyDescent="0.25">
      <c r="A31" s="4" t="s">
        <v>31</v>
      </c>
      <c r="B31" s="204" t="s">
        <v>164</v>
      </c>
      <c r="C31" s="205"/>
    </row>
    <row r="32" spans="1:15" s="87" customFormat="1" ht="15" customHeight="1" x14ac:dyDescent="0.25">
      <c r="A32" s="99" t="s">
        <v>1</v>
      </c>
      <c r="B32" s="206" t="s">
        <v>144</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2:I2"/>
    <mergeCell ref="B29:I29"/>
    <mergeCell ref="B30:I30"/>
    <mergeCell ref="B31:C31"/>
    <mergeCell ref="B3:B4"/>
    <mergeCell ref="C3:E3"/>
    <mergeCell ref="F3:I3"/>
  </mergeCells>
  <hyperlinks>
    <hyperlink ref="C1" location="Índice!A1" display="[índice Ç]" xr:uid="{00000000-0004-0000-0B00-000000000000}"/>
    <hyperlink ref="B32" r:id="rId1" xr:uid="{C8DD18C5-C523-4B2F-A682-2D59FB49C905}"/>
    <hyperlink ref="B32:C32" r:id="rId2" display="ttp://www.observatorioemigracao.pt/np4/8218" xr:uid="{221BC6A8-8288-4BCC-AC63-0C059D1332BD}"/>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2"/>
  <sheetViews>
    <sheetView showGridLines="0" workbookViewId="0">
      <selection activeCell="C1" sqref="C1"/>
    </sheetView>
  </sheetViews>
  <sheetFormatPr defaultColWidth="8.85546875" defaultRowHeight="15" x14ac:dyDescent="0.25"/>
  <cols>
    <col min="1" max="1" width="12.7109375" customWidth="1"/>
    <col min="2" max="8" width="18.7109375" customWidth="1"/>
  </cols>
  <sheetData>
    <row r="1" spans="1:9" ht="30" customHeight="1" x14ac:dyDescent="0.25">
      <c r="A1" s="24" t="s">
        <v>65</v>
      </c>
      <c r="B1" s="48"/>
      <c r="C1" s="35" t="s">
        <v>75</v>
      </c>
      <c r="D1" s="33"/>
      <c r="E1" s="61"/>
      <c r="F1" s="61"/>
      <c r="G1" s="61"/>
      <c r="H1" s="35"/>
      <c r="I1" s="61"/>
    </row>
    <row r="2" spans="1:9" ht="30" customHeight="1" thickBot="1" x14ac:dyDescent="0.3">
      <c r="A2" s="62"/>
      <c r="B2" s="252" t="s">
        <v>116</v>
      </c>
      <c r="C2" s="252"/>
      <c r="D2" s="252"/>
      <c r="E2" s="249"/>
      <c r="F2" s="250"/>
      <c r="G2" s="250"/>
      <c r="H2" s="250"/>
      <c r="I2" s="62"/>
    </row>
    <row r="3" spans="1:9" ht="30" customHeight="1" x14ac:dyDescent="0.25">
      <c r="A3" s="62"/>
      <c r="B3" s="232" t="s">
        <v>9</v>
      </c>
      <c r="C3" s="242" t="s">
        <v>12</v>
      </c>
      <c r="D3" s="244" t="s">
        <v>46</v>
      </c>
      <c r="E3" s="254"/>
      <c r="F3" s="236" t="s">
        <v>47</v>
      </c>
      <c r="G3" s="255"/>
      <c r="H3" s="255"/>
      <c r="I3" s="62"/>
    </row>
    <row r="4" spans="1:9" ht="45" customHeight="1" x14ac:dyDescent="0.25">
      <c r="A4" s="62"/>
      <c r="B4" s="233"/>
      <c r="C4" s="253"/>
      <c r="D4" s="37" t="s">
        <v>2</v>
      </c>
      <c r="E4" s="38" t="s">
        <v>43</v>
      </c>
      <c r="F4" s="37" t="s">
        <v>2</v>
      </c>
      <c r="G4" s="38" t="s">
        <v>43</v>
      </c>
      <c r="H4" s="45" t="s">
        <v>48</v>
      </c>
      <c r="I4" s="21"/>
    </row>
    <row r="5" spans="1:9" x14ac:dyDescent="0.25">
      <c r="A5" s="62"/>
      <c r="B5" s="103" t="s">
        <v>20</v>
      </c>
      <c r="C5" s="166">
        <v>83273548</v>
      </c>
      <c r="D5" s="104">
        <v>11817790</v>
      </c>
      <c r="E5" s="141">
        <f t="shared" ref="E5" si="0">D5/C5*100</f>
        <v>14.191529343747908</v>
      </c>
      <c r="F5" s="127">
        <v>138730</v>
      </c>
      <c r="G5" s="141">
        <f>F5/C5*100</f>
        <v>0.16659551962407076</v>
      </c>
      <c r="H5" s="141">
        <f>F5/D5*100</f>
        <v>1.1739081503394457</v>
      </c>
      <c r="I5" s="21"/>
    </row>
    <row r="6" spans="1:9" x14ac:dyDescent="0.25">
      <c r="A6" s="62"/>
      <c r="B6" s="106" t="s">
        <v>4</v>
      </c>
      <c r="C6" s="143" t="s">
        <v>5</v>
      </c>
      <c r="D6" s="107" t="s">
        <v>5</v>
      </c>
      <c r="E6" s="145" t="s">
        <v>5</v>
      </c>
      <c r="F6" s="131" t="s">
        <v>5</v>
      </c>
      <c r="G6" s="145" t="s">
        <v>5</v>
      </c>
      <c r="H6" s="145" t="s">
        <v>5</v>
      </c>
      <c r="I6" s="21"/>
    </row>
    <row r="7" spans="1:9" x14ac:dyDescent="0.25">
      <c r="A7" s="78"/>
      <c r="B7" s="106" t="s">
        <v>14</v>
      </c>
      <c r="C7" s="143" t="s">
        <v>5</v>
      </c>
      <c r="D7" s="107" t="s">
        <v>5</v>
      </c>
      <c r="E7" s="145" t="s">
        <v>5</v>
      </c>
      <c r="F7" s="131" t="s">
        <v>5</v>
      </c>
      <c r="G7" s="145" t="s">
        <v>5</v>
      </c>
      <c r="H7" s="145" t="s">
        <v>5</v>
      </c>
      <c r="I7" s="21"/>
    </row>
    <row r="8" spans="1:9" x14ac:dyDescent="0.25">
      <c r="A8" s="62"/>
      <c r="B8" s="106" t="s">
        <v>15</v>
      </c>
      <c r="C8" s="143">
        <v>8932664</v>
      </c>
      <c r="D8" s="107">
        <v>1531072</v>
      </c>
      <c r="E8" s="145">
        <f t="shared" ref="E8:E26" si="1">D8/C8*100</f>
        <v>17.140149903768908</v>
      </c>
      <c r="F8" s="131">
        <v>4172</v>
      </c>
      <c r="G8" s="145">
        <f>F8/C8*100</f>
        <v>4.6704991926260743E-2</v>
      </c>
      <c r="H8" s="145">
        <f>F8/D8*100</f>
        <v>0.27248881829202026</v>
      </c>
      <c r="I8" s="21"/>
    </row>
    <row r="9" spans="1:9" x14ac:dyDescent="0.25">
      <c r="A9" s="62"/>
      <c r="B9" s="109" t="s">
        <v>29</v>
      </c>
      <c r="C9" s="147">
        <v>11566041</v>
      </c>
      <c r="D9" s="110">
        <v>1489156</v>
      </c>
      <c r="E9" s="133">
        <f t="shared" si="1"/>
        <v>12.875244000950714</v>
      </c>
      <c r="F9" s="134">
        <v>49861</v>
      </c>
      <c r="G9" s="133">
        <f>F9/C9*100</f>
        <v>0.43109824701468724</v>
      </c>
      <c r="H9" s="133">
        <f>F9/D9*100</f>
        <v>3.3482724442570153</v>
      </c>
      <c r="I9" s="21"/>
    </row>
    <row r="10" spans="1:9" x14ac:dyDescent="0.25">
      <c r="A10" s="62"/>
      <c r="B10" s="109" t="s">
        <v>16</v>
      </c>
      <c r="C10" s="143" t="s">
        <v>5</v>
      </c>
      <c r="D10" s="110" t="s">
        <v>5</v>
      </c>
      <c r="E10" s="133" t="s">
        <v>5</v>
      </c>
      <c r="F10" s="134" t="s">
        <v>5</v>
      </c>
      <c r="G10" s="133" t="s">
        <v>5</v>
      </c>
      <c r="H10" s="133" t="s">
        <v>5</v>
      </c>
      <c r="I10" s="21"/>
    </row>
    <row r="11" spans="1:9" x14ac:dyDescent="0.25">
      <c r="A11" s="62"/>
      <c r="B11" s="109" t="s">
        <v>6</v>
      </c>
      <c r="C11" s="143" t="s">
        <v>5</v>
      </c>
      <c r="D11" s="110" t="s">
        <v>5</v>
      </c>
      <c r="E11" s="133" t="s">
        <v>5</v>
      </c>
      <c r="F11" s="134" t="s">
        <v>5</v>
      </c>
      <c r="G11" s="133" t="s">
        <v>5</v>
      </c>
      <c r="H11" s="133" t="s">
        <v>5</v>
      </c>
      <c r="I11" s="21"/>
    </row>
    <row r="12" spans="1:9" x14ac:dyDescent="0.25">
      <c r="A12" s="62"/>
      <c r="B12" s="109" t="s">
        <v>17</v>
      </c>
      <c r="C12" s="147">
        <v>36328475</v>
      </c>
      <c r="D12" s="110">
        <v>3185250</v>
      </c>
      <c r="E12" s="133">
        <f t="shared" si="1"/>
        <v>8.7679155263192303</v>
      </c>
      <c r="F12" s="134">
        <v>24270</v>
      </c>
      <c r="G12" s="133">
        <f t="shared" ref="G12:G26" si="2">F12/C12*100</f>
        <v>6.680709828860143E-2</v>
      </c>
      <c r="H12" s="133">
        <f t="shared" ref="H12:H26" si="3">F12/D12*100</f>
        <v>0.76194961149046392</v>
      </c>
      <c r="I12" s="21"/>
    </row>
    <row r="13" spans="1:9" x14ac:dyDescent="0.25">
      <c r="A13" s="62"/>
      <c r="B13" s="109" t="s">
        <v>18</v>
      </c>
      <c r="C13" s="147">
        <v>5840045</v>
      </c>
      <c r="D13" s="110">
        <v>539494</v>
      </c>
      <c r="E13" s="133">
        <f t="shared" si="1"/>
        <v>9.2378397769195271</v>
      </c>
      <c r="F13" s="134">
        <v>3069</v>
      </c>
      <c r="G13" s="133">
        <f t="shared" si="2"/>
        <v>5.2550964932633226E-2</v>
      </c>
      <c r="H13" s="133">
        <f t="shared" si="3"/>
        <v>0.56886638220258245</v>
      </c>
      <c r="I13" s="21"/>
    </row>
    <row r="14" spans="1:9" x14ac:dyDescent="0.25">
      <c r="A14" s="62"/>
      <c r="B14" s="109" t="s">
        <v>26</v>
      </c>
      <c r="C14" s="147">
        <v>47385107</v>
      </c>
      <c r="D14" s="110">
        <v>5440148</v>
      </c>
      <c r="E14" s="133">
        <f t="shared" si="1"/>
        <v>11.480712705787495</v>
      </c>
      <c r="F14" s="134">
        <v>97187</v>
      </c>
      <c r="G14" s="133">
        <f t="shared" si="2"/>
        <v>0.20510030714924837</v>
      </c>
      <c r="H14" s="133">
        <f t="shared" si="3"/>
        <v>1.7864771326074218</v>
      </c>
      <c r="I14" s="21"/>
    </row>
    <row r="15" spans="1:9" x14ac:dyDescent="0.25">
      <c r="A15" s="62"/>
      <c r="B15" s="109" t="s">
        <v>36</v>
      </c>
      <c r="C15" s="147">
        <v>325268184</v>
      </c>
      <c r="D15" s="110">
        <v>22415312</v>
      </c>
      <c r="E15" s="133">
        <f t="shared" si="1"/>
        <v>6.8913324765879951</v>
      </c>
      <c r="F15" s="134">
        <v>48158</v>
      </c>
      <c r="G15" s="133">
        <f t="shared" si="2"/>
        <v>1.4805628822276698E-2</v>
      </c>
      <c r="H15" s="133">
        <f t="shared" si="3"/>
        <v>0.214844210064977</v>
      </c>
      <c r="I15" s="21"/>
    </row>
    <row r="16" spans="1:9" x14ac:dyDescent="0.25">
      <c r="A16" s="62"/>
      <c r="B16" s="109" t="s">
        <v>19</v>
      </c>
      <c r="C16" s="147">
        <v>67626396</v>
      </c>
      <c r="D16" s="110">
        <v>5226200</v>
      </c>
      <c r="E16" s="133">
        <f t="shared" si="1"/>
        <v>7.7280474919881881</v>
      </c>
      <c r="F16" s="134">
        <v>546000</v>
      </c>
      <c r="G16" s="133">
        <f t="shared" si="2"/>
        <v>0.80737704845309211</v>
      </c>
      <c r="H16" s="133">
        <f t="shared" si="3"/>
        <v>10.447361371551031</v>
      </c>
      <c r="I16" s="21"/>
    </row>
    <row r="17" spans="1:9" x14ac:dyDescent="0.25">
      <c r="A17" s="62"/>
      <c r="B17" s="109" t="s">
        <v>24</v>
      </c>
      <c r="C17" s="147">
        <v>17475415</v>
      </c>
      <c r="D17" s="110">
        <v>1202965</v>
      </c>
      <c r="E17" s="133">
        <f t="shared" si="1"/>
        <v>6.8837564086460894</v>
      </c>
      <c r="F17" s="134">
        <v>25401</v>
      </c>
      <c r="G17" s="133">
        <f t="shared" si="2"/>
        <v>0.14535277130757696</v>
      </c>
      <c r="H17" s="133">
        <f t="shared" si="3"/>
        <v>2.1115327544857911</v>
      </c>
      <c r="I17" s="21"/>
    </row>
    <row r="18" spans="1:9" x14ac:dyDescent="0.25">
      <c r="A18" s="62"/>
      <c r="B18" s="109" t="s">
        <v>32</v>
      </c>
      <c r="C18" s="147">
        <v>4761865</v>
      </c>
      <c r="D18" s="110">
        <v>607408</v>
      </c>
      <c r="E18" s="133">
        <f t="shared" si="1"/>
        <v>12.755674509882159</v>
      </c>
      <c r="F18" s="134">
        <v>4807</v>
      </c>
      <c r="G18" s="133">
        <f t="shared" si="2"/>
        <v>0.10094784291448833</v>
      </c>
      <c r="H18" s="133">
        <f t="shared" si="3"/>
        <v>0.7913955693701763</v>
      </c>
      <c r="I18" s="21"/>
    </row>
    <row r="19" spans="1:9" x14ac:dyDescent="0.25">
      <c r="A19" s="62"/>
      <c r="B19" s="109" t="s">
        <v>21</v>
      </c>
      <c r="C19" s="147">
        <v>59641488</v>
      </c>
      <c r="D19" s="110">
        <v>5013215</v>
      </c>
      <c r="E19" s="133">
        <f t="shared" si="1"/>
        <v>8.4055833751163274</v>
      </c>
      <c r="F19" s="134">
        <v>6847</v>
      </c>
      <c r="G19" s="133">
        <f t="shared" si="2"/>
        <v>1.1480263537355071E-2</v>
      </c>
      <c r="H19" s="133">
        <f t="shared" si="3"/>
        <v>0.13657902164579017</v>
      </c>
      <c r="I19" s="21"/>
    </row>
    <row r="20" spans="1:9" x14ac:dyDescent="0.25">
      <c r="A20" s="62"/>
      <c r="B20" s="109" t="s">
        <v>22</v>
      </c>
      <c r="C20" s="147">
        <v>634730</v>
      </c>
      <c r="D20" s="110">
        <v>299426</v>
      </c>
      <c r="E20" s="133">
        <f t="shared" si="1"/>
        <v>47.173758921116068</v>
      </c>
      <c r="F20" s="134">
        <v>94335</v>
      </c>
      <c r="G20" s="133">
        <f t="shared" si="2"/>
        <v>14.862224883021128</v>
      </c>
      <c r="H20" s="133">
        <f t="shared" si="3"/>
        <v>31.505280102596302</v>
      </c>
      <c r="I20" s="21"/>
    </row>
    <row r="21" spans="1:9" x14ac:dyDescent="0.25">
      <c r="A21" s="62"/>
      <c r="B21" s="109" t="s">
        <v>57</v>
      </c>
      <c r="C21" s="147">
        <v>682070</v>
      </c>
      <c r="D21" s="110">
        <v>73691</v>
      </c>
      <c r="E21" s="133">
        <f t="shared" si="1"/>
        <v>10.804023047487794</v>
      </c>
      <c r="F21" s="134">
        <v>8991</v>
      </c>
      <c r="G21" s="133">
        <f t="shared" si="2"/>
        <v>1.3181931473309192</v>
      </c>
      <c r="H21" s="133">
        <f t="shared" si="3"/>
        <v>12.200947198436715</v>
      </c>
      <c r="I21" s="21"/>
    </row>
    <row r="22" spans="1:9" x14ac:dyDescent="0.25">
      <c r="A22" s="62"/>
      <c r="B22" s="109" t="s">
        <v>23</v>
      </c>
      <c r="C22" s="147">
        <v>20252223</v>
      </c>
      <c r="D22" s="110">
        <v>142315</v>
      </c>
      <c r="E22" s="133">
        <f t="shared" si="1"/>
        <v>0.70271298118729975</v>
      </c>
      <c r="F22" s="134">
        <v>5560</v>
      </c>
      <c r="G22" s="133">
        <f t="shared" si="2"/>
        <v>2.745377630890199E-2</v>
      </c>
      <c r="H22" s="133">
        <f t="shared" si="3"/>
        <v>3.906826406211573</v>
      </c>
      <c r="I22" s="21"/>
    </row>
    <row r="23" spans="1:9" x14ac:dyDescent="0.25">
      <c r="A23" s="62"/>
      <c r="B23" s="109" t="s">
        <v>25</v>
      </c>
      <c r="C23" s="147">
        <v>5391372</v>
      </c>
      <c r="D23" s="110">
        <v>601564</v>
      </c>
      <c r="E23" s="133">
        <f t="shared" si="1"/>
        <v>11.157901921811368</v>
      </c>
      <c r="F23" s="134">
        <v>5249</v>
      </c>
      <c r="G23" s="133">
        <f t="shared" si="2"/>
        <v>9.7359262169258581E-2</v>
      </c>
      <c r="H23" s="133">
        <f t="shared" si="3"/>
        <v>0.87255886322984755</v>
      </c>
      <c r="I23" s="21"/>
    </row>
    <row r="24" spans="1:9" x14ac:dyDescent="0.25">
      <c r="A24" s="62"/>
      <c r="B24" s="109" t="s">
        <v>28</v>
      </c>
      <c r="C24" s="147">
        <v>66282000</v>
      </c>
      <c r="D24" s="110">
        <v>6068000</v>
      </c>
      <c r="E24" s="133">
        <f t="shared" si="1"/>
        <v>9.1548233306176634</v>
      </c>
      <c r="F24" s="134">
        <v>268245</v>
      </c>
      <c r="G24" s="133">
        <f t="shared" si="2"/>
        <v>0.40470263419933011</v>
      </c>
      <c r="H24" s="133">
        <f>F24/D24*100</f>
        <v>4.42064930784443</v>
      </c>
      <c r="I24" s="21"/>
    </row>
    <row r="25" spans="1:9" x14ac:dyDescent="0.25">
      <c r="A25" s="62"/>
      <c r="B25" s="109" t="s">
        <v>27</v>
      </c>
      <c r="C25" s="147">
        <v>10452326</v>
      </c>
      <c r="D25" s="110">
        <v>880826</v>
      </c>
      <c r="E25" s="133">
        <f t="shared" si="1"/>
        <v>8.4270812066137228</v>
      </c>
      <c r="F25" s="134">
        <v>3275</v>
      </c>
      <c r="G25" s="133">
        <f t="shared" si="2"/>
        <v>3.1332738760731345E-2</v>
      </c>
      <c r="H25" s="133">
        <f t="shared" si="3"/>
        <v>0.37181009643221252</v>
      </c>
      <c r="I25" s="21"/>
    </row>
    <row r="26" spans="1:9" x14ac:dyDescent="0.25">
      <c r="A26" s="62"/>
      <c r="B26" s="109" t="s">
        <v>30</v>
      </c>
      <c r="C26" s="147">
        <v>8738791</v>
      </c>
      <c r="D26" s="110">
        <v>2244181</v>
      </c>
      <c r="E26" s="133">
        <f t="shared" si="1"/>
        <v>25.680680542651725</v>
      </c>
      <c r="F26" s="134">
        <v>255236</v>
      </c>
      <c r="G26" s="133">
        <f t="shared" si="2"/>
        <v>2.9207243885338374</v>
      </c>
      <c r="H26" s="133">
        <f t="shared" si="3"/>
        <v>11.37323593774299</v>
      </c>
      <c r="I26" s="21"/>
    </row>
    <row r="27" spans="1:9" ht="15.75" thickBot="1" x14ac:dyDescent="0.3">
      <c r="A27" s="62"/>
      <c r="B27" s="112" t="s">
        <v>3</v>
      </c>
      <c r="C27" s="150" t="s">
        <v>5</v>
      </c>
      <c r="D27" s="113" t="s">
        <v>5</v>
      </c>
      <c r="E27" s="138" t="s">
        <v>5</v>
      </c>
      <c r="F27" s="136" t="s">
        <v>5</v>
      </c>
      <c r="G27" s="138" t="s">
        <v>5</v>
      </c>
      <c r="H27" s="138" t="s">
        <v>5</v>
      </c>
      <c r="I27" s="21"/>
    </row>
    <row r="28" spans="1:9" x14ac:dyDescent="0.25">
      <c r="A28" s="62"/>
      <c r="B28" s="3"/>
      <c r="C28" s="3"/>
      <c r="D28" s="3"/>
      <c r="E28" s="3"/>
      <c r="F28" s="4"/>
      <c r="G28" s="4"/>
      <c r="H28" s="4"/>
      <c r="I28" s="21"/>
    </row>
    <row r="29" spans="1:9" ht="15" customHeight="1" x14ac:dyDescent="0.25">
      <c r="A29" s="26" t="s">
        <v>7</v>
      </c>
      <c r="B29" s="220" t="s">
        <v>148</v>
      </c>
      <c r="C29" s="213"/>
      <c r="D29" s="213"/>
      <c r="E29" s="213"/>
      <c r="F29" s="213"/>
      <c r="G29" s="213"/>
      <c r="H29" s="213"/>
      <c r="I29" s="4"/>
    </row>
    <row r="30" spans="1:9" ht="60" customHeight="1" x14ac:dyDescent="0.25">
      <c r="A30" s="26" t="s">
        <v>8</v>
      </c>
      <c r="B30" s="220" t="s">
        <v>99</v>
      </c>
      <c r="C30" s="220"/>
      <c r="D30" s="220"/>
      <c r="E30" s="220"/>
      <c r="F30" s="213"/>
      <c r="G30" s="213"/>
      <c r="H30" s="213"/>
      <c r="I30" s="21"/>
    </row>
    <row r="31" spans="1:9" s="87" customFormat="1" ht="15" customHeight="1" x14ac:dyDescent="0.25">
      <c r="A31" s="4" t="s">
        <v>31</v>
      </c>
      <c r="B31" s="204" t="s">
        <v>164</v>
      </c>
      <c r="C31" s="205"/>
    </row>
    <row r="32" spans="1:9" s="87" customFormat="1" ht="15" customHeight="1" x14ac:dyDescent="0.25">
      <c r="A32" s="99" t="s">
        <v>1</v>
      </c>
      <c r="B32" s="206" t="s">
        <v>144</v>
      </c>
      <c r="C32" s="206"/>
      <c r="D32" s="206"/>
      <c r="E32" s="188"/>
      <c r="F32" s="188"/>
      <c r="G32" s="188"/>
      <c r="H32" s="100"/>
    </row>
  </sheetData>
  <sortState xmlns:xlrd2="http://schemas.microsoft.com/office/spreadsheetml/2017/richdata2" ref="B6:H27">
    <sortCondition ref="B5"/>
  </sortState>
  <mergeCells count="9">
    <mergeCell ref="B32:D32"/>
    <mergeCell ref="B31:C31"/>
    <mergeCell ref="B30:H30"/>
    <mergeCell ref="B2:H2"/>
    <mergeCell ref="B3:B4"/>
    <mergeCell ref="C3:C4"/>
    <mergeCell ref="D3:E3"/>
    <mergeCell ref="F3:H3"/>
    <mergeCell ref="B29:H29"/>
  </mergeCells>
  <hyperlinks>
    <hyperlink ref="C1" location="Índice!A1" display="[índice Ç]" xr:uid="{00000000-0004-0000-0C00-000000000000}"/>
    <hyperlink ref="B32" r:id="rId1" xr:uid="{9F13545A-B514-4059-B7B0-81888C761B89}"/>
    <hyperlink ref="B32:C32" r:id="rId2" display="ttp://www.observatorioemigracao.pt/np4/8218" xr:uid="{D1D1DB86-9841-466D-B7CF-502B2D3E0F04}"/>
  </hyperlinks>
  <printOptions horizontalCentered="1"/>
  <pageMargins left="0.70866141732283472" right="0.70866141732283472" top="0.74803149606299213" bottom="0.74803149606299213" header="0.31496062992125984" footer="0.31496062992125984"/>
  <pageSetup paperSize="9" scale="85" fitToWidth="0" orientation="landscape" horizontalDpi="4294967293" r:id="rId3"/>
  <drawing r:id="rId4"/>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1"/>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9" width="18.7109375" style="1" customWidth="1"/>
    <col min="10" max="11" width="8.7109375" style="1" customWidth="1"/>
    <col min="12" max="16384" width="8.7109375" style="1"/>
  </cols>
  <sheetData>
    <row r="1" spans="1:15" ht="30" customHeight="1" x14ac:dyDescent="0.25">
      <c r="A1" s="24" t="s">
        <v>0</v>
      </c>
      <c r="B1" s="48"/>
      <c r="C1" s="35" t="s">
        <v>75</v>
      </c>
      <c r="D1" s="7"/>
      <c r="I1" s="35"/>
    </row>
    <row r="2" spans="1:15" ht="30" customHeight="1" thickBot="1" x14ac:dyDescent="0.3">
      <c r="B2" s="214" t="s">
        <v>117</v>
      </c>
      <c r="C2" s="214"/>
      <c r="D2" s="214"/>
      <c r="E2" s="214"/>
      <c r="F2" s="214"/>
      <c r="G2" s="214"/>
      <c r="H2" s="214"/>
      <c r="I2" s="214"/>
    </row>
    <row r="3" spans="1:15" ht="30" customHeight="1" x14ac:dyDescent="0.25">
      <c r="B3" s="232" t="s">
        <v>9</v>
      </c>
      <c r="C3" s="236" t="s">
        <v>72</v>
      </c>
      <c r="D3" s="237"/>
      <c r="E3" s="238"/>
      <c r="F3" s="236" t="s">
        <v>47</v>
      </c>
      <c r="G3" s="237"/>
      <c r="H3" s="237"/>
      <c r="I3" s="237"/>
    </row>
    <row r="4" spans="1:15" ht="45" customHeight="1" x14ac:dyDescent="0.25">
      <c r="B4" s="233"/>
      <c r="C4" s="91">
        <v>2021</v>
      </c>
      <c r="D4" s="45">
        <v>2020</v>
      </c>
      <c r="E4" s="92" t="s">
        <v>66</v>
      </c>
      <c r="F4" s="91">
        <v>2021</v>
      </c>
      <c r="G4" s="45">
        <v>2020</v>
      </c>
      <c r="H4" s="45" t="s">
        <v>67</v>
      </c>
      <c r="I4" s="45" t="s">
        <v>66</v>
      </c>
    </row>
    <row r="5" spans="1:15" ht="15" customHeight="1" x14ac:dyDescent="0.25">
      <c r="B5" s="103" t="s">
        <v>20</v>
      </c>
      <c r="C5" s="127">
        <v>11817790</v>
      </c>
      <c r="D5" s="105">
        <v>11432460</v>
      </c>
      <c r="E5" s="128">
        <f>(C5/D5*100)-100</f>
        <v>3.3704906905425389</v>
      </c>
      <c r="F5" s="105">
        <v>138730</v>
      </c>
      <c r="G5" s="105">
        <v>138555</v>
      </c>
      <c r="H5" s="129">
        <f>F5-G5</f>
        <v>175</v>
      </c>
      <c r="I5" s="130">
        <f>(F5/G5*100)-100</f>
        <v>0.12630363393597577</v>
      </c>
    </row>
    <row r="6" spans="1:15" ht="15" customHeight="1" x14ac:dyDescent="0.25">
      <c r="B6" s="106" t="s">
        <v>4</v>
      </c>
      <c r="C6" s="131" t="s">
        <v>5</v>
      </c>
      <c r="D6" s="108" t="s">
        <v>5</v>
      </c>
      <c r="E6" s="132" t="s">
        <v>5</v>
      </c>
      <c r="F6" s="108" t="s">
        <v>5</v>
      </c>
      <c r="G6" s="108" t="s">
        <v>5</v>
      </c>
      <c r="H6" s="111" t="s">
        <v>5</v>
      </c>
      <c r="I6" s="133" t="s">
        <v>5</v>
      </c>
    </row>
    <row r="7" spans="1:15" ht="15" customHeight="1" x14ac:dyDescent="0.25">
      <c r="B7" s="106" t="s">
        <v>14</v>
      </c>
      <c r="C7" s="131" t="s">
        <v>5</v>
      </c>
      <c r="D7" s="108" t="s">
        <v>5</v>
      </c>
      <c r="E7" s="132" t="s">
        <v>5</v>
      </c>
      <c r="F7" s="108" t="s">
        <v>5</v>
      </c>
      <c r="G7" s="108" t="s">
        <v>5</v>
      </c>
      <c r="H7" s="111" t="s">
        <v>5</v>
      </c>
      <c r="I7" s="133" t="s">
        <v>5</v>
      </c>
    </row>
    <row r="8" spans="1:15" ht="15" customHeight="1" x14ac:dyDescent="0.25">
      <c r="B8" s="106" t="s">
        <v>15</v>
      </c>
      <c r="C8" s="131">
        <v>1531072</v>
      </c>
      <c r="D8" s="108">
        <v>1486223</v>
      </c>
      <c r="E8" s="132">
        <f t="shared" ref="E8:E26" si="0">(C8/D8*100)-100</f>
        <v>3.0176494375339331</v>
      </c>
      <c r="F8" s="108">
        <v>4172</v>
      </c>
      <c r="G8" s="108">
        <v>3989</v>
      </c>
      <c r="H8" s="111">
        <f t="shared" ref="H8:H26" si="1">F8-G8</f>
        <v>183</v>
      </c>
      <c r="I8" s="133">
        <f t="shared" ref="I8:I26" si="2">(F8/G8*100)-100</f>
        <v>4.5876159438455772</v>
      </c>
    </row>
    <row r="9" spans="1:15" ht="15" customHeight="1" x14ac:dyDescent="0.25">
      <c r="B9" s="109" t="s">
        <v>29</v>
      </c>
      <c r="C9" s="134">
        <v>1489156</v>
      </c>
      <c r="D9" s="111">
        <v>1453319</v>
      </c>
      <c r="E9" s="135">
        <f t="shared" si="0"/>
        <v>2.4658729432423172</v>
      </c>
      <c r="F9" s="111">
        <v>49861</v>
      </c>
      <c r="G9" s="111">
        <v>48655</v>
      </c>
      <c r="H9" s="111">
        <f t="shared" si="1"/>
        <v>1206</v>
      </c>
      <c r="I9" s="133">
        <f t="shared" si="2"/>
        <v>2.4786763950262127</v>
      </c>
    </row>
    <row r="10" spans="1:15" ht="15" customHeight="1" x14ac:dyDescent="0.25">
      <c r="B10" s="109" t="s">
        <v>16</v>
      </c>
      <c r="C10" s="134" t="s">
        <v>5</v>
      </c>
      <c r="D10" s="111" t="s">
        <v>5</v>
      </c>
      <c r="E10" s="135" t="s">
        <v>5</v>
      </c>
      <c r="F10" s="111" t="s">
        <v>5</v>
      </c>
      <c r="G10" s="111" t="s">
        <v>5</v>
      </c>
      <c r="H10" s="111" t="s">
        <v>5</v>
      </c>
      <c r="I10" s="133" t="s">
        <v>5</v>
      </c>
    </row>
    <row r="11" spans="1:15" ht="15" customHeight="1" x14ac:dyDescent="0.25">
      <c r="B11" s="109" t="s">
        <v>6</v>
      </c>
      <c r="C11" s="134" t="s">
        <v>5</v>
      </c>
      <c r="D11" s="111" t="s">
        <v>5</v>
      </c>
      <c r="E11" s="135" t="s">
        <v>5</v>
      </c>
      <c r="F11" s="111" t="s">
        <v>5</v>
      </c>
      <c r="G11" s="111" t="s">
        <v>5</v>
      </c>
      <c r="H11" s="111" t="s">
        <v>5</v>
      </c>
      <c r="I11" s="133" t="s">
        <v>5</v>
      </c>
    </row>
    <row r="12" spans="1:15" ht="15" customHeight="1" x14ac:dyDescent="0.25">
      <c r="B12" s="109" t="s">
        <v>17</v>
      </c>
      <c r="C12" s="134" t="s">
        <v>5</v>
      </c>
      <c r="D12" s="111" t="s">
        <v>5</v>
      </c>
      <c r="E12" s="135" t="s">
        <v>5</v>
      </c>
      <c r="F12" s="111" t="s">
        <v>5</v>
      </c>
      <c r="G12" s="111" t="s">
        <v>5</v>
      </c>
      <c r="H12" s="111" t="s">
        <v>5</v>
      </c>
      <c r="I12" s="133" t="s">
        <v>5</v>
      </c>
    </row>
    <row r="13" spans="1:15" ht="15" customHeight="1" x14ac:dyDescent="0.25">
      <c r="B13" s="109" t="s">
        <v>18</v>
      </c>
      <c r="C13" s="134">
        <v>539494</v>
      </c>
      <c r="D13" s="111">
        <v>537122</v>
      </c>
      <c r="E13" s="135">
        <f t="shared" si="0"/>
        <v>0.44161289241550605</v>
      </c>
      <c r="F13" s="111">
        <v>3069</v>
      </c>
      <c r="G13" s="111">
        <v>2970</v>
      </c>
      <c r="H13" s="111">
        <f t="shared" si="1"/>
        <v>99</v>
      </c>
      <c r="I13" s="133">
        <f t="shared" si="2"/>
        <v>3.3333333333333428</v>
      </c>
    </row>
    <row r="14" spans="1:15" ht="15" customHeight="1" x14ac:dyDescent="0.25">
      <c r="B14" s="109" t="s">
        <v>26</v>
      </c>
      <c r="C14" s="134">
        <v>5440148</v>
      </c>
      <c r="D14" s="111">
        <v>5434153</v>
      </c>
      <c r="E14" s="135">
        <f t="shared" si="0"/>
        <v>0.11032078044178206</v>
      </c>
      <c r="F14" s="111">
        <v>97187</v>
      </c>
      <c r="G14" s="111">
        <v>97628</v>
      </c>
      <c r="H14" s="111">
        <f t="shared" si="1"/>
        <v>-441</v>
      </c>
      <c r="I14" s="133">
        <f t="shared" si="2"/>
        <v>-0.45171467202031579</v>
      </c>
    </row>
    <row r="15" spans="1:15" ht="15" customHeight="1" x14ac:dyDescent="0.25">
      <c r="B15" s="109" t="s">
        <v>36</v>
      </c>
      <c r="C15" s="134">
        <v>22415312</v>
      </c>
      <c r="D15" s="111">
        <v>22426200</v>
      </c>
      <c r="E15" s="135">
        <f t="shared" si="0"/>
        <v>-4.8550356279704943E-2</v>
      </c>
      <c r="F15" s="111">
        <v>48158</v>
      </c>
      <c r="G15" s="111">
        <v>60988</v>
      </c>
      <c r="H15" s="111">
        <f t="shared" si="1"/>
        <v>-12830</v>
      </c>
      <c r="I15" s="133">
        <f t="shared" si="2"/>
        <v>-21.0369252967797</v>
      </c>
    </row>
    <row r="16" spans="1:15" ht="15" customHeight="1" x14ac:dyDescent="0.25">
      <c r="B16" s="109" t="s">
        <v>19</v>
      </c>
      <c r="C16" s="134">
        <v>5226200</v>
      </c>
      <c r="D16" s="111">
        <v>5149900</v>
      </c>
      <c r="E16" s="135">
        <f t="shared" si="0"/>
        <v>1.481582166644003</v>
      </c>
      <c r="F16" s="111">
        <v>546000</v>
      </c>
      <c r="G16" s="111">
        <v>538300</v>
      </c>
      <c r="H16" s="111">
        <f t="shared" si="1"/>
        <v>7700</v>
      </c>
      <c r="I16" s="133">
        <f t="shared" si="2"/>
        <v>1.4304291287386377</v>
      </c>
      <c r="J16" s="81"/>
      <c r="K16" s="81"/>
      <c r="L16" s="81"/>
      <c r="M16" s="81"/>
      <c r="N16" s="81"/>
      <c r="O16" s="81"/>
    </row>
    <row r="17" spans="1:15" ht="15" customHeight="1" x14ac:dyDescent="0.25">
      <c r="B17" s="109" t="s">
        <v>24</v>
      </c>
      <c r="C17" s="134">
        <v>1202965</v>
      </c>
      <c r="D17" s="111">
        <v>1192309</v>
      </c>
      <c r="E17" s="135">
        <f t="shared" si="0"/>
        <v>0.89372805204020267</v>
      </c>
      <c r="F17" s="111">
        <v>25401</v>
      </c>
      <c r="G17" s="111">
        <v>24193</v>
      </c>
      <c r="H17" s="111">
        <f t="shared" si="1"/>
        <v>1208</v>
      </c>
      <c r="I17" s="133">
        <f t="shared" si="2"/>
        <v>4.9931798454098271</v>
      </c>
    </row>
    <row r="18" spans="1:15" ht="15" customHeight="1" x14ac:dyDescent="0.25">
      <c r="B18" s="109" t="s">
        <v>32</v>
      </c>
      <c r="C18" s="134" t="s">
        <v>5</v>
      </c>
      <c r="D18" s="111" t="s">
        <v>5</v>
      </c>
      <c r="E18" s="135" t="s">
        <v>5</v>
      </c>
      <c r="F18" s="111" t="s">
        <v>5</v>
      </c>
      <c r="G18" s="111" t="s">
        <v>5</v>
      </c>
      <c r="H18" s="111" t="s">
        <v>5</v>
      </c>
      <c r="I18" s="133" t="s">
        <v>5</v>
      </c>
    </row>
    <row r="19" spans="1:15" ht="15" customHeight="1" x14ac:dyDescent="0.25">
      <c r="B19" s="109" t="s">
        <v>21</v>
      </c>
      <c r="C19" s="134">
        <v>5013215</v>
      </c>
      <c r="D19" s="111">
        <v>5039637</v>
      </c>
      <c r="E19" s="135">
        <f t="shared" si="0"/>
        <v>-0.52428379266204672</v>
      </c>
      <c r="F19" s="111">
        <v>6847</v>
      </c>
      <c r="G19" s="111">
        <v>6476</v>
      </c>
      <c r="H19" s="111">
        <f t="shared" si="1"/>
        <v>371</v>
      </c>
      <c r="I19" s="133">
        <f t="shared" si="2"/>
        <v>5.7288449660284186</v>
      </c>
    </row>
    <row r="20" spans="1:15" ht="15" customHeight="1" x14ac:dyDescent="0.25">
      <c r="B20" s="109" t="s">
        <v>22</v>
      </c>
      <c r="C20" s="134">
        <v>299426</v>
      </c>
      <c r="D20" s="111">
        <v>296465</v>
      </c>
      <c r="E20" s="135">
        <f t="shared" si="0"/>
        <v>0.99876882599969008</v>
      </c>
      <c r="F20" s="111">
        <v>94335</v>
      </c>
      <c r="G20" s="111">
        <v>95057</v>
      </c>
      <c r="H20" s="111">
        <f t="shared" si="1"/>
        <v>-722</v>
      </c>
      <c r="I20" s="133">
        <f t="shared" si="2"/>
        <v>-0.75954427343593522</v>
      </c>
    </row>
    <row r="21" spans="1:15" ht="15" customHeight="1" x14ac:dyDescent="0.25">
      <c r="B21" s="109" t="s">
        <v>57</v>
      </c>
      <c r="C21" s="134" t="s">
        <v>5</v>
      </c>
      <c r="D21" s="111" t="s">
        <v>5</v>
      </c>
      <c r="E21" s="135" t="s">
        <v>5</v>
      </c>
      <c r="F21" s="111" t="s">
        <v>5</v>
      </c>
      <c r="G21" s="111" t="s">
        <v>5</v>
      </c>
      <c r="H21" s="111" t="s">
        <v>5</v>
      </c>
      <c r="I21" s="133" t="s">
        <v>5</v>
      </c>
    </row>
    <row r="22" spans="1:15" ht="15" customHeight="1" x14ac:dyDescent="0.25">
      <c r="B22" s="109" t="s">
        <v>23</v>
      </c>
      <c r="C22" s="134" t="s">
        <v>5</v>
      </c>
      <c r="D22" s="111" t="s">
        <v>5</v>
      </c>
      <c r="E22" s="135" t="s">
        <v>5</v>
      </c>
      <c r="F22" s="111" t="s">
        <v>5</v>
      </c>
      <c r="G22" s="111" t="s">
        <v>5</v>
      </c>
      <c r="H22" s="111" t="s">
        <v>5</v>
      </c>
      <c r="I22" s="133" t="s">
        <v>5</v>
      </c>
    </row>
    <row r="23" spans="1:15" ht="15" customHeight="1" x14ac:dyDescent="0.25">
      <c r="B23" s="109" t="s">
        <v>25</v>
      </c>
      <c r="C23" s="134">
        <v>601564</v>
      </c>
      <c r="D23" s="111">
        <v>604513</v>
      </c>
      <c r="E23" s="135">
        <f t="shared" si="0"/>
        <v>-0.48783070008420282</v>
      </c>
      <c r="F23" s="111">
        <v>5249</v>
      </c>
      <c r="G23" s="111">
        <v>5050</v>
      </c>
      <c r="H23" s="111">
        <f t="shared" si="1"/>
        <v>199</v>
      </c>
      <c r="I23" s="133">
        <f t="shared" si="2"/>
        <v>3.9405940594059388</v>
      </c>
    </row>
    <row r="24" spans="1:15" ht="15" customHeight="1" x14ac:dyDescent="0.25">
      <c r="B24" s="171" t="s">
        <v>28</v>
      </c>
      <c r="C24" s="134">
        <v>6068000</v>
      </c>
      <c r="D24" s="111">
        <v>6227000</v>
      </c>
      <c r="E24" s="135">
        <f t="shared" si="0"/>
        <v>-2.5533964991167437</v>
      </c>
      <c r="F24" s="111">
        <v>268245</v>
      </c>
      <c r="G24" s="111">
        <v>251191</v>
      </c>
      <c r="H24" s="111">
        <f t="shared" si="1"/>
        <v>17054</v>
      </c>
      <c r="I24" s="133">
        <f t="shared" si="2"/>
        <v>6.7892559844898983</v>
      </c>
    </row>
    <row r="25" spans="1:15" ht="15" customHeight="1" x14ac:dyDescent="0.25">
      <c r="B25" s="109" t="s">
        <v>27</v>
      </c>
      <c r="C25" s="134">
        <v>880826</v>
      </c>
      <c r="D25" s="111">
        <v>905323</v>
      </c>
      <c r="E25" s="135">
        <f t="shared" si="0"/>
        <v>-2.7058850818989555</v>
      </c>
      <c r="F25" s="111">
        <v>3275</v>
      </c>
      <c r="G25" s="111">
        <v>3149</v>
      </c>
      <c r="H25" s="111">
        <f t="shared" si="1"/>
        <v>126</v>
      </c>
      <c r="I25" s="133">
        <f t="shared" si="2"/>
        <v>4.0012702445220754</v>
      </c>
    </row>
    <row r="26" spans="1:15" ht="15" customHeight="1" x14ac:dyDescent="0.25">
      <c r="B26" s="109" t="s">
        <v>30</v>
      </c>
      <c r="C26" s="134">
        <v>2244181</v>
      </c>
      <c r="D26" s="111">
        <v>2210788</v>
      </c>
      <c r="E26" s="135">
        <f t="shared" si="0"/>
        <v>1.5104569049587724</v>
      </c>
      <c r="F26" s="111">
        <v>255236</v>
      </c>
      <c r="G26" s="111">
        <v>257691</v>
      </c>
      <c r="H26" s="111">
        <f t="shared" si="1"/>
        <v>-2455</v>
      </c>
      <c r="I26" s="133">
        <f t="shared" si="2"/>
        <v>-0.95269140171755851</v>
      </c>
    </row>
    <row r="27" spans="1:15" ht="15" customHeight="1" thickBot="1" x14ac:dyDescent="0.3">
      <c r="B27" s="112" t="s">
        <v>3</v>
      </c>
      <c r="C27" s="136" t="s">
        <v>5</v>
      </c>
      <c r="D27" s="114" t="s">
        <v>5</v>
      </c>
      <c r="E27" s="137" t="s">
        <v>5</v>
      </c>
      <c r="F27" s="114" t="s">
        <v>5</v>
      </c>
      <c r="G27" s="114" t="s">
        <v>5</v>
      </c>
      <c r="H27" s="114" t="s">
        <v>5</v>
      </c>
      <c r="I27" s="138" t="s">
        <v>5</v>
      </c>
    </row>
    <row r="28" spans="1:15" ht="15" customHeight="1" x14ac:dyDescent="0.25">
      <c r="B28" s="3"/>
      <c r="C28" s="4"/>
      <c r="D28" s="4"/>
      <c r="E28" s="4"/>
    </row>
    <row r="29" spans="1:15" ht="15" customHeight="1" x14ac:dyDescent="0.25">
      <c r="A29" s="83" t="s">
        <v>7</v>
      </c>
      <c r="B29" s="220" t="s">
        <v>118</v>
      </c>
      <c r="C29" s="220"/>
      <c r="D29" s="220"/>
      <c r="E29" s="220"/>
      <c r="F29" s="220"/>
      <c r="G29" s="220"/>
      <c r="H29" s="220"/>
      <c r="I29" s="220"/>
      <c r="J29" s="4"/>
      <c r="K29" s="4"/>
      <c r="L29"/>
      <c r="M29"/>
      <c r="N29"/>
      <c r="O29"/>
    </row>
    <row r="30" spans="1:15" ht="75" customHeight="1" x14ac:dyDescent="0.25">
      <c r="A30" s="83" t="s">
        <v>8</v>
      </c>
      <c r="B30" s="228" t="s">
        <v>100</v>
      </c>
      <c r="C30" s="228"/>
      <c r="D30" s="228"/>
      <c r="E30" s="228"/>
      <c r="F30" s="228"/>
      <c r="G30" s="228"/>
      <c r="H30" s="228"/>
      <c r="I30" s="228"/>
    </row>
    <row r="31" spans="1:15" s="87" customFormat="1" ht="15" customHeight="1" x14ac:dyDescent="0.25">
      <c r="A31" s="4" t="s">
        <v>31</v>
      </c>
      <c r="B31" s="204" t="s">
        <v>164</v>
      </c>
      <c r="C31" s="205"/>
    </row>
    <row r="32" spans="1:15" s="87" customFormat="1" ht="15" customHeight="1" x14ac:dyDescent="0.25">
      <c r="A32" s="99" t="s">
        <v>1</v>
      </c>
      <c r="B32" s="206" t="s">
        <v>144</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2:I2"/>
    <mergeCell ref="B29:I29"/>
    <mergeCell ref="B30:I30"/>
    <mergeCell ref="B31:C31"/>
    <mergeCell ref="B3:B4"/>
    <mergeCell ref="C3:E3"/>
    <mergeCell ref="F3:I3"/>
  </mergeCells>
  <hyperlinks>
    <hyperlink ref="C1" location="Índice!A1" display="[índice Ç]" xr:uid="{00000000-0004-0000-0D00-000000000000}"/>
    <hyperlink ref="B32" r:id="rId1" xr:uid="{2D40B4E2-F6DF-4437-A2B5-5D8AF15852D9}"/>
    <hyperlink ref="B32:C32" r:id="rId2" display="ttp://www.observatorioemigracao.pt/np4/8218" xr:uid="{B8B4324E-1DD4-4283-B6D5-91A97A668EAC}"/>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A43"/>
  <sheetViews>
    <sheetView showGridLines="0" workbookViewId="0">
      <selection activeCell="C1" sqref="C1"/>
    </sheetView>
  </sheetViews>
  <sheetFormatPr defaultColWidth="9.140625" defaultRowHeight="15" x14ac:dyDescent="0.25"/>
  <cols>
    <col min="1" max="1" width="12.7109375" style="21" customWidth="1"/>
    <col min="2" max="2" width="36.7109375" style="21" customWidth="1"/>
    <col min="3" max="3" width="36.7109375" style="25" customWidth="1"/>
    <col min="4" max="16384" width="9.140625" style="21"/>
  </cols>
  <sheetData>
    <row r="1" spans="1:131" s="22" customFormat="1" ht="30" customHeight="1" x14ac:dyDescent="0.25">
      <c r="A1" s="23" t="s">
        <v>0</v>
      </c>
      <c r="B1" s="48"/>
      <c r="C1" s="35" t="s">
        <v>75</v>
      </c>
    </row>
    <row r="2" spans="1:131" s="22" customFormat="1" ht="45" customHeight="1" thickBot="1" x14ac:dyDescent="0.3">
      <c r="B2" s="214" t="s">
        <v>112</v>
      </c>
      <c r="C2" s="249"/>
    </row>
    <row r="3" spans="1:131" s="22" customFormat="1" ht="30" customHeight="1" x14ac:dyDescent="0.25">
      <c r="B3" s="64" t="s">
        <v>9</v>
      </c>
      <c r="C3" s="65" t="s">
        <v>34</v>
      </c>
    </row>
    <row r="4" spans="1:131" ht="15" customHeight="1" x14ac:dyDescent="0.25">
      <c r="B4" s="103" t="s">
        <v>20</v>
      </c>
      <c r="C4" s="192">
        <v>244217</v>
      </c>
    </row>
    <row r="5" spans="1:131" ht="15" customHeight="1" x14ac:dyDescent="0.25">
      <c r="B5" s="106" t="s">
        <v>4</v>
      </c>
      <c r="C5" s="193">
        <v>127366</v>
      </c>
    </row>
    <row r="6" spans="1:131" ht="15" customHeight="1" x14ac:dyDescent="0.25">
      <c r="B6" s="106" t="s">
        <v>14</v>
      </c>
      <c r="C6" s="167">
        <v>39909</v>
      </c>
    </row>
    <row r="7" spans="1:131" ht="15" customHeight="1" x14ac:dyDescent="0.25">
      <c r="B7" s="168" t="s">
        <v>15</v>
      </c>
      <c r="C7" s="167">
        <v>1768</v>
      </c>
    </row>
    <row r="8" spans="1:131" s="27" customFormat="1" ht="15" customHeight="1" x14ac:dyDescent="0.25">
      <c r="A8" s="21"/>
      <c r="B8" s="109" t="s">
        <v>29</v>
      </c>
      <c r="C8" s="169">
        <v>76587</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row>
    <row r="9" spans="1:131" ht="15" customHeight="1" x14ac:dyDescent="0.25">
      <c r="B9" s="109" t="s">
        <v>16</v>
      </c>
      <c r="C9" s="169">
        <v>863592</v>
      </c>
    </row>
    <row r="10" spans="1:131" ht="15" customHeight="1" x14ac:dyDescent="0.25">
      <c r="B10" s="109" t="s">
        <v>6</v>
      </c>
      <c r="C10" s="169">
        <v>19937</v>
      </c>
    </row>
    <row r="11" spans="1:131" s="27" customFormat="1" ht="15" customHeight="1" x14ac:dyDescent="0.25">
      <c r="A11" s="21"/>
      <c r="B11" s="109" t="s">
        <v>17</v>
      </c>
      <c r="C11" s="169">
        <v>186065</v>
      </c>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row>
    <row r="12" spans="1:131" s="27" customFormat="1" ht="15" customHeight="1" x14ac:dyDescent="0.25">
      <c r="A12" s="21"/>
      <c r="B12" s="109" t="s">
        <v>18</v>
      </c>
      <c r="C12" s="169">
        <v>3766</v>
      </c>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row>
    <row r="13" spans="1:131" s="27" customFormat="1" ht="15" customHeight="1" x14ac:dyDescent="0.25">
      <c r="A13" s="21"/>
      <c r="B13" s="109" t="s">
        <v>26</v>
      </c>
      <c r="C13" s="169">
        <v>121939</v>
      </c>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row>
    <row r="14" spans="1:131" s="27" customFormat="1" ht="15" customHeight="1" x14ac:dyDescent="0.25">
      <c r="A14" s="21"/>
      <c r="B14" s="109" t="s">
        <v>36</v>
      </c>
      <c r="C14" s="169">
        <v>261203</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row>
    <row r="15" spans="1:131" s="27" customFormat="1" ht="15" customHeight="1" x14ac:dyDescent="0.25">
      <c r="A15" s="21"/>
      <c r="B15" s="109" t="s">
        <v>19</v>
      </c>
      <c r="C15" s="169">
        <v>1551776</v>
      </c>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row>
    <row r="16" spans="1:131" ht="15" customHeight="1" x14ac:dyDescent="0.25">
      <c r="B16" s="109" t="s">
        <v>24</v>
      </c>
      <c r="C16" s="169">
        <v>35633</v>
      </c>
    </row>
    <row r="17" spans="1:131" s="27" customFormat="1" ht="15" customHeight="1" x14ac:dyDescent="0.25">
      <c r="A17" s="21"/>
      <c r="B17" s="109" t="s">
        <v>32</v>
      </c>
      <c r="C17" s="169">
        <v>9542</v>
      </c>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row>
    <row r="18" spans="1:131" s="27" customFormat="1" ht="15" customHeight="1" x14ac:dyDescent="0.25">
      <c r="A18" s="21"/>
      <c r="B18" s="109" t="s">
        <v>21</v>
      </c>
      <c r="C18" s="169">
        <v>8189</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row>
    <row r="19" spans="1:131" ht="15" customHeight="1" x14ac:dyDescent="0.25">
      <c r="B19" s="109" t="s">
        <v>22</v>
      </c>
      <c r="C19" s="169">
        <v>151028</v>
      </c>
    </row>
    <row r="20" spans="1:131" s="27" customFormat="1" ht="15" customHeight="1" x14ac:dyDescent="0.25">
      <c r="A20" s="21"/>
      <c r="B20" s="109" t="s">
        <v>57</v>
      </c>
      <c r="C20" s="169">
        <v>224579</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row>
    <row r="21" spans="1:131" s="27" customFormat="1" ht="15" customHeight="1" x14ac:dyDescent="0.25">
      <c r="A21" s="21"/>
      <c r="B21" s="109" t="s">
        <v>23</v>
      </c>
      <c r="C21" s="169">
        <v>42008</v>
      </c>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row>
    <row r="22" spans="1:131" s="27" customFormat="1" ht="15" customHeight="1" x14ac:dyDescent="0.25">
      <c r="A22" s="21"/>
      <c r="B22" s="109" t="s">
        <v>25</v>
      </c>
      <c r="C22" s="169">
        <v>1799</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row>
    <row r="23" spans="1:131" ht="15" customHeight="1" x14ac:dyDescent="0.25">
      <c r="B23" s="109" t="s">
        <v>28</v>
      </c>
      <c r="C23" s="169">
        <v>394352</v>
      </c>
    </row>
    <row r="24" spans="1:131" s="27" customFormat="1" ht="15" customHeight="1" x14ac:dyDescent="0.25">
      <c r="A24" s="21"/>
      <c r="B24" s="109" t="s">
        <v>27</v>
      </c>
      <c r="C24" s="169">
        <v>2125</v>
      </c>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row>
    <row r="25" spans="1:131" s="27" customFormat="1" ht="15" customHeight="1" x14ac:dyDescent="0.25">
      <c r="A25" s="21"/>
      <c r="B25" s="109" t="s">
        <v>30</v>
      </c>
      <c r="C25" s="169">
        <v>460173</v>
      </c>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row>
    <row r="26" spans="1:131" ht="15" customHeight="1" thickBot="1" x14ac:dyDescent="0.3">
      <c r="B26" s="112" t="s">
        <v>3</v>
      </c>
      <c r="C26" s="170">
        <v>224579</v>
      </c>
    </row>
    <row r="27" spans="1:131" ht="15" customHeight="1" x14ac:dyDescent="0.25">
      <c r="B27" s="3"/>
      <c r="C27" s="66"/>
    </row>
    <row r="28" spans="1:131" customFormat="1" ht="15" customHeight="1" x14ac:dyDescent="0.25">
      <c r="A28" s="26" t="s">
        <v>7</v>
      </c>
      <c r="B28" s="220" t="s">
        <v>152</v>
      </c>
      <c r="C28" s="223"/>
      <c r="D28" s="86"/>
      <c r="E28" s="86"/>
      <c r="F28" s="86"/>
      <c r="G28" s="86"/>
      <c r="H28" s="86"/>
      <c r="I28" s="4"/>
    </row>
    <row r="29" spans="1:131" ht="30" customHeight="1" x14ac:dyDescent="0.25">
      <c r="A29" s="26" t="s">
        <v>8</v>
      </c>
      <c r="B29" s="256" t="s">
        <v>51</v>
      </c>
      <c r="C29" s="223"/>
    </row>
    <row r="30" spans="1:131" s="87" customFormat="1" ht="15" customHeight="1" x14ac:dyDescent="0.25">
      <c r="A30" s="4" t="s">
        <v>31</v>
      </c>
      <c r="B30" s="204" t="s">
        <v>164</v>
      </c>
      <c r="C30" s="205"/>
    </row>
    <row r="31" spans="1:131" s="87" customFormat="1" ht="15" customHeight="1" x14ac:dyDescent="0.25">
      <c r="A31" s="99" t="s">
        <v>1</v>
      </c>
      <c r="B31" s="206" t="s">
        <v>144</v>
      </c>
      <c r="C31" s="206"/>
      <c r="D31" s="206"/>
      <c r="E31" s="188"/>
      <c r="F31" s="188"/>
      <c r="G31" s="188"/>
      <c r="H31" s="100"/>
    </row>
    <row r="32" spans="1:131" x14ac:dyDescent="0.25">
      <c r="B32"/>
      <c r="C32"/>
    </row>
    <row r="33" spans="2:3" x14ac:dyDescent="0.25">
      <c r="B33"/>
      <c r="C33"/>
    </row>
    <row r="34" spans="2:3" x14ac:dyDescent="0.25">
      <c r="B34"/>
      <c r="C34"/>
    </row>
    <row r="35" spans="2:3" x14ac:dyDescent="0.25">
      <c r="B35"/>
      <c r="C35"/>
    </row>
    <row r="36" spans="2:3" x14ac:dyDescent="0.25">
      <c r="B36"/>
      <c r="C36"/>
    </row>
    <row r="37" spans="2:3" x14ac:dyDescent="0.25">
      <c r="B37"/>
      <c r="C37"/>
    </row>
    <row r="38" spans="2:3" x14ac:dyDescent="0.25">
      <c r="B38"/>
      <c r="C38"/>
    </row>
    <row r="39" spans="2:3" x14ac:dyDescent="0.25">
      <c r="B39"/>
      <c r="C39"/>
    </row>
    <row r="40" spans="2:3" x14ac:dyDescent="0.25">
      <c r="B40"/>
      <c r="C40"/>
    </row>
    <row r="41" spans="2:3" x14ac:dyDescent="0.25">
      <c r="B41"/>
      <c r="C41"/>
    </row>
    <row r="42" spans="2:3" x14ac:dyDescent="0.25">
      <c r="B42"/>
      <c r="C42"/>
    </row>
    <row r="43" spans="2:3" x14ac:dyDescent="0.25">
      <c r="B43"/>
      <c r="C43"/>
    </row>
  </sheetData>
  <sortState xmlns:xlrd2="http://schemas.microsoft.com/office/spreadsheetml/2017/richdata2" ref="B5:C26">
    <sortCondition ref="B4"/>
  </sortState>
  <mergeCells count="5">
    <mergeCell ref="B30:C30"/>
    <mergeCell ref="B2:C2"/>
    <mergeCell ref="B29:C29"/>
    <mergeCell ref="B28:C28"/>
    <mergeCell ref="B31:D31"/>
  </mergeCells>
  <hyperlinks>
    <hyperlink ref="C1" location="Índice!A1" display="[índice Ç]" xr:uid="{00000000-0004-0000-0E00-000000000000}"/>
    <hyperlink ref="B31" r:id="rId1" xr:uid="{2D985041-064A-4946-9604-9738141DCB80}"/>
    <hyperlink ref="B31:C31" r:id="rId2" display="ttp://www.observatorioemigracao.pt/np4/8218" xr:uid="{C2685790-6DF2-4813-9854-65D1C32ADF97}"/>
  </hyperlinks>
  <pageMargins left="0.7" right="0.7" top="0.75" bottom="0.75" header="0.3" footer="0.3"/>
  <pageSetup paperSize="9" orientation="portrait" horizontalDpi="4294967293" r:id="rId3"/>
  <drawing r:id="rId4"/>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30" customHeight="1" x14ac:dyDescent="0.25">
      <c r="A2" s="11"/>
      <c r="B2" s="225" t="s">
        <v>119</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157</v>
      </c>
      <c r="C33" s="213"/>
      <c r="D33" s="213"/>
      <c r="E33" s="213"/>
      <c r="F33" s="213"/>
      <c r="G33" s="3"/>
      <c r="H33" s="3"/>
      <c r="I33" s="4"/>
      <c r="J33" s="4"/>
      <c r="K33" s="4"/>
      <c r="L33"/>
      <c r="M33"/>
      <c r="N33"/>
      <c r="O33"/>
    </row>
    <row r="34" spans="1:15" s="1" customFormat="1" ht="120" customHeight="1" x14ac:dyDescent="0.25">
      <c r="A34" s="26" t="s">
        <v>8</v>
      </c>
      <c r="B34" s="228" t="s">
        <v>61</v>
      </c>
      <c r="C34" s="228"/>
      <c r="D34" s="228"/>
      <c r="E34" s="228"/>
      <c r="F34" s="228"/>
    </row>
    <row r="35" spans="1:15" s="87" customFormat="1" ht="15" customHeight="1" x14ac:dyDescent="0.25">
      <c r="A35" s="4" t="s">
        <v>31</v>
      </c>
      <c r="B35" s="204" t="s">
        <v>164</v>
      </c>
      <c r="C35" s="205"/>
    </row>
    <row r="36" spans="1:15" s="87" customFormat="1" ht="15" customHeight="1" x14ac:dyDescent="0.25">
      <c r="A36" s="99" t="s">
        <v>1</v>
      </c>
      <c r="B36" s="206" t="s">
        <v>144</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50" spans="1:9" ht="12" customHeight="1" x14ac:dyDescent="0.25">
      <c r="A50" s="19"/>
      <c r="B50" s="57" t="s">
        <v>57</v>
      </c>
      <c r="C50" s="57">
        <v>18</v>
      </c>
      <c r="E50"/>
      <c r="F50"/>
    </row>
    <row r="51" spans="1:9" ht="12" customHeight="1" x14ac:dyDescent="0.25">
      <c r="A51" s="19"/>
      <c r="B51" s="57" t="s">
        <v>14</v>
      </c>
      <c r="C51" s="57">
        <v>20</v>
      </c>
      <c r="E51"/>
      <c r="F51"/>
    </row>
    <row r="52" spans="1:9" ht="12" customHeight="1" x14ac:dyDescent="0.25">
      <c r="A52" s="19"/>
      <c r="B52" s="57" t="s">
        <v>27</v>
      </c>
      <c r="C52" s="57">
        <v>408</v>
      </c>
      <c r="E52"/>
      <c r="F52"/>
    </row>
    <row r="53" spans="1:9" ht="12" customHeight="1" x14ac:dyDescent="0.25">
      <c r="A53" s="19"/>
      <c r="B53" s="57" t="s">
        <v>32</v>
      </c>
      <c r="C53" s="57">
        <v>426</v>
      </c>
      <c r="E53"/>
      <c r="F53"/>
    </row>
    <row r="54" spans="1:9" ht="12" customHeight="1" x14ac:dyDescent="0.25">
      <c r="A54" s="19"/>
      <c r="B54" s="57" t="s">
        <v>21</v>
      </c>
      <c r="C54" s="57">
        <v>429</v>
      </c>
      <c r="E54"/>
      <c r="F54"/>
    </row>
    <row r="55" spans="1:9" ht="12" customHeight="1" x14ac:dyDescent="0.25">
      <c r="A55" s="19"/>
      <c r="B55" s="57" t="s">
        <v>16</v>
      </c>
      <c r="C55" s="57">
        <v>461</v>
      </c>
      <c r="E55"/>
      <c r="F55"/>
    </row>
    <row r="56" spans="1:9" ht="12" customHeight="1" x14ac:dyDescent="0.25">
      <c r="A56" s="19"/>
      <c r="B56" s="2" t="s">
        <v>3</v>
      </c>
      <c r="C56" s="2">
        <v>532</v>
      </c>
      <c r="E56"/>
      <c r="F56"/>
    </row>
    <row r="57" spans="1:9" ht="12" customHeight="1" x14ac:dyDescent="0.25">
      <c r="A57" s="19"/>
      <c r="B57" s="57" t="s">
        <v>25</v>
      </c>
      <c r="C57" s="57">
        <v>576</v>
      </c>
      <c r="D57" s="19"/>
      <c r="E57"/>
      <c r="F57"/>
      <c r="G57" s="19"/>
      <c r="H57" s="19"/>
      <c r="I57" s="19"/>
    </row>
    <row r="58" spans="1:9" ht="12" customHeight="1" x14ac:dyDescent="0.25">
      <c r="A58" s="19"/>
      <c r="B58" s="57" t="s">
        <v>15</v>
      </c>
      <c r="C58" s="57">
        <v>669</v>
      </c>
      <c r="D58" s="19"/>
      <c r="E58"/>
      <c r="F58"/>
      <c r="G58" s="19"/>
      <c r="H58" s="19"/>
      <c r="I58" s="19"/>
    </row>
    <row r="59" spans="1:9" ht="12" customHeight="1" x14ac:dyDescent="0.25">
      <c r="A59" s="19"/>
      <c r="B59" s="57" t="s">
        <v>36</v>
      </c>
      <c r="C59" s="57">
        <v>750</v>
      </c>
      <c r="D59" s="17"/>
      <c r="E59"/>
      <c r="F59"/>
      <c r="G59" s="17"/>
      <c r="H59" s="17"/>
      <c r="I59" s="17"/>
    </row>
    <row r="60" spans="1:9" ht="12" customHeight="1" x14ac:dyDescent="0.25">
      <c r="A60" s="19"/>
      <c r="B60" s="2" t="s">
        <v>17</v>
      </c>
      <c r="C60" s="2">
        <v>890</v>
      </c>
      <c r="D60" s="17"/>
      <c r="E60"/>
      <c r="F60"/>
      <c r="G60" s="17"/>
      <c r="H60" s="17"/>
      <c r="I60" s="17"/>
    </row>
    <row r="61" spans="1:9" ht="12" customHeight="1" x14ac:dyDescent="0.25">
      <c r="A61" s="19"/>
      <c r="B61" s="57" t="s">
        <v>23</v>
      </c>
      <c r="C61" s="57">
        <v>1439</v>
      </c>
      <c r="D61" s="18"/>
      <c r="E61"/>
      <c r="F61"/>
      <c r="G61" s="18"/>
      <c r="H61" s="18"/>
      <c r="I61" s="18"/>
    </row>
    <row r="62" spans="1:9" s="19" customFormat="1" ht="12" customHeight="1" x14ac:dyDescent="0.25">
      <c r="B62" s="57" t="s">
        <v>18</v>
      </c>
      <c r="C62" s="57">
        <v>1609</v>
      </c>
      <c r="D62" s="15"/>
      <c r="E62"/>
      <c r="F62"/>
    </row>
    <row r="63" spans="1:9" ht="12" customHeight="1" x14ac:dyDescent="0.25">
      <c r="A63" s="19"/>
      <c r="B63" s="57" t="s">
        <v>4</v>
      </c>
      <c r="C63" s="57">
        <v>1708</v>
      </c>
      <c r="D63" s="17"/>
      <c r="E63"/>
      <c r="F63"/>
      <c r="G63" s="17"/>
      <c r="H63" s="17"/>
      <c r="I63" s="17"/>
    </row>
    <row r="64" spans="1:9" s="19" customFormat="1" ht="12" customHeight="1" x14ac:dyDescent="0.25">
      <c r="B64" s="57" t="s">
        <v>29</v>
      </c>
      <c r="C64" s="57">
        <v>2907</v>
      </c>
      <c r="D64" s="15"/>
      <c r="E64"/>
      <c r="F64"/>
    </row>
    <row r="65" spans="2:6" s="19" customFormat="1" ht="12" customHeight="1" x14ac:dyDescent="0.25">
      <c r="B65" s="57" t="s">
        <v>24</v>
      </c>
      <c r="C65" s="57">
        <v>3406</v>
      </c>
      <c r="D65" s="15"/>
      <c r="E65"/>
      <c r="F65"/>
    </row>
    <row r="66" spans="2:6" s="19" customFormat="1" ht="12" customHeight="1" x14ac:dyDescent="0.25">
      <c r="B66" s="57" t="s">
        <v>22</v>
      </c>
      <c r="C66" s="57">
        <v>3885</v>
      </c>
      <c r="E66"/>
      <c r="F66"/>
    </row>
    <row r="67" spans="2:6" ht="12" customHeight="1" x14ac:dyDescent="0.25">
      <c r="B67" s="57" t="s">
        <v>20</v>
      </c>
      <c r="C67" s="57">
        <v>5510</v>
      </c>
      <c r="E67"/>
      <c r="F67"/>
    </row>
    <row r="68" spans="2:6" ht="12" customHeight="1" x14ac:dyDescent="0.25">
      <c r="B68" s="57" t="s">
        <v>19</v>
      </c>
      <c r="C68" s="57">
        <v>5998</v>
      </c>
      <c r="E68"/>
      <c r="F68"/>
    </row>
    <row r="69" spans="2:6" ht="12" customHeight="1" x14ac:dyDescent="0.25">
      <c r="B69" s="57" t="s">
        <v>30</v>
      </c>
      <c r="C69" s="57">
        <v>7675</v>
      </c>
    </row>
    <row r="70" spans="2:6" ht="12" customHeight="1" x14ac:dyDescent="0.25">
      <c r="B70" s="57" t="s">
        <v>26</v>
      </c>
      <c r="C70" s="57">
        <v>8272</v>
      </c>
    </row>
    <row r="71" spans="2:6" ht="12" customHeight="1" x14ac:dyDescent="0.25">
      <c r="B71" s="57" t="s">
        <v>28</v>
      </c>
      <c r="C71" s="57">
        <v>12000</v>
      </c>
    </row>
    <row r="72" spans="2:6" ht="12" customHeight="1" x14ac:dyDescent="0.25">
      <c r="B72" s="57" t="s">
        <v>6</v>
      </c>
      <c r="C72" s="57" t="s">
        <v>5</v>
      </c>
    </row>
  </sheetData>
  <sortState xmlns:xlrd2="http://schemas.microsoft.com/office/spreadsheetml/2017/richdata2" ref="B50:C72">
    <sortCondition ref="C50:C72"/>
  </sortState>
  <mergeCells count="5">
    <mergeCell ref="B2:F2"/>
    <mergeCell ref="B34:F34"/>
    <mergeCell ref="B33:F33"/>
    <mergeCell ref="B35:C35"/>
    <mergeCell ref="B36:D36"/>
  </mergeCells>
  <hyperlinks>
    <hyperlink ref="C1" location="Índice!A1" display="[índice Ç]" xr:uid="{00000000-0004-0000-0F00-000000000000}"/>
    <hyperlink ref="B36" r:id="rId1" xr:uid="{C96AA2C0-34E9-419B-8A78-25BB6F34B7CD}"/>
    <hyperlink ref="B36:C36" r:id="rId2" display="ttp://www.observatorioemigracao.pt/np4/8218" xr:uid="{DC3E4A21-33C0-44C3-B5D3-DAEC54AA3744}"/>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120</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3" t="s">
        <v>7</v>
      </c>
      <c r="B34" s="220" t="s">
        <v>90</v>
      </c>
      <c r="C34" s="213"/>
      <c r="D34" s="213"/>
      <c r="E34" s="213"/>
      <c r="F34" s="213"/>
      <c r="G34" s="3"/>
      <c r="H34" s="3"/>
      <c r="I34" s="220"/>
      <c r="J34" s="213"/>
      <c r="K34" s="213"/>
      <c r="L34" s="213"/>
      <c r="M34" s="213"/>
      <c r="N34"/>
      <c r="O34"/>
    </row>
    <row r="35" spans="1:15" s="1" customFormat="1" ht="120" customHeight="1" x14ac:dyDescent="0.25">
      <c r="A35" s="26" t="s">
        <v>8</v>
      </c>
      <c r="B35" s="228" t="s">
        <v>61</v>
      </c>
      <c r="C35" s="228"/>
      <c r="D35" s="228"/>
      <c r="E35" s="228"/>
      <c r="F35" s="228"/>
    </row>
    <row r="36" spans="1:15" s="87" customFormat="1" ht="15" customHeight="1" x14ac:dyDescent="0.25">
      <c r="A36" s="4" t="s">
        <v>31</v>
      </c>
      <c r="B36" s="204" t="s">
        <v>164</v>
      </c>
      <c r="C36" s="205"/>
    </row>
    <row r="37" spans="1:15" s="87" customFormat="1" ht="15" customHeight="1" x14ac:dyDescent="0.25">
      <c r="A37" s="99" t="s">
        <v>1</v>
      </c>
      <c r="B37" s="206" t="s">
        <v>144</v>
      </c>
      <c r="C37" s="206"/>
      <c r="D37" s="206"/>
      <c r="E37" s="188"/>
      <c r="F37" s="188"/>
      <c r="G37" s="188"/>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14</v>
      </c>
      <c r="C50" s="70">
        <v>7.4965328535552309E-2</v>
      </c>
    </row>
    <row r="51" spans="1:9" ht="12" customHeight="1" x14ac:dyDescent="0.25">
      <c r="B51" s="71" t="s">
        <v>36</v>
      </c>
      <c r="C51" s="73">
        <v>0.1132634523002297</v>
      </c>
    </row>
    <row r="52" spans="1:9" ht="12" customHeight="1" x14ac:dyDescent="0.25">
      <c r="B52" s="71" t="s">
        <v>21</v>
      </c>
      <c r="C52" s="73">
        <v>0.17331512649176248</v>
      </c>
    </row>
    <row r="53" spans="1:9" ht="12" customHeight="1" x14ac:dyDescent="0.2">
      <c r="B53" s="69" t="s">
        <v>3</v>
      </c>
      <c r="C53" s="70">
        <v>0.18504412189259789</v>
      </c>
      <c r="E53" s="17"/>
      <c r="F53" s="17"/>
    </row>
    <row r="54" spans="1:9" ht="12" customHeight="1" x14ac:dyDescent="0.2">
      <c r="B54" s="69" t="s">
        <v>17</v>
      </c>
      <c r="C54" s="70">
        <v>0.21920912304035667</v>
      </c>
      <c r="E54" s="17"/>
      <c r="F54" s="17"/>
    </row>
    <row r="55" spans="1:9" ht="12" customHeight="1" x14ac:dyDescent="0.2">
      <c r="B55" s="69" t="s">
        <v>27</v>
      </c>
      <c r="C55" s="70">
        <v>0.45017709172358245</v>
      </c>
      <c r="E55" s="15"/>
      <c r="F55" s="15"/>
    </row>
    <row r="56" spans="1:9" ht="12" customHeight="1" x14ac:dyDescent="0.2">
      <c r="B56" s="84" t="s">
        <v>15</v>
      </c>
      <c r="C56" s="85">
        <v>0.47942211361372478</v>
      </c>
    </row>
    <row r="57" spans="1:9" ht="12" customHeight="1" x14ac:dyDescent="0.25">
      <c r="B57" s="72" t="s">
        <v>32</v>
      </c>
      <c r="C57" s="73">
        <v>0.55405264800749143</v>
      </c>
    </row>
    <row r="58" spans="1:9" ht="12" customHeight="1" x14ac:dyDescent="0.2">
      <c r="B58" s="69" t="s">
        <v>20</v>
      </c>
      <c r="C58" s="70">
        <v>0.60734992614801264</v>
      </c>
      <c r="E58" s="19"/>
      <c r="F58" s="19"/>
    </row>
    <row r="59" spans="1:9" ht="12" customHeight="1" x14ac:dyDescent="0.2">
      <c r="B59" s="69" t="s">
        <v>25</v>
      </c>
      <c r="C59" s="70">
        <v>1.2358658570600982</v>
      </c>
    </row>
    <row r="60" spans="1:9" ht="12" customHeight="1" x14ac:dyDescent="0.2">
      <c r="B60" s="69" t="s">
        <v>26</v>
      </c>
      <c r="C60" s="70">
        <v>1.2492203699033335</v>
      </c>
      <c r="E60" s="15"/>
      <c r="F60" s="15"/>
    </row>
    <row r="61" spans="1:9" ht="12" customHeight="1" x14ac:dyDescent="0.2">
      <c r="B61" s="69" t="s">
        <v>24</v>
      </c>
      <c r="C61" s="70">
        <v>1.5027708164201756</v>
      </c>
      <c r="E61" s="19"/>
      <c r="F61" s="19"/>
    </row>
    <row r="62" spans="1:9" ht="12" customHeight="1" x14ac:dyDescent="0.2">
      <c r="B62" s="69" t="s">
        <v>16</v>
      </c>
      <c r="C62" s="70">
        <v>2.029138606452749</v>
      </c>
    </row>
    <row r="63" spans="1:9" ht="12" customHeight="1" x14ac:dyDescent="0.25">
      <c r="B63" s="71" t="s">
        <v>28</v>
      </c>
      <c r="C63" s="73">
        <v>2.0683062483705572</v>
      </c>
    </row>
    <row r="64" spans="1:9" ht="12" customHeight="1" x14ac:dyDescent="0.2">
      <c r="A64" s="19"/>
      <c r="B64" s="84" t="s">
        <v>19</v>
      </c>
      <c r="C64" s="85">
        <v>2.1176611812722208</v>
      </c>
      <c r="D64" s="19"/>
      <c r="G64" s="19"/>
      <c r="H64" s="19"/>
      <c r="I64" s="19"/>
    </row>
    <row r="65" spans="1:9" ht="12" customHeight="1" x14ac:dyDescent="0.25">
      <c r="A65" s="19"/>
      <c r="B65" s="71" t="s">
        <v>18</v>
      </c>
      <c r="C65" s="73">
        <v>2.1958675655757842</v>
      </c>
      <c r="D65" s="19"/>
      <c r="E65" s="15"/>
      <c r="F65" s="15"/>
      <c r="G65" s="19"/>
      <c r="H65" s="19"/>
      <c r="I65" s="19"/>
    </row>
    <row r="66" spans="1:9" ht="12" customHeight="1" x14ac:dyDescent="0.25">
      <c r="A66" s="16"/>
      <c r="B66" s="88" t="s">
        <v>29</v>
      </c>
      <c r="C66" s="73">
        <v>2.8625446811024786</v>
      </c>
      <c r="D66" s="17"/>
      <c r="G66" s="17"/>
      <c r="H66" s="17"/>
      <c r="I66" s="17"/>
    </row>
    <row r="67" spans="1:9" ht="12" customHeight="1" x14ac:dyDescent="0.2">
      <c r="A67" s="16"/>
      <c r="B67" s="69" t="s">
        <v>57</v>
      </c>
      <c r="C67" s="70">
        <v>3.8461538461538463</v>
      </c>
      <c r="D67" s="17"/>
      <c r="E67" s="19"/>
      <c r="F67" s="19"/>
      <c r="G67" s="17"/>
      <c r="H67" s="17"/>
      <c r="I67" s="17"/>
    </row>
    <row r="68" spans="1:9" ht="12" customHeight="1" x14ac:dyDescent="0.2">
      <c r="A68" s="16"/>
      <c r="B68" s="69" t="s">
        <v>30</v>
      </c>
      <c r="C68" s="70">
        <v>5.3482084372778838</v>
      </c>
      <c r="D68" s="18"/>
      <c r="E68" s="18"/>
      <c r="F68" s="18"/>
      <c r="G68" s="18"/>
      <c r="H68" s="18"/>
      <c r="I68" s="18"/>
    </row>
    <row r="69" spans="1:9" ht="12" customHeight="1" x14ac:dyDescent="0.2">
      <c r="A69" s="16"/>
      <c r="B69" s="69" t="s">
        <v>22</v>
      </c>
      <c r="C69" s="70">
        <v>15.334517465956187</v>
      </c>
      <c r="D69" s="17"/>
      <c r="E69" s="17"/>
      <c r="F69" s="17"/>
      <c r="G69" s="17"/>
      <c r="H69" s="17"/>
      <c r="I69" s="17"/>
    </row>
    <row r="70" spans="1:9" s="19" customFormat="1" ht="12" customHeight="1" x14ac:dyDescent="0.2">
      <c r="B70" s="69" t="s">
        <v>4</v>
      </c>
      <c r="C70" s="70" t="s">
        <v>5</v>
      </c>
      <c r="D70" s="15"/>
      <c r="E70" s="2"/>
      <c r="F70" s="2"/>
    </row>
    <row r="71" spans="1:9" s="19" customFormat="1" ht="12" customHeight="1" x14ac:dyDescent="0.25">
      <c r="B71" s="88" t="s">
        <v>6</v>
      </c>
      <c r="C71" s="73" t="s">
        <v>5</v>
      </c>
      <c r="D71" s="15"/>
      <c r="E71" s="2"/>
      <c r="F71" s="2"/>
    </row>
    <row r="72" spans="1:9" s="19" customFormat="1" ht="12" customHeight="1" x14ac:dyDescent="0.25">
      <c r="B72" s="72" t="s">
        <v>23</v>
      </c>
      <c r="C72" s="73" t="s">
        <v>5</v>
      </c>
      <c r="E72" s="17"/>
      <c r="F72" s="17"/>
    </row>
  </sheetData>
  <sortState xmlns:xlrd2="http://schemas.microsoft.com/office/spreadsheetml/2017/richdata2" ref="B50:C72">
    <sortCondition ref="C50:C72"/>
  </sortState>
  <mergeCells count="6">
    <mergeCell ref="B37:D37"/>
    <mergeCell ref="I34:M34"/>
    <mergeCell ref="B2:F2"/>
    <mergeCell ref="B35:F35"/>
    <mergeCell ref="B34:F34"/>
    <mergeCell ref="B36:C36"/>
  </mergeCells>
  <hyperlinks>
    <hyperlink ref="C1" location="Índice!A1" display="[índice Ç]" xr:uid="{00000000-0004-0000-1000-000000000000}"/>
    <hyperlink ref="B37" r:id="rId1" xr:uid="{1BF3B035-7CDE-47C2-B3D9-EC7DBEB21BC2}"/>
    <hyperlink ref="B37:C37" r:id="rId2" display="ttp://www.observatorioemigracao.pt/np4/8218" xr:uid="{08680C93-FDA2-4EE0-B556-49AAE30C4C1E}"/>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7"/>
  <sheetViews>
    <sheetView showGridLines="0" zoomScaleNormal="10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121</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159</v>
      </c>
      <c r="C33" s="213"/>
      <c r="D33" s="213"/>
      <c r="E33" s="213"/>
      <c r="F33" s="213"/>
      <c r="G33" s="3"/>
      <c r="H33" s="3"/>
      <c r="I33" s="4"/>
      <c r="J33" s="4"/>
      <c r="K33" s="4"/>
      <c r="L33"/>
      <c r="M33"/>
      <c r="N33"/>
      <c r="O33"/>
    </row>
    <row r="34" spans="1:15" s="1" customFormat="1" ht="105" customHeight="1" x14ac:dyDescent="0.25">
      <c r="A34" s="26" t="s">
        <v>8</v>
      </c>
      <c r="B34" s="228" t="s">
        <v>69</v>
      </c>
      <c r="C34" s="228"/>
      <c r="D34" s="228"/>
      <c r="E34" s="228"/>
      <c r="F34" s="228"/>
    </row>
    <row r="35" spans="1:15" s="87" customFormat="1" ht="15" customHeight="1" x14ac:dyDescent="0.25">
      <c r="A35" s="4" t="s">
        <v>31</v>
      </c>
      <c r="B35" s="204" t="s">
        <v>164</v>
      </c>
      <c r="C35" s="205"/>
    </row>
    <row r="36" spans="1:15" s="87" customFormat="1" ht="15" customHeight="1" x14ac:dyDescent="0.25">
      <c r="A36" s="99" t="s">
        <v>1</v>
      </c>
      <c r="B36" s="206" t="s">
        <v>144</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50" spans="1:9" ht="12" customHeight="1" x14ac:dyDescent="0.2">
      <c r="B50" s="93" t="s">
        <v>122</v>
      </c>
      <c r="C50" s="93">
        <v>-1645</v>
      </c>
      <c r="D50" s="70"/>
    </row>
    <row r="51" spans="1:9" ht="12" customHeight="1" x14ac:dyDescent="0.2">
      <c r="B51" s="93" t="s">
        <v>123</v>
      </c>
      <c r="C51" s="93">
        <v>-308</v>
      </c>
      <c r="D51" s="70"/>
      <c r="E51" s="17"/>
      <c r="F51" s="17"/>
    </row>
    <row r="52" spans="1:9" ht="12" customHeight="1" x14ac:dyDescent="0.2">
      <c r="B52" s="93" t="s">
        <v>124</v>
      </c>
      <c r="C52" s="93">
        <v>-99</v>
      </c>
      <c r="D52" s="70"/>
    </row>
    <row r="53" spans="1:9" ht="12" customHeight="1" x14ac:dyDescent="0.2">
      <c r="B53" s="93" t="s">
        <v>57</v>
      </c>
      <c r="C53" s="93">
        <v>-49</v>
      </c>
      <c r="D53" s="70"/>
    </row>
    <row r="54" spans="1:9" ht="12" customHeight="1" x14ac:dyDescent="0.2">
      <c r="B54" s="93" t="s">
        <v>14</v>
      </c>
      <c r="C54" s="93">
        <v>-19</v>
      </c>
      <c r="D54" s="73"/>
      <c r="E54" s="19"/>
      <c r="F54" s="19"/>
    </row>
    <row r="55" spans="1:9" ht="12" customHeight="1" x14ac:dyDescent="0.2">
      <c r="B55" s="93" t="s">
        <v>16</v>
      </c>
      <c r="C55" s="93">
        <v>22</v>
      </c>
      <c r="D55" s="85"/>
    </row>
    <row r="56" spans="1:9" ht="12" customHeight="1" x14ac:dyDescent="0.2">
      <c r="A56" s="19"/>
      <c r="B56" s="93" t="s">
        <v>36</v>
      </c>
      <c r="C56" s="93">
        <v>71</v>
      </c>
      <c r="D56" s="70"/>
      <c r="G56" s="19"/>
      <c r="H56" s="19"/>
      <c r="I56" s="19"/>
    </row>
    <row r="57" spans="1:9" ht="12" customHeight="1" x14ac:dyDescent="0.2">
      <c r="A57" s="19"/>
      <c r="B57" s="93" t="s">
        <v>27</v>
      </c>
      <c r="C57" s="93">
        <v>87</v>
      </c>
      <c r="D57" s="73"/>
      <c r="E57" s="15"/>
      <c r="F57" s="15"/>
      <c r="G57" s="19"/>
      <c r="H57" s="19"/>
      <c r="I57" s="19"/>
    </row>
    <row r="58" spans="1:9" ht="12" customHeight="1" x14ac:dyDescent="0.2">
      <c r="A58" s="16"/>
      <c r="B58" s="93" t="s">
        <v>15</v>
      </c>
      <c r="C58" s="93">
        <v>90</v>
      </c>
      <c r="D58" s="70"/>
      <c r="G58" s="17"/>
      <c r="H58" s="17"/>
      <c r="I58" s="17"/>
    </row>
    <row r="59" spans="1:9" ht="12" customHeight="1" x14ac:dyDescent="0.2">
      <c r="A59" s="16"/>
      <c r="B59" s="93" t="s">
        <v>20</v>
      </c>
      <c r="C59" s="93">
        <v>130</v>
      </c>
      <c r="D59" s="70"/>
      <c r="E59" s="18"/>
      <c r="F59" s="18"/>
      <c r="G59" s="18"/>
      <c r="H59" s="18"/>
      <c r="I59" s="18"/>
    </row>
    <row r="60" spans="1:9" s="19" customFormat="1" ht="12" customHeight="1" x14ac:dyDescent="0.2">
      <c r="B60" s="93" t="s">
        <v>30</v>
      </c>
      <c r="C60" s="93">
        <v>133</v>
      </c>
      <c r="D60" s="85"/>
      <c r="E60" s="2"/>
      <c r="F60" s="2"/>
    </row>
    <row r="61" spans="1:9" s="19" customFormat="1" ht="12" customHeight="1" x14ac:dyDescent="0.2">
      <c r="B61" s="93" t="s">
        <v>25</v>
      </c>
      <c r="C61" s="93">
        <v>232</v>
      </c>
      <c r="E61" s="17"/>
      <c r="F61" s="17"/>
    </row>
    <row r="62" spans="1:9" ht="12" customHeight="1" x14ac:dyDescent="0.2">
      <c r="B62" s="93" t="s">
        <v>17</v>
      </c>
      <c r="C62" s="93">
        <v>340</v>
      </c>
    </row>
    <row r="63" spans="1:9" ht="12" customHeight="1" x14ac:dyDescent="0.2">
      <c r="B63" s="93" t="s">
        <v>22</v>
      </c>
      <c r="C63" s="93">
        <v>599</v>
      </c>
    </row>
    <row r="64" spans="1:9" ht="12" customHeight="1" x14ac:dyDescent="0.2">
      <c r="B64" s="93" t="s">
        <v>18</v>
      </c>
      <c r="C64" s="93">
        <v>641</v>
      </c>
    </row>
    <row r="65" spans="2:4" ht="12" customHeight="1" x14ac:dyDescent="0.2">
      <c r="B65" s="93" t="s">
        <v>24</v>
      </c>
      <c r="C65" s="93">
        <v>1473</v>
      </c>
    </row>
    <row r="66" spans="2:4" ht="12" customHeight="1" x14ac:dyDescent="0.2">
      <c r="B66" s="93" t="s">
        <v>26</v>
      </c>
      <c r="C66" s="93">
        <v>1801</v>
      </c>
    </row>
    <row r="67" spans="2:4" ht="12" customHeight="1" x14ac:dyDescent="0.2">
      <c r="B67" s="196" t="s">
        <v>28</v>
      </c>
      <c r="C67" s="93">
        <v>5336</v>
      </c>
      <c r="D67" s="70"/>
    </row>
  </sheetData>
  <sortState xmlns:xlrd2="http://schemas.microsoft.com/office/spreadsheetml/2017/richdata2" ref="B49:C66">
    <sortCondition ref="C49:C66"/>
  </sortState>
  <mergeCells count="5">
    <mergeCell ref="B2:F2"/>
    <mergeCell ref="B33:F33"/>
    <mergeCell ref="B34:F34"/>
    <mergeCell ref="B35:C35"/>
    <mergeCell ref="B36:D36"/>
  </mergeCells>
  <hyperlinks>
    <hyperlink ref="C1" location="Índice!A1" display="[índice Ç]" xr:uid="{00000000-0004-0000-1100-000000000000}"/>
    <hyperlink ref="B36" r:id="rId1" xr:uid="{41164DBA-352B-41F4-B13D-5619D7AF9F6C}"/>
    <hyperlink ref="B36:C36" r:id="rId2" display="ttp://www.observatorioemigracao.pt/np4/8218" xr:uid="{94C97412-4D65-4BF7-ABEE-19EA1F8B099A}"/>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126</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15" customHeight="1" x14ac:dyDescent="0.25">
      <c r="A34" s="83" t="s">
        <v>7</v>
      </c>
      <c r="B34" s="220" t="s">
        <v>127</v>
      </c>
      <c r="C34" s="213"/>
      <c r="D34" s="213"/>
      <c r="E34" s="213"/>
      <c r="F34" s="213"/>
      <c r="G34" s="3"/>
      <c r="H34" s="3"/>
      <c r="I34" s="220"/>
      <c r="J34" s="213"/>
      <c r="K34" s="213"/>
      <c r="L34" s="213"/>
      <c r="M34" s="213"/>
      <c r="N34"/>
      <c r="O34"/>
    </row>
    <row r="35" spans="1:15" s="1" customFormat="1" ht="75" customHeight="1" x14ac:dyDescent="0.25">
      <c r="A35" s="26" t="s">
        <v>8</v>
      </c>
      <c r="B35" s="228" t="s">
        <v>93</v>
      </c>
      <c r="C35" s="228"/>
      <c r="D35" s="228"/>
      <c r="E35" s="228"/>
      <c r="F35" s="228"/>
    </row>
    <row r="36" spans="1:15" s="87" customFormat="1" ht="15" customHeight="1" x14ac:dyDescent="0.25">
      <c r="A36" s="4" t="s">
        <v>31</v>
      </c>
      <c r="B36" s="204" t="s">
        <v>164</v>
      </c>
      <c r="C36" s="205"/>
    </row>
    <row r="37" spans="1:15" s="87" customFormat="1" ht="15" customHeight="1" x14ac:dyDescent="0.25">
      <c r="A37" s="99" t="s">
        <v>1</v>
      </c>
      <c r="B37" s="206" t="s">
        <v>144</v>
      </c>
      <c r="C37" s="206"/>
      <c r="D37" s="206"/>
      <c r="E37" s="188"/>
      <c r="F37" s="188"/>
      <c r="G37" s="188"/>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16</v>
      </c>
      <c r="C50" s="70">
        <v>13.66594360086768</v>
      </c>
    </row>
    <row r="51" spans="1:9" ht="12" customHeight="1" x14ac:dyDescent="0.2">
      <c r="B51" s="69" t="s">
        <v>18</v>
      </c>
      <c r="C51" s="70">
        <v>34.617775015537603</v>
      </c>
    </row>
    <row r="52" spans="1:9" ht="12" customHeight="1" x14ac:dyDescent="0.25">
      <c r="B52" s="71" t="s">
        <v>20</v>
      </c>
      <c r="C52" s="73">
        <v>38.656987295825772</v>
      </c>
    </row>
    <row r="53" spans="1:9" ht="12" customHeight="1" x14ac:dyDescent="0.25">
      <c r="B53" s="88" t="s">
        <v>57</v>
      </c>
      <c r="C53" s="73">
        <v>38.888888888888886</v>
      </c>
      <c r="E53" s="17"/>
      <c r="F53" s="17"/>
    </row>
    <row r="54" spans="1:9" ht="12" customHeight="1" x14ac:dyDescent="0.2">
      <c r="B54" s="69" t="s">
        <v>29</v>
      </c>
      <c r="C54" s="70">
        <v>39.250085999312006</v>
      </c>
      <c r="E54" s="17"/>
      <c r="F54" s="17"/>
    </row>
    <row r="55" spans="1:9" ht="12" customHeight="1" x14ac:dyDescent="0.2">
      <c r="B55" s="69" t="s">
        <v>30</v>
      </c>
      <c r="C55" s="70">
        <v>39.583061889250814</v>
      </c>
      <c r="E55" s="15"/>
      <c r="F55" s="15"/>
    </row>
    <row r="56" spans="1:9" ht="12" customHeight="1" x14ac:dyDescent="0.2">
      <c r="B56" s="84" t="s">
        <v>14</v>
      </c>
      <c r="C56" s="85">
        <v>40</v>
      </c>
    </row>
    <row r="57" spans="1:9" ht="12" customHeight="1" x14ac:dyDescent="0.2">
      <c r="B57" s="69" t="s">
        <v>22</v>
      </c>
      <c r="C57" s="70">
        <v>41.801801801801801</v>
      </c>
    </row>
    <row r="58" spans="1:9" ht="12" customHeight="1" x14ac:dyDescent="0.25">
      <c r="B58" s="71" t="s">
        <v>26</v>
      </c>
      <c r="C58" s="73">
        <v>42.383945841392652</v>
      </c>
      <c r="E58" s="19"/>
      <c r="F58" s="19"/>
    </row>
    <row r="59" spans="1:9" ht="12" customHeight="1" x14ac:dyDescent="0.25">
      <c r="B59" s="72" t="s">
        <v>28</v>
      </c>
      <c r="C59" s="73">
        <v>43.000750187546885</v>
      </c>
    </row>
    <row r="60" spans="1:9" ht="12" customHeight="1" x14ac:dyDescent="0.2">
      <c r="B60" s="69" t="s">
        <v>24</v>
      </c>
      <c r="C60" s="70">
        <v>43.452730475631242</v>
      </c>
      <c r="E60" s="15"/>
      <c r="F60" s="15"/>
    </row>
    <row r="61" spans="1:9" ht="12" customHeight="1" x14ac:dyDescent="0.25">
      <c r="B61" s="88" t="s">
        <v>15</v>
      </c>
      <c r="C61" s="73">
        <v>44.843049327354258</v>
      </c>
      <c r="E61" s="19"/>
      <c r="F61" s="19"/>
    </row>
    <row r="62" spans="1:9" ht="12" customHeight="1" x14ac:dyDescent="0.25">
      <c r="B62" s="72" t="s">
        <v>27</v>
      </c>
      <c r="C62" s="73">
        <v>45.833333333333336</v>
      </c>
    </row>
    <row r="63" spans="1:9" ht="12" customHeight="1" x14ac:dyDescent="0.2">
      <c r="B63" s="69" t="s">
        <v>21</v>
      </c>
      <c r="C63" s="70">
        <v>46.620046620046622</v>
      </c>
    </row>
    <row r="64" spans="1:9" ht="12" customHeight="1" x14ac:dyDescent="0.25">
      <c r="A64" s="19"/>
      <c r="B64" s="71" t="s">
        <v>19</v>
      </c>
      <c r="C64" s="73">
        <v>48.266088696232075</v>
      </c>
      <c r="D64" s="19"/>
      <c r="G64" s="19"/>
      <c r="H64" s="19"/>
      <c r="I64" s="19"/>
    </row>
    <row r="65" spans="1:9" ht="12" customHeight="1" x14ac:dyDescent="0.2">
      <c r="A65" s="19"/>
      <c r="B65" s="69" t="s">
        <v>4</v>
      </c>
      <c r="C65" s="70" t="s">
        <v>5</v>
      </c>
      <c r="D65" s="19"/>
      <c r="E65" s="15"/>
      <c r="F65" s="15"/>
      <c r="G65" s="19"/>
      <c r="H65" s="19"/>
      <c r="I65" s="19"/>
    </row>
    <row r="66" spans="1:9" ht="12" customHeight="1" x14ac:dyDescent="0.2">
      <c r="A66" s="16"/>
      <c r="B66" s="69" t="s">
        <v>6</v>
      </c>
      <c r="C66" s="70" t="s">
        <v>5</v>
      </c>
      <c r="D66" s="17"/>
      <c r="G66" s="17"/>
      <c r="H66" s="17"/>
      <c r="I66" s="17"/>
    </row>
    <row r="67" spans="1:9" ht="12" customHeight="1" x14ac:dyDescent="0.2">
      <c r="A67" s="16"/>
      <c r="B67" s="69" t="s">
        <v>17</v>
      </c>
      <c r="C67" s="70" t="s">
        <v>5</v>
      </c>
      <c r="D67" s="17"/>
      <c r="E67" s="19"/>
      <c r="F67" s="19"/>
      <c r="G67" s="17"/>
      <c r="H67" s="17"/>
      <c r="I67" s="17"/>
    </row>
    <row r="68" spans="1:9" ht="12" customHeight="1" x14ac:dyDescent="0.2">
      <c r="A68" s="16"/>
      <c r="B68" s="84" t="s">
        <v>36</v>
      </c>
      <c r="C68" s="85" t="s">
        <v>5</v>
      </c>
      <c r="D68" s="18"/>
      <c r="E68" s="18"/>
      <c r="F68" s="18"/>
      <c r="G68" s="18"/>
      <c r="H68" s="18"/>
      <c r="I68" s="18"/>
    </row>
    <row r="69" spans="1:9" ht="12" customHeight="1" x14ac:dyDescent="0.2">
      <c r="A69" s="16"/>
      <c r="B69" s="69" t="s">
        <v>32</v>
      </c>
      <c r="C69" s="70" t="s">
        <v>5</v>
      </c>
      <c r="D69" s="17"/>
      <c r="E69" s="17"/>
      <c r="F69" s="17"/>
      <c r="G69" s="17"/>
      <c r="H69" s="17"/>
      <c r="I69" s="17"/>
    </row>
    <row r="70" spans="1:9" s="19" customFormat="1" ht="12" customHeight="1" x14ac:dyDescent="0.2">
      <c r="B70" s="69" t="s">
        <v>23</v>
      </c>
      <c r="C70" s="70" t="s">
        <v>5</v>
      </c>
      <c r="D70" s="15"/>
      <c r="E70" s="2"/>
      <c r="F70" s="2"/>
    </row>
    <row r="71" spans="1:9" s="19" customFormat="1" ht="12" customHeight="1" x14ac:dyDescent="0.25">
      <c r="B71" s="71" t="s">
        <v>25</v>
      </c>
      <c r="C71" s="73" t="s">
        <v>5</v>
      </c>
      <c r="D71" s="15"/>
      <c r="E71" s="2"/>
      <c r="F71" s="2"/>
    </row>
    <row r="72" spans="1:9" s="19" customFormat="1" ht="12" customHeight="1" x14ac:dyDescent="0.2">
      <c r="B72" s="69" t="s">
        <v>3</v>
      </c>
      <c r="C72" s="70" t="s">
        <v>5</v>
      </c>
      <c r="E72" s="17"/>
      <c r="F72" s="17"/>
    </row>
  </sheetData>
  <sortState xmlns:xlrd2="http://schemas.microsoft.com/office/spreadsheetml/2017/richdata2" ref="B50:C72">
    <sortCondition ref="C50:C72"/>
  </sortState>
  <mergeCells count="6">
    <mergeCell ref="B37:D37"/>
    <mergeCell ref="B2:F2"/>
    <mergeCell ref="B34:F34"/>
    <mergeCell ref="I34:M34"/>
    <mergeCell ref="B35:F35"/>
    <mergeCell ref="B36:C36"/>
  </mergeCells>
  <hyperlinks>
    <hyperlink ref="C1" location="Índice!A1" display="[índice Ç]" xr:uid="{00000000-0004-0000-1200-000000000000}"/>
    <hyperlink ref="B37" r:id="rId1" xr:uid="{C29C9B11-943A-457E-9B6C-0835500A73BB}"/>
    <hyperlink ref="B37:C37" r:id="rId2" display="ttp://www.observatorioemigracao.pt/np4/8218" xr:uid="{281DEE57-9CB6-4BBB-B115-FDD21F18E17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showGridLines="0" zoomScaleNormal="100" workbookViewId="0">
      <selection activeCell="C1" sqref="C1"/>
    </sheetView>
  </sheetViews>
  <sheetFormatPr defaultColWidth="8.7109375" defaultRowHeight="12" customHeight="1" x14ac:dyDescent="0.25"/>
  <cols>
    <col min="1" max="1" width="12.7109375" style="1" customWidth="1"/>
    <col min="2" max="7" width="18.7109375" style="1" customWidth="1"/>
    <col min="8" max="8" width="8.7109375" style="1"/>
    <col min="9" max="13" width="16.7109375" customWidth="1"/>
    <col min="16" max="16384" width="8.7109375" style="1"/>
  </cols>
  <sheetData>
    <row r="1" spans="1:17" ht="30" customHeight="1" x14ac:dyDescent="0.25">
      <c r="A1" s="24" t="s">
        <v>0</v>
      </c>
      <c r="B1" s="48"/>
      <c r="C1" s="35" t="s">
        <v>75</v>
      </c>
      <c r="D1" s="33"/>
      <c r="E1" s="7"/>
      <c r="F1" s="7"/>
    </row>
    <row r="2" spans="1:17" ht="30" customHeight="1" thickBot="1" x14ac:dyDescent="0.3">
      <c r="B2" s="214" t="s">
        <v>151</v>
      </c>
      <c r="C2" s="215"/>
      <c r="D2" s="215"/>
      <c r="E2" s="215"/>
      <c r="F2" s="215"/>
      <c r="G2" s="215"/>
    </row>
    <row r="3" spans="1:17" ht="60" customHeight="1" x14ac:dyDescent="0.25">
      <c r="B3" s="10" t="s">
        <v>9</v>
      </c>
      <c r="C3" s="8" t="s">
        <v>11</v>
      </c>
      <c r="D3" s="8" t="s">
        <v>37</v>
      </c>
      <c r="E3" s="8" t="s">
        <v>38</v>
      </c>
      <c r="F3" s="8" t="s">
        <v>35</v>
      </c>
      <c r="G3" s="9" t="s">
        <v>39</v>
      </c>
      <c r="J3" s="221"/>
      <c r="K3" s="222"/>
      <c r="L3" s="222"/>
      <c r="M3" s="222"/>
      <c r="N3" s="222"/>
      <c r="O3" s="222"/>
      <c r="P3" s="222"/>
    </row>
    <row r="4" spans="1:17" ht="15" customHeight="1" x14ac:dyDescent="0.25">
      <c r="B4" s="103" t="s">
        <v>20</v>
      </c>
      <c r="C4" s="104">
        <v>5510</v>
      </c>
      <c r="D4" s="104">
        <v>114825</v>
      </c>
      <c r="E4" s="105">
        <v>138730</v>
      </c>
      <c r="F4" s="155">
        <v>960</v>
      </c>
      <c r="G4" s="104">
        <v>244217</v>
      </c>
    </row>
    <row r="5" spans="1:17" ht="15" customHeight="1" x14ac:dyDescent="0.25">
      <c r="B5" s="106" t="s">
        <v>4</v>
      </c>
      <c r="C5" s="107">
        <v>1708</v>
      </c>
      <c r="D5" s="107" t="s">
        <v>5</v>
      </c>
      <c r="E5" s="108" t="s">
        <v>5</v>
      </c>
      <c r="F5" s="158" t="s">
        <v>5</v>
      </c>
      <c r="G5" s="107">
        <v>127366</v>
      </c>
      <c r="J5" s="194"/>
      <c r="K5" s="195"/>
      <c r="L5" s="195"/>
      <c r="M5" s="195"/>
      <c r="N5" s="195"/>
    </row>
    <row r="6" spans="1:17" ht="15" customHeight="1" x14ac:dyDescent="0.25">
      <c r="B6" s="106" t="s">
        <v>14</v>
      </c>
      <c r="C6" s="107">
        <v>20</v>
      </c>
      <c r="D6" s="107">
        <v>18610</v>
      </c>
      <c r="E6" s="108" t="s">
        <v>5</v>
      </c>
      <c r="F6" s="158">
        <v>381</v>
      </c>
      <c r="G6" s="107">
        <v>39909</v>
      </c>
      <c r="P6"/>
      <c r="Q6"/>
    </row>
    <row r="7" spans="1:17" ht="15" customHeight="1" x14ac:dyDescent="0.25">
      <c r="B7" s="106" t="s">
        <v>15</v>
      </c>
      <c r="C7" s="107">
        <v>669</v>
      </c>
      <c r="D7" s="107">
        <v>3020</v>
      </c>
      <c r="E7" s="108">
        <v>4172</v>
      </c>
      <c r="F7" s="158">
        <v>1</v>
      </c>
      <c r="G7" s="107">
        <v>1768</v>
      </c>
      <c r="J7" s="224"/>
      <c r="K7" s="224"/>
      <c r="L7" s="224"/>
      <c r="M7" s="224"/>
      <c r="N7" s="224"/>
      <c r="O7" s="224"/>
      <c r="P7" s="224"/>
      <c r="Q7" s="224"/>
    </row>
    <row r="8" spans="1:17" ht="15" customHeight="1" x14ac:dyDescent="0.25">
      <c r="B8" s="109" t="s">
        <v>29</v>
      </c>
      <c r="C8" s="110">
        <v>2907</v>
      </c>
      <c r="D8" s="110">
        <v>37376</v>
      </c>
      <c r="E8" s="111">
        <v>49861</v>
      </c>
      <c r="F8" s="161">
        <v>308</v>
      </c>
      <c r="G8" s="110">
        <v>76587</v>
      </c>
      <c r="J8" s="224"/>
      <c r="K8" s="224"/>
      <c r="L8" s="224"/>
      <c r="M8" s="224"/>
      <c r="N8" s="224"/>
      <c r="O8" s="224"/>
      <c r="P8" s="224"/>
      <c r="Q8" s="224"/>
    </row>
    <row r="9" spans="1:17" ht="15" customHeight="1" x14ac:dyDescent="0.25">
      <c r="B9" s="109" t="s">
        <v>16</v>
      </c>
      <c r="C9" s="110">
        <v>461</v>
      </c>
      <c r="D9" s="110">
        <v>137973</v>
      </c>
      <c r="E9" s="111" t="s">
        <v>5</v>
      </c>
      <c r="F9" s="161" t="s">
        <v>5</v>
      </c>
      <c r="G9" s="110">
        <v>863592</v>
      </c>
      <c r="J9" s="224"/>
      <c r="K9" s="224"/>
      <c r="L9" s="224"/>
      <c r="M9" s="224"/>
      <c r="N9" s="224"/>
      <c r="O9" s="224"/>
      <c r="P9" s="224"/>
      <c r="Q9" s="224"/>
    </row>
    <row r="10" spans="1:17" ht="15" customHeight="1" x14ac:dyDescent="0.25">
      <c r="B10" s="109" t="s">
        <v>6</v>
      </c>
      <c r="C10" s="110" t="s">
        <v>5</v>
      </c>
      <c r="D10" s="110">
        <v>1491</v>
      </c>
      <c r="E10" s="111" t="s">
        <v>5</v>
      </c>
      <c r="F10" s="161" t="s">
        <v>5</v>
      </c>
      <c r="G10" s="110">
        <v>19937</v>
      </c>
      <c r="J10" s="224"/>
      <c r="K10" s="224"/>
      <c r="L10" s="224"/>
      <c r="M10" s="224"/>
      <c r="N10" s="224"/>
      <c r="O10" s="224"/>
      <c r="P10" s="224"/>
      <c r="Q10" s="224"/>
    </row>
    <row r="11" spans="1:17" ht="15" customHeight="1" x14ac:dyDescent="0.25">
      <c r="B11" s="109" t="s">
        <v>17</v>
      </c>
      <c r="C11" s="110">
        <v>890</v>
      </c>
      <c r="D11" s="110">
        <v>143160</v>
      </c>
      <c r="E11" s="111">
        <v>24270</v>
      </c>
      <c r="F11" s="161">
        <v>279</v>
      </c>
      <c r="G11" s="110">
        <v>186065</v>
      </c>
      <c r="P11"/>
      <c r="Q11"/>
    </row>
    <row r="12" spans="1:17" ht="15" customHeight="1" x14ac:dyDescent="0.25">
      <c r="B12" s="109" t="s">
        <v>18</v>
      </c>
      <c r="C12" s="110">
        <v>1609</v>
      </c>
      <c r="D12" s="110">
        <v>3033</v>
      </c>
      <c r="E12" s="111">
        <v>3069</v>
      </c>
      <c r="F12" s="161">
        <v>7</v>
      </c>
      <c r="G12" s="110">
        <v>3766</v>
      </c>
      <c r="J12" s="220"/>
      <c r="K12" s="213"/>
      <c r="L12" s="213"/>
      <c r="M12" s="213"/>
      <c r="N12" s="213"/>
      <c r="O12" s="213"/>
      <c r="P12" s="213"/>
      <c r="Q12"/>
    </row>
    <row r="13" spans="1:17" ht="15" customHeight="1" x14ac:dyDescent="0.25">
      <c r="B13" s="109" t="s">
        <v>26</v>
      </c>
      <c r="C13" s="110">
        <v>8272</v>
      </c>
      <c r="D13" s="110">
        <v>95221</v>
      </c>
      <c r="E13" s="111">
        <v>97187</v>
      </c>
      <c r="F13" s="161">
        <v>784</v>
      </c>
      <c r="G13" s="110">
        <v>121939</v>
      </c>
      <c r="J13" s="220"/>
      <c r="K13" s="223"/>
      <c r="L13" s="223"/>
      <c r="M13" s="223"/>
      <c r="P13"/>
      <c r="Q13"/>
    </row>
    <row r="14" spans="1:17" ht="15" customHeight="1" x14ac:dyDescent="0.25">
      <c r="B14" s="109" t="s">
        <v>36</v>
      </c>
      <c r="C14" s="110">
        <v>750</v>
      </c>
      <c r="D14" s="110">
        <v>157418</v>
      </c>
      <c r="E14" s="111">
        <v>48158</v>
      </c>
      <c r="F14" s="161">
        <v>1555</v>
      </c>
      <c r="G14" s="110">
        <v>261203</v>
      </c>
      <c r="P14"/>
      <c r="Q14"/>
    </row>
    <row r="15" spans="1:17" ht="15" customHeight="1" x14ac:dyDescent="0.25">
      <c r="A15" s="80"/>
      <c r="B15" s="109" t="s">
        <v>19</v>
      </c>
      <c r="C15" s="110">
        <v>5998</v>
      </c>
      <c r="D15" s="110">
        <v>587300</v>
      </c>
      <c r="E15" s="111">
        <v>546000</v>
      </c>
      <c r="F15" s="161">
        <v>1128</v>
      </c>
      <c r="G15" s="110">
        <v>1551776</v>
      </c>
      <c r="J15" s="220"/>
      <c r="K15" s="220"/>
      <c r="L15" s="220"/>
      <c r="M15" s="220"/>
      <c r="P15"/>
      <c r="Q15"/>
    </row>
    <row r="16" spans="1:17" ht="15" customHeight="1" x14ac:dyDescent="0.25">
      <c r="B16" s="109" t="s">
        <v>24</v>
      </c>
      <c r="C16" s="110">
        <v>3406</v>
      </c>
      <c r="D16" s="110">
        <v>19820</v>
      </c>
      <c r="E16" s="111">
        <v>25401</v>
      </c>
      <c r="F16" s="161">
        <v>77</v>
      </c>
      <c r="G16" s="110">
        <v>35633</v>
      </c>
      <c r="H16" s="63"/>
      <c r="P16"/>
      <c r="Q16"/>
    </row>
    <row r="17" spans="1:18" ht="15" customHeight="1" x14ac:dyDescent="0.25">
      <c r="B17" s="109" t="s">
        <v>32</v>
      </c>
      <c r="C17" s="110">
        <v>426</v>
      </c>
      <c r="D17" s="110">
        <v>3866</v>
      </c>
      <c r="E17" s="111">
        <v>4807</v>
      </c>
      <c r="F17" s="161">
        <v>9</v>
      </c>
      <c r="G17" s="110">
        <v>9542</v>
      </c>
      <c r="P17"/>
      <c r="Q17"/>
    </row>
    <row r="18" spans="1:18" ht="15" customHeight="1" x14ac:dyDescent="0.25">
      <c r="B18" s="109" t="s">
        <v>21</v>
      </c>
      <c r="C18" s="110">
        <v>429</v>
      </c>
      <c r="D18" s="110">
        <v>6520</v>
      </c>
      <c r="E18" s="111">
        <v>6847</v>
      </c>
      <c r="F18" s="161">
        <v>22</v>
      </c>
      <c r="G18" s="110">
        <v>8189</v>
      </c>
      <c r="P18"/>
      <c r="Q18"/>
    </row>
    <row r="19" spans="1:18" ht="15" customHeight="1" x14ac:dyDescent="0.25">
      <c r="B19" s="109" t="s">
        <v>22</v>
      </c>
      <c r="C19" s="110">
        <v>3885</v>
      </c>
      <c r="D19" s="110">
        <v>72821</v>
      </c>
      <c r="E19" s="111">
        <v>94335</v>
      </c>
      <c r="F19" s="161">
        <v>1141</v>
      </c>
      <c r="G19" s="110">
        <v>151028</v>
      </c>
      <c r="P19"/>
      <c r="Q19"/>
    </row>
    <row r="20" spans="1:18" ht="15" customHeight="1" x14ac:dyDescent="0.25">
      <c r="B20" s="109" t="s">
        <v>57</v>
      </c>
      <c r="C20" s="110">
        <v>18</v>
      </c>
      <c r="D20" s="110">
        <v>2011</v>
      </c>
      <c r="E20" s="111">
        <v>8991</v>
      </c>
      <c r="F20" s="161" t="s">
        <v>5</v>
      </c>
      <c r="G20" s="110">
        <v>224579</v>
      </c>
      <c r="P20"/>
      <c r="Q20"/>
    </row>
    <row r="21" spans="1:18" ht="15" customHeight="1" x14ac:dyDescent="0.25">
      <c r="B21" s="109" t="s">
        <v>23</v>
      </c>
      <c r="C21" s="110">
        <v>1439</v>
      </c>
      <c r="D21" s="110">
        <v>3767</v>
      </c>
      <c r="E21" s="111">
        <v>5560</v>
      </c>
      <c r="F21" s="161" t="s">
        <v>5</v>
      </c>
      <c r="G21" s="110">
        <v>42008</v>
      </c>
      <c r="J21" s="102"/>
      <c r="K21" s="102"/>
      <c r="L21" s="102"/>
      <c r="M21" s="220"/>
      <c r="N21" s="223"/>
      <c r="O21" s="223"/>
      <c r="P21" s="223"/>
      <c r="Q21" s="21"/>
      <c r="R21" s="22"/>
    </row>
    <row r="22" spans="1:18" ht="15" customHeight="1" x14ac:dyDescent="0.25">
      <c r="B22" s="109" t="s">
        <v>25</v>
      </c>
      <c r="C22" s="110">
        <v>576</v>
      </c>
      <c r="D22" s="110">
        <v>3664</v>
      </c>
      <c r="E22" s="111">
        <v>5249</v>
      </c>
      <c r="F22" s="161">
        <v>81</v>
      </c>
      <c r="G22" s="110">
        <v>1799</v>
      </c>
      <c r="J22" s="220"/>
      <c r="K22" s="213"/>
      <c r="L22" s="213"/>
      <c r="M22" s="213"/>
      <c r="N22" s="213"/>
      <c r="O22" s="213"/>
      <c r="P22" s="213"/>
    </row>
    <row r="23" spans="1:18" ht="15" customHeight="1" x14ac:dyDescent="0.25">
      <c r="B23" s="109" t="s">
        <v>28</v>
      </c>
      <c r="C23" s="110">
        <v>12000</v>
      </c>
      <c r="D23" s="110">
        <v>156295</v>
      </c>
      <c r="E23" s="111">
        <v>268245</v>
      </c>
      <c r="F23" s="161">
        <v>2561</v>
      </c>
      <c r="G23" s="110">
        <v>394352</v>
      </c>
      <c r="J23" s="87"/>
      <c r="K23" s="87"/>
      <c r="L23" s="87"/>
      <c r="M23" s="87"/>
      <c r="N23" s="87"/>
      <c r="O23" s="87"/>
      <c r="P23" s="87"/>
      <c r="Q23" s="87"/>
      <c r="R23" s="87"/>
    </row>
    <row r="24" spans="1:18" ht="15" customHeight="1" x14ac:dyDescent="0.25">
      <c r="B24" s="109" t="s">
        <v>27</v>
      </c>
      <c r="C24" s="110">
        <v>408</v>
      </c>
      <c r="D24" s="110">
        <v>4336</v>
      </c>
      <c r="E24" s="111">
        <v>3275</v>
      </c>
      <c r="F24" s="161">
        <v>162</v>
      </c>
      <c r="G24" s="110">
        <v>2125</v>
      </c>
      <c r="J24" s="87"/>
      <c r="K24" s="87"/>
      <c r="L24" s="87"/>
      <c r="M24" s="87"/>
      <c r="N24" s="87"/>
      <c r="O24" s="87"/>
      <c r="P24" s="87"/>
      <c r="Q24" s="87"/>
      <c r="R24" s="87"/>
    </row>
    <row r="25" spans="1:18" ht="15" customHeight="1" x14ac:dyDescent="0.25">
      <c r="B25" s="109" t="s">
        <v>30</v>
      </c>
      <c r="C25" s="110">
        <v>7675</v>
      </c>
      <c r="D25" s="110">
        <v>210731</v>
      </c>
      <c r="E25" s="111">
        <v>255236</v>
      </c>
      <c r="F25" s="161">
        <v>2087</v>
      </c>
      <c r="G25" s="110">
        <v>460173</v>
      </c>
    </row>
    <row r="26" spans="1:18" ht="15" customHeight="1" thickBot="1" x14ac:dyDescent="0.3">
      <c r="B26" s="112" t="s">
        <v>3</v>
      </c>
      <c r="C26" s="113">
        <v>532</v>
      </c>
      <c r="D26" s="113">
        <v>37326</v>
      </c>
      <c r="E26" s="114" t="s">
        <v>5</v>
      </c>
      <c r="F26" s="164" t="s">
        <v>5</v>
      </c>
      <c r="G26" s="113">
        <v>224579</v>
      </c>
    </row>
    <row r="27" spans="1:18" ht="15" customHeight="1" x14ac:dyDescent="0.25">
      <c r="B27" s="3"/>
      <c r="C27" s="3"/>
      <c r="D27" s="3"/>
      <c r="E27" s="4"/>
      <c r="F27" s="4"/>
      <c r="G27" s="4"/>
    </row>
    <row r="28" spans="1:18" s="22" customFormat="1" ht="105" customHeight="1" x14ac:dyDescent="0.25">
      <c r="A28" s="26" t="s">
        <v>7</v>
      </c>
      <c r="B28" s="218" t="s">
        <v>165</v>
      </c>
      <c r="C28" s="219"/>
      <c r="D28" s="219"/>
      <c r="E28" s="219"/>
      <c r="F28" s="219"/>
      <c r="G28" s="219"/>
      <c r="I28" s="101"/>
      <c r="J28"/>
      <c r="K28"/>
      <c r="L28"/>
      <c r="M28"/>
      <c r="N28"/>
      <c r="O28"/>
      <c r="P28" s="1"/>
      <c r="Q28" s="1"/>
      <c r="R28" s="1"/>
    </row>
    <row r="29" spans="1:18" ht="120" customHeight="1" x14ac:dyDescent="0.25">
      <c r="A29" s="26" t="s">
        <v>8</v>
      </c>
      <c r="B29" s="216" t="s">
        <v>103</v>
      </c>
      <c r="C29" s="217"/>
      <c r="D29" s="217"/>
      <c r="E29" s="217"/>
      <c r="F29" s="217"/>
      <c r="G29" s="217"/>
      <c r="H29" s="47"/>
    </row>
    <row r="30" spans="1:18" s="87" customFormat="1" ht="15" customHeight="1" x14ac:dyDescent="0.25">
      <c r="A30" s="4" t="s">
        <v>31</v>
      </c>
      <c r="B30" s="204" t="s">
        <v>164</v>
      </c>
      <c r="C30" s="205"/>
    </row>
    <row r="31" spans="1:18" s="87" customFormat="1" ht="15" customHeight="1" x14ac:dyDescent="0.25">
      <c r="A31" s="99" t="s">
        <v>1</v>
      </c>
      <c r="B31" s="206" t="s">
        <v>144</v>
      </c>
      <c r="C31" s="206"/>
      <c r="D31" s="206"/>
      <c r="E31" s="188"/>
      <c r="F31" s="188"/>
      <c r="G31" s="188"/>
      <c r="H31" s="100"/>
    </row>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sortState xmlns:xlrd2="http://schemas.microsoft.com/office/spreadsheetml/2017/richdata2" ref="B5:G19">
    <sortCondition ref="B4"/>
  </sortState>
  <mergeCells count="12">
    <mergeCell ref="J22:P22"/>
    <mergeCell ref="J3:P3"/>
    <mergeCell ref="J13:M13"/>
    <mergeCell ref="M21:P21"/>
    <mergeCell ref="J7:Q10"/>
    <mergeCell ref="J12:P12"/>
    <mergeCell ref="J15:M15"/>
    <mergeCell ref="B2:G2"/>
    <mergeCell ref="B29:G29"/>
    <mergeCell ref="B30:C30"/>
    <mergeCell ref="B28:G28"/>
    <mergeCell ref="B31:D31"/>
  </mergeCells>
  <hyperlinks>
    <hyperlink ref="C1" location="Índice!A1" display="[índice Ç]" xr:uid="{00000000-0004-0000-0100-000000000000}"/>
    <hyperlink ref="B31" r:id="rId1" xr:uid="{2E0285A2-2B7E-4273-ABE0-B8E48E52DE25}"/>
    <hyperlink ref="B31:C31" r:id="rId2" display="ttp://www.observatorioemigracao.pt/np4/8218" xr:uid="{170AEDCF-3F4B-4D3F-B364-9EDBFF21EF8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1"/>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128</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row r="34" spans="1:8" s="1" customFormat="1" ht="60" customHeight="1" x14ac:dyDescent="0.25">
      <c r="A34" s="26" t="s">
        <v>8</v>
      </c>
      <c r="B34" s="220" t="s">
        <v>130</v>
      </c>
      <c r="C34" s="213"/>
      <c r="D34" s="213"/>
      <c r="E34" s="213"/>
      <c r="F34" s="213"/>
      <c r="G34" s="213"/>
      <c r="H34" s="213"/>
    </row>
    <row r="35" spans="1:8" s="87" customFormat="1" ht="15" customHeight="1" x14ac:dyDescent="0.25">
      <c r="A35" s="4" t="s">
        <v>31</v>
      </c>
      <c r="B35" s="204" t="s">
        <v>164</v>
      </c>
      <c r="C35" s="205"/>
    </row>
    <row r="36" spans="1:8" s="87" customFormat="1" ht="15" customHeight="1" x14ac:dyDescent="0.25">
      <c r="A36" s="99" t="s">
        <v>1</v>
      </c>
      <c r="B36" s="206" t="s">
        <v>144</v>
      </c>
      <c r="C36" s="206"/>
      <c r="D36" s="206"/>
      <c r="E36" s="188"/>
      <c r="F36" s="188"/>
      <c r="G36" s="188"/>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9" spans="1:12" ht="12" customHeight="1" x14ac:dyDescent="0.25">
      <c r="B49" s="71" t="s">
        <v>22</v>
      </c>
      <c r="C49" s="178">
        <v>82.316602316602314</v>
      </c>
      <c r="F49"/>
      <c r="G49"/>
      <c r="H49"/>
      <c r="I49"/>
      <c r="J49"/>
      <c r="K49"/>
      <c r="L49"/>
    </row>
    <row r="50" spans="1:12" ht="12" customHeight="1" x14ac:dyDescent="0.25">
      <c r="B50" s="69" t="s">
        <v>26</v>
      </c>
      <c r="C50" s="178">
        <v>83.631528046421664</v>
      </c>
      <c r="F50"/>
      <c r="G50"/>
      <c r="H50"/>
      <c r="I50"/>
      <c r="J50"/>
      <c r="K50"/>
      <c r="L50"/>
    </row>
    <row r="51" spans="1:12" ht="12" customHeight="1" x14ac:dyDescent="0.25">
      <c r="B51" s="69" t="s">
        <v>30</v>
      </c>
      <c r="C51" s="178">
        <v>87.074918566775239</v>
      </c>
      <c r="F51"/>
      <c r="G51"/>
      <c r="H51"/>
      <c r="I51"/>
      <c r="J51"/>
      <c r="K51"/>
      <c r="L51"/>
    </row>
    <row r="52" spans="1:12" ht="12" customHeight="1" x14ac:dyDescent="0.25">
      <c r="B52" s="71" t="s">
        <v>21</v>
      </c>
      <c r="C52" s="178">
        <v>87.645687645687644</v>
      </c>
      <c r="F52"/>
      <c r="G52"/>
      <c r="H52"/>
      <c r="I52"/>
      <c r="J52"/>
      <c r="K52"/>
      <c r="L52"/>
    </row>
    <row r="53" spans="1:12" ht="12" customHeight="1" x14ac:dyDescent="0.25">
      <c r="B53" s="71" t="s">
        <v>20</v>
      </c>
      <c r="C53" s="178">
        <v>89.019963702359348</v>
      </c>
      <c r="F53"/>
      <c r="G53"/>
      <c r="H53"/>
      <c r="I53"/>
      <c r="J53"/>
      <c r="K53"/>
      <c r="L53"/>
    </row>
    <row r="54" spans="1:12" ht="12" customHeight="1" x14ac:dyDescent="0.25">
      <c r="B54" s="72" t="s">
        <v>18</v>
      </c>
      <c r="C54" s="178">
        <v>89.061528899937841</v>
      </c>
      <c r="F54"/>
      <c r="G54"/>
      <c r="H54"/>
      <c r="I54"/>
      <c r="J54"/>
      <c r="K54"/>
      <c r="L54"/>
    </row>
    <row r="55" spans="1:12" ht="12" customHeight="1" x14ac:dyDescent="0.25">
      <c r="B55" s="69" t="s">
        <v>27</v>
      </c>
      <c r="C55" s="178">
        <v>92.156862745098039</v>
      </c>
      <c r="F55"/>
      <c r="G55"/>
      <c r="H55"/>
      <c r="I55"/>
      <c r="J55"/>
      <c r="K55"/>
      <c r="L55"/>
    </row>
    <row r="56" spans="1:12" ht="12" customHeight="1" x14ac:dyDescent="0.25">
      <c r="B56" s="69" t="s">
        <v>15</v>
      </c>
      <c r="C56" s="178">
        <v>92.2272047832586</v>
      </c>
      <c r="F56"/>
      <c r="G56"/>
      <c r="H56"/>
      <c r="I56"/>
      <c r="J56"/>
      <c r="K56"/>
      <c r="L56"/>
    </row>
    <row r="57" spans="1:12" ht="12" customHeight="1" x14ac:dyDescent="0.25">
      <c r="B57" s="69" t="s">
        <v>24</v>
      </c>
      <c r="C57" s="178">
        <v>92.777451556077509</v>
      </c>
      <c r="F57"/>
      <c r="G57"/>
      <c r="H57"/>
      <c r="I57"/>
      <c r="J57"/>
      <c r="K57"/>
      <c r="L57"/>
    </row>
    <row r="58" spans="1:12" ht="12" customHeight="1" x14ac:dyDescent="0.25">
      <c r="B58" s="84" t="s">
        <v>28</v>
      </c>
      <c r="C58" s="178">
        <v>95.318829707426858</v>
      </c>
      <c r="F58"/>
      <c r="G58"/>
      <c r="H58"/>
      <c r="I58"/>
      <c r="J58"/>
      <c r="K58"/>
      <c r="L58"/>
    </row>
    <row r="59" spans="1:12" ht="12" customHeight="1" x14ac:dyDescent="0.25">
      <c r="B59" s="72" t="s">
        <v>4</v>
      </c>
      <c r="C59" s="178" t="s">
        <v>5</v>
      </c>
      <c r="F59"/>
      <c r="G59"/>
      <c r="H59"/>
      <c r="I59"/>
      <c r="J59"/>
      <c r="K59"/>
      <c r="L59"/>
    </row>
    <row r="60" spans="1:12" ht="12" customHeight="1" x14ac:dyDescent="0.25">
      <c r="B60" s="69" t="s">
        <v>14</v>
      </c>
      <c r="C60" s="178" t="s">
        <v>5</v>
      </c>
      <c r="F60"/>
      <c r="G60"/>
      <c r="H60"/>
      <c r="I60"/>
      <c r="J60"/>
      <c r="K60"/>
      <c r="L60"/>
    </row>
    <row r="61" spans="1:12" ht="12" customHeight="1" x14ac:dyDescent="0.25">
      <c r="B61" s="69" t="s">
        <v>29</v>
      </c>
      <c r="C61" s="178" t="s">
        <v>5</v>
      </c>
      <c r="F61"/>
      <c r="G61"/>
      <c r="H61"/>
      <c r="I61"/>
      <c r="J61"/>
      <c r="K61"/>
      <c r="L61"/>
    </row>
    <row r="62" spans="1:12" ht="12" customHeight="1" x14ac:dyDescent="0.25">
      <c r="B62" s="88" t="s">
        <v>16</v>
      </c>
      <c r="C62" s="178" t="s">
        <v>5</v>
      </c>
      <c r="F62"/>
      <c r="G62"/>
      <c r="H62"/>
      <c r="I62"/>
      <c r="J62"/>
      <c r="K62"/>
      <c r="L62"/>
    </row>
    <row r="63" spans="1:12" ht="12" customHeight="1" x14ac:dyDescent="0.25">
      <c r="A63" s="19"/>
      <c r="B63" s="69" t="s">
        <v>6</v>
      </c>
      <c r="C63" s="178" t="s">
        <v>5</v>
      </c>
      <c r="D63" s="19"/>
      <c r="F63"/>
      <c r="G63"/>
      <c r="H63"/>
      <c r="I63"/>
      <c r="J63"/>
      <c r="K63"/>
      <c r="L63"/>
    </row>
    <row r="64" spans="1:12" ht="12" customHeight="1" x14ac:dyDescent="0.25">
      <c r="A64" s="19"/>
      <c r="B64" s="71" t="s">
        <v>17</v>
      </c>
      <c r="C64" s="178" t="s">
        <v>5</v>
      </c>
      <c r="D64" s="19"/>
      <c r="F64"/>
      <c r="G64"/>
      <c r="H64"/>
      <c r="I64"/>
      <c r="J64"/>
      <c r="K64"/>
      <c r="L64"/>
    </row>
    <row r="65" spans="1:12" ht="12" customHeight="1" x14ac:dyDescent="0.25">
      <c r="A65" s="16"/>
      <c r="B65" s="84" t="s">
        <v>36</v>
      </c>
      <c r="C65" s="178" t="s">
        <v>5</v>
      </c>
      <c r="D65" s="17"/>
      <c r="F65"/>
      <c r="G65"/>
      <c r="H65"/>
      <c r="I65"/>
      <c r="J65"/>
      <c r="K65"/>
      <c r="L65"/>
    </row>
    <row r="66" spans="1:12" ht="12" customHeight="1" x14ac:dyDescent="0.25">
      <c r="A66" s="16"/>
      <c r="B66" s="69" t="s">
        <v>19</v>
      </c>
      <c r="C66" s="178" t="s">
        <v>5</v>
      </c>
      <c r="D66" s="17"/>
      <c r="F66"/>
      <c r="G66"/>
      <c r="H66"/>
      <c r="I66"/>
      <c r="J66"/>
      <c r="K66"/>
      <c r="L66"/>
    </row>
    <row r="67" spans="1:12" ht="12" customHeight="1" x14ac:dyDescent="0.25">
      <c r="A67" s="16"/>
      <c r="B67" s="69" t="s">
        <v>32</v>
      </c>
      <c r="C67" s="178" t="s">
        <v>5</v>
      </c>
      <c r="D67" s="18"/>
      <c r="F67"/>
      <c r="G67"/>
      <c r="H67"/>
      <c r="I67"/>
      <c r="J67"/>
      <c r="K67"/>
      <c r="L67"/>
    </row>
    <row r="68" spans="1:12" ht="12" customHeight="1" x14ac:dyDescent="0.25">
      <c r="A68" s="16"/>
      <c r="B68" s="88" t="s">
        <v>57</v>
      </c>
      <c r="C68" s="178" t="s">
        <v>5</v>
      </c>
      <c r="D68" s="17"/>
      <c r="F68"/>
      <c r="G68"/>
      <c r="H68"/>
      <c r="I68"/>
      <c r="J68"/>
      <c r="K68"/>
      <c r="L68"/>
    </row>
    <row r="69" spans="1:12" s="19" customFormat="1" ht="12" customHeight="1" x14ac:dyDescent="0.25">
      <c r="B69" s="69" t="s">
        <v>23</v>
      </c>
      <c r="C69" s="178" t="s">
        <v>5</v>
      </c>
      <c r="F69"/>
      <c r="G69"/>
      <c r="H69"/>
      <c r="I69"/>
      <c r="J69"/>
      <c r="K69"/>
      <c r="L69"/>
    </row>
    <row r="70" spans="1:12" s="19" customFormat="1" ht="12" customHeight="1" x14ac:dyDescent="0.25">
      <c r="B70" s="69" t="s">
        <v>25</v>
      </c>
      <c r="C70" s="178" t="s">
        <v>5</v>
      </c>
      <c r="F70"/>
      <c r="G70"/>
      <c r="H70"/>
      <c r="I70"/>
      <c r="J70"/>
      <c r="K70"/>
      <c r="L70"/>
    </row>
    <row r="71" spans="1:12" s="19" customFormat="1" ht="12" customHeight="1" x14ac:dyDescent="0.2">
      <c r="B71" s="69" t="s">
        <v>3</v>
      </c>
      <c r="C71" s="178" t="s">
        <v>5</v>
      </c>
    </row>
  </sheetData>
  <sortState xmlns:xlrd2="http://schemas.microsoft.com/office/spreadsheetml/2017/richdata2" ref="B50:C71">
    <sortCondition ref="C49:C71"/>
  </sortState>
  <mergeCells count="4">
    <mergeCell ref="B2:F2"/>
    <mergeCell ref="B35:C35"/>
    <mergeCell ref="B34:H34"/>
    <mergeCell ref="B36:D36"/>
  </mergeCells>
  <hyperlinks>
    <hyperlink ref="C1" location="Índice!A1" display="[índice Ç]" xr:uid="{00000000-0004-0000-1300-000000000000}"/>
    <hyperlink ref="B36" r:id="rId1" xr:uid="{F67231D7-1197-4470-8BBA-8B7BFFE3FC1E}"/>
    <hyperlink ref="B36:C36" r:id="rId2" display="ttp://www.observatorioemigracao.pt/np4/8218" xr:uid="{E4B73116-6ED1-4266-BDD7-B547B982E23E}"/>
  </hyperlinks>
  <pageMargins left="0.7" right="0.7" top="0.75" bottom="0.75" header="0.3" footer="0.3"/>
  <pageSetup paperSize="9" orientation="portrait" horizontalDpi="4294967293" verticalDpi="0"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129</v>
      </c>
      <c r="C2" s="257"/>
      <c r="D2" s="257"/>
      <c r="E2" s="257"/>
      <c r="F2" s="257"/>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3" s="1" customFormat="1" ht="30" customHeight="1" x14ac:dyDescent="0.25">
      <c r="A33" s="26" t="s">
        <v>7</v>
      </c>
      <c r="B33" s="220" t="s">
        <v>145</v>
      </c>
      <c r="C33" s="213"/>
      <c r="D33" s="213"/>
      <c r="E33" s="213"/>
      <c r="F33" s="213"/>
      <c r="G33" s="213"/>
      <c r="H33" s="239"/>
      <c r="I33" s="239"/>
      <c r="J33"/>
      <c r="K33"/>
      <c r="L33"/>
      <c r="M33"/>
    </row>
    <row r="34" spans="1:13" s="1" customFormat="1" ht="105" customHeight="1" x14ac:dyDescent="0.25">
      <c r="A34" s="26" t="s">
        <v>8</v>
      </c>
      <c r="B34" s="240" t="s">
        <v>64</v>
      </c>
      <c r="C34" s="223"/>
      <c r="D34" s="223"/>
      <c r="E34" s="223"/>
      <c r="F34" s="223"/>
    </row>
    <row r="35" spans="1:13" s="87" customFormat="1" ht="15" customHeight="1" x14ac:dyDescent="0.25">
      <c r="A35" s="4" t="s">
        <v>31</v>
      </c>
      <c r="B35" s="204" t="s">
        <v>164</v>
      </c>
      <c r="C35" s="205"/>
    </row>
    <row r="36" spans="1:13" s="87" customFormat="1" ht="15" customHeight="1" x14ac:dyDescent="0.25">
      <c r="A36" s="99" t="s">
        <v>1</v>
      </c>
      <c r="B36" s="206" t="s">
        <v>144</v>
      </c>
      <c r="C36" s="206"/>
      <c r="D36" s="206"/>
      <c r="E36" s="188"/>
      <c r="F36" s="188"/>
      <c r="G36" s="188"/>
      <c r="H36" s="100"/>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50" spans="1:9" ht="12" customHeight="1" x14ac:dyDescent="0.25">
      <c r="B50" s="75" t="s">
        <v>6</v>
      </c>
      <c r="C50" s="58">
        <v>1090</v>
      </c>
      <c r="D50"/>
      <c r="E50"/>
    </row>
    <row r="51" spans="1:9" ht="12" customHeight="1" x14ac:dyDescent="0.25">
      <c r="B51" s="75" t="s">
        <v>57</v>
      </c>
      <c r="C51" s="58">
        <v>2213</v>
      </c>
      <c r="D51"/>
      <c r="E51"/>
    </row>
    <row r="52" spans="1:9" ht="12" customHeight="1" x14ac:dyDescent="0.25">
      <c r="B52" s="75" t="s">
        <v>15</v>
      </c>
      <c r="C52" s="58">
        <v>3105</v>
      </c>
      <c r="D52"/>
      <c r="E52"/>
    </row>
    <row r="53" spans="1:9" ht="12" customHeight="1" x14ac:dyDescent="0.25">
      <c r="B53" s="75" t="s">
        <v>18</v>
      </c>
      <c r="C53" s="58">
        <v>3156</v>
      </c>
      <c r="D53"/>
      <c r="E53"/>
    </row>
    <row r="54" spans="1:9" ht="12" customHeight="1" x14ac:dyDescent="0.25">
      <c r="B54" s="75" t="s">
        <v>25</v>
      </c>
      <c r="C54" s="58">
        <v>3752</v>
      </c>
      <c r="D54"/>
      <c r="E54"/>
    </row>
    <row r="55" spans="1:9" ht="12" customHeight="1" x14ac:dyDescent="0.25">
      <c r="B55" s="75" t="s">
        <v>23</v>
      </c>
      <c r="C55" s="58">
        <v>3767</v>
      </c>
      <c r="D55"/>
      <c r="E55"/>
    </row>
    <row r="56" spans="1:9" ht="12" customHeight="1" x14ac:dyDescent="0.25">
      <c r="B56" s="75" t="s">
        <v>32</v>
      </c>
      <c r="C56" s="58">
        <v>3866</v>
      </c>
      <c r="D56"/>
      <c r="E56"/>
    </row>
    <row r="57" spans="1:9" ht="12" customHeight="1" x14ac:dyDescent="0.25">
      <c r="B57" s="69" t="s">
        <v>27</v>
      </c>
      <c r="C57" s="58">
        <v>4478</v>
      </c>
      <c r="D57"/>
      <c r="E57"/>
    </row>
    <row r="58" spans="1:9" ht="12" customHeight="1" x14ac:dyDescent="0.25">
      <c r="B58" s="75" t="s">
        <v>21</v>
      </c>
      <c r="C58" s="58">
        <v>7000</v>
      </c>
      <c r="D58"/>
      <c r="E58"/>
    </row>
    <row r="59" spans="1:9" ht="12" customHeight="1" x14ac:dyDescent="0.25">
      <c r="A59" s="19"/>
      <c r="B59" s="75" t="s">
        <v>14</v>
      </c>
      <c r="C59" s="58">
        <v>18380</v>
      </c>
      <c r="D59"/>
      <c r="E59"/>
      <c r="F59" s="19"/>
      <c r="G59" s="19"/>
      <c r="H59" s="19"/>
      <c r="I59" s="19"/>
    </row>
    <row r="60" spans="1:9" ht="12" customHeight="1" x14ac:dyDescent="0.25">
      <c r="A60" s="19"/>
      <c r="B60" s="75" t="s">
        <v>24</v>
      </c>
      <c r="C60" s="58">
        <v>19816</v>
      </c>
      <c r="D60"/>
      <c r="E60"/>
      <c r="F60" s="19"/>
      <c r="G60" s="19"/>
      <c r="H60" s="19"/>
      <c r="I60" s="19"/>
    </row>
    <row r="61" spans="1:9" ht="12" customHeight="1" x14ac:dyDescent="0.25">
      <c r="A61" s="16"/>
      <c r="B61" s="75" t="s">
        <v>3</v>
      </c>
      <c r="C61" s="58">
        <v>37326</v>
      </c>
      <c r="D61"/>
      <c r="E61"/>
      <c r="F61" s="17"/>
      <c r="G61" s="17"/>
      <c r="H61" s="17"/>
      <c r="I61" s="17"/>
    </row>
    <row r="62" spans="1:9" ht="12" customHeight="1" x14ac:dyDescent="0.25">
      <c r="A62" s="16"/>
      <c r="B62" s="75" t="s">
        <v>29</v>
      </c>
      <c r="C62" s="58">
        <v>37798</v>
      </c>
      <c r="D62"/>
      <c r="E62"/>
      <c r="F62" s="17"/>
      <c r="G62" s="17"/>
      <c r="H62" s="17"/>
      <c r="I62" s="17"/>
    </row>
    <row r="63" spans="1:9" ht="12" customHeight="1" x14ac:dyDescent="0.25">
      <c r="A63" s="16"/>
      <c r="B63" s="74" t="s">
        <v>22</v>
      </c>
      <c r="C63" s="56">
        <v>72821</v>
      </c>
      <c r="D63"/>
      <c r="E63"/>
      <c r="F63" s="18"/>
      <c r="G63" s="18"/>
      <c r="H63" s="18"/>
      <c r="I63" s="18"/>
    </row>
    <row r="64" spans="1:9" ht="12" customHeight="1" x14ac:dyDescent="0.25">
      <c r="B64" s="75" t="s">
        <v>26</v>
      </c>
      <c r="C64" s="58">
        <v>93902</v>
      </c>
      <c r="D64"/>
      <c r="E64"/>
    </row>
    <row r="65" spans="1:9" ht="12" customHeight="1" x14ac:dyDescent="0.25">
      <c r="B65" s="74" t="s">
        <v>20</v>
      </c>
      <c r="C65" s="56">
        <v>115165</v>
      </c>
      <c r="D65"/>
      <c r="E65"/>
    </row>
    <row r="66" spans="1:9" s="19" customFormat="1" ht="12" customHeight="1" x14ac:dyDescent="0.25">
      <c r="B66" s="75" t="s">
        <v>17</v>
      </c>
      <c r="C66" s="58">
        <v>133695</v>
      </c>
      <c r="D66"/>
      <c r="E66"/>
      <c r="F66" s="15"/>
    </row>
    <row r="67" spans="1:9" s="19" customFormat="1" ht="12" customHeight="1" x14ac:dyDescent="0.25">
      <c r="A67" s="16"/>
      <c r="B67" s="74" t="s">
        <v>16</v>
      </c>
      <c r="C67" s="56">
        <v>137973</v>
      </c>
      <c r="D67"/>
      <c r="E67"/>
      <c r="F67" s="17"/>
      <c r="G67" s="17"/>
      <c r="H67" s="17"/>
      <c r="I67" s="17"/>
    </row>
    <row r="68" spans="1:9" s="19" customFormat="1" ht="12" customHeight="1" x14ac:dyDescent="0.25">
      <c r="B68" s="75" t="s">
        <v>28</v>
      </c>
      <c r="C68" s="58">
        <v>156295</v>
      </c>
      <c r="D68"/>
      <c r="E68"/>
      <c r="F68" s="15"/>
    </row>
    <row r="69" spans="1:9" s="19" customFormat="1" ht="12" customHeight="1" x14ac:dyDescent="0.25">
      <c r="B69" s="75" t="s">
        <v>36</v>
      </c>
      <c r="C69" s="58">
        <v>162121</v>
      </c>
      <c r="D69"/>
      <c r="E69"/>
      <c r="F69" s="15"/>
    </row>
    <row r="70" spans="1:9" ht="12" customHeight="1" x14ac:dyDescent="0.25">
      <c r="A70" s="19"/>
      <c r="B70" s="75" t="s">
        <v>30</v>
      </c>
      <c r="C70" s="58">
        <v>207251</v>
      </c>
      <c r="D70"/>
      <c r="E70"/>
      <c r="F70" s="19"/>
      <c r="G70" s="19"/>
      <c r="H70" s="19"/>
      <c r="I70" s="19"/>
    </row>
    <row r="71" spans="1:9" ht="12" customHeight="1" x14ac:dyDescent="0.25">
      <c r="B71" s="75" t="s">
        <v>19</v>
      </c>
      <c r="C71" s="58">
        <v>598500</v>
      </c>
      <c r="D71"/>
      <c r="E71"/>
    </row>
    <row r="72" spans="1:9" ht="12" customHeight="1" x14ac:dyDescent="0.25">
      <c r="B72" s="75" t="s">
        <v>4</v>
      </c>
      <c r="C72" s="58" t="s">
        <v>5</v>
      </c>
      <c r="D72"/>
      <c r="E72"/>
    </row>
  </sheetData>
  <sortState xmlns:xlrd2="http://schemas.microsoft.com/office/spreadsheetml/2017/richdata2" ref="B50:C72">
    <sortCondition ref="C50:C72"/>
  </sortState>
  <mergeCells count="5">
    <mergeCell ref="B2:F2"/>
    <mergeCell ref="B34:F34"/>
    <mergeCell ref="B35:C35"/>
    <mergeCell ref="B33:I33"/>
    <mergeCell ref="B36:D36"/>
  </mergeCells>
  <hyperlinks>
    <hyperlink ref="C1" location="Índice!A1" display="[índice Ç]" xr:uid="{00000000-0004-0000-1400-000000000000}"/>
    <hyperlink ref="B36" r:id="rId1" xr:uid="{133384E0-39C9-474E-8BF2-4FD572489FB3}"/>
    <hyperlink ref="B36:C36" r:id="rId2" display="ttp://www.observatorioemigracao.pt/np4/8218" xr:uid="{72CBEBFD-D49F-40C1-AE99-7A112A82C91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74"/>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131</v>
      </c>
      <c r="C2" s="257"/>
      <c r="D2" s="257"/>
      <c r="E2" s="257"/>
      <c r="F2" s="257"/>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3" s="1" customFormat="1" ht="30" customHeight="1" x14ac:dyDescent="0.25">
      <c r="A33" s="26" t="s">
        <v>7</v>
      </c>
      <c r="B33" s="220" t="s">
        <v>145</v>
      </c>
      <c r="C33" s="213"/>
      <c r="D33" s="213"/>
      <c r="E33" s="213"/>
      <c r="F33" s="213"/>
      <c r="G33" s="213"/>
      <c r="H33" s="239"/>
      <c r="I33" s="239"/>
      <c r="J33"/>
      <c r="K33"/>
      <c r="L33"/>
      <c r="M33"/>
    </row>
    <row r="34" spans="1:13" s="1" customFormat="1" ht="105" customHeight="1" x14ac:dyDescent="0.25">
      <c r="A34" s="26" t="s">
        <v>8</v>
      </c>
      <c r="B34" s="240" t="s">
        <v>64</v>
      </c>
      <c r="C34" s="223"/>
      <c r="D34" s="223"/>
      <c r="E34" s="223"/>
      <c r="F34" s="223"/>
    </row>
    <row r="35" spans="1:13" s="87" customFormat="1" ht="15" customHeight="1" x14ac:dyDescent="0.25">
      <c r="A35" s="4" t="s">
        <v>31</v>
      </c>
      <c r="B35" s="204" t="s">
        <v>164</v>
      </c>
      <c r="C35" s="205"/>
    </row>
    <row r="36" spans="1:13" s="87" customFormat="1" ht="15" customHeight="1" x14ac:dyDescent="0.25">
      <c r="A36" s="99" t="s">
        <v>1</v>
      </c>
      <c r="B36" s="206" t="s">
        <v>144</v>
      </c>
      <c r="C36" s="206"/>
      <c r="D36" s="206"/>
      <c r="E36" s="188"/>
      <c r="F36" s="188"/>
      <c r="G36" s="188"/>
      <c r="H36" s="100"/>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47" spans="1:13" ht="15" customHeight="1" x14ac:dyDescent="0.25"/>
    <row r="50" spans="1:9" ht="12" customHeight="1" x14ac:dyDescent="0.25">
      <c r="D50"/>
      <c r="E50"/>
    </row>
    <row r="52" spans="1:9" ht="12" customHeight="1" x14ac:dyDescent="0.25">
      <c r="B52" s="69" t="s">
        <v>21</v>
      </c>
      <c r="C52" s="70">
        <v>0.11178537208559565</v>
      </c>
      <c r="D52"/>
      <c r="E52"/>
    </row>
    <row r="53" spans="1:9" ht="12" customHeight="1" x14ac:dyDescent="0.25">
      <c r="B53" s="69" t="s">
        <v>15</v>
      </c>
      <c r="C53" s="70">
        <v>0.17273290152889478</v>
      </c>
      <c r="D53"/>
      <c r="E53"/>
    </row>
    <row r="54" spans="1:9" ht="12" customHeight="1" x14ac:dyDescent="0.25">
      <c r="B54" s="69" t="s">
        <v>27</v>
      </c>
      <c r="C54" s="70">
        <v>0.21420682008110012</v>
      </c>
      <c r="D54"/>
      <c r="E54"/>
    </row>
    <row r="55" spans="1:9" ht="12" customHeight="1" x14ac:dyDescent="0.25">
      <c r="B55" s="84" t="s">
        <v>14</v>
      </c>
      <c r="C55" s="85">
        <v>0.24496051710925265</v>
      </c>
      <c r="D55"/>
      <c r="E55"/>
    </row>
    <row r="56" spans="1:9" ht="12" customHeight="1" x14ac:dyDescent="0.25">
      <c r="B56" s="69" t="s">
        <v>36</v>
      </c>
      <c r="C56" s="70">
        <v>0.32906960911919092</v>
      </c>
      <c r="D56"/>
      <c r="E56"/>
    </row>
    <row r="57" spans="1:9" ht="12" customHeight="1" x14ac:dyDescent="0.25">
      <c r="B57" s="69" t="s">
        <v>25</v>
      </c>
      <c r="C57" s="70">
        <v>0.42726039767557583</v>
      </c>
      <c r="D57"/>
      <c r="E57"/>
    </row>
    <row r="58" spans="1:9" ht="12" customHeight="1" x14ac:dyDescent="0.25">
      <c r="B58" s="84" t="s">
        <v>18</v>
      </c>
      <c r="C58" s="85">
        <v>0.43732505612061079</v>
      </c>
      <c r="D58"/>
      <c r="E58"/>
    </row>
    <row r="59" spans="1:9" ht="12" customHeight="1" x14ac:dyDescent="0.25">
      <c r="B59" s="69" t="s">
        <v>32</v>
      </c>
      <c r="C59" s="70">
        <v>0.47704483925341129</v>
      </c>
      <c r="D59"/>
      <c r="E59"/>
    </row>
    <row r="60" spans="1:9" ht="12" customHeight="1" x14ac:dyDescent="0.25">
      <c r="A60" s="19"/>
      <c r="B60" s="69" t="s">
        <v>57</v>
      </c>
      <c r="C60" s="70">
        <v>0.55229866554859253</v>
      </c>
      <c r="D60"/>
      <c r="E60"/>
      <c r="F60" s="19"/>
      <c r="G60" s="19"/>
      <c r="H60" s="19"/>
      <c r="I60" s="19"/>
    </row>
    <row r="61" spans="1:9" ht="12" customHeight="1" x14ac:dyDescent="0.25">
      <c r="A61" s="19"/>
      <c r="B61" s="69" t="s">
        <v>24</v>
      </c>
      <c r="C61" s="70">
        <v>0.85675213290899255</v>
      </c>
      <c r="D61"/>
      <c r="E61"/>
      <c r="F61" s="19"/>
      <c r="G61" s="19"/>
      <c r="H61" s="19"/>
      <c r="I61" s="19"/>
    </row>
    <row r="62" spans="1:9" ht="12" customHeight="1" x14ac:dyDescent="0.25">
      <c r="B62" s="69" t="s">
        <v>23</v>
      </c>
      <c r="C62" s="70">
        <v>1.1010853012273578</v>
      </c>
      <c r="D62"/>
      <c r="E62"/>
    </row>
    <row r="63" spans="1:9" ht="12" customHeight="1" x14ac:dyDescent="0.25">
      <c r="B63" s="69" t="s">
        <v>20</v>
      </c>
      <c r="C63" s="70">
        <v>1.1233056290618815</v>
      </c>
      <c r="D63"/>
      <c r="E63"/>
    </row>
    <row r="64" spans="1:9" ht="12" customHeight="1" x14ac:dyDescent="0.25">
      <c r="A64" s="16"/>
      <c r="B64" s="69" t="s">
        <v>26</v>
      </c>
      <c r="C64" s="70">
        <v>1.2823923496205072</v>
      </c>
      <c r="D64"/>
      <c r="E64"/>
      <c r="F64" s="17"/>
      <c r="G64" s="17"/>
      <c r="H64" s="17"/>
      <c r="I64" s="17"/>
    </row>
    <row r="65" spans="1:9" ht="12" customHeight="1" x14ac:dyDescent="0.25">
      <c r="A65" s="16"/>
      <c r="B65" s="69" t="s">
        <v>17</v>
      </c>
      <c r="C65" s="70">
        <v>1.3916994566235714</v>
      </c>
      <c r="D65"/>
      <c r="E65"/>
      <c r="F65" s="18"/>
      <c r="G65" s="18"/>
      <c r="H65" s="18"/>
      <c r="I65" s="18"/>
    </row>
    <row r="66" spans="1:9" ht="12" customHeight="1" x14ac:dyDescent="0.25">
      <c r="A66" s="16"/>
      <c r="B66" s="69" t="s">
        <v>28</v>
      </c>
      <c r="C66" s="70">
        <v>1.6</v>
      </c>
      <c r="D66"/>
      <c r="E66"/>
      <c r="F66" s="17"/>
      <c r="G66" s="17"/>
      <c r="H66" s="17"/>
      <c r="I66" s="17"/>
    </row>
    <row r="67" spans="1:9" ht="12" customHeight="1" x14ac:dyDescent="0.25">
      <c r="A67" s="16"/>
      <c r="B67" s="69" t="s">
        <v>29</v>
      </c>
      <c r="C67" s="70">
        <v>1.8208365789776666</v>
      </c>
      <c r="D67"/>
      <c r="E67"/>
      <c r="F67" s="17"/>
      <c r="G67" s="17"/>
      <c r="H67" s="17"/>
      <c r="I67" s="17"/>
    </row>
    <row r="68" spans="1:9" s="19" customFormat="1" ht="12" customHeight="1" x14ac:dyDescent="0.25">
      <c r="B68" s="69" t="s">
        <v>3</v>
      </c>
      <c r="C68" s="70">
        <v>3.2272790940170055</v>
      </c>
      <c r="D68"/>
      <c r="E68"/>
      <c r="F68" s="15"/>
    </row>
    <row r="69" spans="1:9" s="19" customFormat="1" ht="12" customHeight="1" x14ac:dyDescent="0.25">
      <c r="B69" s="69" t="s">
        <v>6</v>
      </c>
      <c r="C69" s="70">
        <v>7.5974071234404406</v>
      </c>
      <c r="D69"/>
      <c r="E69"/>
      <c r="F69" s="15"/>
    </row>
    <row r="70" spans="1:9" s="19" customFormat="1" ht="12" customHeight="1" x14ac:dyDescent="0.25">
      <c r="B70" s="69" t="s">
        <v>30</v>
      </c>
      <c r="C70" s="70">
        <v>7.7551226594423071</v>
      </c>
      <c r="D70"/>
      <c r="E70"/>
      <c r="F70" s="15"/>
    </row>
    <row r="71" spans="1:9" s="19" customFormat="1" ht="12" customHeight="1" x14ac:dyDescent="0.25">
      <c r="B71" s="69" t="s">
        <v>19</v>
      </c>
      <c r="C71" s="70">
        <v>8.5948158253751714</v>
      </c>
      <c r="D71"/>
      <c r="E71"/>
    </row>
    <row r="72" spans="1:9" ht="12" customHeight="1" x14ac:dyDescent="0.25">
      <c r="B72" s="69" t="s">
        <v>16</v>
      </c>
      <c r="C72" s="70">
        <v>23.283831446073883</v>
      </c>
      <c r="D72"/>
      <c r="E72"/>
    </row>
    <row r="73" spans="1:9" ht="12" customHeight="1" x14ac:dyDescent="0.25">
      <c r="B73" s="69" t="s">
        <v>4</v>
      </c>
      <c r="C73" s="70" t="s">
        <v>5</v>
      </c>
      <c r="D73"/>
      <c r="E73"/>
    </row>
    <row r="74" spans="1:9" ht="12" customHeight="1" x14ac:dyDescent="0.2">
      <c r="B74" s="69" t="s">
        <v>22</v>
      </c>
      <c r="C74" s="70" t="s">
        <v>5</v>
      </c>
    </row>
  </sheetData>
  <sortState xmlns:xlrd2="http://schemas.microsoft.com/office/spreadsheetml/2017/richdata2" ref="B52:C74">
    <sortCondition ref="C52:C74"/>
  </sortState>
  <mergeCells count="5">
    <mergeCell ref="B2:F2"/>
    <mergeCell ref="B34:F34"/>
    <mergeCell ref="B35:C35"/>
    <mergeCell ref="B33:I33"/>
    <mergeCell ref="B36:D36"/>
  </mergeCells>
  <hyperlinks>
    <hyperlink ref="C1" location="Índice!A1" display="[índice Ç]" xr:uid="{00000000-0004-0000-1500-000000000000}"/>
    <hyperlink ref="B36" r:id="rId1" xr:uid="{7ACE2D4F-CD41-4A7F-A587-32457011C9A3}"/>
    <hyperlink ref="B36:C36" r:id="rId2" display="ttp://www.observatorioemigracao.pt/np4/8218" xr:uid="{21B0B51E-ECE0-4B96-981B-5EDDD7F16564}"/>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70"/>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132</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133</v>
      </c>
      <c r="C33" s="213"/>
      <c r="D33" s="213"/>
      <c r="E33" s="213"/>
      <c r="F33" s="213"/>
      <c r="G33" s="3"/>
      <c r="H33" s="3"/>
      <c r="I33" s="4"/>
      <c r="J33" s="4"/>
      <c r="K33" s="4"/>
      <c r="L33"/>
      <c r="M33"/>
      <c r="N33"/>
      <c r="O33"/>
    </row>
    <row r="34" spans="1:15" s="1" customFormat="1" ht="105" customHeight="1" x14ac:dyDescent="0.25">
      <c r="A34" s="26" t="s">
        <v>8</v>
      </c>
      <c r="B34" s="228" t="s">
        <v>69</v>
      </c>
      <c r="C34" s="228"/>
      <c r="D34" s="228"/>
      <c r="E34" s="228"/>
      <c r="F34" s="228"/>
    </row>
    <row r="35" spans="1:15" s="87" customFormat="1" ht="15" customHeight="1" x14ac:dyDescent="0.25">
      <c r="A35" s="4" t="s">
        <v>31</v>
      </c>
      <c r="B35" s="204" t="s">
        <v>164</v>
      </c>
      <c r="C35" s="205"/>
    </row>
    <row r="36" spans="1:15" s="87" customFormat="1" ht="15" customHeight="1" x14ac:dyDescent="0.25">
      <c r="A36" s="99" t="s">
        <v>1</v>
      </c>
      <c r="B36" s="206" t="s">
        <v>144</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95" t="s">
        <v>19</v>
      </c>
      <c r="C49" s="93">
        <v>-9800</v>
      </c>
      <c r="D49" s="70"/>
    </row>
    <row r="50" spans="1:9" ht="12" customHeight="1" x14ac:dyDescent="0.2">
      <c r="B50" s="187" t="s">
        <v>28</v>
      </c>
      <c r="C50" s="71">
        <v>-9431</v>
      </c>
      <c r="D50" s="70"/>
      <c r="E50" s="15"/>
      <c r="F50" s="15"/>
    </row>
    <row r="51" spans="1:9" ht="12" customHeight="1" x14ac:dyDescent="0.2">
      <c r="B51" s="69" t="s">
        <v>30</v>
      </c>
      <c r="C51" s="190">
        <v>-3480</v>
      </c>
      <c r="D51" s="70"/>
      <c r="E51" s="17"/>
      <c r="F51" s="17"/>
    </row>
    <row r="52" spans="1:9" ht="12" customHeight="1" x14ac:dyDescent="0.2">
      <c r="B52" s="69" t="s">
        <v>26</v>
      </c>
      <c r="C52" s="93">
        <v>-1319</v>
      </c>
      <c r="D52" s="73"/>
      <c r="E52" s="17"/>
      <c r="F52" s="17"/>
    </row>
    <row r="53" spans="1:9" ht="12" customHeight="1" x14ac:dyDescent="0.2">
      <c r="B53" s="69" t="s">
        <v>14</v>
      </c>
      <c r="C53" s="93">
        <v>-230</v>
      </c>
      <c r="D53" s="73"/>
      <c r="E53" s="15"/>
      <c r="F53" s="15"/>
    </row>
    <row r="54" spans="1:9" ht="12" customHeight="1" x14ac:dyDescent="0.25">
      <c r="B54" s="72" t="s">
        <v>24</v>
      </c>
      <c r="C54" s="71">
        <v>-4</v>
      </c>
      <c r="D54" s="73"/>
    </row>
    <row r="55" spans="1:9" ht="12" customHeight="1" x14ac:dyDescent="0.2">
      <c r="B55" s="95" t="s">
        <v>15</v>
      </c>
      <c r="C55" s="93">
        <v>85</v>
      </c>
      <c r="D55" s="70"/>
    </row>
    <row r="56" spans="1:9" ht="12" customHeight="1" x14ac:dyDescent="0.2">
      <c r="B56" s="71" t="s">
        <v>25</v>
      </c>
      <c r="C56" s="71">
        <v>88</v>
      </c>
      <c r="D56" s="70"/>
    </row>
    <row r="57" spans="1:9" ht="12" customHeight="1" x14ac:dyDescent="0.2">
      <c r="B57" s="69" t="s">
        <v>18</v>
      </c>
      <c r="C57" s="93">
        <v>123</v>
      </c>
      <c r="D57" s="73"/>
      <c r="E57" s="19"/>
      <c r="F57" s="19"/>
    </row>
    <row r="58" spans="1:9" ht="12" customHeight="1" x14ac:dyDescent="0.2">
      <c r="B58" s="96" t="s">
        <v>27</v>
      </c>
      <c r="C58" s="71">
        <v>142</v>
      </c>
      <c r="D58" s="70"/>
    </row>
    <row r="59" spans="1:9" ht="12" customHeight="1" x14ac:dyDescent="0.2">
      <c r="B59" s="96" t="s">
        <v>20</v>
      </c>
      <c r="C59" s="71">
        <v>340</v>
      </c>
      <c r="D59" s="70"/>
    </row>
    <row r="60" spans="1:9" ht="12" customHeight="1" x14ac:dyDescent="0.2">
      <c r="B60" s="69" t="s">
        <v>29</v>
      </c>
      <c r="C60" s="93">
        <v>422</v>
      </c>
      <c r="D60" s="85"/>
    </row>
    <row r="61" spans="1:9" ht="12" customHeight="1" x14ac:dyDescent="0.2">
      <c r="B61" s="84" t="s">
        <v>21</v>
      </c>
      <c r="C61" s="94">
        <v>480</v>
      </c>
      <c r="D61" s="73"/>
    </row>
    <row r="62" spans="1:9" ht="12" customHeight="1" x14ac:dyDescent="0.2">
      <c r="A62" s="19"/>
      <c r="B62" s="88" t="s">
        <v>36</v>
      </c>
      <c r="C62" s="71">
        <v>4703</v>
      </c>
      <c r="D62" s="70"/>
      <c r="G62" s="19"/>
      <c r="H62" s="19"/>
      <c r="I62" s="19"/>
    </row>
    <row r="63" spans="1:9" ht="12" customHeight="1" x14ac:dyDescent="0.2">
      <c r="A63" s="16"/>
      <c r="B63" s="96" t="s">
        <v>4</v>
      </c>
      <c r="C63" s="71" t="s">
        <v>5</v>
      </c>
      <c r="D63" s="70"/>
      <c r="G63" s="17"/>
      <c r="H63" s="17"/>
      <c r="I63" s="17"/>
    </row>
    <row r="64" spans="1:9" ht="12" customHeight="1" x14ac:dyDescent="0.2">
      <c r="A64" s="16"/>
      <c r="B64" s="175" t="s">
        <v>16</v>
      </c>
      <c r="C64" s="71" t="s">
        <v>5</v>
      </c>
      <c r="D64" s="70"/>
      <c r="E64" s="19"/>
      <c r="F64" s="19"/>
      <c r="G64" s="17"/>
      <c r="H64" s="17"/>
      <c r="I64" s="17"/>
    </row>
    <row r="65" spans="1:9" ht="12" customHeight="1" x14ac:dyDescent="0.2">
      <c r="A65" s="16"/>
      <c r="B65" s="69" t="s">
        <v>6</v>
      </c>
      <c r="C65" s="93" t="s">
        <v>5</v>
      </c>
      <c r="D65" s="70"/>
      <c r="E65" s="18"/>
      <c r="F65" s="18"/>
      <c r="G65" s="18"/>
      <c r="H65" s="18"/>
      <c r="I65" s="18"/>
    </row>
    <row r="66" spans="1:9" ht="12" customHeight="1" x14ac:dyDescent="0.2">
      <c r="A66" s="16"/>
      <c r="B66" s="69" t="s">
        <v>17</v>
      </c>
      <c r="C66" s="93" t="s">
        <v>5</v>
      </c>
      <c r="D66" s="73"/>
      <c r="E66" s="17"/>
      <c r="F66" s="17"/>
      <c r="G66" s="17"/>
      <c r="H66" s="17"/>
      <c r="I66" s="17"/>
    </row>
    <row r="67" spans="1:9" s="19" customFormat="1" ht="12" customHeight="1" x14ac:dyDescent="0.2">
      <c r="B67" s="84" t="s">
        <v>32</v>
      </c>
      <c r="C67" s="94" t="s">
        <v>5</v>
      </c>
      <c r="D67" s="70"/>
      <c r="E67" s="2"/>
      <c r="F67" s="2"/>
    </row>
    <row r="68" spans="1:9" s="19" customFormat="1" ht="12" customHeight="1" x14ac:dyDescent="0.2">
      <c r="B68" s="69" t="s">
        <v>57</v>
      </c>
      <c r="C68" s="93" t="s">
        <v>5</v>
      </c>
      <c r="D68" s="85"/>
      <c r="E68" s="2"/>
      <c r="F68" s="2"/>
    </row>
    <row r="69" spans="1:9" s="19" customFormat="1" ht="12" customHeight="1" x14ac:dyDescent="0.2">
      <c r="B69" s="69" t="s">
        <v>23</v>
      </c>
      <c r="C69" s="93" t="s">
        <v>5</v>
      </c>
      <c r="E69" s="17"/>
      <c r="F69" s="17"/>
    </row>
    <row r="70" spans="1:9" ht="12" customHeight="1" x14ac:dyDescent="0.25">
      <c r="B70" s="2" t="s">
        <v>3</v>
      </c>
      <c r="C70" s="2" t="s">
        <v>5</v>
      </c>
    </row>
  </sheetData>
  <sortState xmlns:xlrd2="http://schemas.microsoft.com/office/spreadsheetml/2017/richdata2" ref="B49:C70">
    <sortCondition ref="C49:C70"/>
  </sortState>
  <mergeCells count="5">
    <mergeCell ref="B2:F2"/>
    <mergeCell ref="B33:F33"/>
    <mergeCell ref="B34:F34"/>
    <mergeCell ref="B35:C35"/>
    <mergeCell ref="B36:D36"/>
  </mergeCells>
  <hyperlinks>
    <hyperlink ref="C1" location="Índice!A1" display="[índice Ç]" xr:uid="{00000000-0004-0000-1600-000000000000}"/>
    <hyperlink ref="B36" r:id="rId1" xr:uid="{84B96A84-2F9D-4684-AA0A-D5D2D59A7347}"/>
    <hyperlink ref="B36:C36" r:id="rId2" display="ttp://www.observatorioemigracao.pt/np4/8218" xr:uid="{655A9DB3-85C8-46ED-B147-9ABA6EFB954C}"/>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70"/>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134</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15" customHeight="1" x14ac:dyDescent="0.25">
      <c r="A34" s="83" t="s">
        <v>7</v>
      </c>
      <c r="B34" s="220" t="s">
        <v>149</v>
      </c>
      <c r="C34" s="213"/>
      <c r="D34" s="213"/>
      <c r="E34" s="213"/>
      <c r="F34" s="213"/>
      <c r="G34" s="3"/>
      <c r="H34" s="3"/>
      <c r="I34" s="220"/>
      <c r="J34" s="213"/>
      <c r="K34" s="213"/>
      <c r="L34" s="213"/>
      <c r="M34" s="213"/>
      <c r="N34"/>
      <c r="O34"/>
    </row>
    <row r="35" spans="1:15" s="1" customFormat="1" ht="75" customHeight="1" x14ac:dyDescent="0.25">
      <c r="A35" s="26" t="s">
        <v>8</v>
      </c>
      <c r="B35" s="228" t="s">
        <v>96</v>
      </c>
      <c r="C35" s="228"/>
      <c r="D35" s="228"/>
      <c r="E35" s="228"/>
      <c r="F35" s="228"/>
    </row>
    <row r="36" spans="1:15" s="87" customFormat="1" ht="15" customHeight="1" x14ac:dyDescent="0.25">
      <c r="A36" s="4" t="s">
        <v>31</v>
      </c>
      <c r="B36" s="204" t="s">
        <v>164</v>
      </c>
      <c r="C36" s="205"/>
    </row>
    <row r="37" spans="1:15" s="87" customFormat="1" ht="15" customHeight="1" x14ac:dyDescent="0.25">
      <c r="A37" s="99" t="s">
        <v>1</v>
      </c>
      <c r="B37" s="206" t="s">
        <v>144</v>
      </c>
      <c r="C37" s="206"/>
      <c r="D37" s="206"/>
      <c r="E37" s="188"/>
      <c r="F37" s="188"/>
      <c r="G37" s="188"/>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6</v>
      </c>
      <c r="C50" s="70">
        <v>28.165137614678898</v>
      </c>
    </row>
    <row r="51" spans="1:9" ht="12" customHeight="1" x14ac:dyDescent="0.2">
      <c r="B51" s="69" t="s">
        <v>57</v>
      </c>
      <c r="C51" s="70">
        <v>38.409399005874377</v>
      </c>
    </row>
    <row r="52" spans="1:9" ht="12" customHeight="1" x14ac:dyDescent="0.2">
      <c r="B52" s="69" t="s">
        <v>25</v>
      </c>
      <c r="C52" s="70">
        <v>40.245202558635391</v>
      </c>
      <c r="E52" s="17"/>
      <c r="F52" s="17"/>
    </row>
    <row r="53" spans="1:9" ht="12" customHeight="1" x14ac:dyDescent="0.25">
      <c r="B53" s="71" t="s">
        <v>15</v>
      </c>
      <c r="C53" s="73">
        <v>40.644122383252821</v>
      </c>
      <c r="E53" s="17"/>
      <c r="F53" s="17"/>
    </row>
    <row r="54" spans="1:9" ht="12" customHeight="1" x14ac:dyDescent="0.25">
      <c r="B54" s="72" t="s">
        <v>18</v>
      </c>
      <c r="C54" s="73">
        <v>43.536121673003805</v>
      </c>
      <c r="E54" s="15"/>
      <c r="F54" s="15"/>
    </row>
    <row r="55" spans="1:9" ht="12" customHeight="1" x14ac:dyDescent="0.2">
      <c r="B55" s="69" t="s">
        <v>3</v>
      </c>
      <c r="C55" s="70">
        <v>44.298880137169803</v>
      </c>
    </row>
    <row r="56" spans="1:9" ht="12" customHeight="1" x14ac:dyDescent="0.2">
      <c r="B56" s="69" t="s">
        <v>32</v>
      </c>
      <c r="C56" s="70">
        <v>44.774961200206931</v>
      </c>
    </row>
    <row r="57" spans="1:9" ht="12" customHeight="1" x14ac:dyDescent="0.2">
      <c r="B57" s="69" t="s">
        <v>27</v>
      </c>
      <c r="C57" s="70">
        <v>45.6900401965163</v>
      </c>
      <c r="E57" s="19"/>
      <c r="F57" s="19"/>
    </row>
    <row r="58" spans="1:9" ht="12" customHeight="1" x14ac:dyDescent="0.25">
      <c r="B58" s="71" t="s">
        <v>26</v>
      </c>
      <c r="C58" s="73">
        <v>45.952162893229108</v>
      </c>
    </row>
    <row r="59" spans="1:9" ht="12" customHeight="1" x14ac:dyDescent="0.25">
      <c r="B59" s="71" t="s">
        <v>30</v>
      </c>
      <c r="C59" s="73">
        <v>45.992540446125709</v>
      </c>
      <c r="E59" s="15"/>
      <c r="F59" s="15"/>
    </row>
    <row r="60" spans="1:9" ht="12" customHeight="1" x14ac:dyDescent="0.25">
      <c r="B60" s="88" t="s">
        <v>24</v>
      </c>
      <c r="C60" s="73">
        <v>46.573475979006865</v>
      </c>
      <c r="E60" s="19"/>
      <c r="F60" s="19"/>
    </row>
    <row r="61" spans="1:9" ht="12" customHeight="1" x14ac:dyDescent="0.25">
      <c r="B61" s="88" t="s">
        <v>29</v>
      </c>
      <c r="C61" s="73">
        <v>48.044870098947037</v>
      </c>
    </row>
    <row r="62" spans="1:9" ht="12" customHeight="1" x14ac:dyDescent="0.2">
      <c r="B62" s="69" t="s">
        <v>19</v>
      </c>
      <c r="C62" s="70">
        <v>49.121766213954274</v>
      </c>
    </row>
    <row r="63" spans="1:9" ht="12" customHeight="1" x14ac:dyDescent="0.2">
      <c r="A63" s="19"/>
      <c r="B63" s="69" t="s">
        <v>16</v>
      </c>
      <c r="C63" s="70">
        <v>49.324500623314876</v>
      </c>
      <c r="D63" s="19"/>
      <c r="G63" s="19"/>
      <c r="H63" s="19"/>
      <c r="I63" s="19"/>
    </row>
    <row r="64" spans="1:9" ht="12" customHeight="1" x14ac:dyDescent="0.2">
      <c r="A64" s="19"/>
      <c r="B64" s="69" t="s">
        <v>14</v>
      </c>
      <c r="C64" s="70">
        <v>49.347116430903156</v>
      </c>
      <c r="D64" s="19"/>
      <c r="E64" s="15"/>
      <c r="F64" s="15"/>
      <c r="G64" s="19"/>
      <c r="H64" s="19"/>
      <c r="I64" s="19"/>
    </row>
    <row r="65" spans="1:9" ht="12" customHeight="1" x14ac:dyDescent="0.2">
      <c r="A65" s="16"/>
      <c r="B65" s="69" t="s">
        <v>17</v>
      </c>
      <c r="C65" s="70">
        <v>51.06024907438573</v>
      </c>
      <c r="D65" s="17"/>
      <c r="G65" s="17"/>
      <c r="H65" s="17"/>
      <c r="I65" s="17"/>
    </row>
    <row r="66" spans="1:9" ht="12" customHeight="1" x14ac:dyDescent="0.25">
      <c r="A66" s="16"/>
      <c r="B66" s="72" t="s">
        <v>28</v>
      </c>
      <c r="C66" s="73">
        <v>53.099694676755611</v>
      </c>
      <c r="D66" s="17"/>
      <c r="E66" s="19"/>
      <c r="F66" s="19"/>
      <c r="G66" s="17"/>
      <c r="H66" s="17"/>
      <c r="I66" s="17"/>
    </row>
    <row r="67" spans="1:9" ht="12" customHeight="1" x14ac:dyDescent="0.2">
      <c r="A67" s="16"/>
      <c r="B67" s="69" t="s">
        <v>36</v>
      </c>
      <c r="C67" s="70">
        <v>54.344594469562857</v>
      </c>
      <c r="D67" s="18"/>
      <c r="E67" s="18"/>
      <c r="F67" s="18"/>
      <c r="G67" s="18"/>
      <c r="H67" s="18"/>
      <c r="I67" s="18"/>
    </row>
    <row r="68" spans="1:9" ht="12" customHeight="1" x14ac:dyDescent="0.25">
      <c r="A68" s="16"/>
      <c r="B68" s="71" t="s">
        <v>21</v>
      </c>
      <c r="C68" s="73">
        <v>57.142857142857146</v>
      </c>
      <c r="D68" s="17"/>
      <c r="E68" s="17"/>
      <c r="F68" s="17"/>
      <c r="G68" s="17"/>
      <c r="H68" s="17"/>
      <c r="I68" s="17"/>
    </row>
    <row r="69" spans="1:9" ht="12" customHeight="1" x14ac:dyDescent="0.2">
      <c r="B69" s="84" t="s">
        <v>22</v>
      </c>
      <c r="C69" s="85" t="s">
        <v>5</v>
      </c>
    </row>
    <row r="70" spans="1:9" s="19" customFormat="1" ht="12" customHeight="1" x14ac:dyDescent="0.2">
      <c r="B70" s="84" t="s">
        <v>23</v>
      </c>
      <c r="C70" s="85" t="s">
        <v>5</v>
      </c>
      <c r="D70" s="15"/>
      <c r="E70" s="2"/>
      <c r="F70" s="2"/>
    </row>
  </sheetData>
  <sortState xmlns:xlrd2="http://schemas.microsoft.com/office/spreadsheetml/2017/richdata2" ref="B50:C70">
    <sortCondition ref="C50:C70"/>
  </sortState>
  <mergeCells count="6">
    <mergeCell ref="B37:D37"/>
    <mergeCell ref="B2:F2"/>
    <mergeCell ref="B34:F34"/>
    <mergeCell ref="I34:M34"/>
    <mergeCell ref="B35:F35"/>
    <mergeCell ref="B36:C36"/>
  </mergeCells>
  <hyperlinks>
    <hyperlink ref="C1" location="Índice!A1" display="[índice Ç]" xr:uid="{00000000-0004-0000-1700-000000000000}"/>
    <hyperlink ref="B37" r:id="rId1" xr:uid="{FB3811E7-E286-4C40-BE53-A22AFB59EED7}"/>
    <hyperlink ref="B37:C37" r:id="rId2" display="ttp://www.observatorioemigracao.pt/np4/8218" xr:uid="{6FDA00EC-3CD8-417E-A411-3BF011DCED3B}"/>
  </hyperlinks>
  <pageMargins left="0.7" right="0.7" top="0.75" bottom="0.75" header="0.3" footer="0.3"/>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135</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3" t="s">
        <v>7</v>
      </c>
      <c r="B34" s="258" t="s">
        <v>150</v>
      </c>
      <c r="C34" s="258"/>
      <c r="D34" s="258"/>
      <c r="E34" s="258"/>
      <c r="F34" s="258"/>
      <c r="G34" s="176"/>
      <c r="H34" s="176"/>
      <c r="I34" s="220"/>
      <c r="J34" s="213"/>
      <c r="K34" s="213"/>
      <c r="L34" s="213"/>
      <c r="M34" s="213"/>
      <c r="N34"/>
      <c r="O34"/>
    </row>
    <row r="35" spans="1:15" s="1" customFormat="1" ht="75" customHeight="1" x14ac:dyDescent="0.25">
      <c r="A35" s="26" t="s">
        <v>8</v>
      </c>
      <c r="B35" s="228" t="s">
        <v>98</v>
      </c>
      <c r="C35" s="228"/>
      <c r="D35" s="228"/>
      <c r="E35" s="228"/>
      <c r="F35" s="228"/>
    </row>
    <row r="36" spans="1:15" s="87" customFormat="1" ht="15" customHeight="1" x14ac:dyDescent="0.25">
      <c r="A36" s="4" t="s">
        <v>31</v>
      </c>
      <c r="B36" s="204" t="s">
        <v>164</v>
      </c>
      <c r="C36" s="205"/>
    </row>
    <row r="37" spans="1:15" s="87" customFormat="1" ht="15" customHeight="1" x14ac:dyDescent="0.25">
      <c r="A37" s="99" t="s">
        <v>1</v>
      </c>
      <c r="B37" s="206" t="s">
        <v>144</v>
      </c>
      <c r="C37" s="206"/>
      <c r="D37" s="206"/>
      <c r="E37" s="188"/>
      <c r="F37" s="188"/>
      <c r="G37" s="188"/>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32</v>
      </c>
      <c r="C50" s="70">
        <v>1.1639937920331092</v>
      </c>
    </row>
    <row r="51" spans="1:9" ht="12" customHeight="1" x14ac:dyDescent="0.25">
      <c r="B51" s="88" t="s">
        <v>28</v>
      </c>
      <c r="C51" s="73">
        <v>2.5252525252525251</v>
      </c>
      <c r="E51" s="17"/>
      <c r="F51" s="17"/>
    </row>
    <row r="52" spans="1:9" ht="12" customHeight="1" x14ac:dyDescent="0.25">
      <c r="B52" s="72" t="s">
        <v>25</v>
      </c>
      <c r="C52" s="73">
        <v>2.6652452025586353</v>
      </c>
      <c r="E52" s="17"/>
      <c r="F52" s="17"/>
    </row>
    <row r="53" spans="1:9" ht="12" customHeight="1" x14ac:dyDescent="0.2">
      <c r="B53" s="84" t="s">
        <v>30</v>
      </c>
      <c r="C53" s="85">
        <v>3.232795016670607</v>
      </c>
      <c r="E53" s="15"/>
      <c r="F53" s="15"/>
    </row>
    <row r="54" spans="1:9" ht="12" customHeight="1" x14ac:dyDescent="0.2">
      <c r="B54" s="69" t="s">
        <v>15</v>
      </c>
      <c r="C54" s="70">
        <v>4.7987117552334944</v>
      </c>
    </row>
    <row r="55" spans="1:9" ht="12" customHeight="1" x14ac:dyDescent="0.2">
      <c r="B55" s="69" t="s">
        <v>18</v>
      </c>
      <c r="C55" s="70">
        <v>5.0697084917617241</v>
      </c>
    </row>
    <row r="56" spans="1:9" ht="12" customHeight="1" x14ac:dyDescent="0.2">
      <c r="B56" s="69" t="s">
        <v>29</v>
      </c>
      <c r="C56" s="70">
        <v>9.9370337054870621</v>
      </c>
      <c r="E56" s="19"/>
      <c r="F56" s="19"/>
    </row>
    <row r="57" spans="1:9" ht="12" customHeight="1" x14ac:dyDescent="0.25">
      <c r="B57" s="88" t="s">
        <v>24</v>
      </c>
      <c r="C57" s="73">
        <v>10.052482842147759</v>
      </c>
    </row>
    <row r="58" spans="1:9" ht="12" customHeight="1" x14ac:dyDescent="0.2">
      <c r="B58" s="69" t="s">
        <v>57</v>
      </c>
      <c r="C58" s="70">
        <v>10.664256665160416</v>
      </c>
      <c r="E58" s="15"/>
      <c r="F58" s="15"/>
    </row>
    <row r="59" spans="1:9" ht="12" customHeight="1" x14ac:dyDescent="0.2">
      <c r="B59" s="69" t="s">
        <v>26</v>
      </c>
      <c r="C59" s="70">
        <v>16.901663436348535</v>
      </c>
      <c r="E59" s="19"/>
      <c r="F59" s="19"/>
    </row>
    <row r="60" spans="1:9" ht="12" customHeight="1" x14ac:dyDescent="0.2">
      <c r="B60" s="69" t="s">
        <v>27</v>
      </c>
      <c r="C60" s="70">
        <v>17.820455560518088</v>
      </c>
    </row>
    <row r="61" spans="1:9" ht="12" customHeight="1" x14ac:dyDescent="0.25">
      <c r="A61" s="19"/>
      <c r="B61" s="72" t="s">
        <v>3</v>
      </c>
      <c r="C61" s="73">
        <v>35.500723356373577</v>
      </c>
      <c r="D61" s="19"/>
      <c r="G61" s="19"/>
      <c r="H61" s="19"/>
      <c r="I61" s="19"/>
    </row>
    <row r="62" spans="1:9" ht="12" customHeight="1" x14ac:dyDescent="0.25">
      <c r="A62" s="19"/>
      <c r="B62" s="71" t="s">
        <v>14</v>
      </c>
      <c r="C62" s="73">
        <v>36.106579662860248</v>
      </c>
      <c r="D62" s="19"/>
      <c r="E62" s="15"/>
      <c r="F62" s="15"/>
      <c r="G62" s="19"/>
      <c r="H62" s="19"/>
      <c r="I62" s="19"/>
    </row>
    <row r="63" spans="1:9" ht="12" customHeight="1" x14ac:dyDescent="0.25">
      <c r="B63" s="71" t="s">
        <v>17</v>
      </c>
      <c r="C63" s="73">
        <v>41.620853435057406</v>
      </c>
    </row>
    <row r="64" spans="1:9" ht="12" customHeight="1" x14ac:dyDescent="0.25">
      <c r="A64" s="16"/>
      <c r="B64" s="71" t="s">
        <v>19</v>
      </c>
      <c r="C64" s="73">
        <v>48.294222914717665</v>
      </c>
      <c r="D64" s="17"/>
      <c r="G64" s="17"/>
      <c r="H64" s="17"/>
      <c r="I64" s="17"/>
    </row>
    <row r="65" spans="1:9" ht="12" customHeight="1" x14ac:dyDescent="0.2">
      <c r="A65" s="16"/>
      <c r="B65" s="69" t="s">
        <v>16</v>
      </c>
      <c r="C65" s="70">
        <v>60.035369495259907</v>
      </c>
      <c r="D65" s="17"/>
      <c r="E65" s="19"/>
      <c r="F65" s="19"/>
      <c r="G65" s="17"/>
      <c r="H65" s="17"/>
      <c r="I65" s="17"/>
    </row>
    <row r="66" spans="1:9" ht="12" customHeight="1" x14ac:dyDescent="0.2">
      <c r="B66" s="84" t="s">
        <v>20</v>
      </c>
      <c r="C66" s="85" t="s">
        <v>5</v>
      </c>
    </row>
    <row r="67" spans="1:9" ht="12" customHeight="1" x14ac:dyDescent="0.2">
      <c r="A67" s="16"/>
      <c r="B67" s="69" t="s">
        <v>4</v>
      </c>
      <c r="C67" s="70" t="s">
        <v>5</v>
      </c>
      <c r="D67" s="18"/>
      <c r="E67" s="18"/>
      <c r="F67" s="18"/>
      <c r="G67" s="18"/>
      <c r="H67" s="18"/>
      <c r="I67" s="18"/>
    </row>
    <row r="68" spans="1:9" ht="12" customHeight="1" x14ac:dyDescent="0.2">
      <c r="A68" s="16"/>
      <c r="B68" s="69" t="s">
        <v>6</v>
      </c>
      <c r="C68" s="70" t="s">
        <v>5</v>
      </c>
      <c r="D68" s="17"/>
      <c r="E68" s="17"/>
      <c r="F68" s="17"/>
      <c r="G68" s="17"/>
      <c r="H68" s="17"/>
      <c r="I68" s="17"/>
    </row>
    <row r="69" spans="1:9" ht="12" customHeight="1" x14ac:dyDescent="0.2">
      <c r="B69" s="69" t="s">
        <v>36</v>
      </c>
      <c r="C69" s="70" t="s">
        <v>5</v>
      </c>
    </row>
    <row r="70" spans="1:9" s="19" customFormat="1" ht="12" customHeight="1" x14ac:dyDescent="0.2">
      <c r="B70" s="69" t="s">
        <v>21</v>
      </c>
      <c r="C70" s="70" t="s">
        <v>5</v>
      </c>
      <c r="D70" s="15"/>
      <c r="E70" s="2"/>
      <c r="F70" s="2"/>
    </row>
    <row r="71" spans="1:9" s="19" customFormat="1" ht="12" customHeight="1" x14ac:dyDescent="0.2">
      <c r="B71" s="69" t="s">
        <v>22</v>
      </c>
      <c r="C71" s="70" t="s">
        <v>5</v>
      </c>
      <c r="D71" s="15"/>
      <c r="E71" s="2"/>
      <c r="F71" s="2"/>
    </row>
    <row r="72" spans="1:9" s="19" customFormat="1" ht="12" customHeight="1" x14ac:dyDescent="0.25">
      <c r="B72" s="71" t="s">
        <v>23</v>
      </c>
      <c r="C72" s="73" t="s">
        <v>5</v>
      </c>
      <c r="E72" s="17"/>
      <c r="F72" s="17"/>
    </row>
  </sheetData>
  <sortState xmlns:xlrd2="http://schemas.microsoft.com/office/spreadsheetml/2017/richdata2" ref="B50:C72">
    <sortCondition ref="C50:C72"/>
  </sortState>
  <mergeCells count="6">
    <mergeCell ref="B37:D37"/>
    <mergeCell ref="B2:F2"/>
    <mergeCell ref="B34:F34"/>
    <mergeCell ref="I34:M34"/>
    <mergeCell ref="B35:F35"/>
    <mergeCell ref="B36:C36"/>
  </mergeCells>
  <hyperlinks>
    <hyperlink ref="C1" location="Índice!A1" display="[índice Ç]" xr:uid="{00000000-0004-0000-1800-000000000000}"/>
    <hyperlink ref="B37" r:id="rId1" xr:uid="{996AB8C4-7326-4B28-95C2-D4B60A19CC0C}"/>
    <hyperlink ref="B37:C37" r:id="rId2" display="ttp://www.observatorioemigracao.pt/np4/8218" xr:uid="{DE6659D5-5CAB-47E7-AA07-AEA8DFAE5FC6}"/>
  </hyperlinks>
  <pageMargins left="0.7" right="0.7" top="0.75" bottom="0.75" header="0.3" footer="0.3"/>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73"/>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34"/>
      <c r="E1" s="34"/>
      <c r="F1" s="35"/>
    </row>
    <row r="2" spans="1:16" s="13" customFormat="1" ht="45" customHeight="1" x14ac:dyDescent="0.25">
      <c r="A2" s="11"/>
      <c r="B2" s="225" t="s">
        <v>136</v>
      </c>
      <c r="C2" s="257"/>
      <c r="D2" s="257"/>
      <c r="E2" s="257"/>
      <c r="F2" s="257"/>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c r="A33" s="26" t="s">
        <v>7</v>
      </c>
      <c r="B33" s="220" t="s">
        <v>114</v>
      </c>
      <c r="C33" s="223"/>
      <c r="D33" s="223"/>
      <c r="E33" s="223"/>
      <c r="F33" s="223"/>
    </row>
    <row r="34" spans="1:8" s="1" customFormat="1" ht="90" customHeight="1" x14ac:dyDescent="0.25">
      <c r="A34" s="26" t="s">
        <v>8</v>
      </c>
      <c r="B34" s="220" t="s">
        <v>62</v>
      </c>
      <c r="C34" s="213"/>
      <c r="D34" s="213"/>
      <c r="E34" s="213"/>
      <c r="F34" s="213"/>
    </row>
    <row r="35" spans="1:8" s="87" customFormat="1" ht="15" customHeight="1" x14ac:dyDescent="0.25">
      <c r="A35" s="4" t="s">
        <v>31</v>
      </c>
      <c r="B35" s="204" t="s">
        <v>164</v>
      </c>
      <c r="C35" s="205"/>
    </row>
    <row r="36" spans="1:8" s="87" customFormat="1" ht="15" customHeight="1" x14ac:dyDescent="0.25">
      <c r="A36" s="99" t="s">
        <v>1</v>
      </c>
      <c r="B36" s="206" t="s">
        <v>144</v>
      </c>
      <c r="C36" s="206"/>
      <c r="D36" s="206"/>
      <c r="E36" s="188"/>
      <c r="F36" s="188"/>
      <c r="G36" s="188"/>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1" spans="1:9" ht="12" customHeight="1" x14ac:dyDescent="0.25">
      <c r="B51" s="57" t="s">
        <v>15</v>
      </c>
      <c r="C51" s="60">
        <v>1</v>
      </c>
      <c r="D51"/>
      <c r="E51"/>
    </row>
    <row r="52" spans="1:9" ht="12" customHeight="1" x14ac:dyDescent="0.25">
      <c r="B52" s="57" t="s">
        <v>18</v>
      </c>
      <c r="C52" s="60">
        <v>7</v>
      </c>
      <c r="D52"/>
      <c r="E52"/>
    </row>
    <row r="53" spans="1:9" ht="12" customHeight="1" x14ac:dyDescent="0.25">
      <c r="B53" s="57" t="s">
        <v>32</v>
      </c>
      <c r="C53" s="60">
        <v>9</v>
      </c>
      <c r="D53"/>
      <c r="E53"/>
    </row>
    <row r="54" spans="1:9" ht="12" customHeight="1" x14ac:dyDescent="0.25">
      <c r="B54" s="57" t="s">
        <v>21</v>
      </c>
      <c r="C54" s="60">
        <v>22</v>
      </c>
      <c r="D54"/>
      <c r="E54"/>
    </row>
    <row r="55" spans="1:9" ht="12" customHeight="1" x14ac:dyDescent="0.25">
      <c r="B55" s="57" t="s">
        <v>24</v>
      </c>
      <c r="C55" s="60">
        <v>77</v>
      </c>
      <c r="D55"/>
      <c r="E55"/>
    </row>
    <row r="56" spans="1:9" ht="12" customHeight="1" x14ac:dyDescent="0.25">
      <c r="B56" s="55" t="s">
        <v>25</v>
      </c>
      <c r="C56" s="59">
        <v>81</v>
      </c>
      <c r="D56"/>
      <c r="E56"/>
    </row>
    <row r="57" spans="1:9" ht="12" customHeight="1" x14ac:dyDescent="0.25">
      <c r="B57" s="57" t="s">
        <v>27</v>
      </c>
      <c r="C57" s="60">
        <v>162</v>
      </c>
      <c r="D57"/>
      <c r="E57"/>
    </row>
    <row r="58" spans="1:9" ht="12" customHeight="1" x14ac:dyDescent="0.25">
      <c r="B58" s="57" t="s">
        <v>17</v>
      </c>
      <c r="C58" s="60">
        <v>279</v>
      </c>
      <c r="D58"/>
      <c r="E58"/>
    </row>
    <row r="59" spans="1:9" ht="12" customHeight="1" x14ac:dyDescent="0.25">
      <c r="B59" s="57" t="s">
        <v>29</v>
      </c>
      <c r="C59" s="60">
        <v>308</v>
      </c>
      <c r="D59"/>
      <c r="E59"/>
    </row>
    <row r="60" spans="1:9" ht="12" customHeight="1" x14ac:dyDescent="0.25">
      <c r="B60" s="57" t="s">
        <v>14</v>
      </c>
      <c r="C60" s="60">
        <v>381</v>
      </c>
      <c r="D60"/>
      <c r="E60"/>
    </row>
    <row r="61" spans="1:9" ht="12" customHeight="1" x14ac:dyDescent="0.25">
      <c r="B61" s="57" t="s">
        <v>26</v>
      </c>
      <c r="C61" s="60">
        <v>784</v>
      </c>
      <c r="D61"/>
      <c r="E61"/>
    </row>
    <row r="62" spans="1:9" ht="12" customHeight="1" x14ac:dyDescent="0.25">
      <c r="B62" s="57" t="s">
        <v>20</v>
      </c>
      <c r="C62" s="60">
        <v>960</v>
      </c>
      <c r="D62"/>
      <c r="E62"/>
    </row>
    <row r="63" spans="1:9" ht="12" customHeight="1" x14ac:dyDescent="0.25">
      <c r="B63" s="57" t="s">
        <v>19</v>
      </c>
      <c r="C63" s="60">
        <v>1128</v>
      </c>
      <c r="D63"/>
      <c r="E63"/>
    </row>
    <row r="64" spans="1:9" ht="12" customHeight="1" x14ac:dyDescent="0.25">
      <c r="A64" s="19"/>
      <c r="B64" s="55" t="s">
        <v>22</v>
      </c>
      <c r="C64" s="59">
        <v>1141</v>
      </c>
      <c r="D64"/>
      <c r="E64"/>
      <c r="F64" s="19"/>
      <c r="G64" s="19"/>
      <c r="H64" s="19"/>
      <c r="I64" s="19"/>
    </row>
    <row r="65" spans="1:9" ht="12" customHeight="1" x14ac:dyDescent="0.25">
      <c r="A65" s="16"/>
      <c r="B65" s="55" t="s">
        <v>36</v>
      </c>
      <c r="C65" s="59">
        <v>1555</v>
      </c>
      <c r="D65"/>
      <c r="E65"/>
      <c r="F65" s="17"/>
      <c r="G65" s="17"/>
      <c r="H65" s="17"/>
      <c r="I65" s="17"/>
    </row>
    <row r="66" spans="1:9" ht="12" customHeight="1" x14ac:dyDescent="0.25">
      <c r="A66" s="16"/>
      <c r="B66" s="57" t="s">
        <v>30</v>
      </c>
      <c r="C66" s="60">
        <v>2087</v>
      </c>
      <c r="D66"/>
      <c r="E66"/>
      <c r="F66" s="18"/>
      <c r="G66" s="18"/>
      <c r="H66" s="18"/>
      <c r="I66" s="18"/>
    </row>
    <row r="67" spans="1:9" ht="12" customHeight="1" x14ac:dyDescent="0.25">
      <c r="A67" s="16"/>
      <c r="B67" s="57" t="s">
        <v>28</v>
      </c>
      <c r="C67" s="60">
        <v>2561</v>
      </c>
      <c r="D67"/>
      <c r="E67"/>
      <c r="F67" s="17"/>
      <c r="G67" s="17"/>
      <c r="H67" s="17"/>
      <c r="I67" s="17"/>
    </row>
    <row r="68" spans="1:9" ht="12" customHeight="1" x14ac:dyDescent="0.25">
      <c r="A68" s="16"/>
      <c r="B68" s="57" t="s">
        <v>4</v>
      </c>
      <c r="C68" s="60" t="s">
        <v>5</v>
      </c>
      <c r="D68"/>
      <c r="E68"/>
      <c r="F68" s="17"/>
      <c r="G68" s="17"/>
      <c r="H68" s="17"/>
      <c r="I68" s="17"/>
    </row>
    <row r="69" spans="1:9" s="19" customFormat="1" ht="12" customHeight="1" x14ac:dyDescent="0.25">
      <c r="B69" s="57" t="s">
        <v>16</v>
      </c>
      <c r="C69" s="60" t="s">
        <v>5</v>
      </c>
      <c r="D69"/>
      <c r="E69"/>
      <c r="F69" s="15"/>
    </row>
    <row r="70" spans="1:9" s="19" customFormat="1" ht="12" customHeight="1" x14ac:dyDescent="0.25">
      <c r="B70" s="57" t="s">
        <v>6</v>
      </c>
      <c r="C70" s="60" t="s">
        <v>5</v>
      </c>
      <c r="D70"/>
      <c r="E70"/>
      <c r="F70" s="15"/>
    </row>
    <row r="71" spans="1:9" s="19" customFormat="1" ht="12" customHeight="1" x14ac:dyDescent="0.25">
      <c r="B71" s="57" t="s">
        <v>57</v>
      </c>
      <c r="C71" s="60" t="s">
        <v>5</v>
      </c>
      <c r="D71"/>
      <c r="E71"/>
      <c r="F71" s="15"/>
    </row>
    <row r="72" spans="1:9" s="19" customFormat="1" ht="12" customHeight="1" x14ac:dyDescent="0.25">
      <c r="B72" s="57" t="s">
        <v>23</v>
      </c>
      <c r="C72" s="60" t="s">
        <v>5</v>
      </c>
      <c r="D72"/>
      <c r="E72"/>
    </row>
    <row r="73" spans="1:9" ht="12" customHeight="1" x14ac:dyDescent="0.25">
      <c r="B73" s="57" t="s">
        <v>3</v>
      </c>
      <c r="C73" s="60" t="s">
        <v>5</v>
      </c>
      <c r="D73"/>
      <c r="E73"/>
    </row>
  </sheetData>
  <sortState xmlns:xlrd2="http://schemas.microsoft.com/office/spreadsheetml/2017/richdata2" ref="B51:C73">
    <sortCondition ref="C51:C73"/>
  </sortState>
  <mergeCells count="5">
    <mergeCell ref="B2:F2"/>
    <mergeCell ref="B34:F34"/>
    <mergeCell ref="B33:F33"/>
    <mergeCell ref="B35:C35"/>
    <mergeCell ref="B36:D36"/>
  </mergeCells>
  <hyperlinks>
    <hyperlink ref="C1" location="Índice!A1" display="[índice Ç]" xr:uid="{00000000-0004-0000-1900-000000000000}"/>
    <hyperlink ref="B36" r:id="rId1" xr:uid="{FA687CE5-5BDF-4AAF-8187-B4E176C51E52}"/>
    <hyperlink ref="B36:C36" r:id="rId2" display="ttp://www.observatorioemigracao.pt/np4/8218" xr:uid="{267D720D-5457-4119-81A7-16BC4362C9ED}"/>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71"/>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140</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133</v>
      </c>
      <c r="C33" s="213"/>
      <c r="D33" s="213"/>
      <c r="E33" s="213"/>
      <c r="F33" s="213"/>
      <c r="G33" s="3"/>
      <c r="H33" s="3"/>
      <c r="I33" s="4"/>
      <c r="J33" s="4"/>
      <c r="K33" s="4"/>
      <c r="L33"/>
      <c r="M33"/>
      <c r="N33"/>
      <c r="O33"/>
    </row>
    <row r="34" spans="1:15" s="1" customFormat="1" ht="105" customHeight="1" x14ac:dyDescent="0.25">
      <c r="A34" s="26" t="s">
        <v>8</v>
      </c>
      <c r="B34" s="228" t="s">
        <v>69</v>
      </c>
      <c r="C34" s="228"/>
      <c r="D34" s="228"/>
      <c r="E34" s="228"/>
      <c r="F34" s="228"/>
    </row>
    <row r="35" spans="1:15" s="87" customFormat="1" ht="15" customHeight="1" x14ac:dyDescent="0.25">
      <c r="A35" s="4" t="s">
        <v>31</v>
      </c>
      <c r="B35" s="204" t="s">
        <v>164</v>
      </c>
      <c r="C35" s="205"/>
    </row>
    <row r="36" spans="1:15" s="87" customFormat="1" ht="15" customHeight="1" x14ac:dyDescent="0.25">
      <c r="A36" s="99" t="s">
        <v>1</v>
      </c>
      <c r="B36" s="206" t="s">
        <v>144</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191" t="s">
        <v>122</v>
      </c>
      <c r="C49" s="93">
        <v>-666</v>
      </c>
      <c r="D49" s="70"/>
    </row>
    <row r="50" spans="1:9" ht="12" customHeight="1" x14ac:dyDescent="0.2">
      <c r="B50" s="191" t="s">
        <v>138</v>
      </c>
      <c r="C50" s="93">
        <v>-374</v>
      </c>
      <c r="D50" s="70"/>
    </row>
    <row r="51" spans="1:9" ht="12" customHeight="1" x14ac:dyDescent="0.25">
      <c r="B51" s="173" t="s">
        <v>18</v>
      </c>
      <c r="C51" s="71">
        <v>-18</v>
      </c>
      <c r="D51" s="73"/>
      <c r="E51" s="17"/>
      <c r="F51" s="17"/>
    </row>
    <row r="52" spans="1:9" ht="12" customHeight="1" x14ac:dyDescent="0.25">
      <c r="B52" s="173" t="s">
        <v>24</v>
      </c>
      <c r="C52" s="71">
        <v>-15</v>
      </c>
      <c r="D52" s="73"/>
      <c r="E52" s="15"/>
      <c r="F52" s="15"/>
    </row>
    <row r="53" spans="1:9" ht="12" customHeight="1" x14ac:dyDescent="0.2">
      <c r="B53" s="191" t="s">
        <v>124</v>
      </c>
      <c r="C53" s="93">
        <v>-12</v>
      </c>
      <c r="D53" s="70"/>
    </row>
    <row r="54" spans="1:9" ht="12" customHeight="1" x14ac:dyDescent="0.2">
      <c r="B54" s="174" t="s">
        <v>15</v>
      </c>
      <c r="C54" s="93">
        <v>1</v>
      </c>
      <c r="D54" s="73"/>
    </row>
    <row r="55" spans="1:9" ht="12" customHeight="1" x14ac:dyDescent="0.2">
      <c r="B55" s="84" t="s">
        <v>139</v>
      </c>
      <c r="C55" s="94">
        <v>5</v>
      </c>
      <c r="D55" s="73"/>
      <c r="E55" s="19"/>
      <c r="F55" s="19"/>
    </row>
    <row r="56" spans="1:9" ht="12" customHeight="1" x14ac:dyDescent="0.2">
      <c r="B56" s="72" t="s">
        <v>27</v>
      </c>
      <c r="C56" s="71">
        <v>32</v>
      </c>
      <c r="D56" s="70"/>
    </row>
    <row r="57" spans="1:9" ht="12" customHeight="1" x14ac:dyDescent="0.2">
      <c r="B57" s="69" t="s">
        <v>25</v>
      </c>
      <c r="C57" s="93">
        <v>54</v>
      </c>
      <c r="D57" s="70"/>
      <c r="E57" s="15"/>
      <c r="F57" s="15"/>
    </row>
    <row r="58" spans="1:9" ht="12" customHeight="1" x14ac:dyDescent="0.25">
      <c r="B58" s="96" t="s">
        <v>29</v>
      </c>
      <c r="C58" s="71">
        <v>72</v>
      </c>
      <c r="D58" s="73"/>
      <c r="E58" s="19"/>
      <c r="F58" s="19"/>
    </row>
    <row r="59" spans="1:9" ht="12" customHeight="1" x14ac:dyDescent="0.2">
      <c r="B59" s="69" t="s">
        <v>30</v>
      </c>
      <c r="C59" s="93">
        <v>79</v>
      </c>
      <c r="D59" s="85"/>
    </row>
    <row r="60" spans="1:9" ht="12" customHeight="1" x14ac:dyDescent="0.2">
      <c r="B60" s="191" t="s">
        <v>137</v>
      </c>
      <c r="C60" s="93">
        <v>151</v>
      </c>
      <c r="D60" s="73"/>
    </row>
    <row r="61" spans="1:9" ht="12" customHeight="1" x14ac:dyDescent="0.2">
      <c r="A61" s="19"/>
      <c r="B61" s="69" t="s">
        <v>22</v>
      </c>
      <c r="C61" s="93">
        <v>160</v>
      </c>
      <c r="D61" s="70"/>
      <c r="G61" s="19"/>
      <c r="H61" s="19"/>
      <c r="I61" s="19"/>
    </row>
    <row r="62" spans="1:9" ht="12" customHeight="1" x14ac:dyDescent="0.2">
      <c r="A62" s="19"/>
      <c r="B62" s="69" t="s">
        <v>20</v>
      </c>
      <c r="C62" s="93">
        <v>325</v>
      </c>
      <c r="D62" s="73"/>
      <c r="E62" s="15"/>
      <c r="F62" s="15"/>
      <c r="G62" s="19"/>
      <c r="H62" s="19"/>
      <c r="I62" s="19"/>
    </row>
    <row r="63" spans="1:9" ht="12" customHeight="1" x14ac:dyDescent="0.2">
      <c r="A63" s="16"/>
      <c r="B63" s="96" t="s">
        <v>36</v>
      </c>
      <c r="C63" s="71">
        <v>474</v>
      </c>
      <c r="D63" s="70"/>
      <c r="G63" s="17"/>
      <c r="H63" s="17"/>
      <c r="I63" s="17"/>
    </row>
    <row r="64" spans="1:9" ht="12" customHeight="1" x14ac:dyDescent="0.2">
      <c r="B64" s="189" t="s">
        <v>28</v>
      </c>
      <c r="C64" s="71">
        <v>519</v>
      </c>
      <c r="D64" s="70"/>
      <c r="E64" s="17"/>
      <c r="F64" s="17"/>
    </row>
    <row r="65" spans="1:9" ht="12" customHeight="1" x14ac:dyDescent="0.2">
      <c r="A65" s="16"/>
      <c r="B65" s="95" t="s">
        <v>26</v>
      </c>
      <c r="C65" s="93">
        <v>528</v>
      </c>
      <c r="D65" s="70"/>
      <c r="G65" s="17"/>
      <c r="H65" s="17"/>
      <c r="I65" s="17"/>
    </row>
    <row r="66" spans="1:9" ht="12" customHeight="1" x14ac:dyDescent="0.2">
      <c r="A66" s="16"/>
      <c r="B66" s="96" t="s">
        <v>4</v>
      </c>
      <c r="C66" s="71" t="s">
        <v>5</v>
      </c>
      <c r="D66" s="70"/>
      <c r="E66" s="19"/>
      <c r="F66" s="19"/>
      <c r="G66" s="17"/>
      <c r="H66" s="17"/>
      <c r="I66" s="17"/>
    </row>
    <row r="67" spans="1:9" ht="12" customHeight="1" x14ac:dyDescent="0.2">
      <c r="A67" s="16"/>
      <c r="B67" s="71" t="s">
        <v>16</v>
      </c>
      <c r="C67" s="71" t="s">
        <v>5</v>
      </c>
      <c r="D67" s="70"/>
      <c r="E67" s="18"/>
      <c r="F67" s="18"/>
      <c r="G67" s="18"/>
      <c r="H67" s="18"/>
      <c r="I67" s="18"/>
    </row>
    <row r="68" spans="1:9" ht="12" customHeight="1" x14ac:dyDescent="0.2">
      <c r="A68" s="16"/>
      <c r="B68" s="95" t="s">
        <v>6</v>
      </c>
      <c r="C68" s="93" t="s">
        <v>5</v>
      </c>
      <c r="D68" s="73"/>
      <c r="E68" s="17"/>
      <c r="F68" s="17"/>
      <c r="G68" s="17"/>
      <c r="H68" s="17"/>
      <c r="I68" s="17"/>
    </row>
    <row r="69" spans="1:9" s="19" customFormat="1" ht="12" customHeight="1" x14ac:dyDescent="0.2">
      <c r="B69" s="174" t="s">
        <v>57</v>
      </c>
      <c r="C69" s="93" t="s">
        <v>5</v>
      </c>
      <c r="D69" s="70"/>
      <c r="E69" s="2"/>
      <c r="F69" s="2"/>
    </row>
    <row r="70" spans="1:9" s="19" customFormat="1" ht="12" customHeight="1" x14ac:dyDescent="0.2">
      <c r="B70" s="84" t="s">
        <v>23</v>
      </c>
      <c r="C70" s="94" t="s">
        <v>5</v>
      </c>
      <c r="D70" s="85"/>
      <c r="E70" s="2"/>
      <c r="F70" s="2"/>
    </row>
    <row r="71" spans="1:9" s="19" customFormat="1" ht="12" customHeight="1" x14ac:dyDescent="0.2">
      <c r="B71" s="69" t="s">
        <v>3</v>
      </c>
      <c r="C71" s="70" t="s">
        <v>5</v>
      </c>
      <c r="E71" s="17"/>
      <c r="F71" s="17"/>
    </row>
  </sheetData>
  <sortState xmlns:xlrd2="http://schemas.microsoft.com/office/spreadsheetml/2017/richdata2" ref="B49:C71">
    <sortCondition ref="C49:C71"/>
  </sortState>
  <mergeCells count="5">
    <mergeCell ref="B2:F2"/>
    <mergeCell ref="B33:F33"/>
    <mergeCell ref="B34:F34"/>
    <mergeCell ref="B35:C35"/>
    <mergeCell ref="B36:D36"/>
  </mergeCells>
  <hyperlinks>
    <hyperlink ref="C1" location="Índice!A1" display="[índice Ç]" xr:uid="{00000000-0004-0000-1A00-000000000000}"/>
    <hyperlink ref="B36" r:id="rId1" xr:uid="{B1F76426-C945-4D69-BCAD-3CDEEE18647C}"/>
    <hyperlink ref="B36:C36" r:id="rId2" display="ttp://www.observatorioemigracao.pt/np4/8218" xr:uid="{B2E99A7E-E8D0-4C04-86A0-184B7C8F7D4E}"/>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141</v>
      </c>
      <c r="C2" s="257"/>
      <c r="D2" s="257"/>
      <c r="E2" s="257"/>
      <c r="F2" s="257"/>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c r="A33" s="26" t="s">
        <v>7</v>
      </c>
      <c r="B33" s="220" t="s">
        <v>148</v>
      </c>
      <c r="C33" s="213"/>
      <c r="D33" s="213"/>
      <c r="E33" s="213"/>
      <c r="F33" s="213"/>
      <c r="G33" s="213"/>
      <c r="H33" s="213"/>
    </row>
    <row r="34" spans="1:8" s="1" customFormat="1" ht="90" customHeight="1" x14ac:dyDescent="0.25">
      <c r="A34" s="26" t="s">
        <v>8</v>
      </c>
      <c r="B34" s="220" t="s">
        <v>101</v>
      </c>
      <c r="C34" s="213"/>
      <c r="D34" s="213"/>
      <c r="E34" s="213"/>
      <c r="F34" s="213"/>
    </row>
    <row r="35" spans="1:8" s="87" customFormat="1" ht="15" customHeight="1" x14ac:dyDescent="0.25">
      <c r="A35" s="4" t="s">
        <v>31</v>
      </c>
      <c r="B35" s="204" t="s">
        <v>164</v>
      </c>
      <c r="C35" s="205"/>
    </row>
    <row r="36" spans="1:8" s="87" customFormat="1" ht="15" customHeight="1" x14ac:dyDescent="0.25">
      <c r="A36" s="99" t="s">
        <v>1</v>
      </c>
      <c r="B36" s="206" t="s">
        <v>144</v>
      </c>
      <c r="C36" s="206"/>
      <c r="D36" s="206"/>
      <c r="E36" s="188"/>
      <c r="F36" s="188"/>
      <c r="G36" s="188"/>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50" spans="1:5" ht="12" customHeight="1" x14ac:dyDescent="0.25">
      <c r="A50" s="1"/>
      <c r="B50" s="72" t="s">
        <v>18</v>
      </c>
      <c r="C50" s="72">
        <v>3069</v>
      </c>
      <c r="D50"/>
    </row>
    <row r="51" spans="1:5" ht="12" customHeight="1" x14ac:dyDescent="0.25">
      <c r="A51" s="1"/>
      <c r="B51" s="72" t="s">
        <v>27</v>
      </c>
      <c r="C51" s="72">
        <v>3275</v>
      </c>
      <c r="D51"/>
    </row>
    <row r="52" spans="1:5" ht="12" customHeight="1" x14ac:dyDescent="0.25">
      <c r="A52" s="1"/>
      <c r="B52" s="72" t="s">
        <v>15</v>
      </c>
      <c r="C52" s="72">
        <v>4172</v>
      </c>
      <c r="D52"/>
    </row>
    <row r="53" spans="1:5" ht="12" customHeight="1" x14ac:dyDescent="0.25">
      <c r="A53" s="1"/>
      <c r="B53" s="50" t="s">
        <v>32</v>
      </c>
      <c r="C53" s="50">
        <v>4807</v>
      </c>
      <c r="D53"/>
    </row>
    <row r="54" spans="1:5" ht="12" customHeight="1" x14ac:dyDescent="0.25">
      <c r="A54" s="1"/>
      <c r="B54" s="72" t="s">
        <v>25</v>
      </c>
      <c r="C54" s="72">
        <v>5249</v>
      </c>
      <c r="D54"/>
    </row>
    <row r="55" spans="1:5" ht="12" customHeight="1" x14ac:dyDescent="0.25">
      <c r="A55" s="1"/>
      <c r="B55" s="72" t="s">
        <v>23</v>
      </c>
      <c r="C55" s="72">
        <v>5560</v>
      </c>
      <c r="D55"/>
    </row>
    <row r="56" spans="1:5" ht="12" customHeight="1" x14ac:dyDescent="0.25">
      <c r="A56" s="1"/>
      <c r="B56" s="72" t="s">
        <v>21</v>
      </c>
      <c r="C56" s="72">
        <v>6847</v>
      </c>
      <c r="D56"/>
    </row>
    <row r="57" spans="1:5" ht="12" customHeight="1" x14ac:dyDescent="0.25">
      <c r="A57" s="1"/>
      <c r="B57" s="72" t="s">
        <v>57</v>
      </c>
      <c r="C57" s="72">
        <v>8991</v>
      </c>
      <c r="D57"/>
    </row>
    <row r="58" spans="1:5" ht="12" customHeight="1" x14ac:dyDescent="0.25">
      <c r="A58" s="1"/>
      <c r="B58" s="72" t="s">
        <v>17</v>
      </c>
      <c r="C58" s="72">
        <v>24270</v>
      </c>
      <c r="D58"/>
      <c r="E58" s="19"/>
    </row>
    <row r="59" spans="1:5" ht="12" customHeight="1" x14ac:dyDescent="0.25">
      <c r="A59" s="1"/>
      <c r="B59" s="72" t="s">
        <v>24</v>
      </c>
      <c r="C59" s="72">
        <v>25401</v>
      </c>
      <c r="D59"/>
    </row>
    <row r="60" spans="1:5" ht="12" customHeight="1" x14ac:dyDescent="0.25">
      <c r="A60" s="1"/>
      <c r="B60" s="72" t="s">
        <v>36</v>
      </c>
      <c r="C60" s="72">
        <v>48158</v>
      </c>
      <c r="D60"/>
      <c r="E60" s="19"/>
    </row>
    <row r="61" spans="1:5" ht="12" customHeight="1" x14ac:dyDescent="0.25">
      <c r="A61" s="1"/>
      <c r="B61" s="72" t="s">
        <v>29</v>
      </c>
      <c r="C61" s="72">
        <v>49861</v>
      </c>
      <c r="D61"/>
      <c r="E61" s="17"/>
    </row>
    <row r="62" spans="1:5" ht="12" customHeight="1" x14ac:dyDescent="0.25">
      <c r="A62" s="1"/>
      <c r="B62" s="72" t="s">
        <v>22</v>
      </c>
      <c r="C62" s="72">
        <v>94335</v>
      </c>
      <c r="D62"/>
      <c r="E62" s="17"/>
    </row>
    <row r="63" spans="1:5" ht="12" customHeight="1" x14ac:dyDescent="0.25">
      <c r="A63" s="1"/>
      <c r="B63" s="72" t="s">
        <v>26</v>
      </c>
      <c r="C63" s="72">
        <v>97187</v>
      </c>
      <c r="D63"/>
    </row>
    <row r="64" spans="1:5" ht="12" customHeight="1" x14ac:dyDescent="0.25">
      <c r="A64" s="1"/>
      <c r="B64" s="72" t="s">
        <v>20</v>
      </c>
      <c r="C64" s="72">
        <v>138730</v>
      </c>
      <c r="D64"/>
    </row>
    <row r="65" spans="1:6" ht="12" customHeight="1" x14ac:dyDescent="0.25">
      <c r="A65" s="1"/>
      <c r="B65" s="72" t="s">
        <v>30</v>
      </c>
      <c r="C65" s="72">
        <v>255236</v>
      </c>
      <c r="D65"/>
      <c r="E65" s="18"/>
    </row>
    <row r="66" spans="1:6" ht="12" customHeight="1" x14ac:dyDescent="0.25">
      <c r="A66" s="1"/>
      <c r="B66" s="72" t="s">
        <v>28</v>
      </c>
      <c r="C66" s="72">
        <v>268245</v>
      </c>
      <c r="D66"/>
      <c r="E66" s="17"/>
    </row>
    <row r="67" spans="1:6" s="19" customFormat="1" ht="12" customHeight="1" x14ac:dyDescent="0.25">
      <c r="A67" s="1"/>
      <c r="B67" s="50" t="s">
        <v>19</v>
      </c>
      <c r="C67" s="50">
        <v>546000</v>
      </c>
      <c r="D67"/>
      <c r="F67" s="2"/>
    </row>
    <row r="68" spans="1:6" s="19" customFormat="1" ht="12" customHeight="1" x14ac:dyDescent="0.25">
      <c r="A68" s="1"/>
      <c r="B68" s="72" t="s">
        <v>4</v>
      </c>
      <c r="C68" s="72" t="s">
        <v>5</v>
      </c>
      <c r="D68"/>
      <c r="F68" s="2"/>
    </row>
    <row r="69" spans="1:6" s="19" customFormat="1" ht="12" customHeight="1" x14ac:dyDescent="0.25">
      <c r="A69" s="1"/>
      <c r="B69" s="72" t="s">
        <v>14</v>
      </c>
      <c r="C69" s="72" t="s">
        <v>5</v>
      </c>
      <c r="D69"/>
      <c r="F69" s="2"/>
    </row>
    <row r="70" spans="1:6" s="19" customFormat="1" ht="12" customHeight="1" x14ac:dyDescent="0.25">
      <c r="A70" s="1"/>
      <c r="B70" s="72" t="s">
        <v>16</v>
      </c>
      <c r="C70" s="72" t="s">
        <v>5</v>
      </c>
      <c r="D70"/>
      <c r="F70" s="2"/>
    </row>
    <row r="71" spans="1:6" ht="12" customHeight="1" x14ac:dyDescent="0.25">
      <c r="A71" s="1"/>
      <c r="B71" s="72" t="s">
        <v>6</v>
      </c>
      <c r="C71" s="72" t="s">
        <v>5</v>
      </c>
      <c r="D71"/>
    </row>
    <row r="72" spans="1:6" ht="12" customHeight="1" x14ac:dyDescent="0.25">
      <c r="A72" s="1"/>
      <c r="B72" s="72" t="s">
        <v>3</v>
      </c>
      <c r="C72" s="72" t="s">
        <v>5</v>
      </c>
      <c r="D72"/>
    </row>
  </sheetData>
  <sortState xmlns:xlrd2="http://schemas.microsoft.com/office/spreadsheetml/2017/richdata2" ref="B50:C72">
    <sortCondition ref="C50:C72"/>
  </sortState>
  <mergeCells count="5">
    <mergeCell ref="B2:F2"/>
    <mergeCell ref="B34:F34"/>
    <mergeCell ref="B33:H33"/>
    <mergeCell ref="B35:C35"/>
    <mergeCell ref="B36:D36"/>
  </mergeCells>
  <hyperlinks>
    <hyperlink ref="C1" location="Índice!A1" display="[índice Ç]" xr:uid="{00000000-0004-0000-1B00-000000000000}"/>
    <hyperlink ref="B36" r:id="rId1" xr:uid="{34F116EC-595A-436E-BE4C-1F48C497F531}"/>
    <hyperlink ref="B36:C36" r:id="rId2" display="ttp://www.observatorioemigracao.pt/np4/8218" xr:uid="{C142096B-F6BF-4D87-90AF-1803AE24A6A4}"/>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70"/>
  <sheetViews>
    <sheetView showGridLines="0" zoomScaleNormal="10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142</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133</v>
      </c>
      <c r="C33" s="213"/>
      <c r="D33" s="213"/>
      <c r="E33" s="213"/>
      <c r="F33" s="213"/>
      <c r="G33" s="3"/>
      <c r="H33" s="3"/>
      <c r="I33" s="4"/>
      <c r="J33" s="4"/>
      <c r="K33" s="4"/>
      <c r="L33"/>
      <c r="M33"/>
      <c r="N33"/>
      <c r="O33"/>
    </row>
    <row r="34" spans="1:15" s="1" customFormat="1" ht="105" customHeight="1" x14ac:dyDescent="0.25">
      <c r="A34" s="26" t="s">
        <v>8</v>
      </c>
      <c r="B34" s="228" t="s">
        <v>102</v>
      </c>
      <c r="C34" s="228"/>
      <c r="D34" s="228"/>
      <c r="E34" s="228"/>
      <c r="F34" s="228"/>
    </row>
    <row r="35" spans="1:15" s="87" customFormat="1" ht="15" customHeight="1" x14ac:dyDescent="0.25">
      <c r="A35" s="4" t="s">
        <v>31</v>
      </c>
      <c r="B35" s="204" t="s">
        <v>164</v>
      </c>
      <c r="C35" s="205"/>
    </row>
    <row r="36" spans="1:15" s="87" customFormat="1" ht="15" customHeight="1" x14ac:dyDescent="0.25">
      <c r="A36" s="99" t="s">
        <v>1</v>
      </c>
      <c r="B36" s="206" t="s">
        <v>144</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96" t="s">
        <v>30</v>
      </c>
      <c r="C49" s="71">
        <v>-2455</v>
      </c>
      <c r="D49" s="70"/>
    </row>
    <row r="50" spans="1:9" ht="12" customHeight="1" x14ac:dyDescent="0.2">
      <c r="B50" s="71" t="s">
        <v>22</v>
      </c>
      <c r="C50" s="71">
        <v>-722</v>
      </c>
      <c r="D50" s="70"/>
    </row>
    <row r="51" spans="1:9" ht="12" customHeight="1" x14ac:dyDescent="0.2">
      <c r="B51" s="69" t="s">
        <v>26</v>
      </c>
      <c r="C51" s="93">
        <v>-441</v>
      </c>
      <c r="D51" s="70"/>
      <c r="E51" s="17"/>
      <c r="F51" s="17"/>
    </row>
    <row r="52" spans="1:9" ht="12" customHeight="1" x14ac:dyDescent="0.2">
      <c r="B52" s="69" t="s">
        <v>18</v>
      </c>
      <c r="C52" s="93">
        <v>99</v>
      </c>
      <c r="D52" s="73"/>
      <c r="E52" s="17"/>
      <c r="F52" s="17"/>
    </row>
    <row r="53" spans="1:9" ht="12" customHeight="1" x14ac:dyDescent="0.25">
      <c r="B53" s="96" t="s">
        <v>27</v>
      </c>
      <c r="C53" s="71">
        <v>126</v>
      </c>
      <c r="D53" s="73"/>
      <c r="E53" s="15"/>
      <c r="F53" s="15"/>
    </row>
    <row r="54" spans="1:9" ht="12" customHeight="1" x14ac:dyDescent="0.2">
      <c r="B54" s="84" t="s">
        <v>20</v>
      </c>
      <c r="C54" s="94">
        <v>175</v>
      </c>
      <c r="D54" s="70"/>
    </row>
    <row r="55" spans="1:9" ht="12" customHeight="1" x14ac:dyDescent="0.2">
      <c r="B55" s="69" t="s">
        <v>15</v>
      </c>
      <c r="C55" s="93">
        <v>183</v>
      </c>
      <c r="D55" s="73"/>
    </row>
    <row r="56" spans="1:9" ht="12" customHeight="1" x14ac:dyDescent="0.2">
      <c r="B56" s="69" t="s">
        <v>25</v>
      </c>
      <c r="C56" s="93">
        <v>199</v>
      </c>
      <c r="D56" s="70"/>
    </row>
    <row r="57" spans="1:9" ht="12" customHeight="1" x14ac:dyDescent="0.2">
      <c r="B57" s="84" t="s">
        <v>124</v>
      </c>
      <c r="C57" s="94">
        <v>371</v>
      </c>
      <c r="D57" s="73"/>
      <c r="E57" s="19"/>
      <c r="F57" s="19"/>
    </row>
    <row r="58" spans="1:9" ht="12" customHeight="1" x14ac:dyDescent="0.2">
      <c r="B58" s="69" t="s">
        <v>29</v>
      </c>
      <c r="C58" s="93">
        <v>1206</v>
      </c>
      <c r="D58" s="70"/>
    </row>
    <row r="59" spans="1:9" ht="12" customHeight="1" x14ac:dyDescent="0.25">
      <c r="B59" s="96" t="s">
        <v>24</v>
      </c>
      <c r="C59" s="71">
        <v>1208</v>
      </c>
      <c r="D59" s="73"/>
      <c r="E59" s="19"/>
      <c r="F59" s="19"/>
    </row>
    <row r="60" spans="1:9" ht="12" customHeight="1" x14ac:dyDescent="0.2">
      <c r="B60" s="71" t="s">
        <v>19</v>
      </c>
      <c r="C60" s="71">
        <v>7700</v>
      </c>
      <c r="D60" s="85"/>
    </row>
    <row r="61" spans="1:9" ht="12" customHeight="1" x14ac:dyDescent="0.25">
      <c r="B61" s="189" t="s">
        <v>125</v>
      </c>
      <c r="C61" s="71">
        <v>17054</v>
      </c>
      <c r="D61" s="73"/>
    </row>
    <row r="62" spans="1:9" ht="12" customHeight="1" x14ac:dyDescent="0.2">
      <c r="A62" s="19"/>
      <c r="B62" s="95" t="s">
        <v>4</v>
      </c>
      <c r="C62" s="93" t="s">
        <v>5</v>
      </c>
      <c r="D62" s="70"/>
      <c r="G62" s="19"/>
      <c r="H62" s="19"/>
      <c r="I62" s="19"/>
    </row>
    <row r="63" spans="1:9" ht="12" customHeight="1" x14ac:dyDescent="0.2">
      <c r="A63" s="19"/>
      <c r="B63" s="69" t="s">
        <v>14</v>
      </c>
      <c r="C63" s="93" t="s">
        <v>5</v>
      </c>
      <c r="D63" s="73"/>
      <c r="E63" s="15"/>
      <c r="F63" s="15"/>
      <c r="G63" s="19"/>
      <c r="H63" s="19"/>
      <c r="I63" s="19"/>
    </row>
    <row r="64" spans="1:9" ht="12" customHeight="1" x14ac:dyDescent="0.2">
      <c r="A64" s="16"/>
      <c r="B64" s="95" t="s">
        <v>16</v>
      </c>
      <c r="C64" s="93" t="s">
        <v>5</v>
      </c>
      <c r="D64" s="70"/>
      <c r="G64" s="17"/>
      <c r="H64" s="17"/>
      <c r="I64" s="17"/>
    </row>
    <row r="65" spans="1:9" ht="12" customHeight="1" x14ac:dyDescent="0.2">
      <c r="A65" s="16"/>
      <c r="B65" s="69" t="s">
        <v>6</v>
      </c>
      <c r="C65" s="93" t="s">
        <v>5</v>
      </c>
      <c r="D65" s="70"/>
      <c r="E65" s="19"/>
      <c r="F65" s="19"/>
      <c r="G65" s="17"/>
      <c r="H65" s="17"/>
      <c r="I65" s="17"/>
    </row>
    <row r="66" spans="1:9" ht="12" customHeight="1" x14ac:dyDescent="0.2">
      <c r="A66" s="16"/>
      <c r="B66" s="95" t="s">
        <v>17</v>
      </c>
      <c r="C66" s="93" t="s">
        <v>5</v>
      </c>
      <c r="D66" s="70"/>
      <c r="E66" s="18"/>
      <c r="F66" s="18"/>
      <c r="G66" s="18"/>
      <c r="H66" s="18"/>
      <c r="I66" s="18"/>
    </row>
    <row r="67" spans="1:9" ht="12" customHeight="1" x14ac:dyDescent="0.25">
      <c r="A67" s="16"/>
      <c r="B67" s="88" t="s">
        <v>32</v>
      </c>
      <c r="C67" s="71" t="s">
        <v>5</v>
      </c>
      <c r="D67" s="73"/>
      <c r="E67" s="17"/>
      <c r="F67" s="17"/>
      <c r="G67" s="17"/>
      <c r="H67" s="17"/>
      <c r="I67" s="17"/>
    </row>
    <row r="68" spans="1:9" s="19" customFormat="1" ht="12" customHeight="1" x14ac:dyDescent="0.2">
      <c r="B68" s="69" t="s">
        <v>57</v>
      </c>
      <c r="C68" s="93" t="s">
        <v>5</v>
      </c>
      <c r="D68" s="70"/>
      <c r="E68" s="2"/>
      <c r="F68" s="2"/>
    </row>
    <row r="69" spans="1:9" s="19" customFormat="1" ht="12" customHeight="1" x14ac:dyDescent="0.2">
      <c r="B69" s="69" t="s">
        <v>23</v>
      </c>
      <c r="C69" s="93" t="s">
        <v>5</v>
      </c>
      <c r="D69" s="85"/>
      <c r="E69" s="2"/>
      <c r="F69" s="2"/>
    </row>
    <row r="70" spans="1:9" s="19" customFormat="1" ht="12" customHeight="1" x14ac:dyDescent="0.2">
      <c r="B70" s="69" t="s">
        <v>3</v>
      </c>
      <c r="C70" s="70" t="s">
        <v>5</v>
      </c>
      <c r="E70" s="17"/>
      <c r="F70" s="17"/>
    </row>
  </sheetData>
  <sortState xmlns:xlrd2="http://schemas.microsoft.com/office/spreadsheetml/2017/richdata2" ref="B49:C70">
    <sortCondition ref="C49:C70"/>
  </sortState>
  <mergeCells count="5">
    <mergeCell ref="B2:F2"/>
    <mergeCell ref="B33:F33"/>
    <mergeCell ref="B34:F34"/>
    <mergeCell ref="B35:C35"/>
    <mergeCell ref="B36:D36"/>
  </mergeCells>
  <hyperlinks>
    <hyperlink ref="C1" location="Índice!A1" display="[índice Ç]" xr:uid="{00000000-0004-0000-1C00-000000000000}"/>
    <hyperlink ref="B36" r:id="rId1" xr:uid="{064A44BF-D701-44D0-B964-A59D0D4C1809}"/>
    <hyperlink ref="B36:C36" r:id="rId2" display="ttp://www.observatorioemigracao.pt/np4/8218" xr:uid="{3192323F-89F3-415A-A340-B9E726C5723D}"/>
  </hyperlinks>
  <pageMargins left="0.23622047244094491" right="0.23622047244094491" top="0.74803149606299213" bottom="0.74803149606299213" header="0.31496062992125984" footer="0.31496062992125984"/>
  <pageSetup paperSize="9" orientation="portrait" horizontalDpi="4294967293" verticalDpi="1200" r:id="rId3"/>
  <headerFooter>
    <oddFooter>&amp;C&amp;"Arial,Negrito"&amp;8&amp;P/&amp;N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9" width="8.7109375" style="1"/>
    <col min="10" max="11" width="8.7109375" style="1" customWidth="1"/>
    <col min="12" max="16384" width="8.7109375" style="1"/>
  </cols>
  <sheetData>
    <row r="1" spans="1:15" ht="30" customHeight="1" x14ac:dyDescent="0.25">
      <c r="A1" s="24" t="s">
        <v>0</v>
      </c>
      <c r="B1" s="48"/>
      <c r="C1" s="35" t="s">
        <v>75</v>
      </c>
      <c r="D1" s="7"/>
      <c r="F1" s="35"/>
    </row>
    <row r="2" spans="1:15" ht="30" customHeight="1" thickBot="1" x14ac:dyDescent="0.3">
      <c r="B2" s="225" t="s">
        <v>104</v>
      </c>
      <c r="C2" s="226"/>
      <c r="D2" s="226"/>
      <c r="E2" s="226"/>
      <c r="F2" s="227"/>
    </row>
    <row r="3" spans="1:15" ht="30" customHeight="1" x14ac:dyDescent="0.25">
      <c r="B3" s="232" t="s">
        <v>9</v>
      </c>
      <c r="C3" s="234" t="s">
        <v>10</v>
      </c>
      <c r="D3" s="229" t="s">
        <v>11</v>
      </c>
      <c r="E3" s="230"/>
      <c r="F3" s="231"/>
    </row>
    <row r="4" spans="1:15" ht="45" customHeight="1" x14ac:dyDescent="0.25">
      <c r="B4" s="233"/>
      <c r="C4" s="235"/>
      <c r="D4" s="37" t="s">
        <v>2</v>
      </c>
      <c r="E4" s="45" t="s">
        <v>42</v>
      </c>
      <c r="F4" s="45" t="s">
        <v>54</v>
      </c>
    </row>
    <row r="5" spans="1:15" ht="15" customHeight="1" x14ac:dyDescent="0.25">
      <c r="B5" s="103" t="s">
        <v>20</v>
      </c>
      <c r="C5" s="115">
        <v>907220</v>
      </c>
      <c r="D5" s="104">
        <v>5510</v>
      </c>
      <c r="E5" s="116">
        <f>D5/C5*100</f>
        <v>0.60734992614801264</v>
      </c>
      <c r="F5" s="117" t="s">
        <v>5</v>
      </c>
    </row>
    <row r="6" spans="1:15" ht="15" customHeight="1" x14ac:dyDescent="0.25">
      <c r="B6" s="106" t="s">
        <v>4</v>
      </c>
      <c r="C6" s="118" t="s">
        <v>5</v>
      </c>
      <c r="D6" s="107">
        <v>1708</v>
      </c>
      <c r="E6" s="120" t="s">
        <v>5</v>
      </c>
      <c r="F6" s="119" t="s">
        <v>5</v>
      </c>
    </row>
    <row r="7" spans="1:15" ht="15" customHeight="1" x14ac:dyDescent="0.25">
      <c r="B7" s="106" t="s">
        <v>14</v>
      </c>
      <c r="C7" s="118">
        <v>26679</v>
      </c>
      <c r="D7" s="107">
        <v>20</v>
      </c>
      <c r="E7" s="120">
        <f>D7/C7*100</f>
        <v>7.4965328535552309E-2</v>
      </c>
      <c r="F7" s="121" t="s">
        <v>5</v>
      </c>
    </row>
    <row r="8" spans="1:15" ht="15" customHeight="1" x14ac:dyDescent="0.25">
      <c r="B8" s="106" t="s">
        <v>15</v>
      </c>
      <c r="C8" s="118">
        <v>139543</v>
      </c>
      <c r="D8" s="107">
        <v>669</v>
      </c>
      <c r="E8" s="120">
        <f>D8/C8*100</f>
        <v>0.47942211361372478</v>
      </c>
      <c r="F8" s="121" t="s">
        <v>5</v>
      </c>
    </row>
    <row r="9" spans="1:15" ht="15" customHeight="1" x14ac:dyDescent="0.25">
      <c r="B9" s="109" t="s">
        <v>29</v>
      </c>
      <c r="C9" s="122">
        <v>101553</v>
      </c>
      <c r="D9" s="110">
        <v>2907</v>
      </c>
      <c r="E9" s="123">
        <f>D9/C9*100</f>
        <v>2.8625446811024786</v>
      </c>
      <c r="F9" s="121" t="s">
        <v>5</v>
      </c>
    </row>
    <row r="10" spans="1:15" ht="15" customHeight="1" x14ac:dyDescent="0.25">
      <c r="B10" s="109" t="s">
        <v>16</v>
      </c>
      <c r="C10" s="122">
        <v>22719</v>
      </c>
      <c r="D10" s="110">
        <v>461</v>
      </c>
      <c r="E10" s="123">
        <f>D10/C10*100</f>
        <v>2.029138606452749</v>
      </c>
      <c r="F10" s="121" t="s">
        <v>74</v>
      </c>
    </row>
    <row r="11" spans="1:15" ht="15" customHeight="1" x14ac:dyDescent="0.25">
      <c r="B11" s="109" t="s">
        <v>6</v>
      </c>
      <c r="C11" s="122" t="s">
        <v>5</v>
      </c>
      <c r="D11" s="110" t="s">
        <v>5</v>
      </c>
      <c r="E11" s="123" t="s">
        <v>5</v>
      </c>
      <c r="F11" s="121" t="s">
        <v>5</v>
      </c>
    </row>
    <row r="12" spans="1:15" ht="15" customHeight="1" x14ac:dyDescent="0.25">
      <c r="B12" s="109" t="s">
        <v>17</v>
      </c>
      <c r="C12" s="122">
        <v>406005</v>
      </c>
      <c r="D12" s="110">
        <v>890</v>
      </c>
      <c r="E12" s="123">
        <f>D12/C12*100</f>
        <v>0.21920912304035667</v>
      </c>
      <c r="F12" s="121" t="s">
        <v>5</v>
      </c>
    </row>
    <row r="13" spans="1:15" ht="15" customHeight="1" x14ac:dyDescent="0.25">
      <c r="B13" s="109" t="s">
        <v>18</v>
      </c>
      <c r="C13" s="122">
        <v>73274</v>
      </c>
      <c r="D13" s="110">
        <v>1609</v>
      </c>
      <c r="E13" s="123">
        <f t="shared" ref="E13:E21" si="0">D13/C13*100</f>
        <v>2.1958675655757842</v>
      </c>
      <c r="F13" s="121" t="s">
        <v>5</v>
      </c>
    </row>
    <row r="14" spans="1:15" ht="15" customHeight="1" x14ac:dyDescent="0.25">
      <c r="B14" s="109" t="s">
        <v>26</v>
      </c>
      <c r="C14" s="122">
        <v>662173</v>
      </c>
      <c r="D14" s="110">
        <v>8272</v>
      </c>
      <c r="E14" s="123">
        <f t="shared" si="0"/>
        <v>1.2492203699033335</v>
      </c>
      <c r="F14" s="121" t="s">
        <v>5</v>
      </c>
    </row>
    <row r="15" spans="1:15" ht="15" customHeight="1" x14ac:dyDescent="0.25">
      <c r="B15" s="109" t="s">
        <v>36</v>
      </c>
      <c r="C15" s="122">
        <v>662173</v>
      </c>
      <c r="D15" s="110">
        <v>750</v>
      </c>
      <c r="E15" s="123">
        <f t="shared" si="0"/>
        <v>0.1132634523002297</v>
      </c>
      <c r="F15" s="119" t="s">
        <v>5</v>
      </c>
    </row>
    <row r="16" spans="1:15" ht="15" customHeight="1" x14ac:dyDescent="0.25">
      <c r="B16" s="109" t="s">
        <v>19</v>
      </c>
      <c r="C16" s="122">
        <v>283237</v>
      </c>
      <c r="D16" s="110">
        <v>5998</v>
      </c>
      <c r="E16" s="123">
        <f t="shared" si="0"/>
        <v>2.1176611812722208</v>
      </c>
      <c r="F16" s="121" t="s">
        <v>5</v>
      </c>
      <c r="G16" s="81"/>
      <c r="H16" s="81"/>
      <c r="I16" s="81"/>
      <c r="J16" s="81"/>
      <c r="K16" s="81"/>
      <c r="L16" s="81"/>
      <c r="M16" s="81"/>
      <c r="N16" s="81"/>
      <c r="O16" s="81"/>
    </row>
    <row r="17" spans="1:15" ht="15" customHeight="1" x14ac:dyDescent="0.25">
      <c r="B17" s="109" t="s">
        <v>24</v>
      </c>
      <c r="C17" s="122">
        <v>226648</v>
      </c>
      <c r="D17" s="110">
        <v>3406</v>
      </c>
      <c r="E17" s="123">
        <f t="shared" si="0"/>
        <v>1.5027708164201756</v>
      </c>
      <c r="F17" s="121" t="s">
        <v>5</v>
      </c>
    </row>
    <row r="18" spans="1:15" ht="15" customHeight="1" x14ac:dyDescent="0.25">
      <c r="B18" s="109" t="s">
        <v>32</v>
      </c>
      <c r="C18" s="122">
        <v>76888</v>
      </c>
      <c r="D18" s="110">
        <v>426</v>
      </c>
      <c r="E18" s="123">
        <f t="shared" si="0"/>
        <v>0.55405264800749143</v>
      </c>
      <c r="F18" s="121" t="s">
        <v>5</v>
      </c>
    </row>
    <row r="19" spans="1:15" ht="15" customHeight="1" x14ac:dyDescent="0.25">
      <c r="B19" s="109" t="s">
        <v>21</v>
      </c>
      <c r="C19" s="122">
        <v>247526</v>
      </c>
      <c r="D19" s="110">
        <v>429</v>
      </c>
      <c r="E19" s="123">
        <f t="shared" si="0"/>
        <v>0.17331512649176248</v>
      </c>
      <c r="F19" s="121" t="s">
        <v>5</v>
      </c>
    </row>
    <row r="20" spans="1:15" ht="15" customHeight="1" x14ac:dyDescent="0.25">
      <c r="B20" s="109" t="s">
        <v>22</v>
      </c>
      <c r="C20" s="122">
        <v>25335</v>
      </c>
      <c r="D20" s="110">
        <v>3885</v>
      </c>
      <c r="E20" s="123">
        <f t="shared" si="0"/>
        <v>15.334517465956187</v>
      </c>
      <c r="F20" s="121" t="s">
        <v>41</v>
      </c>
    </row>
    <row r="21" spans="1:15" ht="15" customHeight="1" x14ac:dyDescent="0.25">
      <c r="B21" s="109" t="s">
        <v>57</v>
      </c>
      <c r="C21" s="122">
        <v>468</v>
      </c>
      <c r="D21" s="110">
        <v>18</v>
      </c>
      <c r="E21" s="123">
        <f t="shared" si="0"/>
        <v>3.8461538461538463</v>
      </c>
      <c r="F21" s="121" t="s">
        <v>56</v>
      </c>
    </row>
    <row r="22" spans="1:15" ht="15" customHeight="1" x14ac:dyDescent="0.25">
      <c r="B22" s="109" t="s">
        <v>23</v>
      </c>
      <c r="C22" s="122" t="s">
        <v>5</v>
      </c>
      <c r="D22" s="110">
        <v>1439</v>
      </c>
      <c r="E22" s="123" t="s">
        <v>5</v>
      </c>
      <c r="F22" s="121" t="s">
        <v>5</v>
      </c>
    </row>
    <row r="23" spans="1:15" ht="15" customHeight="1" x14ac:dyDescent="0.25">
      <c r="B23" s="109" t="s">
        <v>25</v>
      </c>
      <c r="C23" s="122">
        <v>46607</v>
      </c>
      <c r="D23" s="110">
        <v>576</v>
      </c>
      <c r="E23" s="123">
        <f>D23/C23*100</f>
        <v>1.2358658570600982</v>
      </c>
      <c r="F23" s="121" t="s">
        <v>5</v>
      </c>
    </row>
    <row r="24" spans="1:15" ht="15" customHeight="1" x14ac:dyDescent="0.25">
      <c r="B24" s="109" t="s">
        <v>28</v>
      </c>
      <c r="C24" s="122" t="s">
        <v>156</v>
      </c>
      <c r="D24" s="110">
        <v>12000</v>
      </c>
      <c r="E24" s="123" t="s">
        <v>5</v>
      </c>
      <c r="F24" s="121" t="s">
        <v>5</v>
      </c>
    </row>
    <row r="25" spans="1:15" ht="15" customHeight="1" x14ac:dyDescent="0.25">
      <c r="B25" s="109" t="s">
        <v>27</v>
      </c>
      <c r="C25" s="122">
        <v>90631</v>
      </c>
      <c r="D25" s="110">
        <v>408</v>
      </c>
      <c r="E25" s="123">
        <f>D25/C25*100</f>
        <v>0.45017709172358245</v>
      </c>
      <c r="F25" s="121" t="s">
        <v>5</v>
      </c>
    </row>
    <row r="26" spans="1:15" ht="15" customHeight="1" x14ac:dyDescent="0.25">
      <c r="B26" s="109" t="s">
        <v>30</v>
      </c>
      <c r="C26" s="122">
        <v>143506</v>
      </c>
      <c r="D26" s="110">
        <v>7675</v>
      </c>
      <c r="E26" s="123">
        <f>D26/C26*100</f>
        <v>5.3482084372778838</v>
      </c>
      <c r="F26" s="121" t="s">
        <v>59</v>
      </c>
    </row>
    <row r="27" spans="1:15" ht="15" customHeight="1" thickBot="1" x14ac:dyDescent="0.3">
      <c r="B27" s="112" t="s">
        <v>3</v>
      </c>
      <c r="C27" s="124">
        <v>287499</v>
      </c>
      <c r="D27" s="113">
        <v>532</v>
      </c>
      <c r="E27" s="125">
        <f>D27/C27*100</f>
        <v>0.18504412189259789</v>
      </c>
      <c r="F27" s="126" t="s">
        <v>5</v>
      </c>
    </row>
    <row r="28" spans="1:15" ht="15" customHeight="1" x14ac:dyDescent="0.25">
      <c r="B28" s="3"/>
      <c r="C28" s="4"/>
      <c r="D28" s="4"/>
      <c r="E28" s="4"/>
    </row>
    <row r="29" spans="1:15" ht="30" customHeight="1" x14ac:dyDescent="0.25">
      <c r="A29" s="83" t="s">
        <v>7</v>
      </c>
      <c r="B29" s="220" t="s">
        <v>157</v>
      </c>
      <c r="C29" s="213"/>
      <c r="D29" s="213"/>
      <c r="E29" s="213"/>
      <c r="F29" s="213"/>
      <c r="G29" s="3"/>
      <c r="H29" s="3"/>
      <c r="I29" s="4"/>
      <c r="J29" s="4"/>
      <c r="K29" s="4"/>
      <c r="L29"/>
      <c r="M29"/>
      <c r="N29"/>
      <c r="O29"/>
    </row>
    <row r="30" spans="1:15" ht="105" customHeight="1" x14ac:dyDescent="0.25">
      <c r="A30" s="83" t="s">
        <v>8</v>
      </c>
      <c r="B30" s="228" t="s">
        <v>60</v>
      </c>
      <c r="C30" s="213"/>
      <c r="D30" s="213"/>
      <c r="E30" s="213"/>
      <c r="F30" s="223"/>
    </row>
    <row r="31" spans="1:15" s="87" customFormat="1" ht="15" customHeight="1" x14ac:dyDescent="0.25">
      <c r="A31" s="4" t="s">
        <v>31</v>
      </c>
      <c r="B31" s="204" t="s">
        <v>164</v>
      </c>
      <c r="C31" s="205"/>
    </row>
    <row r="32" spans="1:15" s="87" customFormat="1" ht="15" customHeight="1" x14ac:dyDescent="0.25">
      <c r="A32" s="99" t="s">
        <v>1</v>
      </c>
      <c r="B32" s="206" t="s">
        <v>144</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B6:F27">
    <sortCondition ref="B5"/>
  </sortState>
  <mergeCells count="8">
    <mergeCell ref="B32:D32"/>
    <mergeCell ref="B31:C31"/>
    <mergeCell ref="B2:F2"/>
    <mergeCell ref="B29:F29"/>
    <mergeCell ref="B30:F30"/>
    <mergeCell ref="D3:F3"/>
    <mergeCell ref="B3:B4"/>
    <mergeCell ref="C3:C4"/>
  </mergeCells>
  <hyperlinks>
    <hyperlink ref="C1" location="Índice!A1" display="[índice Ç]" xr:uid="{00000000-0004-0000-0200-000000000000}"/>
    <hyperlink ref="B32" r:id="rId1" xr:uid="{8403EFEB-BE69-45A2-B5FB-F95DB4B9F630}"/>
    <hyperlink ref="B32:C32" r:id="rId2" display="ttp://www.observatorioemigracao.pt/np4/8218" xr:uid="{6784B0B7-6638-4D9E-A088-631916A72FAC}"/>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73"/>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79"/>
    </row>
    <row r="2" spans="1:16" s="13" customFormat="1" ht="45" customHeight="1" x14ac:dyDescent="0.25">
      <c r="A2" s="11"/>
      <c r="B2" s="225" t="s">
        <v>143</v>
      </c>
      <c r="C2" s="257"/>
      <c r="D2" s="257"/>
      <c r="E2" s="257"/>
      <c r="F2" s="257"/>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15" customHeight="1" x14ac:dyDescent="0.25">
      <c r="A33" s="26" t="s">
        <v>7</v>
      </c>
      <c r="B33" s="220" t="s">
        <v>153</v>
      </c>
      <c r="C33" s="213"/>
      <c r="D33" s="213"/>
      <c r="E33" s="213"/>
      <c r="F33" s="213"/>
      <c r="G33" s="213"/>
      <c r="H33" s="213"/>
    </row>
    <row r="34" spans="1:8" s="1" customFormat="1" ht="30" customHeight="1" x14ac:dyDescent="0.25">
      <c r="A34" s="26" t="s">
        <v>8</v>
      </c>
      <c r="B34" s="259" t="s">
        <v>52</v>
      </c>
      <c r="C34" s="223"/>
      <c r="D34" s="223"/>
      <c r="E34" s="223"/>
      <c r="F34" s="223"/>
    </row>
    <row r="35" spans="1:8" s="87" customFormat="1" ht="15" customHeight="1" x14ac:dyDescent="0.25">
      <c r="A35" s="4" t="s">
        <v>31</v>
      </c>
      <c r="B35" s="204" t="s">
        <v>164</v>
      </c>
      <c r="C35" s="205"/>
    </row>
    <row r="36" spans="1:8" s="87" customFormat="1" ht="15" customHeight="1" x14ac:dyDescent="0.25">
      <c r="A36" s="99" t="s">
        <v>1</v>
      </c>
      <c r="B36" s="206" t="s">
        <v>144</v>
      </c>
      <c r="C36" s="206"/>
      <c r="D36" s="206"/>
      <c r="E36" s="188"/>
      <c r="F36" s="188"/>
      <c r="G36" s="188"/>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spans="1:7" ht="15" customHeight="1" x14ac:dyDescent="0.25"/>
    <row r="50" spans="1:7" ht="15" customHeight="1" x14ac:dyDescent="0.25">
      <c r="B50" s="68" t="s">
        <v>15</v>
      </c>
      <c r="C50" s="67">
        <v>1768</v>
      </c>
    </row>
    <row r="51" spans="1:7" ht="15" customHeight="1" x14ac:dyDescent="0.25">
      <c r="B51" s="68" t="s">
        <v>25</v>
      </c>
      <c r="C51" s="67">
        <v>1799</v>
      </c>
    </row>
    <row r="52" spans="1:7" ht="15" customHeight="1" x14ac:dyDescent="0.25">
      <c r="B52" s="77" t="s">
        <v>27</v>
      </c>
      <c r="C52" s="67">
        <v>2125</v>
      </c>
    </row>
    <row r="53" spans="1:7" ht="15" customHeight="1" x14ac:dyDescent="0.25">
      <c r="B53" s="67" t="s">
        <v>18</v>
      </c>
      <c r="C53" s="67">
        <v>3766</v>
      </c>
    </row>
    <row r="54" spans="1:7" ht="15" customHeight="1" x14ac:dyDescent="0.25">
      <c r="B54" s="68" t="s">
        <v>21</v>
      </c>
      <c r="C54" s="67">
        <v>8189</v>
      </c>
    </row>
    <row r="55" spans="1:7" ht="15" customHeight="1" x14ac:dyDescent="0.25">
      <c r="B55" s="68" t="s">
        <v>32</v>
      </c>
      <c r="C55" s="67">
        <v>9542</v>
      </c>
    </row>
    <row r="56" spans="1:7" ht="15" customHeight="1" x14ac:dyDescent="0.25">
      <c r="B56" s="68" t="s">
        <v>6</v>
      </c>
      <c r="C56" s="67">
        <v>19937</v>
      </c>
    </row>
    <row r="57" spans="1:7" ht="15" customHeight="1" x14ac:dyDescent="0.25">
      <c r="B57" s="67" t="s">
        <v>24</v>
      </c>
      <c r="C57" s="67">
        <v>35633</v>
      </c>
    </row>
    <row r="58" spans="1:7" ht="15" customHeight="1" x14ac:dyDescent="0.25">
      <c r="B58" s="68" t="s">
        <v>14</v>
      </c>
      <c r="C58" s="67">
        <v>39909</v>
      </c>
    </row>
    <row r="59" spans="1:7" ht="15" customHeight="1" x14ac:dyDescent="0.25">
      <c r="B59" s="68" t="s">
        <v>23</v>
      </c>
      <c r="C59" s="67">
        <v>42008</v>
      </c>
    </row>
    <row r="60" spans="1:7" ht="15" customHeight="1" x14ac:dyDescent="0.25">
      <c r="B60" s="68" t="s">
        <v>29</v>
      </c>
      <c r="C60" s="67">
        <v>76587</v>
      </c>
    </row>
    <row r="61" spans="1:7" ht="15" customHeight="1" x14ac:dyDescent="0.25">
      <c r="B61" s="68" t="s">
        <v>26</v>
      </c>
      <c r="C61" s="67">
        <v>121939</v>
      </c>
    </row>
    <row r="62" spans="1:7" ht="15" customHeight="1" x14ac:dyDescent="0.25">
      <c r="A62" s="19"/>
      <c r="B62" s="68" t="s">
        <v>4</v>
      </c>
      <c r="C62" s="67">
        <v>127366</v>
      </c>
      <c r="D62" s="19"/>
      <c r="E62" s="19"/>
      <c r="F62" s="19"/>
      <c r="G62" s="19"/>
    </row>
    <row r="63" spans="1:7" ht="15" customHeight="1" x14ac:dyDescent="0.25">
      <c r="A63" s="19"/>
      <c r="B63" s="68" t="s">
        <v>22</v>
      </c>
      <c r="C63" s="67">
        <v>151028</v>
      </c>
      <c r="D63" s="19"/>
      <c r="E63" s="19"/>
      <c r="F63" s="19"/>
      <c r="G63" s="19"/>
    </row>
    <row r="64" spans="1:7" ht="15" customHeight="1" x14ac:dyDescent="0.25">
      <c r="A64" s="16"/>
      <c r="B64" s="68" t="s">
        <v>17</v>
      </c>
      <c r="C64" s="67">
        <v>186065</v>
      </c>
      <c r="D64" s="17"/>
      <c r="E64" s="17"/>
      <c r="F64" s="17"/>
      <c r="G64" s="17"/>
    </row>
    <row r="65" spans="1:8" ht="15" customHeight="1" x14ac:dyDescent="0.25">
      <c r="A65" s="16"/>
      <c r="B65" s="68" t="s">
        <v>57</v>
      </c>
      <c r="C65" s="67">
        <v>224579</v>
      </c>
      <c r="D65" s="17"/>
      <c r="E65" s="17"/>
      <c r="F65" s="17"/>
      <c r="G65" s="17"/>
    </row>
    <row r="66" spans="1:8" ht="15" customHeight="1" x14ac:dyDescent="0.25">
      <c r="A66" s="16"/>
      <c r="B66" s="68" t="s">
        <v>3</v>
      </c>
      <c r="C66" s="67">
        <v>224579</v>
      </c>
      <c r="D66" s="18"/>
      <c r="E66" s="18"/>
      <c r="F66" s="18"/>
      <c r="G66" s="18"/>
    </row>
    <row r="67" spans="1:8" s="19" customFormat="1" ht="15" customHeight="1" x14ac:dyDescent="0.25">
      <c r="A67" s="16"/>
      <c r="B67" s="67" t="s">
        <v>20</v>
      </c>
      <c r="C67" s="67">
        <v>244217</v>
      </c>
      <c r="D67" s="17"/>
      <c r="E67" s="17"/>
      <c r="F67" s="17"/>
      <c r="G67" s="17"/>
      <c r="H67" s="2"/>
    </row>
    <row r="68" spans="1:8" s="19" customFormat="1" ht="15" customHeight="1" x14ac:dyDescent="0.25">
      <c r="B68" s="68" t="s">
        <v>36</v>
      </c>
      <c r="C68" s="67">
        <v>261203</v>
      </c>
      <c r="D68" s="15"/>
    </row>
    <row r="69" spans="1:8" s="19" customFormat="1" ht="15" customHeight="1" x14ac:dyDescent="0.25">
      <c r="B69" s="67" t="s">
        <v>28</v>
      </c>
      <c r="C69" s="67">
        <v>394352</v>
      </c>
      <c r="D69" s="15"/>
    </row>
    <row r="70" spans="1:8" s="19" customFormat="1" ht="15" customHeight="1" x14ac:dyDescent="0.25">
      <c r="B70" s="72" t="s">
        <v>30</v>
      </c>
      <c r="C70" s="67">
        <v>460173</v>
      </c>
      <c r="D70" s="15"/>
    </row>
    <row r="71" spans="1:8" ht="15" customHeight="1" x14ac:dyDescent="0.25">
      <c r="A71" s="19"/>
      <c r="B71" s="68" t="s">
        <v>16</v>
      </c>
      <c r="C71" s="67">
        <v>863592</v>
      </c>
      <c r="D71" s="19"/>
      <c r="E71" s="19"/>
      <c r="F71" s="19"/>
      <c r="G71" s="19"/>
      <c r="H71" s="19"/>
    </row>
    <row r="72" spans="1:8" ht="15" customHeight="1" x14ac:dyDescent="0.25">
      <c r="B72" s="67" t="s">
        <v>19</v>
      </c>
      <c r="C72" s="67">
        <v>1551776</v>
      </c>
    </row>
    <row r="73" spans="1:8" ht="15" customHeight="1" x14ac:dyDescent="0.25"/>
  </sheetData>
  <sortState xmlns:xlrd2="http://schemas.microsoft.com/office/spreadsheetml/2017/richdata2" ref="B50:C72">
    <sortCondition ref="C50:C72"/>
  </sortState>
  <mergeCells count="5">
    <mergeCell ref="B2:F2"/>
    <mergeCell ref="B34:F34"/>
    <mergeCell ref="B33:H33"/>
    <mergeCell ref="B35:C35"/>
    <mergeCell ref="B36:D36"/>
  </mergeCells>
  <hyperlinks>
    <hyperlink ref="C1" location="Índice!A1" display="[índice Ç]" xr:uid="{00000000-0004-0000-1D00-000000000000}"/>
    <hyperlink ref="B36" r:id="rId1" xr:uid="{5DD79A08-EE5F-4843-BE43-F2CFF3BBB250}"/>
    <hyperlink ref="B36:C36" r:id="rId2" display="ttp://www.observatorioemigracao.pt/np4/8218" xr:uid="{A26AE58A-39E4-46F5-820E-15DCF401BC0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1"/>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9" width="18.7109375" style="1" customWidth="1"/>
    <col min="10" max="11" width="8.7109375" style="1" customWidth="1"/>
    <col min="12" max="16384" width="8.7109375" style="1"/>
  </cols>
  <sheetData>
    <row r="1" spans="1:13" ht="30" customHeight="1" x14ac:dyDescent="0.25">
      <c r="A1" s="24" t="s">
        <v>0</v>
      </c>
      <c r="B1" s="48"/>
      <c r="C1" s="35" t="s">
        <v>75</v>
      </c>
      <c r="D1" s="7"/>
      <c r="I1" s="35"/>
    </row>
    <row r="2" spans="1:13" ht="30" customHeight="1" thickBot="1" x14ac:dyDescent="0.3">
      <c r="B2" s="214" t="s">
        <v>105</v>
      </c>
      <c r="C2" s="214"/>
      <c r="D2" s="214"/>
      <c r="E2" s="214"/>
      <c r="F2" s="214"/>
      <c r="G2" s="214"/>
      <c r="H2" s="214"/>
      <c r="I2" s="214"/>
    </row>
    <row r="3" spans="1:13" ht="30" customHeight="1" x14ac:dyDescent="0.25">
      <c r="B3" s="232" t="s">
        <v>9</v>
      </c>
      <c r="C3" s="236" t="s">
        <v>70</v>
      </c>
      <c r="D3" s="237"/>
      <c r="E3" s="238"/>
      <c r="F3" s="236" t="s">
        <v>11</v>
      </c>
      <c r="G3" s="237"/>
      <c r="H3" s="237"/>
      <c r="I3" s="237"/>
    </row>
    <row r="4" spans="1:13" ht="45" customHeight="1" x14ac:dyDescent="0.25">
      <c r="B4" s="233"/>
      <c r="C4" s="91">
        <v>2021</v>
      </c>
      <c r="D4" s="45">
        <v>2020</v>
      </c>
      <c r="E4" s="92" t="s">
        <v>66</v>
      </c>
      <c r="F4" s="98">
        <v>2021</v>
      </c>
      <c r="G4" s="98">
        <v>2020</v>
      </c>
      <c r="H4" s="45" t="s">
        <v>67</v>
      </c>
      <c r="I4" s="45" t="s">
        <v>66</v>
      </c>
    </row>
    <row r="5" spans="1:13" ht="15" customHeight="1" x14ac:dyDescent="0.25">
      <c r="B5" s="103" t="s">
        <v>20</v>
      </c>
      <c r="C5" s="127">
        <v>907220</v>
      </c>
      <c r="D5" s="105">
        <v>740305</v>
      </c>
      <c r="E5" s="128">
        <f>(C5/D5*100)-100</f>
        <v>22.546788148128144</v>
      </c>
      <c r="F5" s="105">
        <v>5510</v>
      </c>
      <c r="G5" s="105">
        <v>5380</v>
      </c>
      <c r="H5" s="129">
        <f>F5-G5</f>
        <v>130</v>
      </c>
      <c r="I5" s="130">
        <f>(F5/G5*100)-100</f>
        <v>2.4163568773234232</v>
      </c>
    </row>
    <row r="6" spans="1:13" ht="15" customHeight="1" x14ac:dyDescent="0.25">
      <c r="B6" s="106" t="s">
        <v>4</v>
      </c>
      <c r="C6" s="131" t="s">
        <v>5</v>
      </c>
      <c r="D6" s="108" t="s">
        <v>5</v>
      </c>
      <c r="E6" s="132" t="s">
        <v>5</v>
      </c>
      <c r="F6" s="108">
        <v>1708</v>
      </c>
      <c r="G6" s="108">
        <v>1910</v>
      </c>
      <c r="H6" s="111">
        <f t="shared" ref="H6:H26" si="0">F6-G6</f>
        <v>-202</v>
      </c>
      <c r="I6" s="133">
        <f t="shared" ref="I6:I26" si="1">(F6/G6*100)-100</f>
        <v>-10.575916230366488</v>
      </c>
    </row>
    <row r="7" spans="1:13" ht="15" customHeight="1" x14ac:dyDescent="0.25">
      <c r="B7" s="106" t="s">
        <v>14</v>
      </c>
      <c r="C7" s="131">
        <v>26679</v>
      </c>
      <c r="D7" s="108">
        <v>71573</v>
      </c>
      <c r="E7" s="132">
        <f t="shared" ref="E7:E26" si="2">(C7/D7*100)-100</f>
        <v>-62.724770514020648</v>
      </c>
      <c r="F7" s="108">
        <v>20</v>
      </c>
      <c r="G7" s="108">
        <v>39</v>
      </c>
      <c r="H7" s="111">
        <f t="shared" si="0"/>
        <v>-19</v>
      </c>
      <c r="I7" s="133">
        <f t="shared" si="1"/>
        <v>-48.717948717948723</v>
      </c>
    </row>
    <row r="8" spans="1:13" ht="15" customHeight="1" x14ac:dyDescent="0.25">
      <c r="B8" s="106" t="s">
        <v>15</v>
      </c>
      <c r="C8" s="131">
        <v>139543</v>
      </c>
      <c r="D8" s="108">
        <v>121311</v>
      </c>
      <c r="E8" s="132">
        <f t="shared" si="2"/>
        <v>15.02913997906208</v>
      </c>
      <c r="F8" s="108">
        <v>669</v>
      </c>
      <c r="G8" s="108">
        <v>579</v>
      </c>
      <c r="H8" s="111">
        <f t="shared" si="0"/>
        <v>90</v>
      </c>
      <c r="I8" s="133">
        <f t="shared" si="1"/>
        <v>15.544041450777215</v>
      </c>
    </row>
    <row r="9" spans="1:13" ht="15" customHeight="1" x14ac:dyDescent="0.25">
      <c r="B9" s="109" t="s">
        <v>29</v>
      </c>
      <c r="C9" s="134">
        <v>101553</v>
      </c>
      <c r="D9" s="111">
        <v>129450</v>
      </c>
      <c r="E9" s="135">
        <f t="shared" si="2"/>
        <v>-21.550405561993045</v>
      </c>
      <c r="F9" s="111">
        <v>2907</v>
      </c>
      <c r="G9" s="111">
        <v>3215</v>
      </c>
      <c r="H9" s="111">
        <f t="shared" si="0"/>
        <v>-308</v>
      </c>
      <c r="I9" s="133">
        <f t="shared" si="1"/>
        <v>-9.5800933125971994</v>
      </c>
    </row>
    <row r="10" spans="1:13" ht="15" customHeight="1" x14ac:dyDescent="0.25">
      <c r="B10" s="109" t="s">
        <v>16</v>
      </c>
      <c r="C10" s="134">
        <v>22719</v>
      </c>
      <c r="D10" s="111">
        <v>20730</v>
      </c>
      <c r="E10" s="135">
        <f t="shared" si="2"/>
        <v>9.5947901591895857</v>
      </c>
      <c r="F10" s="111">
        <v>461</v>
      </c>
      <c r="G10" s="111">
        <v>439</v>
      </c>
      <c r="H10" s="111">
        <f t="shared" si="0"/>
        <v>22</v>
      </c>
      <c r="I10" s="133">
        <f t="shared" si="1"/>
        <v>5.0113895216400834</v>
      </c>
    </row>
    <row r="11" spans="1:13" ht="15" customHeight="1" x14ac:dyDescent="0.25">
      <c r="B11" s="109" t="s">
        <v>6</v>
      </c>
      <c r="C11" s="134" t="s">
        <v>5</v>
      </c>
      <c r="D11" s="111" t="s">
        <v>5</v>
      </c>
      <c r="E11" s="135" t="s">
        <v>5</v>
      </c>
      <c r="F11" s="111" t="s">
        <v>5</v>
      </c>
      <c r="G11" s="111" t="s">
        <v>5</v>
      </c>
      <c r="H11" s="111" t="s">
        <v>5</v>
      </c>
      <c r="I11" s="133" t="s">
        <v>5</v>
      </c>
    </row>
    <row r="12" spans="1:13" ht="15" customHeight="1" x14ac:dyDescent="0.25">
      <c r="B12" s="109" t="s">
        <v>17</v>
      </c>
      <c r="C12" s="134">
        <v>406005</v>
      </c>
      <c r="D12" s="111">
        <v>184590</v>
      </c>
      <c r="E12" s="135">
        <f t="shared" si="2"/>
        <v>119.94961807248495</v>
      </c>
      <c r="F12" s="111">
        <v>890</v>
      </c>
      <c r="G12" s="111">
        <v>550</v>
      </c>
      <c r="H12" s="111">
        <f t="shared" si="0"/>
        <v>340</v>
      </c>
      <c r="I12" s="133">
        <f t="shared" si="1"/>
        <v>61.818181818181813</v>
      </c>
    </row>
    <row r="13" spans="1:13" ht="15" customHeight="1" x14ac:dyDescent="0.25">
      <c r="B13" s="109" t="s">
        <v>18</v>
      </c>
      <c r="C13" s="134">
        <v>73274</v>
      </c>
      <c r="D13" s="111">
        <v>67562</v>
      </c>
      <c r="E13" s="135">
        <f t="shared" si="2"/>
        <v>8.4544566472277296</v>
      </c>
      <c r="F13" s="111">
        <v>1609</v>
      </c>
      <c r="G13" s="111">
        <v>968</v>
      </c>
      <c r="H13" s="111">
        <f t="shared" si="0"/>
        <v>641</v>
      </c>
      <c r="I13" s="133">
        <f t="shared" si="1"/>
        <v>66.219008264462815</v>
      </c>
    </row>
    <row r="14" spans="1:13" ht="15" customHeight="1" x14ac:dyDescent="0.25">
      <c r="B14" s="109" t="s">
        <v>26</v>
      </c>
      <c r="C14" s="134">
        <v>662173</v>
      </c>
      <c r="D14" s="111">
        <v>523618</v>
      </c>
      <c r="E14" s="135">
        <f t="shared" si="2"/>
        <v>26.46108422552318</v>
      </c>
      <c r="F14" s="111">
        <v>8272</v>
      </c>
      <c r="G14" s="111">
        <v>6471</v>
      </c>
      <c r="H14" s="111">
        <f t="shared" si="0"/>
        <v>1801</v>
      </c>
      <c r="I14" s="133">
        <f t="shared" si="1"/>
        <v>27.831865244938967</v>
      </c>
    </row>
    <row r="15" spans="1:13" ht="15" customHeight="1" x14ac:dyDescent="0.25">
      <c r="B15" s="109" t="s">
        <v>36</v>
      </c>
      <c r="C15" s="134">
        <v>740002</v>
      </c>
      <c r="D15" s="111">
        <v>707362</v>
      </c>
      <c r="E15" s="135">
        <f t="shared" si="2"/>
        <v>4.6143276002951836</v>
      </c>
      <c r="F15" s="111">
        <v>750</v>
      </c>
      <c r="G15" s="111">
        <v>679</v>
      </c>
      <c r="H15" s="111">
        <f t="shared" si="0"/>
        <v>71</v>
      </c>
      <c r="I15" s="133">
        <f t="shared" si="1"/>
        <v>10.456553755522833</v>
      </c>
    </row>
    <row r="16" spans="1:13" ht="15" customHeight="1" x14ac:dyDescent="0.25">
      <c r="B16" s="109" t="s">
        <v>19</v>
      </c>
      <c r="C16" s="134">
        <v>283237</v>
      </c>
      <c r="D16" s="111">
        <v>385591</v>
      </c>
      <c r="E16" s="135">
        <f>(C16/D16*100)-100</f>
        <v>-26.544706696992407</v>
      </c>
      <c r="F16" s="111">
        <v>5998</v>
      </c>
      <c r="G16" s="111">
        <v>7643</v>
      </c>
      <c r="H16" s="111">
        <f t="shared" si="0"/>
        <v>-1645</v>
      </c>
      <c r="I16" s="133">
        <f t="shared" si="1"/>
        <v>-21.522962187622667</v>
      </c>
      <c r="J16" s="81"/>
      <c r="K16" s="81"/>
      <c r="L16" s="81"/>
      <c r="M16" s="81"/>
    </row>
    <row r="17" spans="1:15" ht="15" customHeight="1" x14ac:dyDescent="0.25">
      <c r="B17" s="109" t="s">
        <v>24</v>
      </c>
      <c r="C17" s="134">
        <v>226648</v>
      </c>
      <c r="D17" s="111">
        <v>189007</v>
      </c>
      <c r="E17" s="135">
        <f t="shared" si="2"/>
        <v>19.915135418264924</v>
      </c>
      <c r="F17" s="111">
        <v>3406</v>
      </c>
      <c r="G17" s="111">
        <v>1933</v>
      </c>
      <c r="H17" s="111">
        <f t="shared" si="0"/>
        <v>1473</v>
      </c>
      <c r="I17" s="133">
        <f t="shared" si="1"/>
        <v>76.202793585100864</v>
      </c>
    </row>
    <row r="18" spans="1:15" ht="15" customHeight="1" x14ac:dyDescent="0.25">
      <c r="B18" s="109" t="s">
        <v>32</v>
      </c>
      <c r="C18" s="134">
        <v>76888</v>
      </c>
      <c r="D18" s="111">
        <v>67401</v>
      </c>
      <c r="E18" s="135">
        <f t="shared" si="2"/>
        <v>14.075458821085746</v>
      </c>
      <c r="F18" s="111">
        <v>426</v>
      </c>
      <c r="G18" s="111">
        <v>308</v>
      </c>
      <c r="H18" s="111">
        <f t="shared" si="0"/>
        <v>118</v>
      </c>
      <c r="I18" s="133">
        <f t="shared" si="1"/>
        <v>38.311688311688329</v>
      </c>
    </row>
    <row r="19" spans="1:15" ht="15" customHeight="1" x14ac:dyDescent="0.25">
      <c r="B19" s="109" t="s">
        <v>21</v>
      </c>
      <c r="C19" s="134">
        <v>247526</v>
      </c>
      <c r="D19" s="111">
        <v>332778</v>
      </c>
      <c r="E19" s="135">
        <f t="shared" si="2"/>
        <v>-25.618280054570917</v>
      </c>
      <c r="F19" s="111">
        <v>429</v>
      </c>
      <c r="G19" s="111">
        <v>528</v>
      </c>
      <c r="H19" s="111">
        <f t="shared" si="0"/>
        <v>-99</v>
      </c>
      <c r="I19" s="133">
        <f t="shared" si="1"/>
        <v>-18.75</v>
      </c>
    </row>
    <row r="20" spans="1:15" ht="15" customHeight="1" x14ac:dyDescent="0.25">
      <c r="B20" s="109" t="s">
        <v>22</v>
      </c>
      <c r="C20" s="134">
        <v>25335</v>
      </c>
      <c r="D20" s="111">
        <v>22490</v>
      </c>
      <c r="E20" s="135">
        <f t="shared" si="2"/>
        <v>12.65006669630948</v>
      </c>
      <c r="F20" s="111">
        <v>3885</v>
      </c>
      <c r="G20" s="111">
        <v>3286</v>
      </c>
      <c r="H20" s="111">
        <f t="shared" si="0"/>
        <v>599</v>
      </c>
      <c r="I20" s="133">
        <f t="shared" si="1"/>
        <v>18.2288496652465</v>
      </c>
    </row>
    <row r="21" spans="1:15" ht="15" customHeight="1" x14ac:dyDescent="0.25">
      <c r="B21" s="109" t="s">
        <v>57</v>
      </c>
      <c r="C21" s="134">
        <v>468</v>
      </c>
      <c r="D21" s="111">
        <v>730</v>
      </c>
      <c r="E21" s="135">
        <f t="shared" si="2"/>
        <v>-35.890410958904113</v>
      </c>
      <c r="F21" s="111">
        <v>18</v>
      </c>
      <c r="G21" s="111">
        <v>67</v>
      </c>
      <c r="H21" s="111">
        <f t="shared" si="0"/>
        <v>-49</v>
      </c>
      <c r="I21" s="133">
        <f t="shared" si="1"/>
        <v>-73.134328358208961</v>
      </c>
    </row>
    <row r="22" spans="1:15" ht="15" customHeight="1" x14ac:dyDescent="0.25">
      <c r="B22" s="109" t="s">
        <v>23</v>
      </c>
      <c r="C22" s="134" t="s">
        <v>5</v>
      </c>
      <c r="D22" s="111" t="s">
        <v>5</v>
      </c>
      <c r="E22" s="135" t="s">
        <v>5</v>
      </c>
      <c r="F22" s="111">
        <v>1439</v>
      </c>
      <c r="G22" s="111">
        <v>6619</v>
      </c>
      <c r="H22" s="111">
        <f t="shared" si="0"/>
        <v>-5180</v>
      </c>
      <c r="I22" s="133">
        <f>(F22/G22*100)-100</f>
        <v>-78.259555824142623</v>
      </c>
    </row>
    <row r="23" spans="1:15" ht="15" customHeight="1" x14ac:dyDescent="0.25">
      <c r="B23" s="109" t="s">
        <v>25</v>
      </c>
      <c r="C23" s="134">
        <v>46607</v>
      </c>
      <c r="D23" s="111">
        <v>30819</v>
      </c>
      <c r="E23" s="135">
        <f t="shared" si="2"/>
        <v>51.228138485998898</v>
      </c>
      <c r="F23" s="111">
        <v>576</v>
      </c>
      <c r="G23" s="111">
        <v>344</v>
      </c>
      <c r="H23" s="111">
        <f t="shared" si="0"/>
        <v>232</v>
      </c>
      <c r="I23" s="133">
        <f t="shared" si="1"/>
        <v>67.441860465116292</v>
      </c>
    </row>
    <row r="24" spans="1:15" ht="15" customHeight="1" x14ac:dyDescent="0.25">
      <c r="B24" s="109" t="s">
        <v>28</v>
      </c>
      <c r="C24" s="134" t="s">
        <v>5</v>
      </c>
      <c r="D24" s="111" t="s">
        <v>5</v>
      </c>
      <c r="E24" s="135" t="s">
        <v>5</v>
      </c>
      <c r="F24" s="111">
        <v>12000</v>
      </c>
      <c r="G24" s="111">
        <v>6664</v>
      </c>
      <c r="H24" s="111">
        <f t="shared" si="0"/>
        <v>5336</v>
      </c>
      <c r="I24" s="133">
        <f t="shared" si="1"/>
        <v>80.072028811524632</v>
      </c>
    </row>
    <row r="25" spans="1:15" ht="15" customHeight="1" x14ac:dyDescent="0.25">
      <c r="B25" s="109" t="s">
        <v>27</v>
      </c>
      <c r="C25" s="134">
        <v>90631</v>
      </c>
      <c r="D25" s="111">
        <v>82518</v>
      </c>
      <c r="E25" s="135">
        <f t="shared" si="2"/>
        <v>9.8317942751884573</v>
      </c>
      <c r="F25" s="111">
        <v>408</v>
      </c>
      <c r="G25" s="111">
        <v>321</v>
      </c>
      <c r="H25" s="111">
        <f t="shared" si="0"/>
        <v>87</v>
      </c>
      <c r="I25" s="133">
        <f t="shared" si="1"/>
        <v>27.102803738317746</v>
      </c>
    </row>
    <row r="26" spans="1:15" ht="15" customHeight="1" x14ac:dyDescent="0.25">
      <c r="B26" s="109" t="s">
        <v>30</v>
      </c>
      <c r="C26" s="134">
        <v>143506</v>
      </c>
      <c r="D26" s="111">
        <v>137685</v>
      </c>
      <c r="E26" s="135">
        <f t="shared" si="2"/>
        <v>4.2277662780985565</v>
      </c>
      <c r="F26" s="111">
        <v>7675</v>
      </c>
      <c r="G26" s="111">
        <v>7542</v>
      </c>
      <c r="H26" s="111">
        <f t="shared" si="0"/>
        <v>133</v>
      </c>
      <c r="I26" s="133">
        <f t="shared" si="1"/>
        <v>1.7634579687085647</v>
      </c>
      <c r="K26" s="177"/>
    </row>
    <row r="27" spans="1:15" ht="15" customHeight="1" thickBot="1" x14ac:dyDescent="0.3">
      <c r="B27" s="112" t="s">
        <v>3</v>
      </c>
      <c r="C27" s="136" t="s">
        <v>5</v>
      </c>
      <c r="D27" s="114" t="s">
        <v>5</v>
      </c>
      <c r="E27" s="137" t="s">
        <v>5</v>
      </c>
      <c r="F27" s="114" t="s">
        <v>5</v>
      </c>
      <c r="G27" s="114" t="s">
        <v>5</v>
      </c>
      <c r="H27" s="114" t="s">
        <v>5</v>
      </c>
      <c r="I27" s="138" t="s">
        <v>5</v>
      </c>
    </row>
    <row r="28" spans="1:15" ht="15" customHeight="1" x14ac:dyDescent="0.25">
      <c r="B28" s="3"/>
      <c r="C28" s="4"/>
      <c r="D28" s="4"/>
      <c r="E28" s="4"/>
    </row>
    <row r="29" spans="1:15" ht="15" customHeight="1" x14ac:dyDescent="0.25">
      <c r="A29" s="83" t="s">
        <v>7</v>
      </c>
      <c r="B29" s="220" t="s">
        <v>158</v>
      </c>
      <c r="C29" s="220"/>
      <c r="D29" s="220"/>
      <c r="E29" s="220"/>
      <c r="F29" s="220"/>
      <c r="G29" s="220"/>
      <c r="H29" s="220"/>
      <c r="I29" s="220"/>
      <c r="J29" s="4"/>
      <c r="K29" s="4"/>
      <c r="L29"/>
      <c r="M29"/>
      <c r="N29"/>
      <c r="O29"/>
    </row>
    <row r="30" spans="1:15" ht="75" customHeight="1" x14ac:dyDescent="0.25">
      <c r="A30" s="83" t="s">
        <v>8</v>
      </c>
      <c r="B30" s="228" t="s">
        <v>68</v>
      </c>
      <c r="C30" s="228"/>
      <c r="D30" s="228"/>
      <c r="E30" s="228"/>
      <c r="F30" s="228"/>
      <c r="G30" s="228"/>
      <c r="H30" s="228"/>
      <c r="I30" s="228"/>
    </row>
    <row r="31" spans="1:15" s="87" customFormat="1" ht="15" customHeight="1" x14ac:dyDescent="0.25">
      <c r="A31" s="4" t="s">
        <v>31</v>
      </c>
      <c r="B31" s="204" t="s">
        <v>164</v>
      </c>
      <c r="C31" s="205"/>
    </row>
    <row r="32" spans="1:15" s="87" customFormat="1" ht="15" customHeight="1" x14ac:dyDescent="0.25">
      <c r="A32" s="99" t="s">
        <v>1</v>
      </c>
      <c r="B32" s="206" t="s">
        <v>144</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2:I2"/>
    <mergeCell ref="B29:I29"/>
    <mergeCell ref="B30:I30"/>
    <mergeCell ref="B31:C31"/>
    <mergeCell ref="B3:B4"/>
    <mergeCell ref="C3:E3"/>
    <mergeCell ref="F3:I3"/>
  </mergeCells>
  <hyperlinks>
    <hyperlink ref="C1" location="Índice!A1" display="[índice Ç]" xr:uid="{00000000-0004-0000-0300-000000000000}"/>
    <hyperlink ref="B32" r:id="rId1" xr:uid="{59FE3390-E002-4F3B-AAA1-7B988EF40542}"/>
    <hyperlink ref="B32:C32" r:id="rId2" display="ttp://www.observatorioemigracao.pt/np4/8218" xr:uid="{13C6C1A3-1CA5-4664-A711-8024346DAFAE}"/>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2"/>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16384" width="8.7109375" style="1"/>
  </cols>
  <sheetData>
    <row r="1" spans="1:15" ht="30" customHeight="1" x14ac:dyDescent="0.25">
      <c r="A1" s="24" t="s">
        <v>0</v>
      </c>
      <c r="B1" s="48"/>
      <c r="C1" s="35" t="s">
        <v>75</v>
      </c>
      <c r="D1" s="7"/>
      <c r="F1" s="35"/>
    </row>
    <row r="2" spans="1:15" ht="45" customHeight="1" thickBot="1" x14ac:dyDescent="0.3">
      <c r="B2" s="225" t="s">
        <v>106</v>
      </c>
      <c r="C2" s="226"/>
      <c r="D2" s="226"/>
      <c r="E2" s="226"/>
      <c r="F2" s="227"/>
    </row>
    <row r="3" spans="1:15" ht="30" customHeight="1" x14ac:dyDescent="0.25">
      <c r="B3" s="232" t="s">
        <v>9</v>
      </c>
      <c r="C3" s="234" t="s">
        <v>78</v>
      </c>
      <c r="D3" s="229" t="s">
        <v>79</v>
      </c>
      <c r="E3" s="230"/>
      <c r="F3" s="231"/>
    </row>
    <row r="4" spans="1:15" ht="45" customHeight="1" x14ac:dyDescent="0.25">
      <c r="B4" s="233"/>
      <c r="C4" s="235"/>
      <c r="D4" s="37" t="s">
        <v>80</v>
      </c>
      <c r="E4" s="45" t="s">
        <v>81</v>
      </c>
      <c r="F4" s="45" t="s">
        <v>82</v>
      </c>
      <c r="I4" s="97"/>
      <c r="J4" s="97"/>
    </row>
    <row r="5" spans="1:15" ht="15" customHeight="1" x14ac:dyDescent="0.25">
      <c r="B5" s="103" t="s">
        <v>20</v>
      </c>
      <c r="C5" s="183">
        <v>5510</v>
      </c>
      <c r="D5" s="105">
        <v>3380</v>
      </c>
      <c r="E5" s="105">
        <v>2130</v>
      </c>
      <c r="F5" s="172">
        <f>+E5*100/C5</f>
        <v>38.656987295825772</v>
      </c>
    </row>
    <row r="6" spans="1:15" ht="15" customHeight="1" x14ac:dyDescent="0.25">
      <c r="B6" s="106" t="s">
        <v>4</v>
      </c>
      <c r="C6" s="184" t="s">
        <v>5</v>
      </c>
      <c r="D6" s="108" t="s">
        <v>5</v>
      </c>
      <c r="E6" s="108" t="s">
        <v>5</v>
      </c>
      <c r="F6" s="149" t="s">
        <v>5</v>
      </c>
    </row>
    <row r="7" spans="1:15" ht="15" customHeight="1" x14ac:dyDescent="0.25">
      <c r="B7" s="106" t="s">
        <v>14</v>
      </c>
      <c r="C7" s="184">
        <v>20</v>
      </c>
      <c r="D7" s="108">
        <v>12</v>
      </c>
      <c r="E7" s="108">
        <v>8</v>
      </c>
      <c r="F7" s="149">
        <f t="shared" ref="F7:F26" si="0">+E7*100/C7</f>
        <v>40</v>
      </c>
    </row>
    <row r="8" spans="1:15" ht="15" customHeight="1" x14ac:dyDescent="0.25">
      <c r="B8" s="106" t="s">
        <v>15</v>
      </c>
      <c r="C8" s="184">
        <v>669</v>
      </c>
      <c r="D8" s="108">
        <v>369</v>
      </c>
      <c r="E8" s="108">
        <v>300</v>
      </c>
      <c r="F8" s="149">
        <f t="shared" si="0"/>
        <v>44.843049327354258</v>
      </c>
    </row>
    <row r="9" spans="1:15" ht="15" customHeight="1" x14ac:dyDescent="0.25">
      <c r="B9" s="109" t="s">
        <v>29</v>
      </c>
      <c r="C9" s="185">
        <v>2907</v>
      </c>
      <c r="D9" s="111">
        <v>1766</v>
      </c>
      <c r="E9" s="111">
        <v>1141</v>
      </c>
      <c r="F9" s="149">
        <f t="shared" si="0"/>
        <v>39.250085999312006</v>
      </c>
    </row>
    <row r="10" spans="1:15" ht="15" customHeight="1" x14ac:dyDescent="0.25">
      <c r="B10" s="109" t="s">
        <v>16</v>
      </c>
      <c r="C10" s="185">
        <v>461</v>
      </c>
      <c r="D10" s="111">
        <v>398</v>
      </c>
      <c r="E10" s="111">
        <v>63</v>
      </c>
      <c r="F10" s="149">
        <f>+E10*100/C10</f>
        <v>13.66594360086768</v>
      </c>
    </row>
    <row r="11" spans="1:15" ht="15" customHeight="1" x14ac:dyDescent="0.25">
      <c r="B11" s="109" t="s">
        <v>6</v>
      </c>
      <c r="C11" s="185" t="s">
        <v>5</v>
      </c>
      <c r="D11" s="111" t="s">
        <v>5</v>
      </c>
      <c r="E11" s="111" t="s">
        <v>5</v>
      </c>
      <c r="F11" s="149" t="s">
        <v>5</v>
      </c>
    </row>
    <row r="12" spans="1:15" ht="15" customHeight="1" x14ac:dyDescent="0.25">
      <c r="B12" s="109" t="s">
        <v>17</v>
      </c>
      <c r="C12" s="185" t="s">
        <v>5</v>
      </c>
      <c r="D12" s="111" t="s">
        <v>5</v>
      </c>
      <c r="E12" s="111" t="s">
        <v>5</v>
      </c>
      <c r="F12" s="149" t="s">
        <v>5</v>
      </c>
    </row>
    <row r="13" spans="1:15" ht="15" customHeight="1" x14ac:dyDescent="0.25">
      <c r="B13" s="109" t="s">
        <v>18</v>
      </c>
      <c r="C13" s="185">
        <v>1609</v>
      </c>
      <c r="D13" s="111">
        <v>1052</v>
      </c>
      <c r="E13" s="111">
        <v>557</v>
      </c>
      <c r="F13" s="149">
        <f t="shared" si="0"/>
        <v>34.617775015537603</v>
      </c>
    </row>
    <row r="14" spans="1:15" ht="15" customHeight="1" x14ac:dyDescent="0.25">
      <c r="B14" s="109" t="s">
        <v>26</v>
      </c>
      <c r="C14" s="185">
        <v>8272</v>
      </c>
      <c r="D14" s="111">
        <v>4766</v>
      </c>
      <c r="E14" s="111">
        <v>3506</v>
      </c>
      <c r="F14" s="149">
        <f t="shared" si="0"/>
        <v>42.383945841392652</v>
      </c>
    </row>
    <row r="15" spans="1:15" ht="15" customHeight="1" x14ac:dyDescent="0.25">
      <c r="B15" s="109" t="s">
        <v>36</v>
      </c>
      <c r="C15" s="185" t="s">
        <v>5</v>
      </c>
      <c r="D15" s="111" t="s">
        <v>5</v>
      </c>
      <c r="E15" s="111" t="s">
        <v>5</v>
      </c>
      <c r="F15" s="149" t="s">
        <v>5</v>
      </c>
    </row>
    <row r="16" spans="1:15" ht="15" customHeight="1" x14ac:dyDescent="0.25">
      <c r="B16" s="109" t="s">
        <v>19</v>
      </c>
      <c r="C16" s="185">
        <v>5998</v>
      </c>
      <c r="D16" s="111">
        <v>3103</v>
      </c>
      <c r="E16" s="111">
        <v>2895</v>
      </c>
      <c r="F16" s="149">
        <f t="shared" si="0"/>
        <v>48.266088696232075</v>
      </c>
      <c r="H16" s="81"/>
      <c r="I16" s="81"/>
      <c r="J16" s="81"/>
      <c r="K16" s="81"/>
      <c r="L16" s="81"/>
      <c r="M16" s="81"/>
      <c r="N16" s="81"/>
      <c r="O16" s="81"/>
    </row>
    <row r="17" spans="1:15" ht="15" customHeight="1" x14ac:dyDescent="0.25">
      <c r="B17" s="109" t="s">
        <v>24</v>
      </c>
      <c r="C17" s="185">
        <v>3406</v>
      </c>
      <c r="D17" s="111">
        <v>1926</v>
      </c>
      <c r="E17" s="111">
        <v>1480</v>
      </c>
      <c r="F17" s="149">
        <f t="shared" si="0"/>
        <v>43.452730475631242</v>
      </c>
    </row>
    <row r="18" spans="1:15" ht="15" customHeight="1" x14ac:dyDescent="0.25">
      <c r="B18" s="109" t="s">
        <v>32</v>
      </c>
      <c r="C18" s="185" t="s">
        <v>5</v>
      </c>
      <c r="D18" s="111" t="s">
        <v>5</v>
      </c>
      <c r="E18" s="111" t="s">
        <v>5</v>
      </c>
      <c r="F18" s="149" t="s">
        <v>5</v>
      </c>
    </row>
    <row r="19" spans="1:15" ht="15" customHeight="1" x14ac:dyDescent="0.25">
      <c r="B19" s="109" t="s">
        <v>21</v>
      </c>
      <c r="C19" s="185">
        <v>429</v>
      </c>
      <c r="D19" s="111">
        <v>229</v>
      </c>
      <c r="E19" s="111">
        <v>200</v>
      </c>
      <c r="F19" s="149">
        <f t="shared" si="0"/>
        <v>46.620046620046622</v>
      </c>
    </row>
    <row r="20" spans="1:15" ht="15" customHeight="1" x14ac:dyDescent="0.25">
      <c r="B20" s="109" t="s">
        <v>22</v>
      </c>
      <c r="C20" s="185">
        <v>3885</v>
      </c>
      <c r="D20" s="111">
        <v>2261</v>
      </c>
      <c r="E20" s="111">
        <v>1624</v>
      </c>
      <c r="F20" s="149">
        <f t="shared" si="0"/>
        <v>41.801801801801801</v>
      </c>
    </row>
    <row r="21" spans="1:15" ht="15" customHeight="1" x14ac:dyDescent="0.25">
      <c r="B21" s="109" t="s">
        <v>57</v>
      </c>
      <c r="C21" s="185">
        <v>18</v>
      </c>
      <c r="D21" s="111">
        <v>11</v>
      </c>
      <c r="E21" s="111">
        <v>7</v>
      </c>
      <c r="F21" s="149">
        <f t="shared" si="0"/>
        <v>38.888888888888886</v>
      </c>
    </row>
    <row r="22" spans="1:15" ht="15" customHeight="1" x14ac:dyDescent="0.25">
      <c r="B22" s="109" t="s">
        <v>23</v>
      </c>
      <c r="C22" s="185" t="s">
        <v>5</v>
      </c>
      <c r="D22" s="111" t="s">
        <v>5</v>
      </c>
      <c r="E22" s="111" t="s">
        <v>5</v>
      </c>
      <c r="F22" s="149" t="s">
        <v>5</v>
      </c>
    </row>
    <row r="23" spans="1:15" ht="15" customHeight="1" x14ac:dyDescent="0.25">
      <c r="B23" s="109" t="s">
        <v>25</v>
      </c>
      <c r="C23" s="185" t="s">
        <v>5</v>
      </c>
      <c r="D23" s="111" t="s">
        <v>5</v>
      </c>
      <c r="E23" s="111" t="s">
        <v>5</v>
      </c>
      <c r="F23" s="149" t="s">
        <v>5</v>
      </c>
    </row>
    <row r="24" spans="1:15" ht="15" customHeight="1" x14ac:dyDescent="0.25">
      <c r="B24" s="109" t="s">
        <v>28</v>
      </c>
      <c r="C24" s="185">
        <v>6665</v>
      </c>
      <c r="D24" s="111">
        <v>3799</v>
      </c>
      <c r="E24" s="111">
        <v>2866</v>
      </c>
      <c r="F24" s="149">
        <f t="shared" si="0"/>
        <v>43.000750187546885</v>
      </c>
    </row>
    <row r="25" spans="1:15" ht="15" customHeight="1" x14ac:dyDescent="0.25">
      <c r="B25" s="109" t="s">
        <v>27</v>
      </c>
      <c r="C25" s="185">
        <v>408</v>
      </c>
      <c r="D25" s="111">
        <v>221</v>
      </c>
      <c r="E25" s="111">
        <v>187</v>
      </c>
      <c r="F25" s="149">
        <f t="shared" si="0"/>
        <v>45.833333333333336</v>
      </c>
    </row>
    <row r="26" spans="1:15" ht="15" customHeight="1" x14ac:dyDescent="0.25">
      <c r="B26" s="109" t="s">
        <v>30</v>
      </c>
      <c r="C26" s="185">
        <v>7675</v>
      </c>
      <c r="D26" s="111">
        <v>4637</v>
      </c>
      <c r="E26" s="111">
        <v>3038</v>
      </c>
      <c r="F26" s="149">
        <f t="shared" si="0"/>
        <v>39.583061889250814</v>
      </c>
    </row>
    <row r="27" spans="1:15" ht="15" customHeight="1" thickBot="1" x14ac:dyDescent="0.3">
      <c r="B27" s="112" t="s">
        <v>3</v>
      </c>
      <c r="C27" s="186" t="s">
        <v>5</v>
      </c>
      <c r="D27" s="114" t="s">
        <v>5</v>
      </c>
      <c r="E27" s="114" t="s">
        <v>5</v>
      </c>
      <c r="F27" s="153" t="s">
        <v>5</v>
      </c>
      <c r="K27" s="187"/>
    </row>
    <row r="28" spans="1:15" ht="15" customHeight="1" x14ac:dyDescent="0.25">
      <c r="B28" s="3"/>
      <c r="C28" s="4"/>
      <c r="D28" s="4"/>
      <c r="E28" s="4"/>
    </row>
    <row r="29" spans="1:15" ht="15" customHeight="1" x14ac:dyDescent="0.25">
      <c r="A29" s="83" t="s">
        <v>7</v>
      </c>
      <c r="B29" s="220" t="s">
        <v>127</v>
      </c>
      <c r="C29" s="213"/>
      <c r="D29" s="213"/>
      <c r="E29" s="213"/>
      <c r="F29" s="213"/>
      <c r="G29" s="3"/>
      <c r="H29" s="3"/>
      <c r="I29" s="4"/>
      <c r="J29" s="4"/>
      <c r="N29"/>
      <c r="O29"/>
    </row>
    <row r="30" spans="1:15" ht="75" customHeight="1" x14ac:dyDescent="0.25">
      <c r="A30" s="83" t="s">
        <v>8</v>
      </c>
      <c r="B30" s="228" t="s">
        <v>92</v>
      </c>
      <c r="C30" s="213"/>
      <c r="D30" s="213"/>
      <c r="E30" s="213"/>
      <c r="F30" s="223"/>
    </row>
    <row r="31" spans="1:15" s="87" customFormat="1" ht="15" customHeight="1" x14ac:dyDescent="0.25">
      <c r="A31" s="4" t="s">
        <v>31</v>
      </c>
      <c r="B31" s="204" t="s">
        <v>164</v>
      </c>
      <c r="C31" s="205"/>
    </row>
    <row r="32" spans="1:15" s="87" customFormat="1" ht="15" customHeight="1" x14ac:dyDescent="0.25">
      <c r="A32" s="99" t="s">
        <v>1</v>
      </c>
      <c r="B32" s="206" t="s">
        <v>144</v>
      </c>
      <c r="C32" s="206"/>
      <c r="D32" s="206"/>
      <c r="E32" s="188"/>
      <c r="F32" s="188"/>
      <c r="G32" s="188"/>
      <c r="H32" s="100"/>
    </row>
    <row r="33" spans="11:13" ht="15" customHeight="1" x14ac:dyDescent="0.25"/>
    <row r="34" spans="11:13" ht="15" customHeight="1" x14ac:dyDescent="0.25"/>
    <row r="35" spans="11:13" ht="15" customHeight="1" x14ac:dyDescent="0.25"/>
    <row r="36" spans="11:13" ht="15" customHeight="1" x14ac:dyDescent="0.25">
      <c r="K36" s="4"/>
      <c r="L36"/>
      <c r="M36"/>
    </row>
    <row r="37" spans="11:13" ht="15" customHeight="1" x14ac:dyDescent="0.25"/>
    <row r="38" spans="11:13" ht="15" customHeight="1" x14ac:dyDescent="0.25"/>
    <row r="39" spans="11:13" ht="15" customHeight="1" x14ac:dyDescent="0.25"/>
    <row r="40" spans="11:13" ht="15" customHeight="1" x14ac:dyDescent="0.25">
      <c r="K40" s="87"/>
      <c r="L40" s="87"/>
      <c r="M40" s="87"/>
    </row>
    <row r="41" spans="11:13" ht="15" customHeight="1" x14ac:dyDescent="0.25"/>
    <row r="42" spans="11:13" ht="12" customHeight="1" x14ac:dyDescent="0.25">
      <c r="K42" s="87"/>
      <c r="L42" s="87"/>
      <c r="M42" s="87"/>
    </row>
  </sheetData>
  <sortState xmlns:xlrd2="http://schemas.microsoft.com/office/spreadsheetml/2017/richdata2" ref="K28:M42">
    <sortCondition descending="1" ref="L28:L42"/>
  </sortState>
  <mergeCells count="8">
    <mergeCell ref="B32:D32"/>
    <mergeCell ref="B31:C31"/>
    <mergeCell ref="B2:F2"/>
    <mergeCell ref="B3:B4"/>
    <mergeCell ref="C3:C4"/>
    <mergeCell ref="D3:F3"/>
    <mergeCell ref="B29:F29"/>
    <mergeCell ref="B30:F30"/>
  </mergeCells>
  <hyperlinks>
    <hyperlink ref="C1" location="Índice!A1" display="[índice Ç]" xr:uid="{00000000-0004-0000-0400-000000000000}"/>
    <hyperlink ref="B32" r:id="rId1" xr:uid="{0B592E1F-69F1-4285-9FE3-830F9F83712A}"/>
    <hyperlink ref="B32:C32" r:id="rId2" display="ttp://www.observatorioemigracao.pt/np4/8218" xr:uid="{AD554B45-B2B2-4B3B-A257-35DC42B143D3}"/>
  </hyperlinks>
  <pageMargins left="0.7" right="0.7" top="0.75" bottom="0.75" header="0.3" footer="0.3"/>
  <pageSetup paperSize="9" orientation="portrait" horizontalDpi="4294967293"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1"/>
  <sheetViews>
    <sheetView showGridLines="0" workbookViewId="0">
      <selection activeCell="C1" sqref="C1"/>
    </sheetView>
  </sheetViews>
  <sheetFormatPr defaultColWidth="8.7109375" defaultRowHeight="12" customHeight="1" x14ac:dyDescent="0.25"/>
  <cols>
    <col min="1" max="1" width="12.7109375" style="82" customWidth="1"/>
    <col min="2" max="7" width="18.7109375" style="1" customWidth="1"/>
    <col min="8" max="8" width="18.7109375" customWidth="1"/>
    <col min="9" max="16384" width="8.7109375" style="1"/>
  </cols>
  <sheetData>
    <row r="1" spans="1:17" ht="30" customHeight="1" x14ac:dyDescent="0.25">
      <c r="A1" s="24" t="s">
        <v>0</v>
      </c>
      <c r="B1" s="48"/>
      <c r="C1" s="35" t="s">
        <v>75</v>
      </c>
      <c r="D1" s="7"/>
      <c r="H1" s="35"/>
    </row>
    <row r="2" spans="1:17" ht="45" customHeight="1" thickBot="1" x14ac:dyDescent="0.3">
      <c r="B2" s="225" t="s">
        <v>107</v>
      </c>
      <c r="C2" s="226"/>
      <c r="D2" s="226"/>
      <c r="E2" s="226"/>
      <c r="F2" s="226"/>
      <c r="G2" s="226"/>
      <c r="H2" s="227"/>
    </row>
    <row r="3" spans="1:17" ht="30" customHeight="1" x14ac:dyDescent="0.25">
      <c r="B3" s="232" t="s">
        <v>9</v>
      </c>
      <c r="C3" s="234" t="s">
        <v>78</v>
      </c>
      <c r="D3" s="229" t="s">
        <v>83</v>
      </c>
      <c r="E3" s="230"/>
      <c r="F3" s="230"/>
      <c r="G3" s="230"/>
      <c r="H3" s="231"/>
      <c r="J3" s="97"/>
      <c r="K3" s="97"/>
      <c r="L3" s="97"/>
      <c r="M3" s="97"/>
    </row>
    <row r="4" spans="1:17" ht="45" customHeight="1" x14ac:dyDescent="0.25">
      <c r="B4" s="233"/>
      <c r="C4" s="235"/>
      <c r="D4" s="37" t="s">
        <v>87</v>
      </c>
      <c r="E4" s="45" t="s">
        <v>86</v>
      </c>
      <c r="F4" s="45" t="s">
        <v>85</v>
      </c>
      <c r="G4" s="45" t="s">
        <v>84</v>
      </c>
      <c r="H4" s="45" t="s">
        <v>91</v>
      </c>
    </row>
    <row r="5" spans="1:17" ht="15" customHeight="1" x14ac:dyDescent="0.25">
      <c r="B5" s="103" t="s">
        <v>20</v>
      </c>
      <c r="C5" s="183">
        <v>5510</v>
      </c>
      <c r="D5" s="179">
        <v>460</v>
      </c>
      <c r="E5" s="179">
        <v>3400</v>
      </c>
      <c r="F5" s="179">
        <v>1505</v>
      </c>
      <c r="G5" s="179">
        <v>140</v>
      </c>
      <c r="H5" s="172">
        <f>(E5+F5)/C5*100</f>
        <v>89.019963702359348</v>
      </c>
      <c r="K5" s="187"/>
    </row>
    <row r="6" spans="1:17" ht="15" customHeight="1" x14ac:dyDescent="0.25">
      <c r="B6" s="106" t="s">
        <v>4</v>
      </c>
      <c r="C6" s="184" t="s">
        <v>5</v>
      </c>
      <c r="D6" s="180" t="s">
        <v>5</v>
      </c>
      <c r="E6" s="180" t="s">
        <v>5</v>
      </c>
      <c r="F6" s="180" t="s">
        <v>5</v>
      </c>
      <c r="G6" s="180" t="s">
        <v>5</v>
      </c>
      <c r="H6" s="149" t="s">
        <v>5</v>
      </c>
    </row>
    <row r="7" spans="1:17" ht="15" customHeight="1" x14ac:dyDescent="0.25">
      <c r="B7" s="106" t="s">
        <v>14</v>
      </c>
      <c r="C7" s="184" t="s">
        <v>5</v>
      </c>
      <c r="D7" s="180" t="s">
        <v>5</v>
      </c>
      <c r="E7" s="180" t="s">
        <v>5</v>
      </c>
      <c r="F7" s="180" t="s">
        <v>5</v>
      </c>
      <c r="G7" s="180" t="s">
        <v>5</v>
      </c>
      <c r="H7" s="149" t="s">
        <v>5</v>
      </c>
    </row>
    <row r="8" spans="1:17" ht="15" customHeight="1" x14ac:dyDescent="0.25">
      <c r="B8" s="106" t="s">
        <v>15</v>
      </c>
      <c r="C8" s="184">
        <v>669</v>
      </c>
      <c r="D8" s="180">
        <v>47</v>
      </c>
      <c r="E8" s="180">
        <v>486</v>
      </c>
      <c r="F8" s="180">
        <v>131</v>
      </c>
      <c r="G8" s="180">
        <v>5</v>
      </c>
      <c r="H8" s="149">
        <f t="shared" ref="H8" si="0">(E8+F8)/C8*100</f>
        <v>92.2272047832586</v>
      </c>
    </row>
    <row r="9" spans="1:17" ht="15" customHeight="1" x14ac:dyDescent="0.25">
      <c r="B9" s="109" t="s">
        <v>29</v>
      </c>
      <c r="C9" s="185" t="s">
        <v>5</v>
      </c>
      <c r="D9" s="181" t="s">
        <v>5</v>
      </c>
      <c r="E9" s="181" t="s">
        <v>5</v>
      </c>
      <c r="F9" s="181" t="s">
        <v>5</v>
      </c>
      <c r="G9" s="181" t="s">
        <v>5</v>
      </c>
      <c r="H9" s="149" t="s">
        <v>5</v>
      </c>
    </row>
    <row r="10" spans="1:17" ht="15" customHeight="1" x14ac:dyDescent="0.25">
      <c r="B10" s="109" t="s">
        <v>16</v>
      </c>
      <c r="C10" s="185" t="s">
        <v>5</v>
      </c>
      <c r="D10" s="181" t="s">
        <v>5</v>
      </c>
      <c r="E10" s="181" t="s">
        <v>5</v>
      </c>
      <c r="F10" s="181" t="s">
        <v>5</v>
      </c>
      <c r="G10" s="181" t="s">
        <v>5</v>
      </c>
      <c r="H10" s="149" t="s">
        <v>5</v>
      </c>
    </row>
    <row r="11" spans="1:17" ht="15" customHeight="1" x14ac:dyDescent="0.25">
      <c r="B11" s="109" t="s">
        <v>6</v>
      </c>
      <c r="C11" s="185" t="s">
        <v>5</v>
      </c>
      <c r="D11" s="181" t="s">
        <v>5</v>
      </c>
      <c r="E11" s="181" t="s">
        <v>5</v>
      </c>
      <c r="F11" s="181" t="s">
        <v>5</v>
      </c>
      <c r="G11" s="181" t="s">
        <v>5</v>
      </c>
      <c r="H11" s="149" t="s">
        <v>5</v>
      </c>
    </row>
    <row r="12" spans="1:17" ht="15" customHeight="1" x14ac:dyDescent="0.25">
      <c r="B12" s="109" t="s">
        <v>17</v>
      </c>
      <c r="C12" s="185" t="s">
        <v>5</v>
      </c>
      <c r="D12" s="181" t="s">
        <v>5</v>
      </c>
      <c r="E12" s="181" t="s">
        <v>5</v>
      </c>
      <c r="F12" s="181" t="s">
        <v>5</v>
      </c>
      <c r="G12" s="181" t="s">
        <v>5</v>
      </c>
      <c r="H12" s="149" t="s">
        <v>5</v>
      </c>
    </row>
    <row r="13" spans="1:17" ht="15" customHeight="1" x14ac:dyDescent="0.25">
      <c r="B13" s="109" t="s">
        <v>18</v>
      </c>
      <c r="C13" s="185">
        <v>1609</v>
      </c>
      <c r="D13" s="181">
        <v>164</v>
      </c>
      <c r="E13" s="181">
        <v>1072</v>
      </c>
      <c r="F13" s="181">
        <v>361</v>
      </c>
      <c r="G13" s="181">
        <v>12</v>
      </c>
      <c r="H13" s="149">
        <f t="shared" ref="H13" si="1">(E13+F13)/C13*100</f>
        <v>89.061528899937841</v>
      </c>
    </row>
    <row r="14" spans="1:17" ht="15" customHeight="1" x14ac:dyDescent="0.25">
      <c r="B14" s="109" t="s">
        <v>26</v>
      </c>
      <c r="C14" s="185">
        <v>8272</v>
      </c>
      <c r="D14" s="181">
        <v>876</v>
      </c>
      <c r="E14" s="181">
        <v>6918</v>
      </c>
      <c r="F14" s="181" t="s">
        <v>5</v>
      </c>
      <c r="G14" s="181">
        <v>478</v>
      </c>
      <c r="H14" s="149">
        <f>(E14)/C14*100</f>
        <v>83.631528046421664</v>
      </c>
    </row>
    <row r="15" spans="1:17" ht="15" customHeight="1" x14ac:dyDescent="0.25">
      <c r="B15" s="109" t="s">
        <v>36</v>
      </c>
      <c r="C15" s="185" t="s">
        <v>5</v>
      </c>
      <c r="D15" s="181" t="s">
        <v>5</v>
      </c>
      <c r="E15" s="181" t="s">
        <v>5</v>
      </c>
      <c r="F15" s="181" t="s">
        <v>5</v>
      </c>
      <c r="G15" s="181" t="s">
        <v>5</v>
      </c>
      <c r="H15" s="149" t="s">
        <v>5</v>
      </c>
      <c r="K15" s="187"/>
    </row>
    <row r="16" spans="1:17" ht="15" customHeight="1" x14ac:dyDescent="0.25">
      <c r="B16" s="109" t="s">
        <v>19</v>
      </c>
      <c r="C16" s="185" t="s">
        <v>5</v>
      </c>
      <c r="D16" s="181" t="s">
        <v>5</v>
      </c>
      <c r="E16" s="181" t="s">
        <v>5</v>
      </c>
      <c r="F16" s="181" t="s">
        <v>5</v>
      </c>
      <c r="G16" s="181" t="s">
        <v>5</v>
      </c>
      <c r="H16" s="149" t="s">
        <v>5</v>
      </c>
      <c r="K16" s="4"/>
      <c r="L16" s="4"/>
      <c r="M16" s="4"/>
      <c r="N16"/>
      <c r="O16"/>
      <c r="P16" s="81"/>
      <c r="Q16" s="81"/>
    </row>
    <row r="17" spans="1:17" ht="15" customHeight="1" x14ac:dyDescent="0.25">
      <c r="B17" s="109" t="s">
        <v>24</v>
      </c>
      <c r="C17" s="185">
        <v>3406</v>
      </c>
      <c r="D17" s="181">
        <v>230</v>
      </c>
      <c r="E17" s="181">
        <v>2693</v>
      </c>
      <c r="F17" s="181">
        <v>467</v>
      </c>
      <c r="G17" s="181">
        <v>16</v>
      </c>
      <c r="H17" s="149">
        <f t="shared" ref="H17" si="2">(E17+F17)/C17*100</f>
        <v>92.777451556077509</v>
      </c>
    </row>
    <row r="18" spans="1:17" ht="15" customHeight="1" x14ac:dyDescent="0.25">
      <c r="B18" s="109" t="s">
        <v>32</v>
      </c>
      <c r="C18" s="185" t="s">
        <v>5</v>
      </c>
      <c r="D18" s="181" t="s">
        <v>5</v>
      </c>
      <c r="E18" s="181" t="s">
        <v>5</v>
      </c>
      <c r="F18" s="181" t="s">
        <v>5</v>
      </c>
      <c r="G18" s="181" t="s">
        <v>5</v>
      </c>
      <c r="H18" s="149" t="s">
        <v>5</v>
      </c>
      <c r="K18" s="87"/>
      <c r="L18" s="87"/>
      <c r="M18" s="87"/>
      <c r="N18" s="87"/>
      <c r="O18" s="87"/>
    </row>
    <row r="19" spans="1:17" ht="15" customHeight="1" x14ac:dyDescent="0.25">
      <c r="B19" s="109" t="s">
        <v>21</v>
      </c>
      <c r="C19" s="185">
        <v>429</v>
      </c>
      <c r="D19" s="181">
        <v>44</v>
      </c>
      <c r="E19" s="181">
        <v>228</v>
      </c>
      <c r="F19" s="181">
        <v>148</v>
      </c>
      <c r="G19" s="181">
        <v>9</v>
      </c>
      <c r="H19" s="149">
        <f t="shared" ref="H19:H20" si="3">(E19+F19)/C19*100</f>
        <v>87.645687645687644</v>
      </c>
      <c r="K19" s="87"/>
      <c r="L19" s="87"/>
      <c r="M19" s="87"/>
      <c r="N19" s="87"/>
      <c r="O19" s="87"/>
    </row>
    <row r="20" spans="1:17" ht="15" customHeight="1" x14ac:dyDescent="0.25">
      <c r="B20" s="109" t="s">
        <v>22</v>
      </c>
      <c r="C20" s="185">
        <v>3885</v>
      </c>
      <c r="D20" s="181">
        <v>581</v>
      </c>
      <c r="E20" s="181">
        <v>2201</v>
      </c>
      <c r="F20" s="181">
        <v>997</v>
      </c>
      <c r="G20" s="181">
        <v>106</v>
      </c>
      <c r="H20" s="149">
        <f t="shared" si="3"/>
        <v>82.316602316602314</v>
      </c>
    </row>
    <row r="21" spans="1:17" ht="15" customHeight="1" x14ac:dyDescent="0.25">
      <c r="B21" s="109" t="s">
        <v>57</v>
      </c>
      <c r="C21" s="185" t="s">
        <v>5</v>
      </c>
      <c r="D21" s="181" t="s">
        <v>5</v>
      </c>
      <c r="E21" s="181" t="s">
        <v>5</v>
      </c>
      <c r="F21" s="181" t="s">
        <v>5</v>
      </c>
      <c r="G21" s="181" t="s">
        <v>5</v>
      </c>
      <c r="H21" s="149" t="s">
        <v>5</v>
      </c>
    </row>
    <row r="22" spans="1:17" ht="15" customHeight="1" x14ac:dyDescent="0.25">
      <c r="B22" s="109" t="s">
        <v>23</v>
      </c>
      <c r="C22" s="185" t="s">
        <v>5</v>
      </c>
      <c r="D22" s="181" t="s">
        <v>5</v>
      </c>
      <c r="E22" s="181" t="s">
        <v>5</v>
      </c>
      <c r="F22" s="181" t="s">
        <v>5</v>
      </c>
      <c r="G22" s="181" t="s">
        <v>5</v>
      </c>
      <c r="H22" s="149" t="s">
        <v>5</v>
      </c>
    </row>
    <row r="23" spans="1:17" ht="15" customHeight="1" x14ac:dyDescent="0.25">
      <c r="B23" s="109" t="s">
        <v>25</v>
      </c>
      <c r="C23" s="185" t="s">
        <v>5</v>
      </c>
      <c r="D23" s="181" t="s">
        <v>5</v>
      </c>
      <c r="E23" s="181" t="s">
        <v>5</v>
      </c>
      <c r="F23" s="181" t="s">
        <v>5</v>
      </c>
      <c r="G23" s="181" t="s">
        <v>5</v>
      </c>
      <c r="H23" s="149" t="s">
        <v>5</v>
      </c>
    </row>
    <row r="24" spans="1:17" ht="15" customHeight="1" x14ac:dyDescent="0.25">
      <c r="B24" s="109" t="s">
        <v>28</v>
      </c>
      <c r="C24" s="185">
        <v>6665</v>
      </c>
      <c r="D24" s="181">
        <v>170</v>
      </c>
      <c r="E24" s="181">
        <v>4655</v>
      </c>
      <c r="F24" s="181">
        <v>1698</v>
      </c>
      <c r="G24" s="181">
        <v>141</v>
      </c>
      <c r="H24" s="149">
        <f t="shared" ref="H24:H26" si="4">(E24+F24)/C24*100</f>
        <v>95.318829707426858</v>
      </c>
    </row>
    <row r="25" spans="1:17" ht="15" customHeight="1" x14ac:dyDescent="0.25">
      <c r="B25" s="109" t="s">
        <v>27</v>
      </c>
      <c r="C25" s="185">
        <v>408</v>
      </c>
      <c r="D25" s="181">
        <v>29</v>
      </c>
      <c r="E25" s="181">
        <v>298</v>
      </c>
      <c r="F25" s="181">
        <v>78</v>
      </c>
      <c r="G25" s="181">
        <v>3</v>
      </c>
      <c r="H25" s="149">
        <f t="shared" si="4"/>
        <v>92.156862745098039</v>
      </c>
    </row>
    <row r="26" spans="1:17" ht="15" customHeight="1" x14ac:dyDescent="0.25">
      <c r="B26" s="109" t="s">
        <v>30</v>
      </c>
      <c r="C26" s="185">
        <v>7675</v>
      </c>
      <c r="D26" s="181">
        <v>945</v>
      </c>
      <c r="E26" s="181">
        <v>4663</v>
      </c>
      <c r="F26" s="181">
        <v>2020</v>
      </c>
      <c r="G26" s="181">
        <v>47</v>
      </c>
      <c r="H26" s="149">
        <f t="shared" si="4"/>
        <v>87.074918566775239</v>
      </c>
    </row>
    <row r="27" spans="1:17" ht="15" customHeight="1" thickBot="1" x14ac:dyDescent="0.3">
      <c r="B27" s="112" t="s">
        <v>3</v>
      </c>
      <c r="C27" s="186" t="s">
        <v>5</v>
      </c>
      <c r="D27" s="182" t="s">
        <v>5</v>
      </c>
      <c r="E27" s="182" t="s">
        <v>5</v>
      </c>
      <c r="F27" s="182" t="s">
        <v>5</v>
      </c>
      <c r="G27" s="182" t="s">
        <v>5</v>
      </c>
      <c r="H27" s="153" t="s">
        <v>5</v>
      </c>
    </row>
    <row r="28" spans="1:17" ht="15" customHeight="1" x14ac:dyDescent="0.25">
      <c r="B28" s="3"/>
      <c r="C28" s="4"/>
      <c r="D28" s="4"/>
      <c r="E28" s="4"/>
      <c r="F28" s="4"/>
      <c r="G28" s="4"/>
    </row>
    <row r="29" spans="1:17" ht="60" customHeight="1" x14ac:dyDescent="0.25">
      <c r="A29" s="83" t="s">
        <v>7</v>
      </c>
      <c r="B29" s="220" t="s">
        <v>108</v>
      </c>
      <c r="C29" s="213"/>
      <c r="D29" s="213"/>
      <c r="E29" s="213"/>
      <c r="F29" s="213"/>
      <c r="G29" s="213"/>
      <c r="H29" s="213"/>
      <c r="I29" s="3"/>
      <c r="J29" s="3"/>
      <c r="P29"/>
      <c r="Q29"/>
    </row>
    <row r="30" spans="1:17" ht="45" customHeight="1" x14ac:dyDescent="0.25">
      <c r="A30" s="83" t="s">
        <v>8</v>
      </c>
      <c r="B30" s="228" t="s">
        <v>94</v>
      </c>
      <c r="C30" s="213"/>
      <c r="D30" s="213"/>
      <c r="E30" s="213"/>
      <c r="F30" s="213"/>
      <c r="G30" s="213"/>
      <c r="H30" s="223"/>
    </row>
    <row r="31" spans="1:17" s="87" customFormat="1" ht="15" customHeight="1" x14ac:dyDescent="0.25">
      <c r="A31" s="4" t="s">
        <v>31</v>
      </c>
      <c r="B31" s="204" t="s">
        <v>164</v>
      </c>
      <c r="C31" s="205"/>
    </row>
    <row r="32" spans="1:17" s="87" customFormat="1" ht="15" customHeight="1" x14ac:dyDescent="0.25">
      <c r="A32" s="99" t="s">
        <v>1</v>
      </c>
      <c r="B32" s="206" t="s">
        <v>144</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K6:O14">
    <sortCondition ref="M6:M14"/>
  </sortState>
  <mergeCells count="8">
    <mergeCell ref="B32:D32"/>
    <mergeCell ref="B31:C31"/>
    <mergeCell ref="B2:H2"/>
    <mergeCell ref="B3:B4"/>
    <mergeCell ref="C3:C4"/>
    <mergeCell ref="D3:H3"/>
    <mergeCell ref="B29:H29"/>
    <mergeCell ref="B30:H30"/>
  </mergeCells>
  <hyperlinks>
    <hyperlink ref="C1" location="Índice!A1" display="[índice Ç]" xr:uid="{00000000-0004-0000-0500-000000000000}"/>
    <hyperlink ref="B32" r:id="rId1" xr:uid="{14D421CA-FFE9-458E-9A5D-7A7AC5C9DC33}"/>
    <hyperlink ref="B32:C32" r:id="rId2" display="ttp://www.observatorioemigracao.pt/np4/8218" xr:uid="{E14C77A3-F4B3-426D-9E4A-4240A29BDB2C}"/>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showGridLines="0" zoomScaleNormal="100" workbookViewId="0">
      <selection activeCell="C1" sqref="C1"/>
    </sheetView>
  </sheetViews>
  <sheetFormatPr defaultColWidth="8.7109375" defaultRowHeight="12" customHeight="1" x14ac:dyDescent="0.25"/>
  <cols>
    <col min="1" max="1" width="12.7109375" style="1" customWidth="1"/>
    <col min="2" max="9" width="18.7109375" style="1" customWidth="1"/>
    <col min="10" max="10" width="9.7109375" customWidth="1"/>
    <col min="11" max="16384" width="8.7109375" style="1"/>
  </cols>
  <sheetData>
    <row r="1" spans="1:13" ht="30" customHeight="1" x14ac:dyDescent="0.25">
      <c r="A1" s="24" t="s">
        <v>0</v>
      </c>
      <c r="B1" s="48"/>
      <c r="C1" s="35" t="s">
        <v>75</v>
      </c>
      <c r="D1" s="33"/>
      <c r="E1" s="33"/>
      <c r="F1" s="7"/>
      <c r="G1" s="7"/>
      <c r="H1" s="35"/>
      <c r="I1" s="35"/>
    </row>
    <row r="2" spans="1:13" s="20" customFormat="1" ht="30" customHeight="1" thickBot="1" x14ac:dyDescent="0.3">
      <c r="B2" s="214" t="s">
        <v>109</v>
      </c>
      <c r="C2" s="215"/>
      <c r="D2" s="215"/>
      <c r="E2" s="215"/>
      <c r="F2" s="215"/>
      <c r="G2" s="215"/>
      <c r="H2" s="215"/>
      <c r="I2" s="215"/>
      <c r="J2"/>
    </row>
    <row r="3" spans="1:13" s="20" customFormat="1" ht="30" customHeight="1" x14ac:dyDescent="0.25">
      <c r="B3" s="232" t="s">
        <v>9</v>
      </c>
      <c r="C3" s="242" t="s">
        <v>12</v>
      </c>
      <c r="D3" s="244" t="s">
        <v>13</v>
      </c>
      <c r="E3" s="245"/>
      <c r="F3" s="236" t="s">
        <v>33</v>
      </c>
      <c r="G3" s="247"/>
      <c r="H3" s="247"/>
      <c r="I3" s="248"/>
      <c r="J3"/>
    </row>
    <row r="4" spans="1:13" s="20" customFormat="1" ht="45" customHeight="1" x14ac:dyDescent="0.25">
      <c r="B4" s="246"/>
      <c r="C4" s="243"/>
      <c r="D4" s="37" t="s">
        <v>2</v>
      </c>
      <c r="E4" s="38" t="s">
        <v>43</v>
      </c>
      <c r="F4" s="37" t="s">
        <v>2</v>
      </c>
      <c r="G4" s="38" t="s">
        <v>43</v>
      </c>
      <c r="H4" s="45" t="s">
        <v>44</v>
      </c>
      <c r="I4" s="45" t="s">
        <v>45</v>
      </c>
      <c r="J4"/>
    </row>
    <row r="5" spans="1:13" ht="15" customHeight="1" x14ac:dyDescent="0.25">
      <c r="B5" s="103" t="s">
        <v>20</v>
      </c>
      <c r="C5" s="139">
        <v>83273548</v>
      </c>
      <c r="D5" s="104">
        <v>10252330</v>
      </c>
      <c r="E5" s="130">
        <f t="shared" ref="E5:E27" si="0">D5/C5*100</f>
        <v>12.31162865787825</v>
      </c>
      <c r="F5" s="140">
        <v>115165</v>
      </c>
      <c r="G5" s="141">
        <f t="shared" ref="G5:G17" si="1">F5/C5*100</f>
        <v>0.13829721774314216</v>
      </c>
      <c r="H5" s="141">
        <f t="shared" ref="H5" si="2">F5/D5*100</f>
        <v>1.1233056290618815</v>
      </c>
      <c r="I5" s="142" t="s">
        <v>5</v>
      </c>
      <c r="M5" s="46"/>
    </row>
    <row r="6" spans="1:13" ht="15" customHeight="1" x14ac:dyDescent="0.25">
      <c r="B6" s="106" t="s">
        <v>4</v>
      </c>
      <c r="C6" s="143" t="s">
        <v>5</v>
      </c>
      <c r="D6" s="107" t="s">
        <v>5</v>
      </c>
      <c r="E6" s="133" t="s">
        <v>5</v>
      </c>
      <c r="F6" s="144" t="s">
        <v>5</v>
      </c>
      <c r="G6" s="145" t="s">
        <v>5</v>
      </c>
      <c r="H6" s="145" t="s">
        <v>5</v>
      </c>
      <c r="I6" s="146" t="s">
        <v>5</v>
      </c>
      <c r="M6" s="46"/>
    </row>
    <row r="7" spans="1:13" ht="15" customHeight="1" x14ac:dyDescent="0.25">
      <c r="A7" s="78"/>
      <c r="B7" s="106" t="s">
        <v>14</v>
      </c>
      <c r="C7" s="143">
        <v>25738140</v>
      </c>
      <c r="D7" s="107">
        <v>7503250</v>
      </c>
      <c r="E7" s="133">
        <f t="shared" si="0"/>
        <v>29.152261973864469</v>
      </c>
      <c r="F7" s="144">
        <v>18380</v>
      </c>
      <c r="G7" s="145">
        <f t="shared" si="1"/>
        <v>7.1411531680222434E-2</v>
      </c>
      <c r="H7" s="145">
        <f t="shared" ref="H7:H17" si="3">F7/D7*100</f>
        <v>0.24496051710925265</v>
      </c>
      <c r="I7" s="146" t="s">
        <v>5</v>
      </c>
    </row>
    <row r="8" spans="1:13" ht="15" customHeight="1" x14ac:dyDescent="0.25">
      <c r="B8" s="106" t="s">
        <v>15</v>
      </c>
      <c r="C8" s="143">
        <v>8932664</v>
      </c>
      <c r="D8" s="107">
        <v>1797573</v>
      </c>
      <c r="E8" s="133">
        <f t="shared" si="0"/>
        <v>20.123593588653957</v>
      </c>
      <c r="F8" s="144">
        <v>3105</v>
      </c>
      <c r="G8" s="145">
        <f t="shared" si="1"/>
        <v>3.4760067097564622E-2</v>
      </c>
      <c r="H8" s="145">
        <f t="shared" si="3"/>
        <v>0.17273290152889478</v>
      </c>
      <c r="I8" s="146" t="s">
        <v>5</v>
      </c>
    </row>
    <row r="9" spans="1:13" ht="15" customHeight="1" x14ac:dyDescent="0.25">
      <c r="B9" s="109" t="s">
        <v>29</v>
      </c>
      <c r="C9" s="147">
        <v>11566041</v>
      </c>
      <c r="D9" s="110">
        <v>2075859</v>
      </c>
      <c r="E9" s="133">
        <f t="shared" si="0"/>
        <v>17.947878621561173</v>
      </c>
      <c r="F9" s="148">
        <v>37798</v>
      </c>
      <c r="G9" s="133">
        <f t="shared" si="1"/>
        <v>0.32680153909189841</v>
      </c>
      <c r="H9" s="133">
        <f t="shared" si="3"/>
        <v>1.8208365789776666</v>
      </c>
      <c r="I9" s="149" t="s">
        <v>5</v>
      </c>
    </row>
    <row r="10" spans="1:13" ht="15" customHeight="1" x14ac:dyDescent="0.25">
      <c r="B10" s="109" t="s">
        <v>16</v>
      </c>
      <c r="C10" s="147">
        <v>190755799</v>
      </c>
      <c r="D10" s="110">
        <v>592570</v>
      </c>
      <c r="E10" s="133">
        <f t="shared" si="0"/>
        <v>0.31064324288248768</v>
      </c>
      <c r="F10" s="148">
        <v>137973</v>
      </c>
      <c r="G10" s="133">
        <f t="shared" si="1"/>
        <v>7.2329649071376331E-2</v>
      </c>
      <c r="H10" s="133">
        <f t="shared" si="3"/>
        <v>23.283831446073883</v>
      </c>
      <c r="I10" s="149" t="s">
        <v>40</v>
      </c>
    </row>
    <row r="11" spans="1:13" ht="15" customHeight="1" x14ac:dyDescent="0.25">
      <c r="B11" s="109" t="s">
        <v>6</v>
      </c>
      <c r="C11" s="147">
        <v>543492</v>
      </c>
      <c r="D11" s="110">
        <v>14347</v>
      </c>
      <c r="E11" s="133" t="s">
        <v>5</v>
      </c>
      <c r="F11" s="148">
        <v>1090</v>
      </c>
      <c r="G11" s="133">
        <f t="shared" si="1"/>
        <v>0.20055492997137031</v>
      </c>
      <c r="H11" s="133">
        <f t="shared" si="3"/>
        <v>7.5974071234404406</v>
      </c>
      <c r="I11" s="149" t="s">
        <v>55</v>
      </c>
    </row>
    <row r="12" spans="1:13" ht="15" customHeight="1" x14ac:dyDescent="0.25">
      <c r="B12" s="109" t="s">
        <v>17</v>
      </c>
      <c r="C12" s="147">
        <v>36328475</v>
      </c>
      <c r="D12" s="110">
        <v>9606600</v>
      </c>
      <c r="E12" s="133">
        <f t="shared" si="0"/>
        <v>26.443719423950498</v>
      </c>
      <c r="F12" s="148">
        <v>133695</v>
      </c>
      <c r="G12" s="133">
        <f t="shared" si="1"/>
        <v>0.36801709953418082</v>
      </c>
      <c r="H12" s="133">
        <f>F12/D12*100</f>
        <v>1.3916994566235714</v>
      </c>
      <c r="I12" s="149" t="s">
        <v>5</v>
      </c>
    </row>
    <row r="13" spans="1:13" ht="15" customHeight="1" x14ac:dyDescent="0.25">
      <c r="B13" s="109" t="s">
        <v>18</v>
      </c>
      <c r="C13" s="147">
        <v>5840045</v>
      </c>
      <c r="D13" s="110">
        <v>721660</v>
      </c>
      <c r="E13" s="133">
        <f t="shared" si="0"/>
        <v>12.357096563468261</v>
      </c>
      <c r="F13" s="148">
        <v>3156</v>
      </c>
      <c r="G13" s="133">
        <f t="shared" si="1"/>
        <v>5.404067948106564E-2</v>
      </c>
      <c r="H13" s="133">
        <f t="shared" si="3"/>
        <v>0.43732505612061079</v>
      </c>
      <c r="I13" s="149" t="s">
        <v>5</v>
      </c>
    </row>
    <row r="14" spans="1:13" ht="15" customHeight="1" x14ac:dyDescent="0.25">
      <c r="B14" s="109" t="s">
        <v>26</v>
      </c>
      <c r="C14" s="147">
        <v>47385107</v>
      </c>
      <c r="D14" s="110">
        <v>7322408</v>
      </c>
      <c r="E14" s="133">
        <f t="shared" si="0"/>
        <v>15.45297344163431</v>
      </c>
      <c r="F14" s="148">
        <v>93902</v>
      </c>
      <c r="G14" s="133">
        <f t="shared" si="1"/>
        <v>0.19816774920440719</v>
      </c>
      <c r="H14" s="133">
        <f t="shared" si="3"/>
        <v>1.2823923496205072</v>
      </c>
      <c r="I14" s="149" t="s">
        <v>5</v>
      </c>
    </row>
    <row r="15" spans="1:13" ht="15" customHeight="1" x14ac:dyDescent="0.25">
      <c r="B15" s="109" t="s">
        <v>36</v>
      </c>
      <c r="C15" s="147">
        <v>326195440</v>
      </c>
      <c r="D15" s="110">
        <v>49266476</v>
      </c>
      <c r="E15" s="133">
        <f t="shared" si="0"/>
        <v>15.103361346804848</v>
      </c>
      <c r="F15" s="148">
        <v>162121</v>
      </c>
      <c r="G15" s="133">
        <f t="shared" si="1"/>
        <v>4.9700572147789675E-2</v>
      </c>
      <c r="H15" s="133">
        <f t="shared" si="3"/>
        <v>0.32906960911919092</v>
      </c>
      <c r="I15" s="149" t="s">
        <v>5</v>
      </c>
    </row>
    <row r="16" spans="1:13" ht="15" customHeight="1" x14ac:dyDescent="0.25">
      <c r="B16" s="109" t="s">
        <v>19</v>
      </c>
      <c r="C16" s="147">
        <v>67626396</v>
      </c>
      <c r="D16" s="110">
        <v>6963500</v>
      </c>
      <c r="E16" s="133">
        <f t="shared" si="0"/>
        <v>10.297014792862834</v>
      </c>
      <c r="F16" s="148">
        <v>598500</v>
      </c>
      <c r="G16" s="133">
        <f t="shared" si="1"/>
        <v>0.88500945695819733</v>
      </c>
      <c r="H16" s="133">
        <f t="shared" si="3"/>
        <v>8.5948158253751714</v>
      </c>
      <c r="I16" s="149" t="s">
        <v>56</v>
      </c>
    </row>
    <row r="17" spans="1:13" ht="15" customHeight="1" x14ac:dyDescent="0.25">
      <c r="B17" s="109" t="s">
        <v>24</v>
      </c>
      <c r="C17" s="147">
        <v>17475415</v>
      </c>
      <c r="D17" s="110">
        <v>2312921</v>
      </c>
      <c r="E17" s="133">
        <f t="shared" si="0"/>
        <v>13.235285113400741</v>
      </c>
      <c r="F17" s="148">
        <v>19816</v>
      </c>
      <c r="G17" s="133">
        <f t="shared" si="1"/>
        <v>0.11339358750564721</v>
      </c>
      <c r="H17" s="133">
        <f t="shared" si="3"/>
        <v>0.85675213290899255</v>
      </c>
      <c r="I17" s="149" t="s">
        <v>5</v>
      </c>
    </row>
    <row r="18" spans="1:13" ht="15" customHeight="1" x14ac:dyDescent="0.25">
      <c r="B18" s="109" t="s">
        <v>32</v>
      </c>
      <c r="C18" s="147">
        <v>4761865</v>
      </c>
      <c r="D18" s="110">
        <v>810406</v>
      </c>
      <c r="E18" s="133">
        <f t="shared" si="0"/>
        <v>17.018668105878685</v>
      </c>
      <c r="F18" s="148">
        <v>3866</v>
      </c>
      <c r="G18" s="133">
        <f>F18/C18*100</f>
        <v>8.1186677908760538E-2</v>
      </c>
      <c r="H18" s="133">
        <f>F18/D18*100</f>
        <v>0.47704483925341129</v>
      </c>
      <c r="I18" s="149" t="s">
        <v>5</v>
      </c>
    </row>
    <row r="19" spans="1:13" ht="15" customHeight="1" x14ac:dyDescent="0.25">
      <c r="B19" s="109" t="s">
        <v>21</v>
      </c>
      <c r="C19" s="147">
        <v>59236213</v>
      </c>
      <c r="D19" s="110">
        <v>6262000</v>
      </c>
      <c r="E19" s="133">
        <f t="shared" si="0"/>
        <v>10.571236213226527</v>
      </c>
      <c r="F19" s="148">
        <v>7000</v>
      </c>
      <c r="G19" s="133">
        <f t="shared" ref="G19:G27" si="4">F19/C19*100</f>
        <v>1.1817095735002506E-2</v>
      </c>
      <c r="H19" s="133">
        <f t="shared" ref="H19:H27" si="5">F19/D19*100</f>
        <v>0.11178537208559565</v>
      </c>
      <c r="I19" s="149" t="s">
        <v>5</v>
      </c>
    </row>
    <row r="20" spans="1:13" ht="15" customHeight="1" x14ac:dyDescent="0.25">
      <c r="B20" s="109" t="s">
        <v>22</v>
      </c>
      <c r="C20" s="147">
        <v>602000</v>
      </c>
      <c r="D20" s="110" t="s">
        <v>5</v>
      </c>
      <c r="E20" s="133" t="s">
        <v>5</v>
      </c>
      <c r="F20" s="148">
        <v>72821</v>
      </c>
      <c r="G20" s="133">
        <f t="shared" si="4"/>
        <v>12.096511627906976</v>
      </c>
      <c r="H20" s="133" t="s">
        <v>5</v>
      </c>
      <c r="I20" s="149" t="s">
        <v>5</v>
      </c>
    </row>
    <row r="21" spans="1:13" ht="15" customHeight="1" x14ac:dyDescent="0.25">
      <c r="B21" s="109" t="s">
        <v>57</v>
      </c>
      <c r="C21" s="147">
        <v>682070</v>
      </c>
      <c r="D21" s="110">
        <v>400689</v>
      </c>
      <c r="E21" s="133">
        <f t="shared" si="0"/>
        <v>58.746023135455303</v>
      </c>
      <c r="F21" s="148">
        <v>2213</v>
      </c>
      <c r="G21" s="133">
        <f t="shared" si="4"/>
        <v>0.32445350183998706</v>
      </c>
      <c r="H21" s="133">
        <f t="shared" si="5"/>
        <v>0.55229866554859253</v>
      </c>
      <c r="I21" s="149" t="s">
        <v>55</v>
      </c>
    </row>
    <row r="22" spans="1:13" ht="15" customHeight="1" x14ac:dyDescent="0.25">
      <c r="B22" s="109" t="s">
        <v>23</v>
      </c>
      <c r="C22" s="147">
        <v>20252223</v>
      </c>
      <c r="D22" s="110">
        <v>342117</v>
      </c>
      <c r="E22" s="133">
        <f t="shared" si="0"/>
        <v>1.6892812211281694</v>
      </c>
      <c r="F22" s="148">
        <v>3767</v>
      </c>
      <c r="G22" s="133">
        <f t="shared" si="4"/>
        <v>1.8600427222236295E-2</v>
      </c>
      <c r="H22" s="133">
        <f t="shared" si="5"/>
        <v>1.1010853012273578</v>
      </c>
      <c r="I22" s="149" t="s">
        <v>5</v>
      </c>
    </row>
    <row r="23" spans="1:13" ht="15" customHeight="1" x14ac:dyDescent="0.25">
      <c r="B23" s="109" t="s">
        <v>25</v>
      </c>
      <c r="C23" s="147">
        <v>5391372</v>
      </c>
      <c r="D23" s="110">
        <v>878153</v>
      </c>
      <c r="E23" s="133">
        <f t="shared" si="0"/>
        <v>16.28811738459153</v>
      </c>
      <c r="F23" s="148">
        <v>3752</v>
      </c>
      <c r="G23" s="133">
        <f t="shared" si="4"/>
        <v>6.9592675111270375E-2</v>
      </c>
      <c r="H23" s="133">
        <f t="shared" si="5"/>
        <v>0.42726039767557583</v>
      </c>
      <c r="I23" s="149" t="s">
        <v>5</v>
      </c>
    </row>
    <row r="24" spans="1:13" ht="15" customHeight="1" x14ac:dyDescent="0.25">
      <c r="B24" s="109" t="s">
        <v>28</v>
      </c>
      <c r="C24" s="147">
        <v>59597538</v>
      </c>
      <c r="D24" s="110">
        <v>10017971</v>
      </c>
      <c r="E24" s="133">
        <f t="shared" si="0"/>
        <v>16.809370548159222</v>
      </c>
      <c r="F24" s="148">
        <v>156295</v>
      </c>
      <c r="G24" s="133">
        <f t="shared" si="4"/>
        <v>0.26225076613064113</v>
      </c>
      <c r="H24" s="133">
        <f t="shared" si="5"/>
        <v>1.5601462611540802</v>
      </c>
      <c r="I24" s="149" t="s">
        <v>5</v>
      </c>
    </row>
    <row r="25" spans="1:13" ht="15" customHeight="1" x14ac:dyDescent="0.25">
      <c r="B25" s="109" t="s">
        <v>27</v>
      </c>
      <c r="C25" s="147">
        <v>10452326</v>
      </c>
      <c r="D25" s="110">
        <v>2090503</v>
      </c>
      <c r="E25" s="133">
        <f t="shared" si="0"/>
        <v>20.000361641992413</v>
      </c>
      <c r="F25" s="148">
        <v>4478</v>
      </c>
      <c r="G25" s="133">
        <f t="shared" si="4"/>
        <v>4.2842138678032049E-2</v>
      </c>
      <c r="H25" s="133">
        <f t="shared" si="5"/>
        <v>0.21420682008110012</v>
      </c>
      <c r="I25" s="149" t="s">
        <v>5</v>
      </c>
    </row>
    <row r="26" spans="1:13" ht="15" customHeight="1" x14ac:dyDescent="0.25">
      <c r="B26" s="109" t="s">
        <v>30</v>
      </c>
      <c r="C26" s="147">
        <v>8738791</v>
      </c>
      <c r="D26" s="110">
        <v>2672440</v>
      </c>
      <c r="E26" s="133">
        <f t="shared" si="0"/>
        <v>30.581347007841249</v>
      </c>
      <c r="F26" s="148">
        <v>207251</v>
      </c>
      <c r="G26" s="133">
        <f t="shared" si="4"/>
        <v>2.3716209713677787</v>
      </c>
      <c r="H26" s="133">
        <f t="shared" si="5"/>
        <v>7.7551226594423071</v>
      </c>
      <c r="I26" s="149" t="s">
        <v>56</v>
      </c>
    </row>
    <row r="27" spans="1:13" ht="15" customHeight="1" thickBot="1" x14ac:dyDescent="0.3">
      <c r="B27" s="112" t="s">
        <v>3</v>
      </c>
      <c r="C27" s="150">
        <v>27150095</v>
      </c>
      <c r="D27" s="113">
        <v>1156578</v>
      </c>
      <c r="E27" s="151">
        <f t="shared" si="0"/>
        <v>4.2599408952344371</v>
      </c>
      <c r="F27" s="152">
        <v>37326</v>
      </c>
      <c r="G27" s="138">
        <f t="shared" si="4"/>
        <v>0.13748018192938183</v>
      </c>
      <c r="H27" s="138">
        <f t="shared" si="5"/>
        <v>3.2272790940170055</v>
      </c>
      <c r="I27" s="153" t="s">
        <v>5</v>
      </c>
    </row>
    <row r="28" spans="1:13" ht="15" customHeight="1" x14ac:dyDescent="0.25">
      <c r="B28" s="3"/>
      <c r="C28" s="3"/>
      <c r="D28" s="3"/>
      <c r="E28" s="3"/>
      <c r="F28" s="4"/>
      <c r="G28" s="4"/>
      <c r="H28" s="4"/>
      <c r="I28" s="4"/>
    </row>
    <row r="29" spans="1:13" ht="15" customHeight="1" x14ac:dyDescent="0.25">
      <c r="A29" s="26" t="s">
        <v>7</v>
      </c>
      <c r="B29" s="220" t="s">
        <v>154</v>
      </c>
      <c r="C29" s="213"/>
      <c r="D29" s="213"/>
      <c r="E29" s="213"/>
      <c r="F29" s="213"/>
      <c r="G29" s="213"/>
      <c r="H29" s="239"/>
      <c r="I29" s="239"/>
      <c r="K29"/>
      <c r="L29"/>
      <c r="M29"/>
    </row>
    <row r="30" spans="1:13" ht="72" customHeight="1" x14ac:dyDescent="0.25">
      <c r="A30" s="26" t="s">
        <v>8</v>
      </c>
      <c r="B30" s="240" t="s">
        <v>63</v>
      </c>
      <c r="C30" s="241"/>
      <c r="D30" s="241"/>
      <c r="E30" s="241"/>
      <c r="F30" s="223"/>
      <c r="G30" s="223"/>
      <c r="H30" s="223"/>
      <c r="I30" s="223"/>
    </row>
    <row r="31" spans="1:13" s="87" customFormat="1" ht="15" customHeight="1" x14ac:dyDescent="0.25">
      <c r="A31" s="4" t="s">
        <v>31</v>
      </c>
      <c r="B31" s="204" t="s">
        <v>164</v>
      </c>
      <c r="C31" s="205"/>
    </row>
    <row r="32" spans="1:13" s="87" customFormat="1" ht="15" customHeight="1" x14ac:dyDescent="0.25">
      <c r="A32" s="99" t="s">
        <v>1</v>
      </c>
      <c r="B32" s="206" t="s">
        <v>144</v>
      </c>
      <c r="C32" s="206"/>
      <c r="D32" s="206"/>
      <c r="E32" s="188"/>
      <c r="F32" s="188"/>
      <c r="G32" s="188"/>
      <c r="H32" s="100"/>
    </row>
    <row r="33" ht="15" customHeight="1" x14ac:dyDescent="0.25"/>
  </sheetData>
  <sortState xmlns:xlrd2="http://schemas.microsoft.com/office/spreadsheetml/2017/richdata2" ref="B6:I27">
    <sortCondition ref="B5"/>
  </sortState>
  <mergeCells count="9">
    <mergeCell ref="B32:D32"/>
    <mergeCell ref="B29:I29"/>
    <mergeCell ref="B30:I30"/>
    <mergeCell ref="B31:C31"/>
    <mergeCell ref="B2:I2"/>
    <mergeCell ref="C3:C4"/>
    <mergeCell ref="D3:E3"/>
    <mergeCell ref="B3:B4"/>
    <mergeCell ref="F3:I3"/>
  </mergeCells>
  <hyperlinks>
    <hyperlink ref="C1" location="Índice!A1" display="[índice Ç]" xr:uid="{00000000-0004-0000-0600-000000000000}"/>
    <hyperlink ref="B32" r:id="rId1" xr:uid="{20977D11-6EE5-40EE-BF09-17C3E2037E62}"/>
    <hyperlink ref="B32:C32" r:id="rId2" display="ttp://www.observatorioemigracao.pt/np4/8218" xr:uid="{723A1583-F394-4540-9679-2E2AC29DCE83}"/>
  </hyperlinks>
  <printOptions horizontalCentered="1"/>
  <pageMargins left="0.23622047244094491" right="0.23622047244094491" top="0.74803149606299213" bottom="0.74803149606299213" header="0.31496062992125984" footer="0.31496062992125984"/>
  <pageSetup paperSize="9" scale="85" orientation="landscape"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1"/>
  <sheetViews>
    <sheetView showGridLines="0" workbookViewId="0">
      <selection activeCell="C1" sqref="C1"/>
    </sheetView>
  </sheetViews>
  <sheetFormatPr defaultColWidth="8.7109375" defaultRowHeight="12" customHeight="1" x14ac:dyDescent="0.25"/>
  <cols>
    <col min="1" max="1" width="12.7109375" style="82" customWidth="1"/>
    <col min="2" max="8" width="18.7109375" style="1" customWidth="1"/>
    <col min="9" max="9" width="18.7109375" customWidth="1"/>
    <col min="10" max="12" width="8.7109375" style="1"/>
    <col min="13" max="14" width="8.7109375" style="1" customWidth="1"/>
    <col min="15" max="16384" width="8.7109375" style="1"/>
  </cols>
  <sheetData>
    <row r="1" spans="1:18" ht="30" customHeight="1" x14ac:dyDescent="0.25">
      <c r="A1" s="24" t="s">
        <v>0</v>
      </c>
      <c r="B1" s="48"/>
      <c r="C1" s="35" t="s">
        <v>75</v>
      </c>
      <c r="D1" s="7"/>
      <c r="E1" s="7"/>
      <c r="F1" s="7"/>
      <c r="G1" s="7"/>
      <c r="I1" s="35"/>
    </row>
    <row r="2" spans="1:18" ht="30" customHeight="1" thickBot="1" x14ac:dyDescent="0.3">
      <c r="B2" s="225" t="s">
        <v>110</v>
      </c>
      <c r="C2" s="226"/>
      <c r="D2" s="226"/>
      <c r="E2" s="226"/>
      <c r="F2" s="226"/>
      <c r="G2" s="226"/>
      <c r="H2" s="226"/>
      <c r="I2" s="227"/>
    </row>
    <row r="3" spans="1:18" ht="30" customHeight="1" x14ac:dyDescent="0.25">
      <c r="B3" s="232" t="s">
        <v>9</v>
      </c>
      <c r="C3" s="236" t="s">
        <v>71</v>
      </c>
      <c r="D3" s="237"/>
      <c r="E3" s="238"/>
      <c r="F3" s="236" t="s">
        <v>33</v>
      </c>
      <c r="G3" s="237"/>
      <c r="H3" s="237"/>
      <c r="I3" s="237"/>
    </row>
    <row r="4" spans="1:18" ht="45" customHeight="1" x14ac:dyDescent="0.25">
      <c r="B4" s="233"/>
      <c r="C4" s="91">
        <v>2021</v>
      </c>
      <c r="D4" s="45">
        <v>2020</v>
      </c>
      <c r="E4" s="92" t="s">
        <v>66</v>
      </c>
      <c r="F4" s="91">
        <v>2021</v>
      </c>
      <c r="G4" s="45">
        <v>2020</v>
      </c>
      <c r="H4" s="45" t="s">
        <v>67</v>
      </c>
      <c r="I4" s="45" t="s">
        <v>66</v>
      </c>
    </row>
    <row r="5" spans="1:18" ht="15" customHeight="1" x14ac:dyDescent="0.25">
      <c r="B5" s="103" t="s">
        <v>20</v>
      </c>
      <c r="C5" s="127">
        <v>10252330</v>
      </c>
      <c r="D5" s="105">
        <v>9923125</v>
      </c>
      <c r="E5" s="128">
        <f>(C5/D5*100)-100</f>
        <v>3.3175536940228056</v>
      </c>
      <c r="F5" s="105">
        <v>115165</v>
      </c>
      <c r="G5" s="105">
        <v>114825</v>
      </c>
      <c r="H5" s="129">
        <f>F5-G5</f>
        <v>340</v>
      </c>
      <c r="I5" s="130">
        <f>(F5/G5*100)-100</f>
        <v>0.29610276507729338</v>
      </c>
      <c r="J5" s="97"/>
    </row>
    <row r="6" spans="1:18" ht="15" customHeight="1" x14ac:dyDescent="0.25">
      <c r="B6" s="106" t="s">
        <v>4</v>
      </c>
      <c r="C6" s="131" t="s">
        <v>5</v>
      </c>
      <c r="D6" s="108" t="s">
        <v>5</v>
      </c>
      <c r="E6" s="132" t="s">
        <v>5</v>
      </c>
      <c r="F6" s="108" t="s">
        <v>5</v>
      </c>
      <c r="G6" s="108" t="s">
        <v>5</v>
      </c>
      <c r="H6" s="111" t="s">
        <v>5</v>
      </c>
      <c r="I6" s="133" t="s">
        <v>5</v>
      </c>
      <c r="J6" s="97"/>
    </row>
    <row r="7" spans="1:18" ht="15" customHeight="1" x14ac:dyDescent="0.25">
      <c r="B7" s="106" t="s">
        <v>14</v>
      </c>
      <c r="C7" s="131">
        <v>7503250</v>
      </c>
      <c r="D7" s="108">
        <v>7653990</v>
      </c>
      <c r="E7" s="132">
        <f t="shared" ref="E7:E26" si="0">(C7/D7*100)-100</f>
        <v>-1.9694303232693073</v>
      </c>
      <c r="F7" s="108">
        <v>18380</v>
      </c>
      <c r="G7" s="108">
        <v>18610</v>
      </c>
      <c r="H7" s="111">
        <f t="shared" ref="H7:H26" si="1">F7-G7</f>
        <v>-230</v>
      </c>
      <c r="I7" s="133">
        <f t="shared" ref="I7:I26" si="2">(F7/G7*100)-100</f>
        <v>-1.2358946802794151</v>
      </c>
      <c r="J7" s="97"/>
    </row>
    <row r="8" spans="1:18" ht="15" customHeight="1" x14ac:dyDescent="0.25">
      <c r="B8" s="106" t="s">
        <v>15</v>
      </c>
      <c r="C8" s="131">
        <v>1797573</v>
      </c>
      <c r="D8" s="108">
        <v>1765311</v>
      </c>
      <c r="E8" s="132">
        <f t="shared" si="0"/>
        <v>1.827553331962477</v>
      </c>
      <c r="F8" s="131">
        <v>3105</v>
      </c>
      <c r="G8" s="108">
        <v>3020</v>
      </c>
      <c r="H8" s="111">
        <f t="shared" si="1"/>
        <v>85</v>
      </c>
      <c r="I8" s="133">
        <f t="shared" si="2"/>
        <v>2.8145695364238463</v>
      </c>
      <c r="J8" s="97"/>
    </row>
    <row r="9" spans="1:18" ht="15" customHeight="1" x14ac:dyDescent="0.25">
      <c r="B9" s="109" t="s">
        <v>29</v>
      </c>
      <c r="C9" s="134">
        <v>2075859</v>
      </c>
      <c r="D9" s="111">
        <v>2026370</v>
      </c>
      <c r="E9" s="135">
        <f t="shared" si="0"/>
        <v>2.4422489476255436</v>
      </c>
      <c r="F9" s="111">
        <v>37798</v>
      </c>
      <c r="G9" s="111">
        <v>37376</v>
      </c>
      <c r="H9" s="111">
        <f t="shared" si="1"/>
        <v>422</v>
      </c>
      <c r="I9" s="133">
        <f t="shared" si="2"/>
        <v>1.1290667808219155</v>
      </c>
      <c r="J9" s="97"/>
    </row>
    <row r="10" spans="1:18" ht="15" customHeight="1" x14ac:dyDescent="0.25">
      <c r="B10" s="109" t="s">
        <v>16</v>
      </c>
      <c r="C10" s="134" t="s">
        <v>5</v>
      </c>
      <c r="D10" s="111" t="s">
        <v>5</v>
      </c>
      <c r="E10" s="135" t="s">
        <v>5</v>
      </c>
      <c r="F10" s="111" t="s">
        <v>5</v>
      </c>
      <c r="G10" s="111" t="s">
        <v>5</v>
      </c>
      <c r="H10" s="111" t="s">
        <v>5</v>
      </c>
      <c r="I10" s="133" t="s">
        <v>5</v>
      </c>
      <c r="J10" s="97"/>
    </row>
    <row r="11" spans="1:18" ht="15" customHeight="1" x14ac:dyDescent="0.25">
      <c r="B11" s="109" t="s">
        <v>6</v>
      </c>
      <c r="C11" s="134" t="s">
        <v>5</v>
      </c>
      <c r="D11" s="111" t="s">
        <v>5</v>
      </c>
      <c r="E11" s="135" t="s">
        <v>5</v>
      </c>
      <c r="F11" s="111" t="s">
        <v>5</v>
      </c>
      <c r="G11" s="111" t="s">
        <v>5</v>
      </c>
      <c r="H11" s="111" t="s">
        <v>5</v>
      </c>
      <c r="I11" s="133" t="s">
        <v>5</v>
      </c>
      <c r="J11" s="97"/>
    </row>
    <row r="12" spans="1:18" ht="15" customHeight="1" x14ac:dyDescent="0.25">
      <c r="B12" s="109" t="s">
        <v>17</v>
      </c>
      <c r="C12" s="134" t="s">
        <v>5</v>
      </c>
      <c r="D12" s="111" t="s">
        <v>5</v>
      </c>
      <c r="E12" s="135" t="s">
        <v>5</v>
      </c>
      <c r="F12" s="111" t="s">
        <v>5</v>
      </c>
      <c r="G12" s="111" t="s">
        <v>5</v>
      </c>
      <c r="H12" s="111" t="s">
        <v>5</v>
      </c>
      <c r="I12" s="133" t="s">
        <v>5</v>
      </c>
      <c r="J12" s="97"/>
    </row>
    <row r="13" spans="1:18" ht="15" customHeight="1" x14ac:dyDescent="0.25">
      <c r="B13" s="109" t="s">
        <v>18</v>
      </c>
      <c r="C13" s="134">
        <v>746302</v>
      </c>
      <c r="D13" s="111">
        <v>716554</v>
      </c>
      <c r="E13" s="135">
        <f t="shared" si="0"/>
        <v>4.1515363810682828</v>
      </c>
      <c r="F13" s="111">
        <v>3156</v>
      </c>
      <c r="G13" s="111">
        <v>3033</v>
      </c>
      <c r="H13" s="111">
        <f t="shared" si="1"/>
        <v>123</v>
      </c>
      <c r="I13" s="133">
        <f t="shared" si="2"/>
        <v>4.0553907022749911</v>
      </c>
      <c r="J13" s="97"/>
    </row>
    <row r="14" spans="1:18" ht="15" customHeight="1" x14ac:dyDescent="0.25">
      <c r="B14" s="109" t="s">
        <v>26</v>
      </c>
      <c r="C14" s="134">
        <v>7322408</v>
      </c>
      <c r="D14" s="111">
        <v>7231195</v>
      </c>
      <c r="E14" s="135">
        <f t="shared" si="0"/>
        <v>1.2613821090428274</v>
      </c>
      <c r="F14" s="111">
        <v>93902</v>
      </c>
      <c r="G14" s="111">
        <v>95221</v>
      </c>
      <c r="H14" s="111">
        <f t="shared" si="1"/>
        <v>-1319</v>
      </c>
      <c r="I14" s="133">
        <f t="shared" si="2"/>
        <v>-1.3851986431564427</v>
      </c>
      <c r="J14" s="97"/>
    </row>
    <row r="15" spans="1:18" ht="15" customHeight="1" x14ac:dyDescent="0.25">
      <c r="B15" s="109" t="s">
        <v>36</v>
      </c>
      <c r="C15" s="134">
        <v>49266476</v>
      </c>
      <c r="D15" s="111">
        <v>49233777</v>
      </c>
      <c r="E15" s="135">
        <f t="shared" si="0"/>
        <v>6.6415786056793991E-2</v>
      </c>
      <c r="F15" s="111">
        <v>162121</v>
      </c>
      <c r="G15" s="111">
        <v>157418</v>
      </c>
      <c r="H15" s="111">
        <f t="shared" si="1"/>
        <v>4703</v>
      </c>
      <c r="I15" s="133">
        <f t="shared" si="2"/>
        <v>2.9875871882503873</v>
      </c>
      <c r="J15" s="97"/>
    </row>
    <row r="16" spans="1:18" ht="15" customHeight="1" x14ac:dyDescent="0.25">
      <c r="B16" s="109" t="s">
        <v>19</v>
      </c>
      <c r="C16" s="134">
        <v>6963500</v>
      </c>
      <c r="D16" s="111">
        <v>6848300</v>
      </c>
      <c r="E16" s="135">
        <f t="shared" si="0"/>
        <v>1.6821692974898781</v>
      </c>
      <c r="F16" s="111">
        <v>588700</v>
      </c>
      <c r="G16" s="111">
        <v>598500</v>
      </c>
      <c r="H16" s="111">
        <f t="shared" si="1"/>
        <v>-9800</v>
      </c>
      <c r="I16" s="133">
        <f t="shared" si="2"/>
        <v>-1.6374269005847992</v>
      </c>
      <c r="J16" s="97"/>
      <c r="K16" s="81"/>
      <c r="L16" s="81"/>
      <c r="M16" s="81"/>
      <c r="N16" s="81"/>
      <c r="O16" s="81"/>
      <c r="P16" s="81"/>
      <c r="Q16" s="81"/>
      <c r="R16" s="81"/>
    </row>
    <row r="17" spans="1:18" ht="15" customHeight="1" x14ac:dyDescent="0.25">
      <c r="B17" s="109" t="s">
        <v>24</v>
      </c>
      <c r="C17" s="134">
        <v>2312921</v>
      </c>
      <c r="D17" s="111">
        <v>2262256</v>
      </c>
      <c r="E17" s="135">
        <f t="shared" si="0"/>
        <v>2.2395785446032619</v>
      </c>
      <c r="F17" s="111">
        <v>19816</v>
      </c>
      <c r="G17" s="111">
        <v>19820</v>
      </c>
      <c r="H17" s="111">
        <f t="shared" si="1"/>
        <v>-4</v>
      </c>
      <c r="I17" s="133">
        <f t="shared" si="2"/>
        <v>-2.0181634712415075E-2</v>
      </c>
      <c r="J17" s="97"/>
    </row>
    <row r="18" spans="1:18" ht="15" customHeight="1" x14ac:dyDescent="0.25">
      <c r="B18" s="109" t="s">
        <v>32</v>
      </c>
      <c r="C18" s="134" t="s">
        <v>5</v>
      </c>
      <c r="D18" s="111" t="s">
        <v>5</v>
      </c>
      <c r="E18" s="135" t="s">
        <v>5</v>
      </c>
      <c r="F18" s="111" t="s">
        <v>5</v>
      </c>
      <c r="G18" s="111" t="s">
        <v>5</v>
      </c>
      <c r="H18" s="111" t="s">
        <v>5</v>
      </c>
      <c r="I18" s="133" t="s">
        <v>5</v>
      </c>
      <c r="J18" s="97"/>
    </row>
    <row r="19" spans="1:18" ht="15" customHeight="1" x14ac:dyDescent="0.25">
      <c r="B19" s="109" t="s">
        <v>21</v>
      </c>
      <c r="C19" s="134">
        <v>6262000</v>
      </c>
      <c r="D19" s="111">
        <v>6161391</v>
      </c>
      <c r="E19" s="135">
        <f t="shared" si="0"/>
        <v>1.6328942604032051</v>
      </c>
      <c r="F19" s="111">
        <v>7000</v>
      </c>
      <c r="G19" s="111">
        <v>6520</v>
      </c>
      <c r="H19" s="111">
        <f t="shared" si="1"/>
        <v>480</v>
      </c>
      <c r="I19" s="133">
        <f t="shared" si="2"/>
        <v>7.3619631901840563</v>
      </c>
      <c r="J19" s="97"/>
    </row>
    <row r="20" spans="1:18" ht="15" customHeight="1" x14ac:dyDescent="0.25">
      <c r="B20" s="109" t="s">
        <v>22</v>
      </c>
      <c r="C20" s="134" t="s">
        <v>5</v>
      </c>
      <c r="D20" s="111" t="s">
        <v>5</v>
      </c>
      <c r="E20" s="135" t="s">
        <v>5</v>
      </c>
      <c r="F20" s="111">
        <v>72821</v>
      </c>
      <c r="G20" s="111">
        <v>72477</v>
      </c>
      <c r="H20" s="111">
        <f t="shared" si="1"/>
        <v>344</v>
      </c>
      <c r="I20" s="133">
        <f t="shared" si="2"/>
        <v>0.47463333195358359</v>
      </c>
      <c r="J20" s="97"/>
    </row>
    <row r="21" spans="1:18" ht="15" customHeight="1" x14ac:dyDescent="0.25">
      <c r="B21" s="109" t="s">
        <v>57</v>
      </c>
      <c r="C21" s="134" t="s">
        <v>5</v>
      </c>
      <c r="D21" s="111" t="s">
        <v>5</v>
      </c>
      <c r="E21" s="135" t="s">
        <v>5</v>
      </c>
      <c r="F21" s="111" t="s">
        <v>5</v>
      </c>
      <c r="G21" s="111" t="s">
        <v>5</v>
      </c>
      <c r="H21" s="111" t="s">
        <v>5</v>
      </c>
      <c r="I21" s="133" t="s">
        <v>5</v>
      </c>
      <c r="J21" s="97"/>
    </row>
    <row r="22" spans="1:18" ht="15" customHeight="1" x14ac:dyDescent="0.25">
      <c r="B22" s="109" t="s">
        <v>23</v>
      </c>
      <c r="C22" s="134" t="s">
        <v>5</v>
      </c>
      <c r="D22" s="111" t="s">
        <v>5</v>
      </c>
      <c r="E22" s="135" t="s">
        <v>5</v>
      </c>
      <c r="F22" s="111" t="s">
        <v>5</v>
      </c>
      <c r="G22" s="111" t="s">
        <v>5</v>
      </c>
      <c r="H22" s="111" t="s">
        <v>5</v>
      </c>
      <c r="I22" s="133" t="s">
        <v>5</v>
      </c>
      <c r="J22" s="97"/>
    </row>
    <row r="23" spans="1:18" ht="15" customHeight="1" x14ac:dyDescent="0.25">
      <c r="B23" s="109" t="s">
        <v>25</v>
      </c>
      <c r="C23" s="134">
        <v>878153</v>
      </c>
      <c r="D23" s="111">
        <v>867777</v>
      </c>
      <c r="E23" s="135">
        <f t="shared" si="0"/>
        <v>1.1956988949926028</v>
      </c>
      <c r="F23" s="111">
        <v>3752</v>
      </c>
      <c r="G23" s="111">
        <v>3664</v>
      </c>
      <c r="H23" s="111">
        <f t="shared" si="1"/>
        <v>88</v>
      </c>
      <c r="I23" s="133">
        <f t="shared" si="2"/>
        <v>2.4017467248908133</v>
      </c>
      <c r="J23" s="97"/>
    </row>
    <row r="24" spans="1:18" ht="15" customHeight="1" x14ac:dyDescent="0.25">
      <c r="B24" s="109" t="s">
        <v>28</v>
      </c>
      <c r="C24" s="134">
        <v>10017971</v>
      </c>
      <c r="D24" s="111">
        <v>9539000</v>
      </c>
      <c r="E24" s="135">
        <f t="shared" si="0"/>
        <v>5.0211867072020198</v>
      </c>
      <c r="F24" s="111">
        <v>156295</v>
      </c>
      <c r="G24" s="111">
        <v>165726</v>
      </c>
      <c r="H24" s="111">
        <f t="shared" si="1"/>
        <v>-9431</v>
      </c>
      <c r="I24" s="133">
        <f t="shared" si="2"/>
        <v>-5.690718414732757</v>
      </c>
      <c r="J24" s="97"/>
    </row>
    <row r="25" spans="1:18" ht="15" customHeight="1" x14ac:dyDescent="0.25">
      <c r="B25" s="109" t="s">
        <v>27</v>
      </c>
      <c r="C25" s="134">
        <v>2090503</v>
      </c>
      <c r="D25" s="111">
        <v>2046731</v>
      </c>
      <c r="E25" s="135">
        <f t="shared" si="0"/>
        <v>2.1386298443713372</v>
      </c>
      <c r="F25" s="111">
        <v>4478</v>
      </c>
      <c r="G25" s="111">
        <v>4336</v>
      </c>
      <c r="H25" s="111">
        <f t="shared" si="1"/>
        <v>142</v>
      </c>
      <c r="I25" s="133">
        <f t="shared" si="2"/>
        <v>3.2749077490774852</v>
      </c>
      <c r="J25" s="97"/>
    </row>
    <row r="26" spans="1:18" ht="15" customHeight="1" x14ac:dyDescent="0.25">
      <c r="B26" s="109" t="s">
        <v>30</v>
      </c>
      <c r="C26" s="134">
        <v>2672440</v>
      </c>
      <c r="D26" s="111">
        <v>2630432</v>
      </c>
      <c r="E26" s="135">
        <f t="shared" si="0"/>
        <v>1.5970000364958992</v>
      </c>
      <c r="F26" s="111">
        <v>207251</v>
      </c>
      <c r="G26" s="111">
        <v>210731</v>
      </c>
      <c r="H26" s="111">
        <f t="shared" si="1"/>
        <v>-3480</v>
      </c>
      <c r="I26" s="133">
        <f t="shared" si="2"/>
        <v>-1.6513944317637197</v>
      </c>
      <c r="J26" s="97"/>
    </row>
    <row r="27" spans="1:18" ht="15" customHeight="1" thickBot="1" x14ac:dyDescent="0.3">
      <c r="B27" s="112" t="s">
        <v>3</v>
      </c>
      <c r="C27" s="136" t="s">
        <v>5</v>
      </c>
      <c r="D27" s="114" t="s">
        <v>5</v>
      </c>
      <c r="E27" s="137" t="s">
        <v>5</v>
      </c>
      <c r="F27" s="114" t="s">
        <v>5</v>
      </c>
      <c r="G27" s="114" t="s">
        <v>5</v>
      </c>
      <c r="H27" s="114" t="s">
        <v>5</v>
      </c>
      <c r="I27" s="138" t="s">
        <v>5</v>
      </c>
      <c r="J27" s="97"/>
    </row>
    <row r="28" spans="1:18" ht="15" customHeight="1" x14ac:dyDescent="0.25">
      <c r="B28" s="3"/>
      <c r="C28" s="4"/>
      <c r="D28" s="4"/>
      <c r="E28" s="4"/>
      <c r="F28" s="4"/>
      <c r="G28" s="4"/>
      <c r="H28" s="4"/>
    </row>
    <row r="29" spans="1:18" ht="15" customHeight="1" x14ac:dyDescent="0.25">
      <c r="A29" s="83" t="s">
        <v>7</v>
      </c>
      <c r="B29" s="220" t="s">
        <v>155</v>
      </c>
      <c r="C29" s="213"/>
      <c r="D29" s="213"/>
      <c r="E29" s="213"/>
      <c r="F29" s="213"/>
      <c r="G29" s="213"/>
      <c r="H29" s="213"/>
      <c r="I29" s="213"/>
      <c r="J29" s="3"/>
      <c r="K29" s="3"/>
      <c r="L29" s="4"/>
      <c r="M29" s="4"/>
      <c r="N29" s="4"/>
      <c r="O29"/>
      <c r="P29"/>
      <c r="Q29"/>
      <c r="R29"/>
    </row>
    <row r="30" spans="1:18" ht="75" customHeight="1" x14ac:dyDescent="0.25">
      <c r="A30" s="83" t="s">
        <v>8</v>
      </c>
      <c r="B30" s="228" t="s">
        <v>68</v>
      </c>
      <c r="C30" s="213"/>
      <c r="D30" s="213"/>
      <c r="E30" s="213"/>
      <c r="F30" s="213"/>
      <c r="G30" s="213"/>
      <c r="H30" s="213"/>
      <c r="I30" s="223"/>
    </row>
    <row r="31" spans="1:18" s="87" customFormat="1" ht="15" customHeight="1" x14ac:dyDescent="0.25">
      <c r="A31" s="4" t="s">
        <v>31</v>
      </c>
      <c r="B31" s="204" t="s">
        <v>164</v>
      </c>
      <c r="C31" s="205"/>
    </row>
    <row r="32" spans="1:18" s="87" customFormat="1" ht="15" customHeight="1" x14ac:dyDescent="0.25">
      <c r="A32" s="99" t="s">
        <v>1</v>
      </c>
      <c r="B32" s="206" t="s">
        <v>144</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31:C31"/>
    <mergeCell ref="B2:I2"/>
    <mergeCell ref="B3:B4"/>
    <mergeCell ref="C3:E3"/>
    <mergeCell ref="B29:I29"/>
    <mergeCell ref="B30:I30"/>
    <mergeCell ref="F3:I3"/>
  </mergeCells>
  <hyperlinks>
    <hyperlink ref="C1" location="Índice!A1" display="[índice Ç]" xr:uid="{00000000-0004-0000-0700-000000000000}"/>
    <hyperlink ref="B32" r:id="rId1" xr:uid="{7D06830A-D33D-4315-8E0F-DB5483DD62C0}"/>
    <hyperlink ref="B32:C32" r:id="rId2" display="ttp://www.observatorioemigracao.pt/np4/8218" xr:uid="{9E094E1D-4522-4D57-ADD8-8D3CB39C8361}"/>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1"/>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16384" width="8.7109375" style="1"/>
  </cols>
  <sheetData>
    <row r="1" spans="1:15" ht="30" customHeight="1" x14ac:dyDescent="0.25">
      <c r="A1" s="24" t="s">
        <v>0</v>
      </c>
      <c r="B1" s="48"/>
      <c r="C1" s="35" t="s">
        <v>75</v>
      </c>
      <c r="D1" s="7"/>
      <c r="F1" s="35"/>
    </row>
    <row r="2" spans="1:15" ht="45" customHeight="1" thickBot="1" x14ac:dyDescent="0.3">
      <c r="B2" s="225" t="s">
        <v>111</v>
      </c>
      <c r="C2" s="226"/>
      <c r="D2" s="226"/>
      <c r="E2" s="226"/>
      <c r="F2" s="227"/>
      <c r="J2" s="97"/>
      <c r="K2" s="97"/>
    </row>
    <row r="3" spans="1:15" ht="30" customHeight="1" x14ac:dyDescent="0.25">
      <c r="B3" s="232" t="s">
        <v>9</v>
      </c>
      <c r="C3" s="234" t="s">
        <v>78</v>
      </c>
      <c r="D3" s="229" t="s">
        <v>79</v>
      </c>
      <c r="E3" s="230"/>
      <c r="F3" s="231"/>
    </row>
    <row r="4" spans="1:15" ht="45" customHeight="1" x14ac:dyDescent="0.25">
      <c r="B4" s="233"/>
      <c r="C4" s="235"/>
      <c r="D4" s="37" t="s">
        <v>80</v>
      </c>
      <c r="E4" s="45" t="s">
        <v>81</v>
      </c>
      <c r="F4" s="45" t="s">
        <v>82</v>
      </c>
    </row>
    <row r="5" spans="1:15" ht="15" customHeight="1" x14ac:dyDescent="0.25">
      <c r="B5" s="103" t="s">
        <v>20</v>
      </c>
      <c r="C5" s="115" t="s">
        <v>5</v>
      </c>
      <c r="D5" s="105" t="s">
        <v>5</v>
      </c>
      <c r="E5" s="105" t="s">
        <v>5</v>
      </c>
      <c r="F5" s="130" t="s">
        <v>5</v>
      </c>
      <c r="J5" s="187"/>
    </row>
    <row r="6" spans="1:15" ht="15" customHeight="1" x14ac:dyDescent="0.25">
      <c r="B6" s="106" t="s">
        <v>4</v>
      </c>
      <c r="C6" s="118" t="s">
        <v>5</v>
      </c>
      <c r="D6" s="108" t="s">
        <v>5</v>
      </c>
      <c r="E6" s="108" t="s">
        <v>5</v>
      </c>
      <c r="F6" s="133" t="s">
        <v>5</v>
      </c>
    </row>
    <row r="7" spans="1:15" ht="15" customHeight="1" x14ac:dyDescent="0.25">
      <c r="B7" s="106" t="s">
        <v>14</v>
      </c>
      <c r="C7" s="118">
        <v>18380</v>
      </c>
      <c r="D7" s="108">
        <v>9310</v>
      </c>
      <c r="E7" s="108">
        <v>9070</v>
      </c>
      <c r="F7" s="133">
        <f t="shared" ref="F7:F27" si="0">+E7*100/C7</f>
        <v>49.347116430903156</v>
      </c>
    </row>
    <row r="8" spans="1:15" ht="15" customHeight="1" x14ac:dyDescent="0.25">
      <c r="B8" s="106" t="s">
        <v>15</v>
      </c>
      <c r="C8" s="118">
        <v>3105</v>
      </c>
      <c r="D8" s="108">
        <v>1843</v>
      </c>
      <c r="E8" s="108">
        <v>1262</v>
      </c>
      <c r="F8" s="133">
        <f t="shared" si="0"/>
        <v>40.644122383252821</v>
      </c>
    </row>
    <row r="9" spans="1:15" ht="15" customHeight="1" x14ac:dyDescent="0.25">
      <c r="B9" s="109" t="s">
        <v>29</v>
      </c>
      <c r="C9" s="122">
        <v>37798</v>
      </c>
      <c r="D9" s="111">
        <v>19638</v>
      </c>
      <c r="E9" s="111">
        <v>18160</v>
      </c>
      <c r="F9" s="133">
        <f t="shared" si="0"/>
        <v>48.044870098947037</v>
      </c>
    </row>
    <row r="10" spans="1:15" ht="15" customHeight="1" x14ac:dyDescent="0.25">
      <c r="B10" s="109" t="s">
        <v>16</v>
      </c>
      <c r="C10" s="122">
        <v>137972</v>
      </c>
      <c r="D10" s="111">
        <v>69918</v>
      </c>
      <c r="E10" s="111">
        <v>68054</v>
      </c>
      <c r="F10" s="133">
        <f t="shared" si="0"/>
        <v>49.324500623314876</v>
      </c>
    </row>
    <row r="11" spans="1:15" ht="15" customHeight="1" x14ac:dyDescent="0.25">
      <c r="B11" s="109" t="s">
        <v>6</v>
      </c>
      <c r="C11" s="122">
        <v>1090</v>
      </c>
      <c r="D11" s="111">
        <v>783</v>
      </c>
      <c r="E11" s="111">
        <v>307</v>
      </c>
      <c r="F11" s="133">
        <f t="shared" si="0"/>
        <v>28.165137614678898</v>
      </c>
    </row>
    <row r="12" spans="1:15" ht="15" customHeight="1" x14ac:dyDescent="0.25">
      <c r="B12" s="109" t="s">
        <v>17</v>
      </c>
      <c r="C12" s="122">
        <v>133695</v>
      </c>
      <c r="D12" s="111">
        <v>65435</v>
      </c>
      <c r="E12" s="111">
        <v>68265</v>
      </c>
      <c r="F12" s="133">
        <f t="shared" si="0"/>
        <v>51.06024907438573</v>
      </c>
    </row>
    <row r="13" spans="1:15" ht="15" customHeight="1" x14ac:dyDescent="0.25">
      <c r="B13" s="109" t="s">
        <v>18</v>
      </c>
      <c r="C13" s="122">
        <v>3156</v>
      </c>
      <c r="D13" s="111">
        <v>1782</v>
      </c>
      <c r="E13" s="111">
        <v>1374</v>
      </c>
      <c r="F13" s="133">
        <f t="shared" si="0"/>
        <v>43.536121673003805</v>
      </c>
    </row>
    <row r="14" spans="1:15" ht="15" customHeight="1" x14ac:dyDescent="0.25">
      <c r="B14" s="109" t="s">
        <v>26</v>
      </c>
      <c r="C14" s="122">
        <v>93902</v>
      </c>
      <c r="D14" s="111">
        <v>50752</v>
      </c>
      <c r="E14" s="111">
        <v>43150</v>
      </c>
      <c r="F14" s="133">
        <f t="shared" si="0"/>
        <v>45.952162893229108</v>
      </c>
    </row>
    <row r="15" spans="1:15" ht="15" customHeight="1" x14ac:dyDescent="0.25">
      <c r="B15" s="109" t="s">
        <v>36</v>
      </c>
      <c r="C15" s="122">
        <v>162121</v>
      </c>
      <c r="D15" s="111">
        <v>74017</v>
      </c>
      <c r="E15" s="111">
        <v>88104</v>
      </c>
      <c r="F15" s="133">
        <f t="shared" si="0"/>
        <v>54.344594469562857</v>
      </c>
    </row>
    <row r="16" spans="1:15" ht="15" customHeight="1" x14ac:dyDescent="0.25">
      <c r="B16" s="109" t="s">
        <v>19</v>
      </c>
      <c r="C16" s="122">
        <v>613561</v>
      </c>
      <c r="D16" s="111">
        <v>312169</v>
      </c>
      <c r="E16" s="111">
        <v>301392</v>
      </c>
      <c r="F16" s="133">
        <f t="shared" si="0"/>
        <v>49.121766213954274</v>
      </c>
      <c r="H16" s="81"/>
      <c r="I16" s="81"/>
      <c r="M16" s="81"/>
      <c r="N16" s="81"/>
      <c r="O16" s="81"/>
    </row>
    <row r="17" spans="1:15" ht="15" customHeight="1" x14ac:dyDescent="0.25">
      <c r="B17" s="109" t="s">
        <v>24</v>
      </c>
      <c r="C17" s="122">
        <v>19816</v>
      </c>
      <c r="D17" s="111">
        <v>10587</v>
      </c>
      <c r="E17" s="111">
        <v>9229</v>
      </c>
      <c r="F17" s="133">
        <f t="shared" si="0"/>
        <v>46.573475979006865</v>
      </c>
    </row>
    <row r="18" spans="1:15" ht="15" customHeight="1" x14ac:dyDescent="0.25">
      <c r="B18" s="109" t="s">
        <v>32</v>
      </c>
      <c r="C18" s="122">
        <v>3866</v>
      </c>
      <c r="D18" s="111">
        <v>2135</v>
      </c>
      <c r="E18" s="111">
        <v>1731</v>
      </c>
      <c r="F18" s="133">
        <f t="shared" si="0"/>
        <v>44.774961200206931</v>
      </c>
      <c r="J18" s="81"/>
    </row>
    <row r="19" spans="1:15" ht="15" customHeight="1" x14ac:dyDescent="0.25">
      <c r="B19" s="109" t="s">
        <v>21</v>
      </c>
      <c r="C19" s="122">
        <v>7000</v>
      </c>
      <c r="D19" s="111">
        <v>3000</v>
      </c>
      <c r="E19" s="111">
        <v>4000</v>
      </c>
      <c r="F19" s="133">
        <f t="shared" si="0"/>
        <v>57.142857142857146</v>
      </c>
    </row>
    <row r="20" spans="1:15" ht="15" customHeight="1" x14ac:dyDescent="0.25">
      <c r="B20" s="109" t="s">
        <v>22</v>
      </c>
      <c r="C20" s="122" t="s">
        <v>5</v>
      </c>
      <c r="D20" s="111" t="s">
        <v>5</v>
      </c>
      <c r="E20" s="111" t="s">
        <v>5</v>
      </c>
      <c r="F20" s="133" t="s">
        <v>5</v>
      </c>
      <c r="G20" s="173"/>
    </row>
    <row r="21" spans="1:15" ht="15" customHeight="1" x14ac:dyDescent="0.25">
      <c r="B21" s="109" t="s">
        <v>57</v>
      </c>
      <c r="C21" s="122">
        <v>2213</v>
      </c>
      <c r="D21" s="111">
        <v>1363</v>
      </c>
      <c r="E21" s="111">
        <v>850</v>
      </c>
      <c r="F21" s="133">
        <f t="shared" si="0"/>
        <v>38.409399005874377</v>
      </c>
    </row>
    <row r="22" spans="1:15" ht="15" customHeight="1" x14ac:dyDescent="0.25">
      <c r="B22" s="109" t="s">
        <v>23</v>
      </c>
      <c r="C22" s="122" t="s">
        <v>5</v>
      </c>
      <c r="D22" s="111" t="s">
        <v>5</v>
      </c>
      <c r="E22" s="111" t="s">
        <v>5</v>
      </c>
      <c r="F22" s="133" t="s">
        <v>5</v>
      </c>
    </row>
    <row r="23" spans="1:15" ht="15" customHeight="1" x14ac:dyDescent="0.25">
      <c r="B23" s="109" t="s">
        <v>25</v>
      </c>
      <c r="C23" s="122">
        <v>3752</v>
      </c>
      <c r="D23" s="111">
        <v>2242</v>
      </c>
      <c r="E23" s="111">
        <v>1510</v>
      </c>
      <c r="F23" s="133">
        <f t="shared" si="0"/>
        <v>40.245202558635391</v>
      </c>
    </row>
    <row r="24" spans="1:15" ht="15" customHeight="1" x14ac:dyDescent="0.25">
      <c r="B24" s="109" t="s">
        <v>28</v>
      </c>
      <c r="C24" s="122">
        <v>165726</v>
      </c>
      <c r="D24" s="111">
        <v>78000</v>
      </c>
      <c r="E24" s="111">
        <v>88000</v>
      </c>
      <c r="F24" s="133">
        <f t="shared" si="0"/>
        <v>53.099694676755611</v>
      </c>
    </row>
    <row r="25" spans="1:15" ht="15" customHeight="1" x14ac:dyDescent="0.25">
      <c r="B25" s="109" t="s">
        <v>27</v>
      </c>
      <c r="C25" s="122">
        <v>4478</v>
      </c>
      <c r="D25" s="111">
        <v>2432</v>
      </c>
      <c r="E25" s="111">
        <v>2046</v>
      </c>
      <c r="F25" s="133">
        <f t="shared" si="0"/>
        <v>45.6900401965163</v>
      </c>
    </row>
    <row r="26" spans="1:15" ht="15" customHeight="1" x14ac:dyDescent="0.25">
      <c r="B26" s="109" t="s">
        <v>30</v>
      </c>
      <c r="C26" s="122">
        <v>207251</v>
      </c>
      <c r="D26" s="111">
        <v>111931</v>
      </c>
      <c r="E26" s="111">
        <v>95320</v>
      </c>
      <c r="F26" s="133">
        <f t="shared" si="0"/>
        <v>45.992540446125709</v>
      </c>
    </row>
    <row r="27" spans="1:15" ht="15" customHeight="1" thickBot="1" x14ac:dyDescent="0.3">
      <c r="B27" s="112" t="s">
        <v>3</v>
      </c>
      <c r="C27" s="124">
        <v>37326</v>
      </c>
      <c r="D27" s="114">
        <v>20791</v>
      </c>
      <c r="E27" s="114">
        <v>16535</v>
      </c>
      <c r="F27" s="138">
        <f t="shared" si="0"/>
        <v>44.298880137169803</v>
      </c>
      <c r="J27" s="4"/>
      <c r="K27" s="4"/>
      <c r="L27"/>
    </row>
    <row r="28" spans="1:15" ht="15" customHeight="1" x14ac:dyDescent="0.25">
      <c r="B28" s="3"/>
      <c r="C28" s="4"/>
      <c r="D28" s="4"/>
      <c r="E28" s="4"/>
    </row>
    <row r="29" spans="1:15" ht="45" customHeight="1" x14ac:dyDescent="0.25">
      <c r="A29" s="83" t="s">
        <v>7</v>
      </c>
      <c r="B29" s="220" t="s">
        <v>146</v>
      </c>
      <c r="C29" s="213"/>
      <c r="D29" s="213"/>
      <c r="E29" s="213"/>
      <c r="F29" s="213"/>
      <c r="G29" s="3"/>
      <c r="H29" s="3"/>
      <c r="I29" s="4"/>
      <c r="J29" s="87"/>
      <c r="K29" s="87"/>
      <c r="L29" s="87"/>
      <c r="M29"/>
      <c r="N29"/>
      <c r="O29"/>
    </row>
    <row r="30" spans="1:15" ht="75" customHeight="1" x14ac:dyDescent="0.25">
      <c r="A30" s="83" t="s">
        <v>8</v>
      </c>
      <c r="B30" s="228" t="s">
        <v>95</v>
      </c>
      <c r="C30" s="213"/>
      <c r="D30" s="213"/>
      <c r="E30" s="213"/>
      <c r="F30" s="223"/>
      <c r="J30" s="87"/>
      <c r="K30" s="87"/>
      <c r="L30" s="87"/>
    </row>
    <row r="31" spans="1:15" s="87" customFormat="1" ht="15" customHeight="1" x14ac:dyDescent="0.25">
      <c r="A31" s="4" t="s">
        <v>31</v>
      </c>
      <c r="B31" s="204" t="s">
        <v>164</v>
      </c>
      <c r="C31" s="205"/>
    </row>
    <row r="32" spans="1:15" s="87" customFormat="1" ht="15" customHeight="1" x14ac:dyDescent="0.25">
      <c r="A32" s="99" t="s">
        <v>1</v>
      </c>
      <c r="B32" s="206" t="s">
        <v>144</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J6:L24">
    <sortCondition ref="K6:K24"/>
  </sortState>
  <mergeCells count="8">
    <mergeCell ref="B32:D32"/>
    <mergeCell ref="B31:C31"/>
    <mergeCell ref="B2:F2"/>
    <mergeCell ref="B3:B4"/>
    <mergeCell ref="C3:C4"/>
    <mergeCell ref="D3:F3"/>
    <mergeCell ref="B29:F29"/>
    <mergeCell ref="B30:F30"/>
  </mergeCells>
  <hyperlinks>
    <hyperlink ref="C1" location="Índice!A1" display="[índice Ç]" xr:uid="{00000000-0004-0000-0800-000000000000}"/>
    <hyperlink ref="B32" r:id="rId1" xr:uid="{2AF295F2-5985-4A2D-8024-3EB1ED74C0FD}"/>
    <hyperlink ref="B32:C32" r:id="rId2" display="ttp://www.observatorioemigracao.pt/np4/8218" xr:uid="{EADE05EE-3D8F-4A89-88F1-1A00B0109437}"/>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30</vt:i4>
      </vt:variant>
      <vt:variant>
        <vt:lpstr>Intervalos com Nome</vt:lpstr>
      </vt:variant>
      <vt:variant>
        <vt:i4>8</vt:i4>
      </vt:variant>
    </vt:vector>
  </HeadingPairs>
  <TitlesOfParts>
    <vt:vector size="38" baseType="lpstr">
      <vt:lpstr>Índice</vt:lpstr>
      <vt:lpstr>Quadro 2.1</vt:lpstr>
      <vt:lpstr>Quadro 2.2</vt:lpstr>
      <vt:lpstr>Quadro 2.3</vt:lpstr>
      <vt:lpstr>Quadro 2.4</vt:lpstr>
      <vt:lpstr>Quadro 2.5</vt:lpstr>
      <vt:lpstr>Quadro 2.6</vt:lpstr>
      <vt:lpstr>Quadro 2.7</vt:lpstr>
      <vt:lpstr>Quadro 2.8</vt:lpstr>
      <vt:lpstr>Quadro 2.9</vt:lpstr>
      <vt:lpstr>Quadro 2.10</vt:lpstr>
      <vt:lpstr>Quadro 2.11</vt:lpstr>
      <vt:lpstr>Quadro 2.12</vt:lpstr>
      <vt:lpstr>Quadro 2.13</vt:lpstr>
      <vt:lpstr>Quadro 2.14</vt:lpstr>
      <vt:lpstr>Gráfico 2.1</vt:lpstr>
      <vt:lpstr>Gráfico 2.2</vt:lpstr>
      <vt:lpstr>Gráfico 2.3</vt:lpstr>
      <vt:lpstr>Gráfico 2.4</vt:lpstr>
      <vt:lpstr>Gráfico 2.5</vt:lpstr>
      <vt:lpstr>Gráfico 2.6</vt:lpstr>
      <vt:lpstr>Gráfico 2.7</vt:lpstr>
      <vt:lpstr>Gráfico 2.8</vt:lpstr>
      <vt:lpstr>Gráfico 2.9</vt:lpstr>
      <vt:lpstr>Gráfico 2.10</vt:lpstr>
      <vt:lpstr>Gráfico 2.11</vt:lpstr>
      <vt:lpstr>Gráfico 2.12</vt:lpstr>
      <vt:lpstr>Gráfico 2.13</vt:lpstr>
      <vt:lpstr>Gráfico 2.14</vt:lpstr>
      <vt:lpstr>Gráfico 2.15</vt:lpstr>
      <vt:lpstr>Índice!Títulos_de_Impressão</vt:lpstr>
      <vt:lpstr>'Quadro 2.1'!Títulos_de_Impressão</vt:lpstr>
      <vt:lpstr>'Quadro 2.11'!Títulos_de_Impressão</vt:lpstr>
      <vt:lpstr>'Quadro 2.13'!Títulos_de_Impressão</vt:lpstr>
      <vt:lpstr>'Quadro 2.2'!Títulos_de_Impressão</vt:lpstr>
      <vt:lpstr>'Quadro 2.3'!Títulos_de_Impressão</vt:lpstr>
      <vt:lpstr>'Quadro 2.6'!Títulos_de_Impressão</vt:lpstr>
      <vt:lpstr>'Quadro 2.7'!Títulos_de_Impressão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2015-07-03T10:30:07Z</cp:lastPrinted>
  <dcterms:created xsi:type="dcterms:W3CDTF">2014-04-13T11:25:45Z</dcterms:created>
  <dcterms:modified xsi:type="dcterms:W3CDTF">2023-01-31T17:27:20Z</dcterms:modified>
</cp:coreProperties>
</file>