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ês Vidigal\Desktop\OEm\Teletrabalho\Relatórios\Relatório 2025\"/>
    </mc:Choice>
  </mc:AlternateContent>
  <xr:revisionPtr revIDLastSave="0" documentId="13_ncr:1_{3099FAE3-025B-490F-9C8D-7FB2A78A7720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2" l="1"/>
  <c r="E53" i="2"/>
  <c r="C80" i="2"/>
  <c r="AA9" i="10" l="1"/>
  <c r="AA19" i="10"/>
  <c r="AA18" i="10"/>
  <c r="AA17" i="10"/>
  <c r="AA16" i="10"/>
  <c r="AA15" i="10"/>
  <c r="AA14" i="10"/>
  <c r="AA13" i="10"/>
  <c r="AA12" i="10"/>
  <c r="AA11" i="10"/>
  <c r="AA10" i="10"/>
  <c r="AA8" i="10"/>
  <c r="AA7" i="10"/>
  <c r="AA6" i="10"/>
  <c r="AA5" i="10"/>
  <c r="Z5" i="10"/>
  <c r="G14" i="8"/>
  <c r="G32" i="8"/>
  <c r="F32" i="8"/>
  <c r="E32" i="8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4" i="2"/>
  <c r="E55" i="2"/>
  <c r="E56" i="2"/>
  <c r="E57" i="2"/>
  <c r="E5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5" i="2"/>
  <c r="E76" i="2"/>
  <c r="E77" i="2"/>
  <c r="E78" i="2"/>
  <c r="E79" i="2"/>
  <c r="G33" i="8"/>
  <c r="F33" i="8"/>
  <c r="E33" i="8"/>
  <c r="G31" i="8"/>
  <c r="F31" i="8"/>
  <c r="E31" i="8"/>
  <c r="G30" i="8" l="1"/>
  <c r="F30" i="8"/>
  <c r="E30" i="8"/>
  <c r="E38" i="2"/>
  <c r="G29" i="8"/>
  <c r="F29" i="8"/>
  <c r="E29" i="8"/>
  <c r="Z17" i="10"/>
  <c r="G28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11" i="8"/>
  <c r="F6" i="8"/>
  <c r="F7" i="8"/>
  <c r="F8" i="8"/>
  <c r="F9" i="8"/>
  <c r="F10" i="8"/>
  <c r="F5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11" i="8"/>
  <c r="E6" i="8"/>
  <c r="E7" i="8"/>
  <c r="E8" i="8"/>
  <c r="E9" i="8"/>
  <c r="E10" i="8"/>
  <c r="E5" i="8"/>
  <c r="Z9" i="10" l="1"/>
  <c r="Z10" i="10"/>
  <c r="Z11" i="10"/>
  <c r="Z12" i="10"/>
  <c r="Z13" i="10"/>
  <c r="Z14" i="10"/>
  <c r="Z15" i="10"/>
  <c r="Z16" i="10"/>
  <c r="Z18" i="10"/>
  <c r="Z19" i="10"/>
  <c r="G27" i="8"/>
  <c r="E37" i="2" l="1"/>
  <c r="E36" i="2"/>
  <c r="G26" i="8" l="1"/>
  <c r="E4" i="2" l="1"/>
  <c r="E80" i="2" l="1"/>
  <c r="E35" i="2"/>
  <c r="E34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G25" i="8" l="1"/>
  <c r="Z8" i="10" l="1"/>
  <c r="Z7" i="10"/>
  <c r="Z6" i="10"/>
  <c r="B4" i="11" l="1"/>
  <c r="G23" i="8" l="1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G22" i="8"/>
  <c r="G21" i="8"/>
  <c r="G20" i="8"/>
  <c r="G19" i="8"/>
  <c r="G18" i="8"/>
  <c r="G17" i="8"/>
  <c r="G16" i="8"/>
  <c r="G15" i="8"/>
  <c r="G13" i="8"/>
  <c r="G12" i="8"/>
  <c r="G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<sst xmlns="http://schemas.openxmlformats.org/spreadsheetml/2006/main" count="418" uniqueCount="166">
  <si>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</si>
  <si>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</si>
  <si>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</si>
  <si>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</si>
  <si>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</si>
  <si>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</si>
  <si>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</si>
  <si>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</si>
  <si>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</si>
  <si>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</si>
  <si>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</si>
  <si>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</si>
  <si>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</si>
  <si>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</si>
  <si>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</si>
  <si>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</si>
  <si>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</si>
  <si>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</si>
  <si>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</si>
  <si>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</si>
  <si>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</si>
  <si>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</si>
  <si>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</si>
  <si>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</si>
  <si>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</si>
  <si>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</si>
  <si>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</si>
  <si>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</si>
  <si>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</si>
  <si>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</si>
  <si>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</si>
  <si>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</si>
  <si>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</si>
  <si>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</si>
  <si>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</si>
  <si>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</si>
  <si>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</si>
  <si>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</si>
  <si>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</si>
  <si>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</si>
  <si>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</si>
  <si>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</si>
  <si>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</si>
  <si>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</si>
  <si>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</si>
  <si>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</si>
  <si>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</si>
  <si>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</si>
  <si>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</si>
  <si>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</si>
  <si>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</si>
  <si>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</si>
  <si>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</si>
  <si>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</si>
  <si>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</si>
  <si>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</si>
  <si>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</si>
  <si>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</si>
  <si>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</si>
  <si>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</si>
  <si>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</si>
  <si>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</si>
  <si>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</si>
  <si>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</si>
  <si>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</si>
  <si>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</si>
  <si>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</si>
  <si>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</si>
  <si>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</si>
  <si>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</si>
  <si>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</si>
  <si>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</si>
  <si>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</si>
  <si>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</si>
  <si>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</si>
  <si>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</si>
  <si>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</si>
  <si>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</si>
  <si>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</si>
  <si>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</si>
  <si>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</si>
  <si>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</si>
  <si>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</si>
  <si>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</si>
  <si>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</si>
  <si>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</si>
  <si>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</si>
  <si>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</si>
  <si>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</si>
  <si>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</si>
  <si>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</si>
  <si>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</si>
  <si>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</si>
  <si>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</si>
  <si>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União Europeia (UE28)</t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</si>
  <si>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</si>
  <si>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</si>
  <si>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</si>
  <si>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</si>
  <si>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</si>
  <si>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</si>
  <si>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</si>
  <si>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Colômbia</t>
  </si>
  <si>
    <t>Quadro elaborado pelo Observatório da Emigração, dados do Banco Mundial, World DataBank, World Development Indicators, Economic Policy &amp; Debt Series.</t>
  </si>
  <si>
    <t>Tunísia</t>
  </si>
  <si>
    <t xml:space="preserve">PIB
(milhares de dólares, EUA)
</t>
  </si>
  <si>
    <t>Honduras</t>
  </si>
  <si>
    <t>Filipinas</t>
  </si>
  <si>
    <t>Paquistão</t>
  </si>
  <si>
    <t>Vietname</t>
  </si>
  <si>
    <t>Indonésia</t>
  </si>
  <si>
    <t>Tailândia</t>
  </si>
  <si>
    <t>Líbano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</si>
  <si>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</si>
  <si>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t>Países Baixos</t>
  </si>
  <si>
    <t>Sri Lanka</t>
  </si>
  <si>
    <t>Jordânia</t>
  </si>
  <si>
    <t>União Europeia (UE27)</t>
  </si>
  <si>
    <t>Peru</t>
  </si>
  <si>
    <t>Haiti</t>
  </si>
  <si>
    <t>Jamaica</t>
  </si>
  <si>
    <t>Senegal</t>
  </si>
  <si>
    <t>Kosovo</t>
  </si>
  <si>
    <t>Qatar</t>
  </si>
  <si>
    <t>Sérvia</t>
  </si>
  <si>
    <t>Equador</t>
  </si>
  <si>
    <t>Nicarágua</t>
  </si>
  <si>
    <t>Tajiquistão</t>
  </si>
  <si>
    <t>Rep. Checa</t>
  </si>
  <si>
    <t>Geórgia</t>
  </si>
  <si>
    <t>Quénia</t>
  </si>
  <si>
    <t>Quirguistão</t>
  </si>
  <si>
    <t>Bósnia e Herzegovina</t>
  </si>
  <si>
    <t>Gana</t>
  </si>
  <si>
    <t>Albânia</t>
  </si>
  <si>
    <t>Moldávia</t>
  </si>
  <si>
    <t>Somália</t>
  </si>
  <si>
    <t>Malásia</t>
  </si>
  <si>
    <t>Emigração Portuguesa 2025</t>
  </si>
  <si>
    <r>
      <t>Quadro 4.1</t>
    </r>
    <r>
      <rPr>
        <b/>
        <sz val="9"/>
        <color indexed="8"/>
        <rFont val="Arial"/>
        <family val="2"/>
      </rPr>
      <t xml:space="preserve">   Remessas recebidas em Portugal por país de origem das transferências, milhares de euros, 2024</t>
    </r>
  </si>
  <si>
    <r>
      <t>Quadro 4.2</t>
    </r>
    <r>
      <rPr>
        <b/>
        <sz val="9"/>
        <color indexed="8"/>
        <rFont val="Arial"/>
        <family val="2"/>
      </rPr>
      <t xml:space="preserve">  Remessas recebidas em Portugal, principais países de origem das transferências, 2024</t>
    </r>
  </si>
  <si>
    <r>
      <t xml:space="preserve">Quadro 4.3  </t>
    </r>
    <r>
      <rPr>
        <b/>
        <sz val="9"/>
        <rFont val="Arial"/>
        <family val="2"/>
      </rPr>
      <t>Comparação entre a evolução das remessas recebidas em Portugal e a evolução do PIB, 1996-2024</t>
    </r>
  </si>
  <si>
    <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2000-2024</t>
    </r>
  </si>
  <si>
    <t>Estados Unidos</t>
  </si>
  <si>
    <t>O valor do PIB em 2024 é provisório.</t>
  </si>
  <si>
    <t>2002-2024</t>
  </si>
  <si>
    <t>2023-2024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</si>
  <si>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2024</t>
    </r>
  </si>
  <si>
    <t>India</t>
  </si>
  <si>
    <t>Egito, Rep. Árabe</t>
  </si>
  <si>
    <t>Usbequistão</t>
  </si>
  <si>
    <t>República Dominicana</t>
  </si>
  <si>
    <t>Coreia, Rep.</t>
  </si>
  <si>
    <t>Zimbabué</t>
  </si>
  <si>
    <t>Camboja</t>
  </si>
  <si>
    <t>Bermudas</t>
  </si>
  <si>
    <t>Congo, Rep. Dem.</t>
  </si>
  <si>
    <t>Iémen</t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</si>
  <si>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2024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</si>
  <si>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1996-2024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</si>
  <si>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2002-2024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</si>
  <si>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2023-2024</t>
    </r>
  </si>
  <si>
    <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milhares de dólares, 2024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</si>
  <si>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2024</t>
    </r>
  </si>
  <si>
    <t>27 de outubro de 2025.</t>
  </si>
  <si>
    <t>http://www.observatorioemigracao.pt/np4/10517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</si>
</sst>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34">
    <xf numFmtId="0" fontId="0" fillId="0" borderId="0" xfId="0"/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left" indent="1"/>
    </xf>
    <xf numFmtId="3" fontId="5" fillId="0" borderId="1" xfId="0" applyNumberFormat="1" applyFont="1" applyBorder="1" applyAlignment="1">
      <alignment horizontal="left" vertical="top" indent="1"/>
    </xf>
    <xf numFmtId="3" fontId="16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3"/>
    </xf>
    <xf numFmtId="165" fontId="5" fillId="0" borderId="0" xfId="0" applyNumberFormat="1" applyFont="1" applyAlignment="1">
      <alignment horizontal="right" vertical="center" indent="4"/>
    </xf>
    <xf numFmtId="3" fontId="13" fillId="0" borderId="0" xfId="0" applyNumberFormat="1" applyFo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 indent="1"/>
    </xf>
    <xf numFmtId="3" fontId="13" fillId="2" borderId="0" xfId="0" applyNumberFormat="1" applyFont="1" applyFill="1" applyAlignment="1">
      <alignment horizontal="right" vertical="center" indent="3"/>
    </xf>
    <xf numFmtId="1" fontId="13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horizontal="right" vertical="center" indent="3"/>
    </xf>
    <xf numFmtId="1" fontId="13" fillId="2" borderId="0" xfId="0" applyNumberFormat="1" applyFont="1" applyFill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Alignment="1" applyProtection="1">
      <alignment horizontal="right" vertical="center" indent="1"/>
      <protection locked="0"/>
    </xf>
    <xf numFmtId="3" fontId="5" fillId="2" borderId="0" xfId="0" applyNumberFormat="1" applyFont="1" applyFill="1" applyAlignment="1" applyProtection="1">
      <alignment horizontal="right" indent="1"/>
      <protection locked="0"/>
    </xf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3" fontId="5" fillId="0" borderId="0" xfId="0" applyNumberFormat="1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indent="9"/>
    </xf>
    <xf numFmtId="3" fontId="5" fillId="0" borderId="0" xfId="0" applyNumberFormat="1" applyFont="1" applyAlignment="1">
      <alignment horizontal="right" indent="9"/>
    </xf>
    <xf numFmtId="3" fontId="5" fillId="0" borderId="1" xfId="0" applyNumberFormat="1" applyFont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19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8" fillId="0" borderId="0" xfId="0" applyFont="1" applyAlignment="1">
      <alignment horizontal="left" vertical="top" indent="1"/>
    </xf>
    <xf numFmtId="3" fontId="15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Alignment="1">
      <alignment horizontal="left" vertical="center" indent="1"/>
    </xf>
    <xf numFmtId="3" fontId="16" fillId="0" borderId="0" xfId="2" applyNumberFormat="1" applyFill="1" applyBorder="1" applyAlignment="1">
      <alignment horizontal="left" vertical="top" wrapText="1"/>
    </xf>
    <xf numFmtId="0" fontId="16" fillId="0" borderId="0" xfId="2" applyFill="1" applyBorder="1" applyAlignment="1">
      <alignment horizontal="left" vertical="top" wrapText="1"/>
    </xf>
    <xf numFmtId="0" fontId="16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indent="1"/>
    </xf>
    <xf numFmtId="3" fontId="5" fillId="0" borderId="0" xfId="0" applyNumberFormat="1" applyFont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top" indent="1"/>
    </xf>
    <xf numFmtId="3" fontId="5" fillId="2" borderId="1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Border="1" applyAlignment="1" applyProtection="1">
      <alignment horizontal="center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Alignment="1">
      <alignment horizontal="right" vertical="center" indent="2"/>
    </xf>
    <xf numFmtId="3" fontId="5" fillId="2" borderId="0" xfId="0" applyNumberFormat="1" applyFont="1" applyFill="1" applyAlignment="1">
      <alignment horizontal="right" indent="2"/>
    </xf>
    <xf numFmtId="3" fontId="5" fillId="2" borderId="9" xfId="0" applyNumberFormat="1" applyFont="1" applyFill="1" applyBorder="1" applyAlignment="1">
      <alignment horizontal="right" vertical="top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3" fontId="15" fillId="0" borderId="0" xfId="0" applyNumberFormat="1" applyFont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Alignment="1">
      <alignment horizontal="right" vertical="center" indent="8"/>
    </xf>
    <xf numFmtId="3" fontId="5" fillId="0" borderId="0" xfId="0" applyNumberFormat="1" applyFont="1" applyAlignment="1">
      <alignment horizontal="left" vertical="top" indent="1"/>
    </xf>
    <xf numFmtId="3" fontId="5" fillId="2" borderId="0" xfId="0" applyNumberFormat="1" applyFont="1" applyFill="1" applyAlignment="1" applyProtection="1">
      <alignment horizontal="right" vertical="center" indent="3"/>
      <protection locked="0"/>
    </xf>
    <xf numFmtId="3" fontId="0" fillId="0" borderId="0" xfId="0" applyNumberFormat="1"/>
    <xf numFmtId="3" fontId="22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top" indent="1"/>
    </xf>
    <xf numFmtId="0" fontId="18" fillId="0" borderId="0" xfId="0" applyFont="1"/>
    <xf numFmtId="3" fontId="16" fillId="0" borderId="16" xfId="0" applyNumberFormat="1" applyFont="1" applyBorder="1" applyAlignment="1">
      <alignment horizontal="left" vertical="center" indent="1"/>
    </xf>
    <xf numFmtId="3" fontId="16" fillId="0" borderId="16" xfId="0" applyNumberFormat="1" applyFont="1" applyBorder="1" applyAlignment="1">
      <alignment horizontal="right" vertical="center" indent="9"/>
    </xf>
    <xf numFmtId="3" fontId="16" fillId="0" borderId="17" xfId="0" applyNumberFormat="1" applyFont="1" applyBorder="1" applyAlignment="1">
      <alignment horizontal="left" vertical="center" indent="1"/>
    </xf>
    <xf numFmtId="3" fontId="16" fillId="0" borderId="17" xfId="0" applyNumberFormat="1" applyFont="1" applyBorder="1" applyAlignment="1">
      <alignment horizontal="right" vertical="center" indent="9"/>
    </xf>
    <xf numFmtId="3" fontId="16" fillId="0" borderId="18" xfId="0" applyNumberFormat="1" applyFont="1" applyBorder="1" applyAlignment="1">
      <alignment horizontal="left" vertical="center" indent="1"/>
    </xf>
    <xf numFmtId="3" fontId="16" fillId="0" borderId="18" xfId="0" applyNumberFormat="1" applyFont="1" applyBorder="1" applyAlignment="1">
      <alignment horizontal="right" vertical="center" indent="9"/>
    </xf>
    <xf numFmtId="3" fontId="16" fillId="0" borderId="16" xfId="0" applyNumberFormat="1" applyFont="1" applyBorder="1" applyAlignment="1">
      <alignment horizontal="left" vertical="center" indent="2"/>
    </xf>
    <xf numFmtId="3" fontId="16" fillId="0" borderId="16" xfId="0" applyNumberFormat="1" applyFont="1" applyBorder="1" applyAlignment="1">
      <alignment horizontal="right" vertical="center" indent="3"/>
    </xf>
    <xf numFmtId="165" fontId="16" fillId="0" borderId="16" xfId="0" applyNumberFormat="1" applyFont="1" applyBorder="1" applyAlignment="1">
      <alignment horizontal="right" vertical="center" indent="4"/>
    </xf>
    <xf numFmtId="3" fontId="16" fillId="0" borderId="17" xfId="0" applyNumberFormat="1" applyFont="1" applyBorder="1" applyAlignment="1">
      <alignment horizontal="left" vertical="center" indent="2"/>
    </xf>
    <xf numFmtId="3" fontId="16" fillId="0" borderId="17" xfId="0" applyNumberFormat="1" applyFont="1" applyBorder="1" applyAlignment="1">
      <alignment horizontal="right" vertical="center" indent="3"/>
    </xf>
    <xf numFmtId="165" fontId="16" fillId="0" borderId="17" xfId="0" applyNumberFormat="1" applyFont="1" applyBorder="1" applyAlignment="1">
      <alignment horizontal="right" vertical="center" indent="4"/>
    </xf>
    <xf numFmtId="3" fontId="16" fillId="0" borderId="19" xfId="0" applyNumberFormat="1" applyFont="1" applyBorder="1" applyAlignment="1">
      <alignment horizontal="left" vertical="center" indent="2"/>
    </xf>
    <xf numFmtId="3" fontId="16" fillId="0" borderId="19" xfId="0" applyNumberFormat="1" applyFont="1" applyBorder="1" applyAlignment="1">
      <alignment horizontal="right" vertical="center" indent="3"/>
    </xf>
    <xf numFmtId="165" fontId="16" fillId="0" borderId="19" xfId="0" applyNumberFormat="1" applyFont="1" applyBorder="1" applyAlignment="1">
      <alignment horizontal="right" vertical="center" indent="4"/>
    </xf>
    <xf numFmtId="0" fontId="3" fillId="0" borderId="20" xfId="0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right" vertical="center" indent="4"/>
    </xf>
    <xf numFmtId="3" fontId="13" fillId="0" borderId="20" xfId="0" applyNumberFormat="1" applyFont="1" applyBorder="1" applyAlignment="1">
      <alignment horizontal="right" vertical="center" indent="4"/>
    </xf>
    <xf numFmtId="164" fontId="16" fillId="0" borderId="2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right" vertical="center" indent="4"/>
    </xf>
    <xf numFmtId="3" fontId="13" fillId="0" borderId="17" xfId="0" applyNumberFormat="1" applyFont="1" applyBorder="1" applyAlignment="1">
      <alignment horizontal="right" vertical="center" indent="4"/>
    </xf>
    <xf numFmtId="164" fontId="16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right" vertical="center" indent="4"/>
    </xf>
    <xf numFmtId="3" fontId="13" fillId="0" borderId="19" xfId="0" applyNumberFormat="1" applyFont="1" applyBorder="1" applyAlignment="1">
      <alignment horizontal="right" vertical="center" indent="4"/>
    </xf>
    <xf numFmtId="164" fontId="16" fillId="0" borderId="23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 applyProtection="1">
      <alignment horizontal="left" vertical="center" indent="1"/>
      <protection locked="0"/>
    </xf>
    <xf numFmtId="3" fontId="16" fillId="0" borderId="16" xfId="0" applyNumberFormat="1" applyFont="1" applyBorder="1" applyAlignment="1" applyProtection="1">
      <alignment horizontal="right" vertical="center" indent="1"/>
      <protection locked="0"/>
    </xf>
    <xf numFmtId="3" fontId="16" fillId="0" borderId="24" xfId="0" applyNumberFormat="1" applyFont="1" applyBorder="1" applyAlignment="1" applyProtection="1">
      <alignment horizontal="right" vertical="center" indent="2"/>
      <protection locked="0"/>
    </xf>
    <xf numFmtId="3" fontId="5" fillId="0" borderId="16" xfId="0" applyNumberFormat="1" applyFont="1" applyBorder="1" applyAlignment="1">
      <alignment horizontal="right" vertical="center" indent="2"/>
    </xf>
    <xf numFmtId="3" fontId="16" fillId="0" borderId="25" xfId="0" applyNumberFormat="1" applyFont="1" applyBorder="1" applyAlignment="1" applyProtection="1">
      <alignment horizontal="left" vertical="center" indent="1"/>
      <protection locked="0"/>
    </xf>
    <xf numFmtId="3" fontId="16" fillId="0" borderId="17" xfId="0" applyNumberFormat="1" applyFont="1" applyBorder="1" applyAlignment="1" applyProtection="1">
      <alignment horizontal="right" vertical="center" indent="1"/>
      <protection locked="0"/>
    </xf>
    <xf numFmtId="3" fontId="16" fillId="0" borderId="25" xfId="0" applyNumberFormat="1" applyFont="1" applyBorder="1" applyAlignment="1" applyProtection="1">
      <alignment horizontal="right" vertical="center" indent="2"/>
      <protection locked="0"/>
    </xf>
    <xf numFmtId="3" fontId="5" fillId="0" borderId="17" xfId="0" applyNumberFormat="1" applyFont="1" applyBorder="1" applyAlignment="1">
      <alignment horizontal="right" vertical="center" indent="2"/>
    </xf>
    <xf numFmtId="3" fontId="16" fillId="0" borderId="26" xfId="0" applyNumberFormat="1" applyFont="1" applyBorder="1" applyAlignment="1" applyProtection="1">
      <alignment horizontal="left" vertical="center" indent="1"/>
      <protection locked="0"/>
    </xf>
    <xf numFmtId="3" fontId="16" fillId="0" borderId="18" xfId="0" applyNumberFormat="1" applyFont="1" applyBorder="1" applyAlignment="1" applyProtection="1">
      <alignment horizontal="right" vertical="center" indent="1"/>
      <protection locked="0"/>
    </xf>
    <xf numFmtId="3" fontId="16" fillId="0" borderId="26" xfId="0" applyNumberFormat="1" applyFont="1" applyBorder="1" applyAlignment="1" applyProtection="1">
      <alignment horizontal="right" vertical="center" indent="2"/>
      <protection locked="0"/>
    </xf>
    <xf numFmtId="3" fontId="5" fillId="0" borderId="18" xfId="0" applyNumberFormat="1" applyFont="1" applyBorder="1" applyAlignment="1">
      <alignment horizontal="right" vertical="center" indent="2"/>
    </xf>
    <xf numFmtId="3" fontId="2" fillId="0" borderId="16" xfId="0" applyNumberFormat="1" applyFont="1" applyBorder="1" applyAlignment="1">
      <alignment horizontal="right" vertical="center" indent="5"/>
    </xf>
    <xf numFmtId="165" fontId="2" fillId="0" borderId="16" xfId="0" applyNumberFormat="1" applyFont="1" applyBorder="1" applyAlignment="1">
      <alignment horizontal="right" vertical="center" indent="8"/>
    </xf>
    <xf numFmtId="0" fontId="16" fillId="0" borderId="17" xfId="0" applyFont="1" applyBorder="1" applyAlignment="1">
      <alignment horizontal="left" vertical="center" indent="2"/>
    </xf>
    <xf numFmtId="3" fontId="16" fillId="0" borderId="17" xfId="0" applyNumberFormat="1" applyFont="1" applyBorder="1" applyAlignment="1">
      <alignment horizontal="right" vertical="center" indent="5"/>
    </xf>
    <xf numFmtId="165" fontId="16" fillId="0" borderId="17" xfId="0" applyNumberFormat="1" applyFont="1" applyBorder="1" applyAlignment="1">
      <alignment horizontal="right" vertical="center" indent="8"/>
    </xf>
    <xf numFmtId="3" fontId="2" fillId="0" borderId="17" xfId="0" applyNumberFormat="1" applyFont="1" applyBorder="1" applyAlignment="1">
      <alignment horizontal="right" vertical="center" indent="5"/>
    </xf>
    <xf numFmtId="165" fontId="2" fillId="0" borderId="17" xfId="0" applyNumberFormat="1" applyFont="1" applyBorder="1" applyAlignment="1">
      <alignment horizontal="right" vertical="center" indent="8"/>
    </xf>
    <xf numFmtId="0" fontId="1" fillId="0" borderId="17" xfId="0" applyFont="1" applyBorder="1" applyAlignment="1">
      <alignment horizontal="left" vertical="center" indent="2"/>
    </xf>
    <xf numFmtId="0" fontId="3" fillId="0" borderId="18" xfId="0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right" vertical="center" indent="4"/>
    </xf>
    <xf numFmtId="3" fontId="13" fillId="0" borderId="18" xfId="0" applyNumberFormat="1" applyFont="1" applyBorder="1" applyAlignment="1">
      <alignment horizontal="right" vertical="center" indent="4"/>
    </xf>
    <xf numFmtId="164" fontId="16" fillId="0" borderId="27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16" fillId="0" borderId="0" xfId="2" applyFill="1" applyAlignment="1">
      <alignment horizontal="left" vertical="center" wrapText="1"/>
    </xf>
    <xf numFmtId="0" fontId="16" fillId="0" borderId="18" xfId="0" applyFont="1" applyBorder="1" applyAlignment="1">
      <alignment horizontal="left" vertical="center" indent="2"/>
    </xf>
    <xf numFmtId="3" fontId="16" fillId="0" borderId="18" xfId="0" applyNumberFormat="1" applyFont="1" applyBorder="1" applyAlignment="1">
      <alignment horizontal="right" vertical="center" indent="5"/>
    </xf>
    <xf numFmtId="165" fontId="16" fillId="0" borderId="18" xfId="0" applyNumberFormat="1" applyFont="1" applyBorder="1" applyAlignment="1">
      <alignment horizontal="right" vertical="center" indent="8"/>
    </xf>
    <xf numFmtId="0" fontId="1" fillId="0" borderId="16" xfId="0" applyFont="1" applyBorder="1" applyAlignment="1">
      <alignment horizontal="left" vertical="center" indent="2"/>
    </xf>
    <xf numFmtId="0" fontId="16" fillId="0" borderId="17" xfId="0" applyFont="1" applyBorder="1" applyAlignment="1">
      <alignment horizontal="right" vertical="center" indent="9"/>
    </xf>
    <xf numFmtId="1" fontId="0" fillId="0" borderId="0" xfId="0" applyNumberFormat="1"/>
    <xf numFmtId="1" fontId="0" fillId="2" borderId="0" xfId="0" applyNumberFormat="1" applyFill="1"/>
    <xf numFmtId="3" fontId="18" fillId="0" borderId="0" xfId="0" applyNumberFormat="1" applyFont="1"/>
    <xf numFmtId="3" fontId="1" fillId="0" borderId="17" xfId="0" applyNumberFormat="1" applyFont="1" applyBorder="1" applyAlignment="1">
      <alignment horizontal="right" vertical="center" indent="5"/>
    </xf>
    <xf numFmtId="165" fontId="1" fillId="0" borderId="17" xfId="0" applyNumberFormat="1" applyFont="1" applyBorder="1" applyAlignment="1">
      <alignment horizontal="right" vertical="center" indent="8"/>
    </xf>
    <xf numFmtId="3" fontId="5" fillId="2" borderId="16" xfId="0" applyNumberFormat="1" applyFont="1" applyFill="1" applyBorder="1" applyAlignment="1">
      <alignment horizontal="right" vertical="center" indent="2"/>
    </xf>
    <xf numFmtId="3" fontId="5" fillId="2" borderId="17" xfId="0" applyNumberFormat="1" applyFont="1" applyFill="1" applyBorder="1" applyAlignment="1">
      <alignment horizontal="right" vertical="center" indent="2"/>
    </xf>
    <xf numFmtId="3" fontId="5" fillId="2" borderId="18" xfId="0" applyNumberFormat="1" applyFont="1" applyFill="1" applyBorder="1" applyAlignment="1">
      <alignment horizontal="right" vertical="center" indent="2"/>
    </xf>
    <xf numFmtId="3" fontId="5" fillId="2" borderId="8" xfId="0" applyNumberFormat="1" applyFont="1" applyFill="1" applyBorder="1" applyAlignment="1">
      <alignment horizontal="right" vertical="center" indent="2"/>
    </xf>
    <xf numFmtId="3" fontId="5" fillId="2" borderId="28" xfId="0" applyNumberFormat="1" applyFont="1" applyFill="1" applyBorder="1" applyAlignment="1">
      <alignment horizontal="right" vertical="center" indent="2"/>
    </xf>
    <xf numFmtId="0" fontId="8" fillId="0" borderId="18" xfId="0" applyFont="1" applyBorder="1" applyAlignment="1">
      <alignment horizontal="left" vertical="center" indent="2"/>
    </xf>
    <xf numFmtId="3" fontId="8" fillId="0" borderId="18" xfId="0" applyNumberFormat="1" applyFont="1" applyBorder="1" applyAlignment="1">
      <alignment horizontal="right" vertical="center" indent="5"/>
    </xf>
    <xf numFmtId="165" fontId="8" fillId="0" borderId="18" xfId="0" applyNumberFormat="1" applyFont="1" applyBorder="1" applyAlignment="1">
      <alignment horizontal="right" vertical="center" indent="8"/>
    </xf>
    <xf numFmtId="0" fontId="16" fillId="0" borderId="19" xfId="0" applyFont="1" applyBorder="1" applyAlignment="1">
      <alignment horizontal="left" vertical="center" indent="2"/>
    </xf>
    <xf numFmtId="3" fontId="16" fillId="0" borderId="19" xfId="0" applyNumberFormat="1" applyFont="1" applyBorder="1" applyAlignment="1">
      <alignment horizontal="right" vertical="center" indent="5"/>
    </xf>
    <xf numFmtId="165" fontId="16" fillId="0" borderId="19" xfId="0" applyNumberFormat="1" applyFont="1" applyBorder="1" applyAlignment="1">
      <alignment horizontal="right" vertical="center" indent="8"/>
    </xf>
    <xf numFmtId="3" fontId="16" fillId="0" borderId="0" xfId="2" quotePrefix="1" applyNumberFormat="1" applyFill="1" applyAlignment="1">
      <alignment horizontal="left" vertical="center" wrapText="1"/>
    </xf>
    <xf numFmtId="0" fontId="16" fillId="0" borderId="0" xfId="2" applyFill="1" applyAlignment="1">
      <alignment horizontal="left" vertical="center" wrapTex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3" fontId="16" fillId="0" borderId="0" xfId="0" quotePrefix="1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0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3" fontId="10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0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3" fontId="24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10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3">
    <cellStyle name="Hiperligação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Suíça</c:v>
                </c:pt>
                <c:pt idx="1">
                  <c:v>França</c:v>
                </c:pt>
                <c:pt idx="2">
                  <c:v>Reino Unido</c:v>
                </c:pt>
                <c:pt idx="3">
                  <c:v>Angola</c:v>
                </c:pt>
                <c:pt idx="4">
                  <c:v>Estados Unidos</c:v>
                </c:pt>
                <c:pt idx="5">
                  <c:v>Alemanha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Países Baixos</c:v>
                </c:pt>
                <c:pt idx="10">
                  <c:v>Canadá</c:v>
                </c:pt>
                <c:pt idx="11">
                  <c:v>África do Sul</c:v>
                </c:pt>
                <c:pt idx="12">
                  <c:v>Áustria</c:v>
                </c:pt>
                <c:pt idx="13">
                  <c:v>Brasil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1132810</c:v>
                </c:pt>
                <c:pt idx="1">
                  <c:v>1108310</c:v>
                </c:pt>
                <c:pt idx="2">
                  <c:v>748200</c:v>
                </c:pt>
                <c:pt idx="3">
                  <c:v>263450</c:v>
                </c:pt>
                <c:pt idx="4">
                  <c:v>235310</c:v>
                </c:pt>
                <c:pt idx="5">
                  <c:v>226650</c:v>
                </c:pt>
                <c:pt idx="6">
                  <c:v>143640</c:v>
                </c:pt>
                <c:pt idx="7">
                  <c:v>109700</c:v>
                </c:pt>
                <c:pt idx="8">
                  <c:v>69990</c:v>
                </c:pt>
                <c:pt idx="9">
                  <c:v>69620</c:v>
                </c:pt>
                <c:pt idx="10">
                  <c:v>26900</c:v>
                </c:pt>
                <c:pt idx="11">
                  <c:v>21000</c:v>
                </c:pt>
                <c:pt idx="12">
                  <c:v>16720</c:v>
                </c:pt>
                <c:pt idx="13">
                  <c:v>11770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796928"/>
        <c:axId val="220108416"/>
      </c:barChart>
      <c:catAx>
        <c:axId val="220796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20108416"/>
        <c:crosses val="autoZero"/>
        <c:auto val="1"/>
        <c:lblAlgn val="ctr"/>
        <c:lblOffset val="100"/>
        <c:noMultiLvlLbl val="0"/>
      </c:catAx>
      <c:valAx>
        <c:axId val="220108416"/>
        <c:scaling>
          <c:orientation val="minMax"/>
          <c:max val="12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07969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4F81BD">
                <a:lumMod val="75000"/>
              </a:srgbClr>
            </a:solidFill>
            <a:ln w="25400">
              <a:noFill/>
            </a:ln>
          </c:spPr>
          <c:invertIfNegative val="0"/>
          <c:cat>
            <c:numRef>
              <c:f>'Quadro 4.3'!$B$5:$B$33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'Quadro 4.3'!$C$5:$C$33</c:f>
              <c:numCache>
                <c:formatCode>#,##0</c:formatCode>
                <c:ptCount val="29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  <c:pt idx="22">
                  <c:v>3604010</c:v>
                </c:pt>
                <c:pt idx="23">
                  <c:v>3662130</c:v>
                </c:pt>
                <c:pt idx="24">
                  <c:v>3612860</c:v>
                </c:pt>
                <c:pt idx="25">
                  <c:v>3677760</c:v>
                </c:pt>
                <c:pt idx="26">
                  <c:v>3892260</c:v>
                </c:pt>
                <c:pt idx="27">
                  <c:v>4078490</c:v>
                </c:pt>
                <c:pt idx="28">
                  <c:v>4295710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22240"/>
        <c:axId val="221389952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4.3'!$G$5:$G$33</c:f>
              <c:numCache>
                <c:formatCode>0.0</c:formatCode>
                <c:ptCount val="29"/>
                <c:pt idx="0">
                  <c:v>2.9013710419325163</c:v>
                </c:pt>
                <c:pt idx="1">
                  <c:v>2.8657493819077309</c:v>
                </c:pt>
                <c:pt idx="2">
                  <c:v>2.7087542903943662</c:v>
                </c:pt>
                <c:pt idx="3">
                  <c:v>2.6100283186166267</c:v>
                </c:pt>
                <c:pt idx="4">
                  <c:v>2.6929378636663803</c:v>
                </c:pt>
                <c:pt idx="5">
                  <c:v>2.7522150616829313</c:v>
                </c:pt>
                <c:pt idx="6">
                  <c:v>1.9767064199396298</c:v>
                </c:pt>
                <c:pt idx="7">
                  <c:v>1.6661977066829881</c:v>
                </c:pt>
                <c:pt idx="8">
                  <c:v>1.6040628341578631</c:v>
                </c:pt>
                <c:pt idx="9">
                  <c:v>1.4362732391186022</c:v>
                </c:pt>
                <c:pt idx="10">
                  <c:v>1.4557095642079747</c:v>
                </c:pt>
                <c:pt idx="11">
                  <c:v>1.475022708700652</c:v>
                </c:pt>
                <c:pt idx="12">
                  <c:v>1.387292660974591</c:v>
                </c:pt>
                <c:pt idx="13">
                  <c:v>1.3008304810724653</c:v>
                </c:pt>
                <c:pt idx="14">
                  <c:v>1.3487682669448082</c:v>
                </c:pt>
                <c:pt idx="15">
                  <c:v>1.3784695833664176</c:v>
                </c:pt>
                <c:pt idx="16">
                  <c:v>1.6313513564828988</c:v>
                </c:pt>
                <c:pt idx="17">
                  <c:v>1.7669661041179876</c:v>
                </c:pt>
                <c:pt idx="18">
                  <c:v>1.767289289535513</c:v>
                </c:pt>
                <c:pt idx="19">
                  <c:v>1.8482468907597689</c:v>
                </c:pt>
                <c:pt idx="20">
                  <c:v>1.7937479578089364</c:v>
                </c:pt>
                <c:pt idx="21">
                  <c:v>1.8182018126010502</c:v>
                </c:pt>
                <c:pt idx="22">
                  <c:v>1.7580742408691614</c:v>
                </c:pt>
                <c:pt idx="23">
                  <c:v>1.7073671067961709</c:v>
                </c:pt>
                <c:pt idx="24">
                  <c:v>1.7971504138381469</c:v>
                </c:pt>
                <c:pt idx="25">
                  <c:v>1.6987838445183392</c:v>
                </c:pt>
                <c:pt idx="26">
                  <c:v>1.5954690394335724</c:v>
                </c:pt>
                <c:pt idx="27">
                  <c:v>1.5085817558255405</c:v>
                </c:pt>
                <c:pt idx="28">
                  <c:v>1.4842067802700498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2752"/>
        <c:axId val="221390528"/>
      </c:lineChart>
      <c:catAx>
        <c:axId val="2213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22138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389952"/>
        <c:scaling>
          <c:orientation val="minMax"/>
        </c:scaling>
        <c:delete val="0"/>
        <c:axPos val="l"/>
        <c:majorGridlines>
          <c:spPr>
            <a:ln w="6350">
              <a:solidFill>
                <a:srgbClr val="4F81BD">
                  <a:lumMod val="20000"/>
                  <a:lumOff val="80000"/>
                </a:srgb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240"/>
        <c:crosses val="autoZero"/>
        <c:crossBetween val="between"/>
      </c:valAx>
      <c:catAx>
        <c:axId val="2213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90528"/>
        <c:crosses val="autoZero"/>
        <c:auto val="0"/>
        <c:lblAlgn val="ctr"/>
        <c:lblOffset val="100"/>
        <c:noMultiLvlLbl val="0"/>
      </c:catAx>
      <c:valAx>
        <c:axId val="221390528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752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86E-48DE-AE57-CC4132D345E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00-401B-9406-6ABD844AF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10-42D3-BC83-882445E5A52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00-401B-9406-6ABD844AF6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0E0-4669-973B-C440FB855E0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339-4E6A-930E-C8A534A4A4C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339-4E6A-930E-C8A534A4A4C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0E0-4669-973B-C440FB855E0B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Holanda</c:v>
                </c:pt>
                <c:pt idx="2">
                  <c:v>Reino Unido</c:v>
                </c:pt>
                <c:pt idx="3">
                  <c:v>Bélgica</c:v>
                </c:pt>
                <c:pt idx="4">
                  <c:v>Espanha</c:v>
                </c:pt>
                <c:pt idx="5">
                  <c:v>Suíça</c:v>
                </c:pt>
                <c:pt idx="6">
                  <c:v>França</c:v>
                </c:pt>
                <c:pt idx="7">
                  <c:v>Alemanha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1744.8879551820728</c:v>
                </c:pt>
                <c:pt idx="1">
                  <c:v>276.32432432432432</c:v>
                </c:pt>
                <c:pt idx="2">
                  <c:v>246.98325835922645</c:v>
                </c:pt>
                <c:pt idx="3">
                  <c:v>155.53121577217962</c:v>
                </c:pt>
                <c:pt idx="4">
                  <c:v>84.271969211032712</c:v>
                </c:pt>
                <c:pt idx="5">
                  <c:v>80.00826301822633</c:v>
                </c:pt>
                <c:pt idx="6">
                  <c:v>18.601789230374123</c:v>
                </c:pt>
                <c:pt idx="7">
                  <c:v>10.125844225256316</c:v>
                </c:pt>
                <c:pt idx="8">
                  <c:v>5.0162741719318404</c:v>
                </c:pt>
                <c:pt idx="9" formatCode="0">
                  <c:v>-36.821049805342994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491200"/>
        <c:axId val="221391680"/>
      </c:barChart>
      <c:catAx>
        <c:axId val="221491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221391680"/>
        <c:crosses val="autoZero"/>
        <c:auto val="1"/>
        <c:lblAlgn val="ctr"/>
        <c:lblOffset val="100"/>
        <c:noMultiLvlLbl val="0"/>
      </c:catAx>
      <c:valAx>
        <c:axId val="221391680"/>
        <c:scaling>
          <c:orientation val="minMax"/>
          <c:max val="600"/>
          <c:min val="-50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491200"/>
        <c:crosses val="max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C8A-4133-8035-B865AB7D3B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31-4983-826E-FA90F358C7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177-4CBF-B6B1-900AFB21F8E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31-4983-826E-FA90F358C70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C18-4E90-B506-BC8655A2074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B-CFE2-42B7-91B7-63D2387E99D5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Holanda</c:v>
                </c:pt>
                <c:pt idx="1">
                  <c:v>Luxemburgo</c:v>
                </c:pt>
                <c:pt idx="2">
                  <c:v>Reino Unido</c:v>
                </c:pt>
                <c:pt idx="3">
                  <c:v>Bélgica</c:v>
                </c:pt>
                <c:pt idx="4">
                  <c:v>Suíça</c:v>
                </c:pt>
                <c:pt idx="5">
                  <c:v>Alemanha</c:v>
                </c:pt>
                <c:pt idx="6">
                  <c:v>Espanha</c:v>
                </c:pt>
                <c:pt idx="7">
                  <c:v>França</c:v>
                </c:pt>
                <c:pt idx="8">
                  <c:v>EUA</c:v>
                </c:pt>
                <c:pt idx="9">
                  <c:v>Angola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31.284178766735806</c:v>
                </c:pt>
                <c:pt idx="1">
                  <c:v>21.645597693501898</c:v>
                </c:pt>
                <c:pt idx="2">
                  <c:v>20.46175395662604</c:v>
                </c:pt>
                <c:pt idx="3">
                  <c:v>12.469869837698866</c:v>
                </c:pt>
                <c:pt idx="4">
                  <c:v>6.6615822081614908</c:v>
                </c:pt>
                <c:pt idx="5">
                  <c:v>5.64955950216752</c:v>
                </c:pt>
                <c:pt idx="6">
                  <c:v>5.0460728389644487</c:v>
                </c:pt>
                <c:pt idx="7">
                  <c:v>2.3663283118898306</c:v>
                </c:pt>
                <c:pt idx="8">
                  <c:v>-5.2735397125719601</c:v>
                </c:pt>
                <c:pt idx="9">
                  <c:v>-16.547879248629982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582336"/>
        <c:axId val="221393984"/>
      </c:barChart>
      <c:catAx>
        <c:axId val="221582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21393984"/>
        <c:crosses val="autoZero"/>
        <c:auto val="1"/>
        <c:lblAlgn val="ctr"/>
        <c:lblOffset val="100"/>
        <c:noMultiLvlLbl val="0"/>
      </c:catAx>
      <c:valAx>
        <c:axId val="221393984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2215823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974-4A0F-B5D6-CB83CFE71972}"/>
              </c:ext>
            </c:extLst>
          </c:dPt>
          <c:dPt>
            <c:idx val="7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E46-4A90-8F35-33FBC8382D73}"/>
              </c:ext>
            </c:extLst>
          </c:dPt>
          <c:cat>
            <c:strRef>
              <c:f>'Quadro 4.5'!$B$6:$B$80</c:f>
              <c:strCache>
                <c:ptCount val="75"/>
                <c:pt idx="0">
                  <c:v>India</c:v>
                </c:pt>
                <c:pt idx="1">
                  <c:v>México</c:v>
                </c:pt>
                <c:pt idx="2">
                  <c:v>Filipinas</c:v>
                </c:pt>
                <c:pt idx="3">
                  <c:v>França</c:v>
                </c:pt>
                <c:pt idx="4">
                  <c:v>Paquistão</c:v>
                </c:pt>
                <c:pt idx="5">
                  <c:v>China</c:v>
                </c:pt>
                <c:pt idx="6">
                  <c:v>Egito, Rep. Árabe</c:v>
                </c:pt>
                <c:pt idx="7">
                  <c:v>Nepal</c:v>
                </c:pt>
                <c:pt idx="8">
                  <c:v>Bangladesh</c:v>
                </c:pt>
                <c:pt idx="9">
                  <c:v>Guatemala</c:v>
                </c:pt>
                <c:pt idx="10">
                  <c:v>Nigéria</c:v>
                </c:pt>
                <c:pt idx="11">
                  <c:v>Alemanha</c:v>
                </c:pt>
                <c:pt idx="12">
                  <c:v>Usbequistão</c:v>
                </c:pt>
                <c:pt idx="13">
                  <c:v>Indonésia</c:v>
                </c:pt>
                <c:pt idx="14">
                  <c:v>Vietname</c:v>
                </c:pt>
                <c:pt idx="15">
                  <c:v>Bélgica</c:v>
                </c:pt>
                <c:pt idx="16">
                  <c:v>Marrocos</c:v>
                </c:pt>
                <c:pt idx="17">
                  <c:v>Ucrânia</c:v>
                </c:pt>
                <c:pt idx="18">
                  <c:v>Colômbia</c:v>
                </c:pt>
                <c:pt idx="19">
                  <c:v>República Dominicana</c:v>
                </c:pt>
                <c:pt idx="20">
                  <c:v>Itália</c:v>
                </c:pt>
                <c:pt idx="21">
                  <c:v>Tailândia</c:v>
                </c:pt>
                <c:pt idx="22">
                  <c:v>Honduras</c:v>
                </c:pt>
                <c:pt idx="23">
                  <c:v>Roménia</c:v>
                </c:pt>
                <c:pt idx="24">
                  <c:v>Estados Unidos</c:v>
                </c:pt>
                <c:pt idx="25">
                  <c:v>Polónia</c:v>
                </c:pt>
                <c:pt idx="26">
                  <c:v>El Salvador</c:v>
                </c:pt>
                <c:pt idx="27">
                  <c:v>Coreia, Rep.</c:v>
                </c:pt>
                <c:pt idx="28">
                  <c:v>Tajiquistão</c:v>
                </c:pt>
                <c:pt idx="29">
                  <c:v>Croácia</c:v>
                </c:pt>
                <c:pt idx="30">
                  <c:v>Sri Lanka</c:v>
                </c:pt>
                <c:pt idx="31">
                  <c:v>Equador</c:v>
                </c:pt>
                <c:pt idx="32">
                  <c:v>Espanha</c:v>
                </c:pt>
                <c:pt idx="33">
                  <c:v>Líbano</c:v>
                </c:pt>
                <c:pt idx="34">
                  <c:v>Sérvia</c:v>
                </c:pt>
                <c:pt idx="35">
                  <c:v>Nicarágua</c:v>
                </c:pt>
                <c:pt idx="36">
                  <c:v>Hungria</c:v>
                </c:pt>
                <c:pt idx="37">
                  <c:v>Quénia</c:v>
                </c:pt>
                <c:pt idx="38">
                  <c:v>Peru</c:v>
                </c:pt>
                <c:pt idx="39">
                  <c:v>Brasil</c:v>
                </c:pt>
                <c:pt idx="40">
                  <c:v>Reino Unido</c:v>
                </c:pt>
                <c:pt idx="41">
                  <c:v>Países Baixos</c:v>
                </c:pt>
                <c:pt idx="42">
                  <c:v>Japão</c:v>
                </c:pt>
                <c:pt idx="43">
                  <c:v>Suécia</c:v>
                </c:pt>
                <c:pt idx="44">
                  <c:v>Jordânia</c:v>
                </c:pt>
                <c:pt idx="45">
                  <c:v>Rep. Checa</c:v>
                </c:pt>
                <c:pt idx="46">
                  <c:v>Geórgia</c:v>
                </c:pt>
                <c:pt idx="47">
                  <c:v>Haiti</c:v>
                </c:pt>
                <c:pt idx="48">
                  <c:v>Senegal</c:v>
                </c:pt>
                <c:pt idx="49">
                  <c:v>Zimbabué</c:v>
                </c:pt>
                <c:pt idx="50">
                  <c:v>Áustria</c:v>
                </c:pt>
                <c:pt idx="51">
                  <c:v>Jamaica</c:v>
                </c:pt>
                <c:pt idx="52">
                  <c:v>Suíça</c:v>
                </c:pt>
                <c:pt idx="53">
                  <c:v>Iémen</c:v>
                </c:pt>
                <c:pt idx="54">
                  <c:v>Tunísia</c:v>
                </c:pt>
                <c:pt idx="55">
                  <c:v>Bósnia e Herzegovina</c:v>
                </c:pt>
                <c:pt idx="56">
                  <c:v>Quirguistão</c:v>
                </c:pt>
                <c:pt idx="57">
                  <c:v>Gana</c:v>
                </c:pt>
                <c:pt idx="58">
                  <c:v>Camboja</c:v>
                </c:pt>
                <c:pt idx="59">
                  <c:v>Eslováquia</c:v>
                </c:pt>
                <c:pt idx="60">
                  <c:v>Bulgária</c:v>
                </c:pt>
                <c:pt idx="61">
                  <c:v>Luxemburgo</c:v>
                </c:pt>
                <c:pt idx="62">
                  <c:v>Bermudas</c:v>
                </c:pt>
                <c:pt idx="63">
                  <c:v>Albânia</c:v>
                </c:pt>
                <c:pt idx="64">
                  <c:v>Somália</c:v>
                </c:pt>
                <c:pt idx="65">
                  <c:v>Congo, Rep. Dem.</c:v>
                </c:pt>
                <c:pt idx="66">
                  <c:v>Kosovo</c:v>
                </c:pt>
                <c:pt idx="67">
                  <c:v>Moldávia</c:v>
                </c:pt>
                <c:pt idx="68">
                  <c:v>Rússia</c:v>
                </c:pt>
                <c:pt idx="69">
                  <c:v>Austrália</c:v>
                </c:pt>
                <c:pt idx="70">
                  <c:v>Portugal</c:v>
                </c:pt>
                <c:pt idx="71">
                  <c:v>Argélia</c:v>
                </c:pt>
                <c:pt idx="72">
                  <c:v>Malásia</c:v>
                </c:pt>
                <c:pt idx="73">
                  <c:v>Dinamarca</c:v>
                </c:pt>
                <c:pt idx="74">
                  <c:v>Qatar</c:v>
                </c:pt>
              </c:strCache>
            </c:strRef>
          </c:cat>
          <c:val>
            <c:numRef>
              <c:f>'Quadro 4.5'!$C$6:$C$80</c:f>
              <c:numCache>
                <c:formatCode>#,##0</c:formatCode>
                <c:ptCount val="75"/>
                <c:pt idx="0">
                  <c:v>137674533.895686</c:v>
                </c:pt>
                <c:pt idx="1">
                  <c:v>67637913.797000006</c:v>
                </c:pt>
                <c:pt idx="2">
                  <c:v>40279405.932432704</c:v>
                </c:pt>
                <c:pt idx="3">
                  <c:v>38775361.344028503</c:v>
                </c:pt>
                <c:pt idx="4">
                  <c:v>34914000</c:v>
                </c:pt>
                <c:pt idx="5">
                  <c:v>31410598.200119998</c:v>
                </c:pt>
                <c:pt idx="6">
                  <c:v>29559100</c:v>
                </c:pt>
                <c:pt idx="7">
                  <c:v>28376777.1918336</c:v>
                </c:pt>
                <c:pt idx="8">
                  <c:v>27168536.337436199</c:v>
                </c:pt>
                <c:pt idx="9">
                  <c:v>21649327</c:v>
                </c:pt>
                <c:pt idx="10">
                  <c:v>21292957.333353698</c:v>
                </c:pt>
                <c:pt idx="11">
                  <c:v>21225006.283532102</c:v>
                </c:pt>
                <c:pt idx="12">
                  <c:v>16579258.955340099</c:v>
                </c:pt>
                <c:pt idx="13">
                  <c:v>16038366.972445101</c:v>
                </c:pt>
                <c:pt idx="14">
                  <c:v>16000000</c:v>
                </c:pt>
                <c:pt idx="15">
                  <c:v>15208330.615079599</c:v>
                </c:pt>
                <c:pt idx="16">
                  <c:v>12510938.321877301</c:v>
                </c:pt>
                <c:pt idx="17">
                  <c:v>11948000</c:v>
                </c:pt>
                <c:pt idx="18">
                  <c:v>11873232.9762659</c:v>
                </c:pt>
                <c:pt idx="19">
                  <c:v>11247000</c:v>
                </c:pt>
                <c:pt idx="20">
                  <c:v>11151789.911075199</c:v>
                </c:pt>
                <c:pt idx="21">
                  <c:v>9584457.4750269298</c:v>
                </c:pt>
                <c:pt idx="22">
                  <c:v>9532724.0452707503</c:v>
                </c:pt>
                <c:pt idx="23">
                  <c:v>9523551.275518151</c:v>
                </c:pt>
                <c:pt idx="24">
                  <c:v>8712000</c:v>
                </c:pt>
                <c:pt idx="25">
                  <c:v>8687000</c:v>
                </c:pt>
                <c:pt idx="26">
                  <c:v>8488402.9672691394</c:v>
                </c:pt>
                <c:pt idx="27">
                  <c:v>7449400</c:v>
                </c:pt>
                <c:pt idx="28">
                  <c:v>6801890.97346099</c:v>
                </c:pt>
                <c:pt idx="29">
                  <c:v>6739238.3315657796</c:v>
                </c:pt>
                <c:pt idx="30">
                  <c:v>6721610</c:v>
                </c:pt>
                <c:pt idx="31">
                  <c:v>6544355.9006286999</c:v>
                </c:pt>
                <c:pt idx="32">
                  <c:v>6338713.6598486006</c:v>
                </c:pt>
                <c:pt idx="33">
                  <c:v>5800000</c:v>
                </c:pt>
                <c:pt idx="34">
                  <c:v>5676016.7007722799</c:v>
                </c:pt>
                <c:pt idx="35">
                  <c:v>5245600</c:v>
                </c:pt>
                <c:pt idx="36">
                  <c:v>5237273.9188110996</c:v>
                </c:pt>
                <c:pt idx="37">
                  <c:v>4999830.4786397303</c:v>
                </c:pt>
                <c:pt idx="38">
                  <c:v>4933771.1101310104</c:v>
                </c:pt>
                <c:pt idx="39">
                  <c:v>4902400.4482500004</c:v>
                </c:pt>
                <c:pt idx="40">
                  <c:v>4833962.3723976901</c:v>
                </c:pt>
                <c:pt idx="41">
                  <c:v>4719400.1045275005</c:v>
                </c:pt>
                <c:pt idx="42">
                  <c:v>4644199.3556227507</c:v>
                </c:pt>
                <c:pt idx="43">
                  <c:v>4469058.3410904594</c:v>
                </c:pt>
                <c:pt idx="44">
                  <c:v>4431126.7605633698</c:v>
                </c:pt>
                <c:pt idx="45">
                  <c:v>4247984.1884843698</c:v>
                </c:pt>
                <c:pt idx="46">
                  <c:v>4058448.9792800001</c:v>
                </c:pt>
                <c:pt idx="47">
                  <c:v>3900000</c:v>
                </c:pt>
                <c:pt idx="48">
                  <c:v>3750000</c:v>
                </c:pt>
                <c:pt idx="49">
                  <c:v>3600000</c:v>
                </c:pt>
                <c:pt idx="50">
                  <c:v>3591781.6127345501</c:v>
                </c:pt>
                <c:pt idx="51">
                  <c:v>3564377.7162086703</c:v>
                </c:pt>
                <c:pt idx="52">
                  <c:v>3501719.9733256404</c:v>
                </c:pt>
                <c:pt idx="53">
                  <c:v>3433016.8</c:v>
                </c:pt>
                <c:pt idx="54">
                  <c:v>3256966.8635221901</c:v>
                </c:pt>
                <c:pt idx="55">
                  <c:v>3124315.4878607797</c:v>
                </c:pt>
                <c:pt idx="56">
                  <c:v>3100000</c:v>
                </c:pt>
                <c:pt idx="57">
                  <c:v>3027416.7891793898</c:v>
                </c:pt>
                <c:pt idx="58">
                  <c:v>2827917.51210208</c:v>
                </c:pt>
                <c:pt idx="59">
                  <c:v>2741066.43408152</c:v>
                </c:pt>
                <c:pt idx="60">
                  <c:v>2672220</c:v>
                </c:pt>
                <c:pt idx="61">
                  <c:v>2447792.8236686201</c:v>
                </c:pt>
                <c:pt idx="62">
                  <c:v>2346000</c:v>
                </c:pt>
                <c:pt idx="63">
                  <c:v>2274440.5936003299</c:v>
                </c:pt>
                <c:pt idx="64">
                  <c:v>2118090</c:v>
                </c:pt>
                <c:pt idx="65">
                  <c:v>2000736.1606629901</c:v>
                </c:pt>
                <c:pt idx="66">
                  <c:v>1934000</c:v>
                </c:pt>
                <c:pt idx="67">
                  <c:v>1917700</c:v>
                </c:pt>
                <c:pt idx="68">
                  <c:v>1907830</c:v>
                </c:pt>
                <c:pt idx="69">
                  <c:v>1893434.9642022701</c:v>
                </c:pt>
                <c:pt idx="70">
                  <c:v>1804893.64940479</c:v>
                </c:pt>
                <c:pt idx="71">
                  <c:v>1799073.7719209299</c:v>
                </c:pt>
                <c:pt idx="72">
                  <c:v>1605279.7523151601</c:v>
                </c:pt>
                <c:pt idx="73">
                  <c:v>1519481.6070000001</c:v>
                </c:pt>
                <c:pt idx="74">
                  <c:v>1443131.868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636672"/>
        <c:axId val="221429760"/>
      </c:barChart>
      <c:catAx>
        <c:axId val="220636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29760"/>
        <c:crosses val="autoZero"/>
        <c:auto val="1"/>
        <c:lblAlgn val="ctr"/>
        <c:lblOffset val="100"/>
        <c:noMultiLvlLbl val="0"/>
      </c:catAx>
      <c:valAx>
        <c:axId val="2214297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/>
            </a:pPr>
            <a:endParaRPr lang="pt-PT"/>
          </a:p>
        </c:txPr>
        <c:crossAx val="22063667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BF-485A-9449-4D532F6D5A54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BF-485A-9449-4D532F6D5A54}"/>
              </c:ext>
            </c:extLst>
          </c:dPt>
          <c:dPt>
            <c:idx val="5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136-45AF-AE56-1A73AC57D68B}"/>
              </c:ext>
            </c:extLst>
          </c:dPt>
          <c:cat>
            <c:strRef>
              <c:f>'Gráfico 4.6'!$B$64:$B$137</c:f>
              <c:strCache>
                <c:ptCount val="74"/>
                <c:pt idx="0">
                  <c:v>Tajiquistão</c:v>
                </c:pt>
                <c:pt idx="1">
                  <c:v>Nicarágua</c:v>
                </c:pt>
                <c:pt idx="2">
                  <c:v>Bermudas</c:v>
                </c:pt>
                <c:pt idx="3">
                  <c:v>Honduras</c:v>
                </c:pt>
                <c:pt idx="4">
                  <c:v>El Salvador</c:v>
                </c:pt>
                <c:pt idx="5">
                  <c:v>Guatemala</c:v>
                </c:pt>
                <c:pt idx="6">
                  <c:v>Jamaica</c:v>
                </c:pt>
                <c:pt idx="7">
                  <c:v>Quirguistão</c:v>
                </c:pt>
                <c:pt idx="8">
                  <c:v>Somália</c:v>
                </c:pt>
                <c:pt idx="9">
                  <c:v>Kosovo</c:v>
                </c:pt>
                <c:pt idx="10">
                  <c:v>Haiti</c:v>
                </c:pt>
                <c:pt idx="11">
                  <c:v>Usbequistão</c:v>
                </c:pt>
                <c:pt idx="12">
                  <c:v>Geórgia</c:v>
                </c:pt>
                <c:pt idx="13">
                  <c:v>Senegal</c:v>
                </c:pt>
                <c:pt idx="14">
                  <c:v>Nigéria</c:v>
                </c:pt>
                <c:pt idx="15">
                  <c:v>Bósnia e Herzegovina</c:v>
                </c:pt>
                <c:pt idx="16">
                  <c:v>Moldávia</c:v>
                </c:pt>
                <c:pt idx="17">
                  <c:v>Paquistão</c:v>
                </c:pt>
                <c:pt idx="18">
                  <c:v>República Dominicana</c:v>
                </c:pt>
                <c:pt idx="19">
                  <c:v>Filipinas</c:v>
                </c:pt>
                <c:pt idx="20">
                  <c:v>Albânia</c:v>
                </c:pt>
                <c:pt idx="21">
                  <c:v>Jordânia</c:v>
                </c:pt>
                <c:pt idx="22">
                  <c:v>Zimbabué</c:v>
                </c:pt>
                <c:pt idx="23">
                  <c:v>Marrocos</c:v>
                </c:pt>
                <c:pt idx="24">
                  <c:v>Egito, Rep. Árabe</c:v>
                </c:pt>
                <c:pt idx="25">
                  <c:v>Croácia</c:v>
                </c:pt>
                <c:pt idx="26">
                  <c:v>Sri Lanka</c:v>
                </c:pt>
                <c:pt idx="27">
                  <c:v>Sérvia</c:v>
                </c:pt>
                <c:pt idx="28">
                  <c:v>Ucrânia</c:v>
                </c:pt>
                <c:pt idx="29">
                  <c:v>Camboja</c:v>
                </c:pt>
                <c:pt idx="30">
                  <c:v>Tunísia</c:v>
                </c:pt>
                <c:pt idx="31">
                  <c:v>Bangladesh</c:v>
                </c:pt>
                <c:pt idx="32">
                  <c:v>Equador</c:v>
                </c:pt>
                <c:pt idx="33">
                  <c:v>Quénia</c:v>
                </c:pt>
                <c:pt idx="34">
                  <c:v>Gana</c:v>
                </c:pt>
                <c:pt idx="35">
                  <c:v>México</c:v>
                </c:pt>
                <c:pt idx="36">
                  <c:v>India</c:v>
                </c:pt>
                <c:pt idx="37">
                  <c:v>Vietname</c:v>
                </c:pt>
                <c:pt idx="38">
                  <c:v>Colômbia</c:v>
                </c:pt>
                <c:pt idx="39">
                  <c:v>Congo, Rep. Dem.</c:v>
                </c:pt>
                <c:pt idx="40">
                  <c:v>Luxemburgo</c:v>
                </c:pt>
                <c:pt idx="41">
                  <c:v>Roménia</c:v>
                </c:pt>
                <c:pt idx="42">
                  <c:v>Bulgária</c:v>
                </c:pt>
                <c:pt idx="43">
                  <c:v>Hungria</c:v>
                </c:pt>
                <c:pt idx="44">
                  <c:v>Bélgica</c:v>
                </c:pt>
                <c:pt idx="45">
                  <c:v>Eslováquia</c:v>
                </c:pt>
                <c:pt idx="46">
                  <c:v>Tailândia</c:v>
                </c:pt>
                <c:pt idx="47">
                  <c:v>Peru</c:v>
                </c:pt>
                <c:pt idx="48">
                  <c:v>Rep. Checa</c:v>
                </c:pt>
                <c:pt idx="49">
                  <c:v>França</c:v>
                </c:pt>
                <c:pt idx="50">
                  <c:v>Indonésia</c:v>
                </c:pt>
                <c:pt idx="51">
                  <c:v>Polónia</c:v>
                </c:pt>
                <c:pt idx="52">
                  <c:v>Suécia</c:v>
                </c:pt>
                <c:pt idx="53">
                  <c:v>Áustria</c:v>
                </c:pt>
                <c:pt idx="54">
                  <c:v>Argélia</c:v>
                </c:pt>
                <c:pt idx="55">
                  <c:v>Qatar</c:v>
                </c:pt>
                <c:pt idx="56">
                  <c:v>Portugal</c:v>
                </c:pt>
                <c:pt idx="57">
                  <c:v>Itália</c:v>
                </c:pt>
                <c:pt idx="58">
                  <c:v>Alemanha</c:v>
                </c:pt>
                <c:pt idx="59">
                  <c:v>Países Baixos</c:v>
                </c:pt>
                <c:pt idx="60">
                  <c:v>Malásia</c:v>
                </c:pt>
                <c:pt idx="61">
                  <c:v>Suíça</c:v>
                </c:pt>
                <c:pt idx="62">
                  <c:v>Espanha</c:v>
                </c:pt>
                <c:pt idx="63">
                  <c:v>Dinamarca</c:v>
                </c:pt>
                <c:pt idx="64">
                  <c:v>Brasil</c:v>
                </c:pt>
                <c:pt idx="65">
                  <c:v>China</c:v>
                </c:pt>
                <c:pt idx="66">
                  <c:v>Reino Unido</c:v>
                </c:pt>
                <c:pt idx="67">
                  <c:v>Japão</c:v>
                </c:pt>
                <c:pt idx="68">
                  <c:v>Japão</c:v>
                </c:pt>
                <c:pt idx="69">
                  <c:v>Austrália</c:v>
                </c:pt>
                <c:pt idx="70">
                  <c:v>Austrália</c:v>
                </c:pt>
                <c:pt idx="71">
                  <c:v>Rússia</c:v>
                </c:pt>
                <c:pt idx="72">
                  <c:v>Estados Unidos</c:v>
                </c:pt>
                <c:pt idx="73">
                  <c:v>EUA</c:v>
                </c:pt>
              </c:strCache>
            </c:strRef>
          </c:cat>
          <c:val>
            <c:numRef>
              <c:f>'Gráfico 4.6'!$C$64:$C$137</c:f>
              <c:numCache>
                <c:formatCode>General</c:formatCode>
                <c:ptCount val="74"/>
                <c:pt idx="0">
                  <c:v>47.885211002687171</c:v>
                </c:pt>
                <c:pt idx="1">
                  <c:v>26.635546545520526</c:v>
                </c:pt>
                <c:pt idx="2">
                  <c:v>26.124139774169841</c:v>
                </c:pt>
                <c:pt idx="3">
                  <c:v>25.699130902594419</c:v>
                </c:pt>
                <c:pt idx="4">
                  <c:v>24.002297662061938</c:v>
                </c:pt>
                <c:pt idx="5">
                  <c:v>19.124917116873423</c:v>
                </c:pt>
                <c:pt idx="6">
                  <c:v>17.884225536198127</c:v>
                </c:pt>
                <c:pt idx="7">
                  <c:v>17.736319636132503</c:v>
                </c:pt>
                <c:pt idx="8">
                  <c:v>17.492566022821528</c:v>
                </c:pt>
                <c:pt idx="9">
                  <c:v>17.347466163370662</c:v>
                </c:pt>
                <c:pt idx="10">
                  <c:v>15.461370267599801</c:v>
                </c:pt>
                <c:pt idx="11">
                  <c:v>14.421099146896148</c:v>
                </c:pt>
                <c:pt idx="12">
                  <c:v>12.015727164248883</c:v>
                </c:pt>
                <c:pt idx="13">
                  <c:v>11.621689129796335</c:v>
                </c:pt>
                <c:pt idx="14">
                  <c:v>11.340536324791524</c:v>
                </c:pt>
                <c:pt idx="15">
                  <c:v>11.023081658576878</c:v>
                </c:pt>
                <c:pt idx="16">
                  <c:v>10.536615854725797</c:v>
                </c:pt>
                <c:pt idx="17">
                  <c:v>9.3585188653641023</c:v>
                </c:pt>
                <c:pt idx="18">
                  <c:v>9.0495629059584068</c:v>
                </c:pt>
                <c:pt idx="19">
                  <c:v>8.7257101558872439</c:v>
                </c:pt>
                <c:pt idx="20">
                  <c:v>8.368764172030966</c:v>
                </c:pt>
                <c:pt idx="21">
                  <c:v>8.3054106874450078</c:v>
                </c:pt>
                <c:pt idx="22">
                  <c:v>8.1470627362474826</c:v>
                </c:pt>
                <c:pt idx="23">
                  <c:v>8.1013129537662216</c:v>
                </c:pt>
                <c:pt idx="24">
                  <c:v>7.5975702363559865</c:v>
                </c:pt>
                <c:pt idx="25">
                  <c:v>7.2836019113707451</c:v>
                </c:pt>
                <c:pt idx="26">
                  <c:v>6.7920307590993749</c:v>
                </c:pt>
                <c:pt idx="27">
                  <c:v>6.371568585443975</c:v>
                </c:pt>
                <c:pt idx="28">
                  <c:v>6.2639828248263099</c:v>
                </c:pt>
                <c:pt idx="29">
                  <c:v>6.100875986608381</c:v>
                </c:pt>
                <c:pt idx="30">
                  <c:v>6.0980482117245893</c:v>
                </c:pt>
                <c:pt idx="31">
                  <c:v>6.035850676790548</c:v>
                </c:pt>
                <c:pt idx="32">
                  <c:v>5.2490872177167605</c:v>
                </c:pt>
                <c:pt idx="33">
                  <c:v>4.0159702968789279</c:v>
                </c:pt>
                <c:pt idx="34">
                  <c:v>3.6551840987088102</c:v>
                </c:pt>
                <c:pt idx="35">
                  <c:v>3.6507301947412989</c:v>
                </c:pt>
                <c:pt idx="36">
                  <c:v>3.5186704980627983</c:v>
                </c:pt>
                <c:pt idx="37">
                  <c:v>3.358605226179328</c:v>
                </c:pt>
                <c:pt idx="38">
                  <c:v>2.8368077179118592</c:v>
                </c:pt>
                <c:pt idx="39">
                  <c:v>2.827921388430366</c:v>
                </c:pt>
                <c:pt idx="40">
                  <c:v>2.6264624207858138</c:v>
                </c:pt>
                <c:pt idx="41">
                  <c:v>2.4880768353619089</c:v>
                </c:pt>
                <c:pt idx="42">
                  <c:v>2.3814040622329875</c:v>
                </c:pt>
                <c:pt idx="43">
                  <c:v>2.3495571751019542</c:v>
                </c:pt>
                <c:pt idx="44">
                  <c:v>2.2884667935384617</c:v>
                </c:pt>
                <c:pt idx="45">
                  <c:v>1.9333819462313138</c:v>
                </c:pt>
                <c:pt idx="46">
                  <c:v>1.8207166344056187</c:v>
                </c:pt>
                <c:pt idx="47">
                  <c:v>1.7058770210882517</c:v>
                </c:pt>
                <c:pt idx="48">
                  <c:v>1.2311688826933807</c:v>
                </c:pt>
                <c:pt idx="49">
                  <c:v>1.2262615969676269</c:v>
                </c:pt>
                <c:pt idx="50">
                  <c:v>1.1486332338745935</c:v>
                </c:pt>
                <c:pt idx="51">
                  <c:v>0.94971399384489985</c:v>
                </c:pt>
                <c:pt idx="52">
                  <c:v>0.73249107062242713</c:v>
                </c:pt>
                <c:pt idx="53">
                  <c:v>0.68855237840008432</c:v>
                </c:pt>
                <c:pt idx="54">
                  <c:v>0.68245018371526334</c:v>
                </c:pt>
                <c:pt idx="55">
                  <c:v>0.66203882241026002</c:v>
                </c:pt>
                <c:pt idx="56">
                  <c:v>0.58470722183821933</c:v>
                </c:pt>
                <c:pt idx="57">
                  <c:v>0.46998944427515371</c:v>
                </c:pt>
                <c:pt idx="58">
                  <c:v>0.45547914461927569</c:v>
                </c:pt>
                <c:pt idx="59">
                  <c:v>0.38445875599205542</c:v>
                </c:pt>
                <c:pt idx="60">
                  <c:v>0.3804231947425093</c:v>
                </c:pt>
                <c:pt idx="61">
                  <c:v>0.37389000995575578</c:v>
                </c:pt>
                <c:pt idx="62">
                  <c:v>0.36794244418868233</c:v>
                </c:pt>
                <c:pt idx="63">
                  <c:v>0.35381430284207982</c:v>
                </c:pt>
                <c:pt idx="64">
                  <c:v>0.22494141843914925</c:v>
                </c:pt>
                <c:pt idx="65">
                  <c:v>0.16757857471000026</c:v>
                </c:pt>
                <c:pt idx="66">
                  <c:v>0.13266142535460135</c:v>
                </c:pt>
                <c:pt idx="67">
                  <c:v>0.11534913500381277</c:v>
                </c:pt>
                <c:pt idx="68">
                  <c:v>0.1112566052502505</c:v>
                </c:pt>
                <c:pt idx="69">
                  <c:v>0.10806084900718479</c:v>
                </c:pt>
                <c:pt idx="70">
                  <c:v>0.10016757803204152</c:v>
                </c:pt>
                <c:pt idx="71">
                  <c:v>8.7763298136167164E-2</c:v>
                </c:pt>
                <c:pt idx="72">
                  <c:v>2.9851063341338618E-2</c:v>
                </c:pt>
                <c:pt idx="73">
                  <c:v>2.8270232724137534E-2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579328"/>
        <c:axId val="221432064"/>
      </c:barChart>
      <c:catAx>
        <c:axId val="220579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pt-PT"/>
          </a:p>
        </c:txPr>
        <c:crossAx val="221432064"/>
        <c:crosses val="autoZero"/>
        <c:auto val="1"/>
        <c:lblAlgn val="ctr"/>
        <c:lblOffset val="100"/>
        <c:noMultiLvlLbl val="0"/>
      </c:catAx>
      <c:valAx>
        <c:axId val="221432064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2057932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40F2B3-F112-4283-82FE-3D0FFD3D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+1,745%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39408AF-CA03-49ED-B8B3-F92BAF75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D68BE-DBC7-45A9-BF09-A769E1350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9523</xdr:rowOff>
    </xdr:from>
    <xdr:to>
      <xdr:col>6</xdr:col>
      <xdr:colOff>0</xdr:colOff>
      <xdr:row>35</xdr:row>
      <xdr:rowOff>12523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F19F8-938A-4FB8-AAF7-AF087F9D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EFB46F-4AD4-44AD-8AD4-A149DF9F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349A11-6A23-4AEB-8BE3-700E1860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D3E4FB-33BC-4AEB-91F6-AED106FA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A45A1A-C294-4EE7-A5BE-97665E729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305CD0-F6F2-4F85-9248-EE637F17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DD0D2-A5FB-491E-AB21-EFF04713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9C2746A-08BE-418A-97CA-40869EC2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2B04C4-5729-4F44-9A1B-E367C0A3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1051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0" t="s">
        <v>64</v>
      </c>
      <c r="B1" s="186"/>
      <c r="C1" s="187"/>
      <c r="D1" s="187"/>
      <c r="E1" s="12"/>
      <c r="F1" s="12"/>
      <c r="G1" s="12"/>
      <c r="H1" s="60"/>
    </row>
    <row r="2" spans="1:8" ht="30" customHeight="1" x14ac:dyDescent="0.25">
      <c r="A2" s="61"/>
      <c r="B2" s="188" t="s">
        <v>138</v>
      </c>
      <c r="C2" s="189"/>
      <c r="D2" s="189"/>
      <c r="E2" s="189"/>
      <c r="F2" s="189"/>
      <c r="G2" s="189"/>
      <c r="H2" s="190"/>
    </row>
    <row r="3" spans="1:8" ht="30" customHeight="1" x14ac:dyDescent="0.25">
      <c r="A3" s="62"/>
      <c r="B3" s="191" t="s">
        <v>91</v>
      </c>
      <c r="C3" s="192"/>
      <c r="D3" s="192"/>
      <c r="E3" s="192"/>
      <c r="F3" s="192"/>
      <c r="G3" s="192"/>
      <c r="H3" s="63"/>
    </row>
    <row r="4" spans="1:8" ht="15" customHeight="1" x14ac:dyDescent="0.25">
      <c r="A4" s="64"/>
      <c r="B4" s="182" t="str">
        <f>HYPERLINK('Quadro 4.1'!B2)</f>
        <v>Quadro 4.1   Remessas recebidas em Portugal por país de origem das transferências, milhares de euros, 2024</v>
      </c>
      <c r="C4" s="183"/>
      <c r="D4" s="183"/>
      <c r="E4" s="184" t="str">
        <f>HYPERLINK('Gráfico 4.1'!A1,'Gráfico 4.1'!B2)</f>
        <v>Gráfico 4.1 Remessas recebidas em Portugal, principais países de origem das transferências, 2024</v>
      </c>
      <c r="F4" s="185"/>
      <c r="G4" s="185"/>
      <c r="H4" s="65"/>
    </row>
    <row r="5" spans="1:8" ht="15" customHeight="1" x14ac:dyDescent="0.25">
      <c r="A5" s="64"/>
      <c r="B5" s="182" t="str">
        <f>HYPERLINK('Quadro 4.2'!A1,'Quadro 4.2'!B2)</f>
        <v>Quadro 4.2  Remessas recebidas em Portugal, principais países de origem das transferências, 2024</v>
      </c>
      <c r="C5" s="183"/>
      <c r="D5" s="183"/>
      <c r="E5" s="184" t="str">
        <f>HYPERLINK('Gráfico 4.2'!A1,'Gráfico 4.2'!B2)</f>
        <v>Gráfico 4.2 Evolução das remessas recebidas em Portugal, milhares de euros, preços correntes, e em percentagem do PIB, 1996-2024</v>
      </c>
      <c r="F5" s="185"/>
      <c r="G5" s="185"/>
      <c r="H5" s="65"/>
    </row>
    <row r="6" spans="1:8" ht="15" customHeight="1" x14ac:dyDescent="0.25">
      <c r="A6" s="64"/>
      <c r="B6" s="182" t="str">
        <f>HYPERLINK('Quadro 4.3'!A1,'Quadro 4.3'!B2)</f>
        <v>Quadro 4.3  Comparação entre a evolução das remessas recebidas em Portugal e a evolução do PIB, 1996-2024</v>
      </c>
      <c r="C6" s="182"/>
      <c r="D6" s="182"/>
      <c r="E6" s="184" t="str">
        <f>HYPERLINK('Gráfico 4.3'!A1,'Gráfico 4.3'!B2)</f>
        <v>Gráfico 4.3 Variação percentual das remessas recebidas em Portugal, principais países de origem das transferências, 2002-2024</v>
      </c>
      <c r="F6" s="185"/>
      <c r="G6" s="185"/>
      <c r="H6" s="65"/>
    </row>
    <row r="7" spans="1:8" ht="15" customHeight="1" x14ac:dyDescent="0.25">
      <c r="A7" s="64"/>
      <c r="B7" s="182" t="str">
        <f>HYPERLINK('Quadro 4.4'!A1,'Quadro 4.4'!B2)</f>
        <v>Quadro 4.4  Evolução das remessas recebidas em Portugal, principais países de origem das transferências, 2000-2024</v>
      </c>
      <c r="C7" s="182"/>
      <c r="D7" s="182"/>
      <c r="E7" s="184" t="str">
        <f>HYPERLINK('Gráfico 4.4'!A1,'Gráfico 4.4'!B2)</f>
        <v>Gráfico 4.4 Variação percentual das remessas recebidas em Portugal, principais países de origem das transferências, 2023-2024</v>
      </c>
      <c r="F7" s="185"/>
      <c r="G7" s="185"/>
      <c r="H7" s="65"/>
    </row>
    <row r="8" spans="1:8" ht="15" customHeight="1" x14ac:dyDescent="0.25">
      <c r="A8" s="64"/>
      <c r="B8" s="182" t="str">
        <f>HYPERLINK('Quadro 4.5'!A1,'Quadro 4.5'!B2)</f>
        <v>Quadro 4.5  Remessas mundiais de emigrantes, principais países de destino das transferências, valor em milhares de dólares e em percentagem do PIB, 2024</v>
      </c>
      <c r="C8" s="182"/>
      <c r="D8" s="182"/>
      <c r="E8" s="184" t="str">
        <f>HYPERLINK('Gráfico 4.5'!A1,'Gráfico 4.5'!B2)</f>
        <v>Quadro 4.5  Remessas mundiais de emigrantes, principais países de destino das transferências, milhares de dólares, 2024</v>
      </c>
      <c r="F8" s="185"/>
      <c r="G8" s="185"/>
      <c r="H8" s="63"/>
    </row>
    <row r="9" spans="1:8" ht="30" customHeight="1" x14ac:dyDescent="0.25">
      <c r="A9" s="64"/>
      <c r="E9" s="184" t="str">
        <f>HYPERLINK('Gráfico 4.6'!A1,'Gráfico 4.6'!B2)</f>
        <v>Gráfico 4.6 Remessas mundiais de emigrantes, principais países de destino das transferências, percentagem do PIB, 2024</v>
      </c>
      <c r="F9" s="185"/>
      <c r="G9" s="185"/>
      <c r="H9" s="55"/>
    </row>
    <row r="10" spans="1:8" ht="30" customHeight="1" x14ac:dyDescent="0.25">
      <c r="A10" s="66"/>
      <c r="B10" s="67"/>
      <c r="C10" s="68"/>
      <c r="D10" s="68"/>
      <c r="E10" s="69"/>
      <c r="F10" s="70"/>
      <c r="G10" s="70"/>
      <c r="H10" s="60"/>
    </row>
    <row r="11" spans="1:8" s="99" customFormat="1" ht="15" customHeight="1" x14ac:dyDescent="0.25">
      <c r="A11" s="20" t="s">
        <v>65</v>
      </c>
      <c r="B11" s="196" t="s">
        <v>164</v>
      </c>
      <c r="C11" s="197"/>
    </row>
    <row r="12" spans="1:8" s="99" customFormat="1" ht="15" customHeight="1" x14ac:dyDescent="0.25">
      <c r="A12" s="97" t="s">
        <v>67</v>
      </c>
      <c r="B12" s="183" t="s">
        <v>165</v>
      </c>
      <c r="C12" s="183"/>
      <c r="D12" s="183"/>
      <c r="E12" s="160"/>
      <c r="F12" s="160"/>
      <c r="G12" s="160"/>
      <c r="H12" s="98"/>
    </row>
    <row r="13" spans="1:8" ht="15" customHeight="1" x14ac:dyDescent="0.25">
      <c r="A13" s="66"/>
      <c r="B13" s="71"/>
      <c r="C13" s="71"/>
      <c r="D13" s="71"/>
      <c r="E13" s="66"/>
      <c r="F13" s="66"/>
      <c r="G13" s="66"/>
      <c r="H13" s="60"/>
    </row>
    <row r="14" spans="1:8" ht="60" customHeight="1" x14ac:dyDescent="0.25">
      <c r="A14" s="66"/>
      <c r="B14" s="193" t="s">
        <v>90</v>
      </c>
      <c r="C14" s="194"/>
      <c r="D14" s="195"/>
      <c r="E14" s="66"/>
      <c r="F14" s="66"/>
      <c r="G14" s="66"/>
      <c r="H14" s="60"/>
    </row>
    <row r="15" spans="1:8" ht="15" customHeight="1" x14ac:dyDescent="0.25">
      <c r="A15" s="66"/>
      <c r="B15" s="71"/>
      <c r="C15" s="71"/>
      <c r="D15" s="71"/>
      <c r="E15" s="66"/>
      <c r="F15" s="66"/>
      <c r="G15" s="66"/>
      <c r="H15" s="60"/>
    </row>
    <row r="16" spans="1:8" ht="15" customHeight="1" x14ac:dyDescent="0.25"/>
  </sheetData>
  <mergeCells count="17">
    <mergeCell ref="B14:D14"/>
    <mergeCell ref="E9:G9"/>
    <mergeCell ref="B8:D8"/>
    <mergeCell ref="B11:C11"/>
    <mergeCell ref="B12:D12"/>
    <mergeCell ref="B6:D6"/>
    <mergeCell ref="E6:G6"/>
    <mergeCell ref="E7:G7"/>
    <mergeCell ref="B7:D7"/>
    <mergeCell ref="E8:G8"/>
    <mergeCell ref="B5:D5"/>
    <mergeCell ref="E5:G5"/>
    <mergeCell ref="B1:D1"/>
    <mergeCell ref="B2:H2"/>
    <mergeCell ref="B3:G3"/>
    <mergeCell ref="B4:D4"/>
    <mergeCell ref="E4:G4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display="http://www.observatorioemigracao.pt/np4/8218" xr:uid="{6D50E7C2-8C23-41EB-9343-4611EE22ED94}"/>
    <hyperlink ref="B12:C12" r:id="rId2" display="ttp://www.observatorioemigracao.pt/np4/8218" xr:uid="{9FA91C2A-B133-4D95-B43A-B33BF175ACD4}"/>
    <hyperlink ref="B12:D12" r:id="rId3" display="http://www.observatorioemigracao.pt/np4/10517" xr:uid="{10C53D43-03A0-4EE7-8336-AA4EDDA15727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1"/>
  <sheetViews>
    <sheetView showGridLines="0" topLeftCell="A2" workbookViewId="0">
      <selection activeCell="A34" sqref="A34:XFD35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113</v>
      </c>
      <c r="D1" s="48"/>
      <c r="E1" s="48"/>
      <c r="F1" s="13"/>
      <c r="G1" s="50"/>
    </row>
    <row r="2" spans="1:7" ht="45" customHeight="1" x14ac:dyDescent="0.25">
      <c r="A2" s="49"/>
      <c r="B2" s="227" t="s">
        <v>161</v>
      </c>
      <c r="C2" s="228"/>
      <c r="D2" s="228"/>
      <c r="E2" s="228"/>
      <c r="F2" s="228"/>
      <c r="G2" s="51"/>
    </row>
    <row r="3" spans="1:7" ht="15" customHeight="1" x14ac:dyDescent="0.25">
      <c r="A3" s="52"/>
      <c r="B3" s="53"/>
      <c r="C3" s="54"/>
      <c r="D3" s="54"/>
      <c r="E3" s="54"/>
      <c r="F3" s="54"/>
      <c r="G3" s="51"/>
    </row>
    <row r="4" spans="1:7" ht="15" customHeight="1" x14ac:dyDescent="0.25">
      <c r="A4" s="52"/>
      <c r="B4" s="53"/>
      <c r="C4" s="54"/>
      <c r="D4" s="54"/>
      <c r="E4" s="54"/>
      <c r="F4" s="54"/>
      <c r="G4" s="51"/>
    </row>
    <row r="5" spans="1:7" ht="15" customHeight="1" x14ac:dyDescent="0.25">
      <c r="A5" s="52"/>
      <c r="B5" s="53"/>
      <c r="C5" s="54"/>
      <c r="D5" s="54"/>
      <c r="E5" s="54"/>
      <c r="F5" s="54"/>
      <c r="G5" s="51"/>
    </row>
    <row r="6" spans="1:7" ht="15" customHeight="1" x14ac:dyDescent="0.25">
      <c r="A6" s="52"/>
      <c r="B6" s="53"/>
      <c r="C6" s="54"/>
      <c r="D6" s="54"/>
      <c r="E6" s="54"/>
      <c r="F6" s="54"/>
      <c r="G6" s="51"/>
    </row>
    <row r="7" spans="1:7" ht="15" customHeight="1" x14ac:dyDescent="0.25">
      <c r="A7" s="52"/>
      <c r="B7" s="53"/>
      <c r="C7" s="54"/>
      <c r="D7" s="54"/>
      <c r="E7" s="54"/>
      <c r="F7" s="54"/>
      <c r="G7" s="51"/>
    </row>
    <row r="8" spans="1:7" ht="15" customHeight="1" x14ac:dyDescent="0.25">
      <c r="A8" s="52"/>
      <c r="B8" s="53"/>
      <c r="C8" s="54"/>
      <c r="D8" s="54"/>
      <c r="E8" s="54"/>
      <c r="F8" s="54"/>
      <c r="G8" s="51"/>
    </row>
    <row r="9" spans="1:7" ht="15" customHeight="1" x14ac:dyDescent="0.25">
      <c r="A9" s="52"/>
      <c r="B9" s="53"/>
      <c r="C9" s="54"/>
      <c r="D9" s="54"/>
      <c r="E9" s="54"/>
      <c r="F9" s="54"/>
      <c r="G9" s="51"/>
    </row>
    <row r="10" spans="1:7" ht="15" customHeight="1" x14ac:dyDescent="0.25">
      <c r="A10" s="52"/>
      <c r="B10" s="53"/>
      <c r="C10" s="54"/>
      <c r="D10" s="54"/>
      <c r="E10" s="54"/>
      <c r="F10" s="54"/>
      <c r="G10" s="51"/>
    </row>
    <row r="11" spans="1:7" ht="15" customHeight="1" x14ac:dyDescent="0.25">
      <c r="A11" s="52"/>
      <c r="B11" s="53"/>
      <c r="C11" s="54"/>
      <c r="D11" s="54"/>
      <c r="E11" s="54"/>
      <c r="F11" s="54"/>
      <c r="G11" s="51"/>
    </row>
    <row r="12" spans="1:7" ht="15" customHeight="1" x14ac:dyDescent="0.25">
      <c r="A12" s="52"/>
      <c r="B12" s="53"/>
      <c r="C12" s="54"/>
      <c r="D12" s="54"/>
      <c r="E12" s="54"/>
      <c r="F12" s="54"/>
      <c r="G12" s="51"/>
    </row>
    <row r="13" spans="1:7" ht="15" customHeight="1" x14ac:dyDescent="0.25">
      <c r="A13" s="52"/>
      <c r="B13" s="53"/>
      <c r="C13" s="54"/>
      <c r="D13" s="54"/>
      <c r="E13" s="54"/>
      <c r="F13" s="54"/>
      <c r="G13" s="51"/>
    </row>
    <row r="14" spans="1:7" ht="15" customHeight="1" x14ac:dyDescent="0.25">
      <c r="A14" s="48"/>
      <c r="B14" s="48"/>
      <c r="C14" s="48"/>
      <c r="D14" s="48"/>
      <c r="E14" s="48"/>
      <c r="F14" s="48"/>
      <c r="G14" s="48"/>
    </row>
    <row r="15" spans="1:7" ht="15" customHeight="1" x14ac:dyDescent="0.25">
      <c r="A15" s="48"/>
      <c r="B15" s="48"/>
      <c r="C15" s="48"/>
      <c r="D15" s="48"/>
      <c r="E15" s="48"/>
      <c r="F15" s="48"/>
      <c r="G15" s="48"/>
    </row>
    <row r="16" spans="1:7" ht="15" customHeight="1" x14ac:dyDescent="0.25">
      <c r="A16" s="48"/>
      <c r="B16" s="48"/>
      <c r="C16" s="48"/>
      <c r="D16" s="48"/>
      <c r="E16" s="48"/>
      <c r="F16" s="48"/>
      <c r="G16" s="48"/>
    </row>
    <row r="17" spans="1:7" ht="15" customHeight="1" x14ac:dyDescent="0.25">
      <c r="A17" s="48"/>
      <c r="B17" s="48"/>
      <c r="C17" s="48"/>
      <c r="D17" s="48"/>
      <c r="E17" s="48"/>
      <c r="F17" s="48"/>
      <c r="G17" s="48"/>
    </row>
    <row r="18" spans="1:7" ht="15" customHeight="1" x14ac:dyDescent="0.25">
      <c r="A18" s="48"/>
      <c r="B18" s="48"/>
      <c r="C18" s="48"/>
      <c r="D18" s="48"/>
      <c r="E18" s="48"/>
      <c r="F18" s="48"/>
      <c r="G18" s="48"/>
    </row>
    <row r="19" spans="1:7" ht="15" customHeight="1" x14ac:dyDescent="0.25">
      <c r="A19" s="48"/>
      <c r="B19" s="48"/>
      <c r="C19" s="48"/>
      <c r="D19" s="48"/>
      <c r="E19" s="48"/>
      <c r="F19" s="48"/>
      <c r="G19" s="48"/>
    </row>
    <row r="20" spans="1:7" ht="15" customHeight="1" x14ac:dyDescent="0.25">
      <c r="A20" s="48"/>
      <c r="B20" s="48"/>
      <c r="C20" s="48"/>
      <c r="D20" s="48"/>
      <c r="E20" s="48"/>
      <c r="F20" s="48"/>
      <c r="G20" s="48"/>
    </row>
    <row r="21" spans="1:7" ht="15" customHeight="1" x14ac:dyDescent="0.25">
      <c r="A21" s="48"/>
      <c r="B21" s="48"/>
      <c r="C21" s="48"/>
      <c r="D21" s="48"/>
      <c r="E21" s="48"/>
      <c r="F21" s="48"/>
      <c r="G21" s="48"/>
    </row>
    <row r="22" spans="1:7" ht="15" customHeight="1" x14ac:dyDescent="0.25">
      <c r="A22" s="48"/>
      <c r="B22" s="48"/>
      <c r="C22" s="48"/>
      <c r="D22" s="48"/>
      <c r="E22" s="48"/>
      <c r="F22" s="48"/>
      <c r="G22" s="48"/>
    </row>
    <row r="23" spans="1:7" ht="15" customHeight="1" x14ac:dyDescent="0.25">
      <c r="A23" s="48"/>
      <c r="B23" s="48"/>
      <c r="C23" s="48"/>
      <c r="D23" s="48"/>
      <c r="E23" s="48"/>
      <c r="F23" s="48"/>
      <c r="G23" s="48"/>
    </row>
    <row r="24" spans="1:7" ht="15" customHeight="1" x14ac:dyDescent="0.25">
      <c r="A24" s="48"/>
      <c r="B24" s="48"/>
      <c r="C24" s="48"/>
      <c r="D24" s="48"/>
      <c r="E24" s="48"/>
      <c r="F24" s="48"/>
      <c r="G24" s="48"/>
    </row>
    <row r="25" spans="1:7" ht="15" customHeight="1" x14ac:dyDescent="0.25">
      <c r="A25" s="48"/>
      <c r="B25" s="48"/>
      <c r="C25" s="48"/>
      <c r="D25" s="48"/>
      <c r="E25" s="48"/>
      <c r="F25" s="48"/>
      <c r="G25" s="48"/>
    </row>
    <row r="26" spans="1:7" ht="15" customHeight="1" x14ac:dyDescent="0.25">
      <c r="A26" s="48"/>
      <c r="B26" s="48"/>
      <c r="C26" s="48"/>
      <c r="D26" s="48"/>
      <c r="E26" s="48"/>
      <c r="F26" s="48"/>
      <c r="G26" s="48"/>
    </row>
    <row r="27" spans="1:7" ht="15" customHeight="1" x14ac:dyDescent="0.25">
      <c r="A27" s="48"/>
      <c r="B27" s="48"/>
      <c r="C27" s="48"/>
      <c r="D27" s="48"/>
      <c r="E27" s="48"/>
      <c r="F27" s="48"/>
      <c r="G27" s="48"/>
    </row>
    <row r="28" spans="1:7" ht="15" customHeight="1" x14ac:dyDescent="0.25">
      <c r="A28" s="48"/>
      <c r="B28" s="48"/>
      <c r="C28" s="48"/>
      <c r="D28" s="48"/>
      <c r="E28" s="48"/>
      <c r="F28" s="48"/>
      <c r="G28" s="48"/>
    </row>
    <row r="29" spans="1:7" ht="15" customHeight="1" x14ac:dyDescent="0.25">
      <c r="A29" s="48"/>
      <c r="B29" s="48"/>
      <c r="C29" s="48"/>
      <c r="D29" s="48"/>
      <c r="E29" s="48"/>
      <c r="F29" s="48"/>
      <c r="G29" s="48"/>
    </row>
    <row r="30" spans="1:7" ht="15" customHeight="1" x14ac:dyDescent="0.25">
      <c r="A30" s="48"/>
      <c r="B30" s="48"/>
      <c r="C30" s="48"/>
      <c r="D30" s="48"/>
      <c r="E30" s="48"/>
      <c r="F30" s="48"/>
      <c r="G30" s="48"/>
    </row>
    <row r="31" spans="1:7" ht="15" customHeight="1" x14ac:dyDescent="0.25">
      <c r="A31" s="48"/>
      <c r="B31" s="48"/>
      <c r="C31" s="48"/>
      <c r="D31" s="48"/>
      <c r="E31" s="48"/>
      <c r="F31" s="48"/>
      <c r="G31" s="48"/>
    </row>
    <row r="32" spans="1:7" ht="15" customHeight="1" x14ac:dyDescent="0.25">
      <c r="A32" s="48"/>
      <c r="B32" s="48"/>
      <c r="C32" s="48"/>
      <c r="D32" s="48"/>
      <c r="E32" s="48"/>
      <c r="F32" s="48"/>
      <c r="G32" s="48"/>
    </row>
    <row r="33" spans="1:8" ht="15" customHeight="1" x14ac:dyDescent="0.25">
      <c r="A33" s="8" t="s">
        <v>66</v>
      </c>
      <c r="B33" s="229" t="s">
        <v>87</v>
      </c>
      <c r="C33" s="204"/>
      <c r="D33" s="204"/>
      <c r="E33" s="204"/>
      <c r="F33" s="204"/>
      <c r="G33" s="50"/>
    </row>
    <row r="34" spans="1:8" s="99" customFormat="1" ht="15" customHeight="1" x14ac:dyDescent="0.25">
      <c r="A34" s="20" t="s">
        <v>65</v>
      </c>
      <c r="B34" s="196" t="s">
        <v>164</v>
      </c>
      <c r="C34" s="197"/>
    </row>
    <row r="35" spans="1:8" s="99" customFormat="1" ht="15" customHeight="1" x14ac:dyDescent="0.25">
      <c r="A35" s="97" t="s">
        <v>67</v>
      </c>
      <c r="B35" s="183" t="s">
        <v>165</v>
      </c>
      <c r="C35" s="183"/>
      <c r="D35" s="183"/>
      <c r="E35" s="160"/>
      <c r="F35" s="160"/>
      <c r="G35" s="160"/>
      <c r="H35" s="98"/>
    </row>
    <row r="36" spans="1:8" x14ac:dyDescent="0.25">
      <c r="A36" s="48"/>
      <c r="B36" s="48"/>
      <c r="C36" s="48"/>
      <c r="D36" s="48"/>
      <c r="E36" s="48"/>
      <c r="F36" s="48"/>
      <c r="G36" s="48"/>
    </row>
    <row r="50" spans="2:3" x14ac:dyDescent="0.25">
      <c r="B50" s="56" t="s">
        <v>33</v>
      </c>
      <c r="C50" s="87">
        <v>31.284178766735806</v>
      </c>
    </row>
    <row r="51" spans="2:3" x14ac:dyDescent="0.25">
      <c r="B51" s="56" t="s">
        <v>42</v>
      </c>
      <c r="C51" s="87">
        <v>21.645597693501898</v>
      </c>
    </row>
    <row r="52" spans="2:3" x14ac:dyDescent="0.25">
      <c r="B52" s="56" t="s">
        <v>53</v>
      </c>
      <c r="C52" s="87">
        <v>20.46175395662604</v>
      </c>
    </row>
    <row r="53" spans="2:3" x14ac:dyDescent="0.25">
      <c r="B53" s="56" t="s">
        <v>12</v>
      </c>
      <c r="C53" s="87">
        <v>12.469869837698866</v>
      </c>
    </row>
    <row r="54" spans="2:3" x14ac:dyDescent="0.25">
      <c r="B54" s="56" t="s">
        <v>59</v>
      </c>
      <c r="C54" s="87">
        <v>6.6615822081614908</v>
      </c>
    </row>
    <row r="55" spans="2:3" x14ac:dyDescent="0.25">
      <c r="B55" s="56" t="s">
        <v>3</v>
      </c>
      <c r="C55" s="87">
        <v>5.64955950216752</v>
      </c>
    </row>
    <row r="56" spans="2:3" x14ac:dyDescent="0.25">
      <c r="B56" s="56" t="s">
        <v>25</v>
      </c>
      <c r="C56" s="87">
        <v>5.0460728389644487</v>
      </c>
    </row>
    <row r="57" spans="2:3" x14ac:dyDescent="0.25">
      <c r="B57" s="56" t="s">
        <v>29</v>
      </c>
      <c r="C57" s="87">
        <v>2.3663283118898306</v>
      </c>
    </row>
    <row r="58" spans="2:3" x14ac:dyDescent="0.25">
      <c r="B58" s="56" t="s">
        <v>26</v>
      </c>
      <c r="C58" s="87">
        <v>-5.2735397125719601</v>
      </c>
    </row>
    <row r="59" spans="2:3" x14ac:dyDescent="0.25">
      <c r="B59" s="56" t="s">
        <v>5</v>
      </c>
      <c r="C59" s="87">
        <v>-16.547879248629982</v>
      </c>
    </row>
    <row r="62" spans="2:3" x14ac:dyDescent="0.25">
      <c r="B62" s="56"/>
      <c r="C62" s="87"/>
    </row>
    <row r="63" spans="2:3" x14ac:dyDescent="0.25">
      <c r="B63" s="56"/>
      <c r="C63" s="87"/>
    </row>
    <row r="64" spans="2:3" x14ac:dyDescent="0.25">
      <c r="B64" s="56"/>
      <c r="C64" s="87"/>
    </row>
    <row r="65" spans="2:3" x14ac:dyDescent="0.25">
      <c r="B65" s="56"/>
      <c r="C65" s="87"/>
    </row>
    <row r="66" spans="2:3" x14ac:dyDescent="0.25">
      <c r="B66" s="56"/>
      <c r="C66" s="87"/>
    </row>
    <row r="67" spans="2:3" x14ac:dyDescent="0.25">
      <c r="B67" s="56"/>
      <c r="C67" s="87"/>
    </row>
    <row r="68" spans="2:3" x14ac:dyDescent="0.25">
      <c r="B68" s="56"/>
      <c r="C68" s="87"/>
    </row>
    <row r="69" spans="2:3" x14ac:dyDescent="0.25">
      <c r="B69" s="56"/>
      <c r="C69" s="87"/>
    </row>
    <row r="70" spans="2:3" x14ac:dyDescent="0.25">
      <c r="B70" s="56"/>
      <c r="C70" s="87"/>
    </row>
    <row r="71" spans="2:3" x14ac:dyDescent="0.25">
      <c r="B71" s="56"/>
      <c r="C71" s="87"/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900-000000000000}"/>
    <hyperlink ref="B35" r:id="rId1" display="http://www.observatorioemigracao.pt/np4/8218" xr:uid="{124B0DBE-5704-480B-96E9-CF635DC2F479}"/>
    <hyperlink ref="B35:C35" r:id="rId2" display="ttp://www.observatorioemigracao.pt/np4/8218" xr:uid="{E7BD0A12-63DC-4A7E-94D2-8F3FE55DFC72}"/>
    <hyperlink ref="B35:D35" r:id="rId3" display="http://www.observatorioemigracao.pt/np4/10517" xr:uid="{805F0DE9-EB36-479C-BCFB-FA05C2FC8948}"/>
  </hyperlinks>
  <pageMargins left="0.7" right="0.7" top="0.75" bottom="0.75" header="0.3" footer="0.3"/>
  <pageSetup paperSize="9" orientation="portrait" horizontalDpi="4294967293" verticalDpi="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showGridLines="0" topLeftCell="A2" workbookViewId="0">
      <selection activeCell="A34" sqref="A34:XFD35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113</v>
      </c>
      <c r="D1" s="47"/>
      <c r="E1" s="47"/>
      <c r="F1" s="13"/>
      <c r="G1" s="50"/>
    </row>
    <row r="2" spans="1:7" ht="45" customHeight="1" x14ac:dyDescent="0.25">
      <c r="A2" s="49"/>
      <c r="B2" s="231" t="s">
        <v>162</v>
      </c>
      <c r="C2" s="228"/>
      <c r="D2" s="228"/>
      <c r="E2" s="228"/>
      <c r="F2" s="228"/>
      <c r="G2" s="51"/>
    </row>
    <row r="3" spans="1:7" ht="15" customHeight="1" x14ac:dyDescent="0.25">
      <c r="A3" s="48"/>
      <c r="B3" s="48"/>
      <c r="C3" s="48"/>
      <c r="D3" s="48"/>
      <c r="E3" s="48"/>
      <c r="F3" s="48"/>
      <c r="G3" s="48"/>
    </row>
    <row r="4" spans="1:7" ht="15" customHeight="1" x14ac:dyDescent="0.25">
      <c r="A4" s="48"/>
      <c r="B4" s="48"/>
      <c r="C4" s="48"/>
      <c r="D4" s="48"/>
      <c r="E4" s="48"/>
      <c r="F4" s="48"/>
      <c r="G4" s="48"/>
    </row>
    <row r="5" spans="1:7" ht="15" customHeight="1" x14ac:dyDescent="0.25">
      <c r="A5" s="48"/>
      <c r="B5" s="48"/>
      <c r="C5" s="48"/>
      <c r="D5" s="48"/>
      <c r="E5" s="48"/>
      <c r="F5" s="48"/>
      <c r="G5" s="48"/>
    </row>
    <row r="6" spans="1:7" ht="15" customHeight="1" x14ac:dyDescent="0.25">
      <c r="A6" s="48"/>
      <c r="B6" s="48"/>
      <c r="C6" s="48"/>
      <c r="D6" s="48"/>
      <c r="E6" s="48"/>
      <c r="F6" s="48"/>
      <c r="G6" s="48"/>
    </row>
    <row r="7" spans="1:7" ht="15" customHeight="1" x14ac:dyDescent="0.25">
      <c r="A7" s="48"/>
      <c r="B7" s="48"/>
      <c r="C7" s="48"/>
      <c r="D7" s="48"/>
      <c r="E7" s="48"/>
      <c r="F7" s="48"/>
      <c r="G7" s="48"/>
    </row>
    <row r="8" spans="1:7" ht="15" customHeight="1" x14ac:dyDescent="0.25">
      <c r="A8" s="48"/>
      <c r="B8" s="48"/>
      <c r="C8" s="48"/>
      <c r="D8" s="48"/>
      <c r="E8" s="48"/>
      <c r="F8" s="48"/>
      <c r="G8" s="48"/>
    </row>
    <row r="9" spans="1:7" ht="15" customHeight="1" x14ac:dyDescent="0.25">
      <c r="A9" s="48"/>
      <c r="B9" s="48"/>
      <c r="C9" s="48"/>
      <c r="D9" s="48"/>
      <c r="E9" s="48"/>
      <c r="F9" s="48"/>
      <c r="G9" s="48"/>
    </row>
    <row r="10" spans="1:7" ht="15" customHeight="1" x14ac:dyDescent="0.25">
      <c r="A10" s="48"/>
      <c r="B10" s="48"/>
      <c r="C10" s="48"/>
      <c r="D10" s="48"/>
      <c r="E10" s="48"/>
      <c r="F10" s="48"/>
      <c r="G10" s="48"/>
    </row>
    <row r="11" spans="1:7" ht="15" customHeight="1" x14ac:dyDescent="0.25">
      <c r="A11" s="48"/>
      <c r="B11" s="48"/>
      <c r="C11" s="48"/>
      <c r="D11" s="48"/>
      <c r="E11" s="48"/>
      <c r="F11" s="48"/>
      <c r="G11" s="48"/>
    </row>
    <row r="12" spans="1:7" ht="15" customHeight="1" x14ac:dyDescent="0.25">
      <c r="A12" s="48"/>
      <c r="B12" s="48"/>
      <c r="C12" s="48"/>
      <c r="D12" s="48"/>
      <c r="E12" s="48"/>
      <c r="F12" s="48"/>
      <c r="G12" s="48"/>
    </row>
    <row r="13" spans="1:7" ht="15" customHeight="1" x14ac:dyDescent="0.25">
      <c r="A13" s="48"/>
      <c r="B13" s="48"/>
      <c r="C13" s="48"/>
      <c r="D13" s="48"/>
      <c r="E13" s="48"/>
      <c r="F13" s="48"/>
      <c r="G13" s="48"/>
    </row>
    <row r="14" spans="1:7" ht="15" customHeight="1" x14ac:dyDescent="0.25">
      <c r="A14" s="48"/>
      <c r="B14" s="48"/>
      <c r="C14" s="48"/>
      <c r="D14" s="48"/>
      <c r="E14" s="48"/>
      <c r="F14" s="48"/>
      <c r="G14" s="48"/>
    </row>
    <row r="15" spans="1:7" ht="15" customHeight="1" x14ac:dyDescent="0.25">
      <c r="A15" s="48"/>
      <c r="B15" s="48"/>
      <c r="C15" s="48"/>
      <c r="D15" s="48"/>
      <c r="E15" s="48"/>
      <c r="F15" s="48"/>
      <c r="G15" s="48"/>
    </row>
    <row r="16" spans="1:7" ht="15" customHeight="1" x14ac:dyDescent="0.25">
      <c r="A16" s="48"/>
      <c r="B16" s="48"/>
      <c r="C16" s="48"/>
      <c r="D16" s="48"/>
      <c r="E16" s="48"/>
      <c r="F16" s="48"/>
      <c r="G16" s="48"/>
    </row>
    <row r="17" spans="1:7" ht="15" customHeight="1" x14ac:dyDescent="0.25">
      <c r="A17" s="48"/>
      <c r="B17" s="48"/>
      <c r="C17" s="48"/>
      <c r="D17" s="48"/>
      <c r="E17" s="48"/>
      <c r="F17" s="48"/>
      <c r="G17" s="48"/>
    </row>
    <row r="18" spans="1:7" ht="15" customHeight="1" x14ac:dyDescent="0.25">
      <c r="A18" s="48"/>
      <c r="B18" s="48"/>
      <c r="C18" s="48"/>
      <c r="D18" s="48"/>
      <c r="E18" s="48"/>
      <c r="F18" s="48"/>
      <c r="G18" s="48"/>
    </row>
    <row r="19" spans="1:7" ht="15" customHeight="1" x14ac:dyDescent="0.25">
      <c r="A19" s="48"/>
      <c r="B19" s="48"/>
      <c r="C19" s="48"/>
      <c r="D19" s="48"/>
      <c r="E19" s="48"/>
      <c r="F19" s="48"/>
      <c r="G19" s="48"/>
    </row>
    <row r="20" spans="1:7" ht="15" customHeight="1" x14ac:dyDescent="0.25">
      <c r="A20" s="48"/>
      <c r="B20" s="48"/>
      <c r="C20" s="48"/>
      <c r="D20" s="48"/>
      <c r="E20" s="48"/>
      <c r="F20" s="48"/>
      <c r="G20" s="48"/>
    </row>
    <row r="21" spans="1:7" ht="15" customHeight="1" x14ac:dyDescent="0.25">
      <c r="A21" s="48"/>
      <c r="B21" s="48"/>
      <c r="C21" s="48"/>
      <c r="D21" s="48"/>
      <c r="E21" s="48"/>
      <c r="F21" s="48"/>
      <c r="G21" s="48"/>
    </row>
    <row r="22" spans="1:7" ht="15" customHeight="1" x14ac:dyDescent="0.25">
      <c r="A22" s="48"/>
      <c r="B22" s="48"/>
      <c r="C22" s="48"/>
      <c r="D22" s="48"/>
      <c r="E22" s="48"/>
      <c r="F22" s="48"/>
      <c r="G22" s="48"/>
    </row>
    <row r="23" spans="1:7" ht="15" customHeight="1" x14ac:dyDescent="0.25">
      <c r="A23" s="48"/>
      <c r="B23" s="48"/>
      <c r="C23" s="48"/>
      <c r="D23" s="48"/>
      <c r="E23" s="48"/>
      <c r="F23" s="48"/>
      <c r="G23" s="48"/>
    </row>
    <row r="24" spans="1:7" ht="15" customHeight="1" x14ac:dyDescent="0.25">
      <c r="A24" s="48"/>
      <c r="B24" s="48"/>
      <c r="C24" s="48"/>
      <c r="D24" s="48"/>
      <c r="E24" s="48"/>
      <c r="F24" s="48"/>
      <c r="G24" s="48"/>
    </row>
    <row r="25" spans="1:7" ht="15" customHeight="1" x14ac:dyDescent="0.25">
      <c r="A25" s="48"/>
      <c r="B25" s="48"/>
      <c r="C25" s="48"/>
      <c r="D25" s="48"/>
      <c r="E25" s="48"/>
      <c r="F25" s="48"/>
      <c r="G25" s="48"/>
    </row>
    <row r="26" spans="1:7" ht="15" customHeight="1" x14ac:dyDescent="0.25">
      <c r="A26" s="48"/>
      <c r="B26" s="48"/>
      <c r="C26" s="48"/>
      <c r="D26" s="48"/>
      <c r="E26" s="48"/>
      <c r="F26" s="48"/>
      <c r="G26" s="48"/>
    </row>
    <row r="27" spans="1:7" ht="15" customHeight="1" x14ac:dyDescent="0.25">
      <c r="A27" s="48"/>
      <c r="B27" s="48"/>
      <c r="C27" s="48"/>
      <c r="D27" s="48"/>
      <c r="E27" s="48"/>
      <c r="F27" s="48"/>
      <c r="G27" s="48"/>
    </row>
    <row r="28" spans="1:7" ht="15" customHeight="1" x14ac:dyDescent="0.25">
      <c r="A28" s="48"/>
      <c r="B28" s="48"/>
      <c r="C28" s="48"/>
      <c r="D28" s="48"/>
      <c r="E28" s="48"/>
      <c r="F28" s="48"/>
      <c r="G28" s="48"/>
    </row>
    <row r="29" spans="1:7" ht="15" customHeight="1" x14ac:dyDescent="0.25">
      <c r="A29" s="48"/>
      <c r="B29" s="48"/>
      <c r="C29" s="48"/>
      <c r="D29" s="48"/>
      <c r="E29" s="48"/>
      <c r="F29" s="48"/>
      <c r="G29" s="48"/>
    </row>
    <row r="30" spans="1:7" ht="15" customHeight="1" x14ac:dyDescent="0.25">
      <c r="A30" s="48"/>
      <c r="B30" s="48"/>
      <c r="C30" s="48"/>
      <c r="D30" s="48"/>
      <c r="E30" s="48"/>
      <c r="F30" s="48"/>
      <c r="G30" s="48"/>
    </row>
    <row r="31" spans="1:7" ht="15" customHeight="1" x14ac:dyDescent="0.25">
      <c r="A31" s="48"/>
      <c r="B31" s="48"/>
      <c r="C31" s="48"/>
      <c r="D31" s="48"/>
      <c r="E31" s="48"/>
      <c r="F31" s="48"/>
      <c r="G31" s="48"/>
    </row>
    <row r="32" spans="1:7" ht="15" customHeight="1" x14ac:dyDescent="0.25">
      <c r="A32" s="48"/>
      <c r="B32" s="48"/>
      <c r="C32" s="48"/>
      <c r="D32" s="48"/>
      <c r="E32" s="48"/>
      <c r="F32" s="48"/>
      <c r="G32" s="48"/>
    </row>
    <row r="33" spans="1:8" ht="30" customHeight="1" x14ac:dyDescent="0.25">
      <c r="A33" s="8" t="s">
        <v>66</v>
      </c>
      <c r="B33" s="232" t="s">
        <v>97</v>
      </c>
      <c r="C33" s="204"/>
      <c r="D33" s="204"/>
      <c r="E33" s="204"/>
      <c r="F33" s="204"/>
      <c r="G33" s="50"/>
    </row>
    <row r="34" spans="1:8" s="99" customFormat="1" ht="15" customHeight="1" x14ac:dyDescent="0.25">
      <c r="A34" s="20" t="s">
        <v>65</v>
      </c>
      <c r="B34" s="196" t="s">
        <v>164</v>
      </c>
      <c r="C34" s="197"/>
    </row>
    <row r="35" spans="1:8" s="99" customFormat="1" ht="15" customHeight="1" x14ac:dyDescent="0.25">
      <c r="A35" s="97" t="s">
        <v>67</v>
      </c>
      <c r="B35" s="183" t="s">
        <v>165</v>
      </c>
      <c r="C35" s="183"/>
      <c r="D35" s="183"/>
      <c r="E35" s="160"/>
      <c r="F35" s="160"/>
      <c r="G35" s="160"/>
      <c r="H35" s="98"/>
    </row>
    <row r="36" spans="1:8" x14ac:dyDescent="0.25">
      <c r="A36" s="48"/>
      <c r="B36" s="48"/>
      <c r="C36" s="48"/>
      <c r="D36" s="48"/>
      <c r="E36" s="48"/>
      <c r="F36" s="48"/>
      <c r="G36" s="48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A00-000000000000}"/>
    <hyperlink ref="B35" r:id="rId1" display="http://www.observatorioemigracao.pt/np4/8218" xr:uid="{93C7375C-C459-42F1-BE4D-62DA4217DAB4}"/>
    <hyperlink ref="B35:C35" r:id="rId2" display="ttp://www.observatorioemigracao.pt/np4/8218" xr:uid="{6436AAE6-BC13-40B1-ADD6-E0243678A317}"/>
    <hyperlink ref="B35:D35" r:id="rId3" display="http://www.observatorioemigracao.pt/np4/10517" xr:uid="{F4CEB92D-CA57-4A5E-8FE4-CABDBE9A6CBD}"/>
  </hyperlinks>
  <pageMargins left="0.7" right="0.7" top="0.75" bottom="0.75" header="0.3" footer="0.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7"/>
  <sheetViews>
    <sheetView showGridLines="0" topLeftCell="A16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113</v>
      </c>
      <c r="D1" s="47"/>
      <c r="E1" s="47"/>
      <c r="F1" s="13"/>
      <c r="G1" s="50"/>
    </row>
    <row r="2" spans="1:7" ht="45" customHeight="1" x14ac:dyDescent="0.25">
      <c r="A2" s="49"/>
      <c r="B2" s="227" t="s">
        <v>163</v>
      </c>
      <c r="C2" s="228"/>
      <c r="D2" s="228"/>
      <c r="E2" s="228"/>
      <c r="F2" s="228"/>
      <c r="G2" s="51"/>
    </row>
    <row r="3" spans="1:7" x14ac:dyDescent="0.25">
      <c r="A3" s="48"/>
      <c r="B3" s="48"/>
      <c r="C3" s="48"/>
      <c r="D3" s="48"/>
      <c r="E3" s="48"/>
      <c r="F3" s="48"/>
      <c r="G3" s="48"/>
    </row>
    <row r="4" spans="1:7" x14ac:dyDescent="0.25">
      <c r="A4" s="48"/>
      <c r="B4" s="48"/>
      <c r="C4" s="48"/>
      <c r="D4" s="48"/>
      <c r="E4" s="48"/>
      <c r="F4" s="48"/>
      <c r="G4" s="48"/>
    </row>
    <row r="5" spans="1:7" x14ac:dyDescent="0.25">
      <c r="A5" s="48"/>
      <c r="B5" s="48"/>
      <c r="C5" s="48"/>
      <c r="D5" s="48"/>
      <c r="E5" s="48"/>
      <c r="F5" s="48"/>
      <c r="G5" s="48"/>
    </row>
    <row r="6" spans="1:7" x14ac:dyDescent="0.25">
      <c r="A6" s="48"/>
      <c r="B6" s="48"/>
      <c r="C6" s="48"/>
      <c r="D6" s="48"/>
      <c r="E6" s="48"/>
      <c r="F6" s="48"/>
      <c r="G6" s="48"/>
    </row>
    <row r="7" spans="1:7" x14ac:dyDescent="0.25">
      <c r="A7" s="48"/>
      <c r="B7" s="48"/>
      <c r="C7" s="48"/>
      <c r="D7" s="48"/>
      <c r="E7" s="48"/>
      <c r="F7" s="48"/>
      <c r="G7" s="48"/>
    </row>
    <row r="8" spans="1:7" x14ac:dyDescent="0.25">
      <c r="A8" s="48"/>
      <c r="B8" s="48"/>
      <c r="C8" s="48"/>
      <c r="D8" s="48"/>
      <c r="E8" s="48"/>
      <c r="F8" s="48"/>
      <c r="G8" s="48"/>
    </row>
    <row r="9" spans="1:7" x14ac:dyDescent="0.25">
      <c r="A9" s="48"/>
      <c r="B9" s="48"/>
      <c r="C9" s="48"/>
      <c r="D9" s="48"/>
      <c r="E9" s="48"/>
      <c r="F9" s="48"/>
      <c r="G9" s="48"/>
    </row>
    <row r="10" spans="1:7" x14ac:dyDescent="0.25">
      <c r="A10" s="48"/>
      <c r="B10" s="48"/>
      <c r="C10" s="48"/>
      <c r="D10" s="48"/>
      <c r="E10" s="48"/>
      <c r="F10" s="48"/>
      <c r="G10" s="48"/>
    </row>
    <row r="11" spans="1:7" x14ac:dyDescent="0.25">
      <c r="A11" s="48"/>
      <c r="B11" s="48"/>
      <c r="C11" s="48"/>
      <c r="D11" s="48"/>
      <c r="E11" s="48"/>
      <c r="F11" s="48"/>
      <c r="G11" s="48"/>
    </row>
    <row r="12" spans="1:7" x14ac:dyDescent="0.25">
      <c r="A12" s="48"/>
      <c r="B12" s="48"/>
      <c r="C12" s="48"/>
      <c r="D12" s="48"/>
      <c r="E12" s="48"/>
      <c r="F12" s="48"/>
      <c r="G12" s="48"/>
    </row>
    <row r="13" spans="1:7" x14ac:dyDescent="0.25">
      <c r="A13" s="48"/>
      <c r="B13" s="48"/>
      <c r="C13" s="48"/>
      <c r="D13" s="48"/>
      <c r="E13" s="48"/>
      <c r="F13" s="48"/>
      <c r="G13" s="48"/>
    </row>
    <row r="14" spans="1:7" x14ac:dyDescent="0.25">
      <c r="A14" s="48"/>
      <c r="B14" s="48"/>
      <c r="C14" s="48"/>
      <c r="D14" s="48"/>
      <c r="E14" s="48"/>
      <c r="F14" s="48"/>
      <c r="G14" s="48"/>
    </row>
    <row r="15" spans="1:7" x14ac:dyDescent="0.25">
      <c r="A15" s="48"/>
      <c r="B15" s="48"/>
      <c r="C15" s="48"/>
      <c r="D15" s="48"/>
      <c r="E15" s="48"/>
      <c r="F15" s="48"/>
      <c r="G15" s="48"/>
    </row>
    <row r="16" spans="1:7" x14ac:dyDescent="0.25">
      <c r="A16" s="48"/>
      <c r="B16" s="48"/>
      <c r="C16" s="48"/>
      <c r="D16" s="48"/>
      <c r="E16" s="48"/>
      <c r="F16" s="48"/>
      <c r="G16" s="48"/>
    </row>
    <row r="17" spans="1:7" x14ac:dyDescent="0.25">
      <c r="A17" s="48"/>
      <c r="B17" s="48"/>
      <c r="C17" s="48"/>
      <c r="D17" s="48"/>
      <c r="E17" s="48"/>
      <c r="F17" s="48"/>
      <c r="G17" s="48"/>
    </row>
    <row r="18" spans="1:7" x14ac:dyDescent="0.25">
      <c r="A18" s="48"/>
      <c r="B18" s="48"/>
      <c r="C18" s="48"/>
      <c r="D18" s="48"/>
      <c r="E18" s="48"/>
      <c r="F18" s="48"/>
      <c r="G18" s="48"/>
    </row>
    <row r="19" spans="1:7" x14ac:dyDescent="0.25">
      <c r="A19" s="48"/>
      <c r="B19" s="48"/>
      <c r="C19" s="48"/>
      <c r="D19" s="48"/>
      <c r="E19" s="48"/>
      <c r="F19" s="48"/>
      <c r="G19" s="48"/>
    </row>
    <row r="20" spans="1:7" x14ac:dyDescent="0.25">
      <c r="A20" s="48"/>
      <c r="B20" s="48"/>
      <c r="C20" s="48"/>
      <c r="D20" s="48"/>
      <c r="E20" s="48"/>
      <c r="F20" s="48"/>
      <c r="G20" s="48"/>
    </row>
    <row r="21" spans="1:7" x14ac:dyDescent="0.25">
      <c r="A21" s="48"/>
      <c r="B21" s="48"/>
      <c r="C21" s="48"/>
      <c r="D21" s="48"/>
      <c r="E21" s="48"/>
      <c r="F21" s="48"/>
      <c r="G21" s="48"/>
    </row>
    <row r="22" spans="1:7" x14ac:dyDescent="0.25">
      <c r="A22" s="48"/>
      <c r="B22" s="48"/>
      <c r="C22" s="48"/>
      <c r="D22" s="48"/>
      <c r="E22" s="48"/>
      <c r="F22" s="48"/>
      <c r="G22" s="48"/>
    </row>
    <row r="23" spans="1:7" x14ac:dyDescent="0.25">
      <c r="A23" s="48"/>
      <c r="B23" s="48"/>
      <c r="C23" s="48"/>
      <c r="D23" s="48"/>
      <c r="E23" s="48"/>
      <c r="F23" s="48"/>
      <c r="G23" s="48"/>
    </row>
    <row r="24" spans="1:7" x14ac:dyDescent="0.25">
      <c r="A24" s="48"/>
      <c r="B24" s="48"/>
      <c r="C24" s="48"/>
      <c r="D24" s="48"/>
      <c r="E24" s="48"/>
      <c r="F24" s="48"/>
      <c r="G24" s="48"/>
    </row>
    <row r="25" spans="1:7" x14ac:dyDescent="0.25">
      <c r="A25" s="48"/>
      <c r="B25" s="48"/>
      <c r="C25" s="48"/>
      <c r="D25" s="48"/>
      <c r="E25" s="48"/>
      <c r="F25" s="48"/>
      <c r="G25" s="48"/>
    </row>
    <row r="26" spans="1:7" x14ac:dyDescent="0.25">
      <c r="A26" s="48"/>
      <c r="B26" s="48"/>
      <c r="C26" s="48"/>
      <c r="D26" s="48"/>
      <c r="E26" s="48"/>
      <c r="F26" s="48"/>
      <c r="G26" s="48"/>
    </row>
    <row r="27" spans="1:7" x14ac:dyDescent="0.25">
      <c r="A27" s="48"/>
      <c r="B27" s="48"/>
      <c r="C27" s="48"/>
      <c r="D27" s="48"/>
      <c r="E27" s="48"/>
      <c r="F27" s="48"/>
      <c r="G27" s="48"/>
    </row>
    <row r="28" spans="1:7" x14ac:dyDescent="0.25">
      <c r="A28" s="48"/>
      <c r="B28" s="48"/>
      <c r="C28" s="48"/>
      <c r="D28" s="48"/>
      <c r="E28" s="48"/>
      <c r="F28" s="48"/>
      <c r="G28" s="48"/>
    </row>
    <row r="29" spans="1:7" x14ac:dyDescent="0.25">
      <c r="A29" s="48"/>
      <c r="B29" s="48"/>
      <c r="C29" s="48"/>
      <c r="D29" s="48"/>
      <c r="E29" s="48"/>
      <c r="F29" s="48"/>
      <c r="G29" s="48"/>
    </row>
    <row r="30" spans="1:7" x14ac:dyDescent="0.25">
      <c r="A30" s="48"/>
      <c r="B30" s="48"/>
      <c r="C30" s="48"/>
      <c r="D30" s="48"/>
      <c r="E30" s="48"/>
      <c r="F30" s="48"/>
      <c r="G30" s="48"/>
    </row>
    <row r="31" spans="1:7" x14ac:dyDescent="0.25">
      <c r="A31" s="48"/>
      <c r="B31" s="48"/>
      <c r="C31" s="48"/>
      <c r="D31" s="48"/>
      <c r="E31" s="48"/>
      <c r="F31" s="48"/>
      <c r="G31" s="48"/>
    </row>
    <row r="32" spans="1:7" x14ac:dyDescent="0.25">
      <c r="A32" s="48"/>
      <c r="B32" s="48"/>
      <c r="C32" s="48"/>
      <c r="D32" s="48"/>
      <c r="E32" s="48"/>
      <c r="F32" s="48"/>
      <c r="G32" s="48"/>
    </row>
    <row r="37" spans="1:8" ht="15" customHeight="1" x14ac:dyDescent="0.25">
      <c r="A37" s="8" t="s">
        <v>95</v>
      </c>
      <c r="B37" s="233" t="s">
        <v>96</v>
      </c>
      <c r="C37" s="204"/>
      <c r="D37" s="204"/>
      <c r="E37" s="204"/>
      <c r="F37" s="204"/>
      <c r="G37" s="48"/>
    </row>
    <row r="38" spans="1:8" ht="30" customHeight="1" x14ac:dyDescent="0.25">
      <c r="A38" s="8" t="s">
        <v>66</v>
      </c>
      <c r="B38" s="232" t="s">
        <v>97</v>
      </c>
      <c r="C38" s="204"/>
      <c r="D38" s="204"/>
      <c r="E38" s="204"/>
      <c r="F38" s="204"/>
      <c r="G38" s="50"/>
    </row>
    <row r="39" spans="1:8" s="99" customFormat="1" ht="15" customHeight="1" x14ac:dyDescent="0.25">
      <c r="A39" s="20" t="s">
        <v>65</v>
      </c>
      <c r="B39" s="196" t="s">
        <v>164</v>
      </c>
      <c r="C39" s="197"/>
    </row>
    <row r="40" spans="1:8" s="99" customFormat="1" ht="15" customHeight="1" x14ac:dyDescent="0.25">
      <c r="A40" s="97" t="s">
        <v>67</v>
      </c>
      <c r="B40" s="183" t="s">
        <v>165</v>
      </c>
      <c r="C40" s="183"/>
      <c r="D40" s="183"/>
      <c r="E40" s="160"/>
      <c r="F40" s="160"/>
      <c r="G40" s="160"/>
      <c r="H40" s="98"/>
    </row>
    <row r="41" spans="1:8" x14ac:dyDescent="0.25">
      <c r="A41" s="48"/>
      <c r="B41" s="48"/>
      <c r="C41" s="48"/>
      <c r="D41" s="48"/>
      <c r="E41" s="48"/>
      <c r="F41" s="48"/>
      <c r="G41" s="48"/>
    </row>
    <row r="60" spans="2:3" x14ac:dyDescent="0.25">
      <c r="B60" t="s">
        <v>152</v>
      </c>
      <c r="C60" t="s">
        <v>4</v>
      </c>
    </row>
    <row r="61" spans="2:3" x14ac:dyDescent="0.25">
      <c r="B61" t="s">
        <v>112</v>
      </c>
      <c r="C61" t="s">
        <v>4</v>
      </c>
    </row>
    <row r="62" spans="2:3" x14ac:dyDescent="0.25">
      <c r="B62" t="s">
        <v>157</v>
      </c>
      <c r="C62" t="s">
        <v>4</v>
      </c>
    </row>
    <row r="63" spans="2:3" x14ac:dyDescent="0.25">
      <c r="B63" t="s">
        <v>47</v>
      </c>
      <c r="C63">
        <v>66.124341215019427</v>
      </c>
    </row>
    <row r="64" spans="2:3" x14ac:dyDescent="0.25">
      <c r="B64" t="s">
        <v>127</v>
      </c>
      <c r="C64">
        <v>47.885211002687171</v>
      </c>
    </row>
    <row r="65" spans="2:3" x14ac:dyDescent="0.25">
      <c r="B65" t="s">
        <v>126</v>
      </c>
      <c r="C65">
        <v>26.635546545520526</v>
      </c>
    </row>
    <row r="66" spans="2:3" x14ac:dyDescent="0.25">
      <c r="B66" t="s">
        <v>155</v>
      </c>
      <c r="C66">
        <v>26.124139774169841</v>
      </c>
    </row>
    <row r="67" spans="2:3" x14ac:dyDescent="0.25">
      <c r="B67" t="s">
        <v>106</v>
      </c>
      <c r="C67">
        <v>25.699130902594419</v>
      </c>
    </row>
    <row r="68" spans="2:3" x14ac:dyDescent="0.25">
      <c r="B68" t="s">
        <v>93</v>
      </c>
      <c r="C68">
        <v>24.002297662061938</v>
      </c>
    </row>
    <row r="69" spans="2:3" x14ac:dyDescent="0.25">
      <c r="B69" t="s">
        <v>31</v>
      </c>
      <c r="C69">
        <v>19.124917116873423</v>
      </c>
    </row>
    <row r="70" spans="2:3" x14ac:dyDescent="0.25">
      <c r="B70" t="s">
        <v>120</v>
      </c>
      <c r="C70">
        <v>17.884225536198127</v>
      </c>
    </row>
    <row r="71" spans="2:3" x14ac:dyDescent="0.25">
      <c r="B71" t="s">
        <v>131</v>
      </c>
      <c r="C71">
        <v>17.736319636132503</v>
      </c>
    </row>
    <row r="72" spans="2:3" x14ac:dyDescent="0.25">
      <c r="B72" t="s">
        <v>136</v>
      </c>
      <c r="C72">
        <v>17.492566022821528</v>
      </c>
    </row>
    <row r="73" spans="2:3" x14ac:dyDescent="0.25">
      <c r="B73" t="s">
        <v>122</v>
      </c>
      <c r="C73">
        <v>17.347466163370662</v>
      </c>
    </row>
    <row r="74" spans="2:3" x14ac:dyDescent="0.25">
      <c r="B74" t="s">
        <v>119</v>
      </c>
      <c r="C74">
        <v>15.461370267599801</v>
      </c>
    </row>
    <row r="75" spans="2:3" x14ac:dyDescent="0.25">
      <c r="B75" t="s">
        <v>150</v>
      </c>
      <c r="C75">
        <v>14.421099146896148</v>
      </c>
    </row>
    <row r="76" spans="2:3" x14ac:dyDescent="0.25">
      <c r="B76" t="s">
        <v>129</v>
      </c>
      <c r="C76">
        <v>12.015727164248883</v>
      </c>
    </row>
    <row r="77" spans="2:3" x14ac:dyDescent="0.25">
      <c r="B77" t="s">
        <v>121</v>
      </c>
      <c r="C77">
        <v>11.621689129796335</v>
      </c>
    </row>
    <row r="78" spans="2:3" x14ac:dyDescent="0.25">
      <c r="B78" t="s">
        <v>48</v>
      </c>
      <c r="C78">
        <v>11.340536324791524</v>
      </c>
    </row>
    <row r="79" spans="2:3" x14ac:dyDescent="0.25">
      <c r="B79" t="s">
        <v>132</v>
      </c>
      <c r="C79">
        <v>11.023081658576878</v>
      </c>
    </row>
    <row r="80" spans="2:3" x14ac:dyDescent="0.25">
      <c r="B80" t="s">
        <v>135</v>
      </c>
      <c r="C80">
        <v>10.536615854725797</v>
      </c>
    </row>
    <row r="81" spans="2:3" x14ac:dyDescent="0.25">
      <c r="B81" t="s">
        <v>108</v>
      </c>
      <c r="C81">
        <v>9.3585188653641023</v>
      </c>
    </row>
    <row r="82" spans="2:3" x14ac:dyDescent="0.25">
      <c r="B82" t="s">
        <v>151</v>
      </c>
      <c r="C82">
        <v>9.0495629059584068</v>
      </c>
    </row>
    <row r="83" spans="2:3" x14ac:dyDescent="0.25">
      <c r="B83" t="s">
        <v>107</v>
      </c>
      <c r="C83">
        <v>8.7257101558872439</v>
      </c>
    </row>
    <row r="84" spans="2:3" x14ac:dyDescent="0.25">
      <c r="B84" t="s">
        <v>134</v>
      </c>
      <c r="C84">
        <v>8.368764172030966</v>
      </c>
    </row>
    <row r="85" spans="2:3" x14ac:dyDescent="0.25">
      <c r="B85" t="s">
        <v>116</v>
      </c>
      <c r="C85">
        <v>8.3054106874450078</v>
      </c>
    </row>
    <row r="86" spans="2:3" x14ac:dyDescent="0.25">
      <c r="B86" t="s">
        <v>153</v>
      </c>
      <c r="C86">
        <v>8.1470627362474826</v>
      </c>
    </row>
    <row r="87" spans="2:3" x14ac:dyDescent="0.25">
      <c r="B87" t="s">
        <v>44</v>
      </c>
      <c r="C87">
        <v>8.1013129537662216</v>
      </c>
    </row>
    <row r="88" spans="2:3" x14ac:dyDescent="0.25">
      <c r="B88" t="s">
        <v>149</v>
      </c>
      <c r="C88">
        <v>7.5975702363559865</v>
      </c>
    </row>
    <row r="89" spans="2:3" x14ac:dyDescent="0.25">
      <c r="B89" t="s">
        <v>19</v>
      </c>
      <c r="C89">
        <v>7.2836019113707451</v>
      </c>
    </row>
    <row r="90" spans="2:3" x14ac:dyDescent="0.25">
      <c r="B90" t="s">
        <v>115</v>
      </c>
      <c r="C90">
        <v>6.7920307590993749</v>
      </c>
    </row>
    <row r="91" spans="2:3" x14ac:dyDescent="0.25">
      <c r="B91" t="s">
        <v>124</v>
      </c>
      <c r="C91">
        <v>6.371568585443975</v>
      </c>
    </row>
    <row r="92" spans="2:3" x14ac:dyDescent="0.25">
      <c r="B92" t="s">
        <v>62</v>
      </c>
      <c r="C92">
        <v>6.2639828248263099</v>
      </c>
    </row>
    <row r="93" spans="2:3" x14ac:dyDescent="0.25">
      <c r="B93" t="s">
        <v>154</v>
      </c>
      <c r="C93">
        <v>6.100875986608381</v>
      </c>
    </row>
    <row r="94" spans="2:3" x14ac:dyDescent="0.25">
      <c r="B94" t="s">
        <v>104</v>
      </c>
      <c r="C94">
        <v>6.0980482117245893</v>
      </c>
    </row>
    <row r="95" spans="2:3" x14ac:dyDescent="0.25">
      <c r="B95" t="s">
        <v>11</v>
      </c>
      <c r="C95">
        <v>6.035850676790548</v>
      </c>
    </row>
    <row r="96" spans="2:3" x14ac:dyDescent="0.25">
      <c r="B96" t="s">
        <v>125</v>
      </c>
      <c r="C96">
        <v>5.2490872177167605</v>
      </c>
    </row>
    <row r="97" spans="2:3" x14ac:dyDescent="0.25">
      <c r="B97" t="s">
        <v>130</v>
      </c>
      <c r="C97">
        <v>4.0159702968789279</v>
      </c>
    </row>
    <row r="98" spans="2:3" x14ac:dyDescent="0.25">
      <c r="B98" t="s">
        <v>133</v>
      </c>
      <c r="C98">
        <v>3.6551840987088102</v>
      </c>
    </row>
    <row r="99" spans="2:3" x14ac:dyDescent="0.25">
      <c r="B99" t="s">
        <v>45</v>
      </c>
      <c r="C99">
        <v>3.6507301947412989</v>
      </c>
    </row>
    <row r="100" spans="2:3" x14ac:dyDescent="0.25">
      <c r="B100" t="s">
        <v>148</v>
      </c>
      <c r="C100">
        <v>3.5186704980627983</v>
      </c>
    </row>
    <row r="101" spans="2:3" x14ac:dyDescent="0.25">
      <c r="B101" t="s">
        <v>109</v>
      </c>
      <c r="C101">
        <v>3.358605226179328</v>
      </c>
    </row>
    <row r="102" spans="2:3" x14ac:dyDescent="0.25">
      <c r="B102" t="s">
        <v>102</v>
      </c>
      <c r="C102">
        <v>2.8368077179118592</v>
      </c>
    </row>
    <row r="103" spans="2:3" x14ac:dyDescent="0.25">
      <c r="B103" t="s">
        <v>156</v>
      </c>
      <c r="C103">
        <v>2.827921388430366</v>
      </c>
    </row>
    <row r="104" spans="2:3" x14ac:dyDescent="0.25">
      <c r="B104" t="s">
        <v>42</v>
      </c>
      <c r="C104">
        <v>2.6264624207858138</v>
      </c>
    </row>
    <row r="105" spans="2:3" x14ac:dyDescent="0.25">
      <c r="B105" t="s">
        <v>55</v>
      </c>
      <c r="C105">
        <v>2.4880768353619089</v>
      </c>
    </row>
    <row r="106" spans="2:3" x14ac:dyDescent="0.25">
      <c r="B106" t="s">
        <v>14</v>
      </c>
      <c r="C106">
        <v>2.3814040622329875</v>
      </c>
    </row>
    <row r="107" spans="2:3" x14ac:dyDescent="0.25">
      <c r="B107" t="s">
        <v>34</v>
      </c>
      <c r="C107">
        <v>2.3495571751019542</v>
      </c>
    </row>
    <row r="108" spans="2:3" x14ac:dyDescent="0.25">
      <c r="B108" t="s">
        <v>12</v>
      </c>
      <c r="C108">
        <v>2.2884667935384617</v>
      </c>
    </row>
    <row r="109" spans="2:3" x14ac:dyDescent="0.25">
      <c r="B109" t="s">
        <v>23</v>
      </c>
      <c r="C109">
        <v>1.9333819462313138</v>
      </c>
    </row>
    <row r="110" spans="2:3" x14ac:dyDescent="0.25">
      <c r="B110" t="s">
        <v>111</v>
      </c>
      <c r="C110">
        <v>1.8207166344056187</v>
      </c>
    </row>
    <row r="111" spans="2:3" x14ac:dyDescent="0.25">
      <c r="B111" t="s">
        <v>118</v>
      </c>
      <c r="C111">
        <v>1.7058770210882517</v>
      </c>
    </row>
    <row r="112" spans="2:3" x14ac:dyDescent="0.25">
      <c r="B112" t="s">
        <v>128</v>
      </c>
      <c r="C112">
        <v>1.2311688826933807</v>
      </c>
    </row>
    <row r="113" spans="2:3" x14ac:dyDescent="0.25">
      <c r="B113" t="s">
        <v>29</v>
      </c>
      <c r="C113">
        <v>1.2262615969676269</v>
      </c>
    </row>
    <row r="114" spans="2:3" x14ac:dyDescent="0.25">
      <c r="B114" t="s">
        <v>110</v>
      </c>
      <c r="C114">
        <v>1.1486332338745935</v>
      </c>
    </row>
    <row r="115" spans="2:3" x14ac:dyDescent="0.25">
      <c r="B115" t="s">
        <v>51</v>
      </c>
      <c r="C115">
        <v>0.94971399384489985</v>
      </c>
    </row>
    <row r="116" spans="2:3" x14ac:dyDescent="0.25">
      <c r="B116" t="s">
        <v>58</v>
      </c>
      <c r="C116">
        <v>0.73249107062242713</v>
      </c>
    </row>
    <row r="117" spans="2:3" x14ac:dyDescent="0.25">
      <c r="B117" t="s">
        <v>10</v>
      </c>
      <c r="C117">
        <v>0.68855237840008432</v>
      </c>
    </row>
    <row r="118" spans="2:3" x14ac:dyDescent="0.25">
      <c r="B118" t="s">
        <v>7</v>
      </c>
      <c r="C118">
        <v>0.68245018371526334</v>
      </c>
    </row>
    <row r="119" spans="2:3" x14ac:dyDescent="0.25">
      <c r="B119" t="s">
        <v>123</v>
      </c>
      <c r="C119">
        <v>0.66203882241026002</v>
      </c>
    </row>
    <row r="120" spans="2:3" x14ac:dyDescent="0.25">
      <c r="B120" t="s">
        <v>52</v>
      </c>
      <c r="C120">
        <v>0.58470722183821933</v>
      </c>
    </row>
    <row r="121" spans="2:3" x14ac:dyDescent="0.25">
      <c r="B121" t="s">
        <v>38</v>
      </c>
      <c r="C121">
        <v>0.46998944427515371</v>
      </c>
    </row>
    <row r="122" spans="2:3" x14ac:dyDescent="0.25">
      <c r="B122" t="s">
        <v>3</v>
      </c>
      <c r="C122">
        <v>0.45547914461927569</v>
      </c>
    </row>
    <row r="123" spans="2:3" x14ac:dyDescent="0.25">
      <c r="B123" t="s">
        <v>114</v>
      </c>
      <c r="C123">
        <v>0.38445875599205542</v>
      </c>
    </row>
    <row r="124" spans="2:3" x14ac:dyDescent="0.25">
      <c r="B124" t="s">
        <v>137</v>
      </c>
      <c r="C124">
        <v>0.3804231947425093</v>
      </c>
    </row>
    <row r="125" spans="2:3" x14ac:dyDescent="0.25">
      <c r="B125" t="s">
        <v>59</v>
      </c>
      <c r="C125">
        <v>0.37389000995575578</v>
      </c>
    </row>
    <row r="126" spans="2:3" x14ac:dyDescent="0.25">
      <c r="B126" t="s">
        <v>25</v>
      </c>
      <c r="C126">
        <v>0.36794244418868233</v>
      </c>
    </row>
    <row r="127" spans="2:3" x14ac:dyDescent="0.25">
      <c r="B127" t="s">
        <v>20</v>
      </c>
      <c r="C127">
        <v>0.35381430284207982</v>
      </c>
    </row>
    <row r="128" spans="2:3" x14ac:dyDescent="0.25">
      <c r="B128" t="s">
        <v>13</v>
      </c>
      <c r="C128">
        <v>0.22494141843914925</v>
      </c>
    </row>
    <row r="129" spans="2:3" x14ac:dyDescent="0.25">
      <c r="B129" t="s">
        <v>17</v>
      </c>
      <c r="C129">
        <v>0.16757857471000026</v>
      </c>
    </row>
    <row r="130" spans="2:3" x14ac:dyDescent="0.25">
      <c r="B130" t="s">
        <v>53</v>
      </c>
      <c r="C130">
        <v>0.13266142535460135</v>
      </c>
    </row>
    <row r="131" spans="2:3" x14ac:dyDescent="0.25">
      <c r="B131" t="s">
        <v>39</v>
      </c>
      <c r="C131">
        <v>0.11534913500381277</v>
      </c>
    </row>
    <row r="132" spans="2:3" x14ac:dyDescent="0.25">
      <c r="B132" t="s">
        <v>39</v>
      </c>
      <c r="C132">
        <v>0.1112566052502505</v>
      </c>
    </row>
    <row r="133" spans="2:3" x14ac:dyDescent="0.25">
      <c r="B133" t="s">
        <v>9</v>
      </c>
      <c r="C133">
        <v>0.10806084900718479</v>
      </c>
    </row>
    <row r="134" spans="2:3" x14ac:dyDescent="0.25">
      <c r="B134" t="s">
        <v>9</v>
      </c>
      <c r="C134">
        <v>0.10016757803204152</v>
      </c>
    </row>
    <row r="135" spans="2:3" x14ac:dyDescent="0.25">
      <c r="B135" t="s">
        <v>56</v>
      </c>
      <c r="C135">
        <v>8.7763298136167164E-2</v>
      </c>
    </row>
    <row r="136" spans="2:3" x14ac:dyDescent="0.25">
      <c r="B136" t="s">
        <v>143</v>
      </c>
      <c r="C136">
        <v>2.9851063341338618E-2</v>
      </c>
    </row>
    <row r="137" spans="2:3" x14ac:dyDescent="0.25">
      <c r="B137" t="s">
        <v>26</v>
      </c>
      <c r="C137">
        <v>2.8270232724137534E-2</v>
      </c>
    </row>
  </sheetData>
  <sortState xmlns:xlrd2="http://schemas.microsoft.com/office/spreadsheetml/2017/richdata2" ref="B60:C137">
    <sortCondition descending="1" ref="C60:C137"/>
  </sortState>
  <mergeCells count="5">
    <mergeCell ref="B2:F2"/>
    <mergeCell ref="B38:F38"/>
    <mergeCell ref="B37:F37"/>
    <mergeCell ref="B39:C39"/>
    <mergeCell ref="B40:D40"/>
  </mergeCells>
  <hyperlinks>
    <hyperlink ref="C1" location="Índice!A1" display="[índice Ç]" xr:uid="{00000000-0004-0000-0B00-000000000000}"/>
    <hyperlink ref="B40" r:id="rId1" display="http://www.observatorioemigracao.pt/np4/8218" xr:uid="{0893050B-E6E6-4B3F-A1DF-FE253AD6B5F2}"/>
    <hyperlink ref="B40:C40" r:id="rId2" display="ttp://www.observatorioemigracao.pt/np4/8218" xr:uid="{30756EDA-E278-46E4-8B98-3D9FBE9DAEC7}"/>
    <hyperlink ref="B40:D40" r:id="rId3" display="http://www.observatorioemigracao.pt/np4/10517" xr:uid="{063D25E8-3583-410C-B73C-03FB51C48C07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showGridLines="0" topLeftCell="A2" workbookViewId="0">
      <selection activeCell="B2" sqref="B2:C2"/>
    </sheetView>
  </sheetViews>
  <sheetFormatPr defaultRowHeight="15" x14ac:dyDescent="0.25"/>
  <cols>
    <col min="1" max="1" width="12.7109375" style="5" customWidth="1"/>
    <col min="2" max="3" width="30.7109375" style="5" customWidth="1"/>
    <col min="4" max="4" width="12.42578125" bestFit="1" customWidth="1"/>
    <col min="5" max="5" width="9.140625" customWidth="1"/>
    <col min="6" max="6" width="9.5703125" bestFit="1" customWidth="1"/>
  </cols>
  <sheetData>
    <row r="1" spans="1:6" ht="30" customHeight="1" x14ac:dyDescent="0.25">
      <c r="A1" s="10" t="s">
        <v>64</v>
      </c>
      <c r="B1" s="1"/>
      <c r="C1" s="13" t="s">
        <v>113</v>
      </c>
    </row>
    <row r="2" spans="1:6" ht="45" customHeight="1" thickBot="1" x14ac:dyDescent="0.3">
      <c r="B2" s="198" t="s">
        <v>139</v>
      </c>
      <c r="C2" s="199"/>
    </row>
    <row r="3" spans="1:6" ht="30" customHeight="1" x14ac:dyDescent="0.25">
      <c r="B3" s="14" t="s">
        <v>77</v>
      </c>
      <c r="C3" s="15" t="s">
        <v>0</v>
      </c>
    </row>
    <row r="4" spans="1:6" ht="30" customHeight="1" x14ac:dyDescent="0.25">
      <c r="B4" s="1" t="s">
        <v>68</v>
      </c>
      <c r="C4" s="41">
        <v>4295710</v>
      </c>
      <c r="E4" s="96"/>
    </row>
    <row r="5" spans="1:6" x14ac:dyDescent="0.25">
      <c r="B5" s="100" t="s">
        <v>2</v>
      </c>
      <c r="C5" s="101">
        <v>21000</v>
      </c>
      <c r="F5" s="167"/>
    </row>
    <row r="6" spans="1:6" s="3" customFormat="1" x14ac:dyDescent="0.25">
      <c r="A6" s="7"/>
      <c r="B6" s="102" t="s">
        <v>3</v>
      </c>
      <c r="C6" s="103">
        <v>226650</v>
      </c>
      <c r="D6"/>
      <c r="E6"/>
      <c r="F6" s="166"/>
    </row>
    <row r="7" spans="1:6" x14ac:dyDescent="0.25">
      <c r="B7" s="102" t="s">
        <v>5</v>
      </c>
      <c r="C7" s="103">
        <v>263450</v>
      </c>
      <c r="F7" s="167"/>
    </row>
    <row r="8" spans="1:6" s="3" customFormat="1" x14ac:dyDescent="0.25">
      <c r="A8" s="7"/>
      <c r="B8" s="102" t="s">
        <v>6</v>
      </c>
      <c r="C8" s="165">
        <v>6220</v>
      </c>
      <c r="D8"/>
      <c r="E8"/>
      <c r="F8" s="167"/>
    </row>
    <row r="9" spans="1:6" x14ac:dyDescent="0.25">
      <c r="B9" s="102" t="s">
        <v>7</v>
      </c>
      <c r="C9" s="165">
        <v>0</v>
      </c>
      <c r="F9" s="166"/>
    </row>
    <row r="10" spans="1:6" s="3" customFormat="1" x14ac:dyDescent="0.25">
      <c r="A10" s="7"/>
      <c r="B10" s="102" t="s">
        <v>8</v>
      </c>
      <c r="C10" s="103">
        <v>460</v>
      </c>
      <c r="D10"/>
      <c r="E10"/>
      <c r="F10" s="166"/>
    </row>
    <row r="11" spans="1:6" x14ac:dyDescent="0.25">
      <c r="B11" s="102" t="s">
        <v>9</v>
      </c>
      <c r="C11" s="103">
        <v>3360</v>
      </c>
      <c r="F11" s="167"/>
    </row>
    <row r="12" spans="1:6" s="3" customFormat="1" x14ac:dyDescent="0.25">
      <c r="A12" s="7"/>
      <c r="B12" s="102" t="s">
        <v>10</v>
      </c>
      <c r="C12" s="103">
        <v>16720</v>
      </c>
      <c r="D12"/>
      <c r="E12"/>
      <c r="F12" s="167"/>
    </row>
    <row r="13" spans="1:6" x14ac:dyDescent="0.25">
      <c r="B13" s="102" t="s">
        <v>12</v>
      </c>
      <c r="C13" s="103">
        <v>69990</v>
      </c>
      <c r="F13" s="166"/>
    </row>
    <row r="14" spans="1:6" s="3" customFormat="1" x14ac:dyDescent="0.25">
      <c r="A14" s="7"/>
      <c r="B14" s="102" t="s">
        <v>13</v>
      </c>
      <c r="C14" s="103">
        <v>11770</v>
      </c>
      <c r="D14"/>
      <c r="E14"/>
      <c r="F14" s="166"/>
    </row>
    <row r="15" spans="1:6" x14ac:dyDescent="0.25">
      <c r="B15" s="102" t="s">
        <v>14</v>
      </c>
      <c r="C15" s="165">
        <v>1510</v>
      </c>
      <c r="F15" s="166"/>
    </row>
    <row r="16" spans="1:6" s="3" customFormat="1" x14ac:dyDescent="0.25">
      <c r="A16" s="7"/>
      <c r="B16" s="102" t="s">
        <v>15</v>
      </c>
      <c r="C16" s="103">
        <v>2040</v>
      </c>
      <c r="D16"/>
      <c r="E16"/>
      <c r="F16" s="167"/>
    </row>
    <row r="17" spans="1:6" x14ac:dyDescent="0.25">
      <c r="B17" s="102" t="s">
        <v>16</v>
      </c>
      <c r="C17" s="103">
        <v>26900</v>
      </c>
      <c r="F17" s="166"/>
    </row>
    <row r="18" spans="1:6" s="3" customFormat="1" x14ac:dyDescent="0.25">
      <c r="A18" s="7"/>
      <c r="B18" s="102" t="s">
        <v>17</v>
      </c>
      <c r="C18" s="165">
        <v>260</v>
      </c>
      <c r="D18"/>
      <c r="E18"/>
      <c r="F18" s="167"/>
    </row>
    <row r="19" spans="1:6" x14ac:dyDescent="0.25">
      <c r="B19" s="102" t="s">
        <v>18</v>
      </c>
      <c r="C19" s="165">
        <v>30</v>
      </c>
      <c r="F19" s="166"/>
    </row>
    <row r="20" spans="1:6" x14ac:dyDescent="0.25">
      <c r="B20" s="102" t="s">
        <v>102</v>
      </c>
      <c r="C20" s="165">
        <v>600</v>
      </c>
      <c r="F20" s="167"/>
    </row>
    <row r="21" spans="1:6" s="3" customFormat="1" x14ac:dyDescent="0.25">
      <c r="A21" s="7"/>
      <c r="B21" s="102" t="s">
        <v>19</v>
      </c>
      <c r="C21" s="165">
        <v>80</v>
      </c>
      <c r="D21"/>
      <c r="E21"/>
      <c r="F21" s="167"/>
    </row>
    <row r="22" spans="1:6" x14ac:dyDescent="0.25">
      <c r="B22" s="102" t="s">
        <v>70</v>
      </c>
      <c r="C22" s="103">
        <v>40</v>
      </c>
      <c r="F22" s="166"/>
    </row>
    <row r="23" spans="1:6" s="3" customFormat="1" x14ac:dyDescent="0.25">
      <c r="A23" s="7"/>
      <c r="B23" s="102" t="s">
        <v>20</v>
      </c>
      <c r="C23" s="103">
        <v>6850</v>
      </c>
      <c r="D23"/>
      <c r="E23"/>
      <c r="F23" s="167"/>
    </row>
    <row r="24" spans="1:6" x14ac:dyDescent="0.25">
      <c r="B24" s="102" t="s">
        <v>21</v>
      </c>
      <c r="C24" s="165">
        <v>290</v>
      </c>
      <c r="F24" s="166"/>
    </row>
    <row r="25" spans="1:6" s="3" customFormat="1" x14ac:dyDescent="0.25">
      <c r="A25" s="7"/>
      <c r="B25" s="102" t="s">
        <v>22</v>
      </c>
      <c r="C25" s="103">
        <v>710</v>
      </c>
      <c r="D25"/>
      <c r="E25"/>
      <c r="F25" s="167"/>
    </row>
    <row r="26" spans="1:6" x14ac:dyDescent="0.25">
      <c r="B26" s="102" t="s">
        <v>23</v>
      </c>
      <c r="C26" s="165">
        <v>450</v>
      </c>
      <c r="F26" s="166"/>
    </row>
    <row r="27" spans="1:6" s="3" customFormat="1" x14ac:dyDescent="0.25">
      <c r="A27" s="7"/>
      <c r="B27" s="102" t="s">
        <v>24</v>
      </c>
      <c r="C27" s="165">
        <v>10</v>
      </c>
      <c r="D27"/>
      <c r="E27"/>
      <c r="F27" s="166"/>
    </row>
    <row r="28" spans="1:6" x14ac:dyDescent="0.25">
      <c r="B28" s="102" t="s">
        <v>25</v>
      </c>
      <c r="C28" s="103">
        <v>143640</v>
      </c>
      <c r="F28" s="166"/>
    </row>
    <row r="29" spans="1:6" s="3" customFormat="1" x14ac:dyDescent="0.25">
      <c r="A29" s="7"/>
      <c r="B29" s="102" t="s">
        <v>26</v>
      </c>
      <c r="C29" s="103">
        <v>235310</v>
      </c>
      <c r="D29"/>
      <c r="E29"/>
      <c r="F29" s="166"/>
    </row>
    <row r="30" spans="1:6" x14ac:dyDescent="0.25">
      <c r="B30" s="102" t="s">
        <v>27</v>
      </c>
      <c r="C30" s="103">
        <v>120</v>
      </c>
      <c r="F30" s="166"/>
    </row>
    <row r="31" spans="1:6" s="3" customFormat="1" x14ac:dyDescent="0.25">
      <c r="A31" s="7"/>
      <c r="B31" s="102" t="s">
        <v>28</v>
      </c>
      <c r="C31" s="103">
        <v>2500</v>
      </c>
      <c r="D31"/>
      <c r="E31"/>
      <c r="F31" s="166"/>
    </row>
    <row r="32" spans="1:6" x14ac:dyDescent="0.25">
      <c r="B32" s="102" t="s">
        <v>29</v>
      </c>
      <c r="C32" s="103">
        <v>1108310</v>
      </c>
      <c r="F32" s="167"/>
    </row>
    <row r="33" spans="1:6" s="3" customFormat="1" x14ac:dyDescent="0.25">
      <c r="A33" s="7"/>
      <c r="B33" s="102" t="s">
        <v>30</v>
      </c>
      <c r="C33" s="103">
        <v>1430</v>
      </c>
      <c r="D33"/>
      <c r="E33"/>
      <c r="F33" s="167"/>
    </row>
    <row r="34" spans="1:6" x14ac:dyDescent="0.25">
      <c r="B34" s="102" t="s">
        <v>74</v>
      </c>
      <c r="C34" s="103">
        <v>0</v>
      </c>
      <c r="F34" s="166"/>
    </row>
    <row r="35" spans="1:6" s="3" customFormat="1" x14ac:dyDescent="0.25">
      <c r="A35" s="7"/>
      <c r="B35" s="102" t="s">
        <v>32</v>
      </c>
      <c r="C35" s="165">
        <v>440</v>
      </c>
      <c r="D35"/>
      <c r="E35"/>
      <c r="F35" s="167"/>
    </row>
    <row r="36" spans="1:6" x14ac:dyDescent="0.25">
      <c r="B36" s="102" t="s">
        <v>34</v>
      </c>
      <c r="C36" s="165">
        <v>660</v>
      </c>
      <c r="F36" s="167"/>
    </row>
    <row r="37" spans="1:6" s="3" customFormat="1" x14ac:dyDescent="0.25">
      <c r="A37" s="7"/>
      <c r="B37" s="102" t="s">
        <v>35</v>
      </c>
      <c r="C37" s="103">
        <v>2510</v>
      </c>
      <c r="D37"/>
      <c r="E37"/>
      <c r="F37" s="166"/>
    </row>
    <row r="38" spans="1:6" x14ac:dyDescent="0.25">
      <c r="B38" s="102" t="s">
        <v>36</v>
      </c>
      <c r="C38" s="103">
        <v>6290</v>
      </c>
      <c r="F38" s="167"/>
    </row>
    <row r="39" spans="1:6" s="3" customFormat="1" x14ac:dyDescent="0.25">
      <c r="A39" s="7"/>
      <c r="B39" s="102" t="s">
        <v>37</v>
      </c>
      <c r="C39" s="165">
        <v>680</v>
      </c>
      <c r="D39"/>
      <c r="E39"/>
      <c r="F39" s="166"/>
    </row>
    <row r="40" spans="1:6" x14ac:dyDescent="0.25">
      <c r="B40" s="102" t="s">
        <v>38</v>
      </c>
      <c r="C40" s="103">
        <v>3770</v>
      </c>
      <c r="F40" s="166"/>
    </row>
    <row r="41" spans="1:6" s="3" customFormat="1" x14ac:dyDescent="0.25">
      <c r="A41" s="7"/>
      <c r="B41" s="102" t="s">
        <v>39</v>
      </c>
      <c r="C41" s="165">
        <v>860</v>
      </c>
      <c r="D41"/>
      <c r="E41"/>
      <c r="F41" s="167"/>
    </row>
    <row r="42" spans="1:6" x14ac:dyDescent="0.25">
      <c r="B42" s="102" t="s">
        <v>40</v>
      </c>
      <c r="C42" s="165">
        <v>40</v>
      </c>
      <c r="F42" s="166"/>
    </row>
    <row r="43" spans="1:6" s="3" customFormat="1" x14ac:dyDescent="0.25">
      <c r="A43" s="7"/>
      <c r="B43" s="102" t="s">
        <v>41</v>
      </c>
      <c r="C43" s="165">
        <v>100</v>
      </c>
      <c r="D43"/>
      <c r="E43"/>
      <c r="F43" s="167"/>
    </row>
    <row r="44" spans="1:6" x14ac:dyDescent="0.25">
      <c r="B44" s="102" t="s">
        <v>42</v>
      </c>
      <c r="C44" s="103">
        <v>109700</v>
      </c>
      <c r="F44" s="167"/>
    </row>
    <row r="45" spans="1:6" s="3" customFormat="1" x14ac:dyDescent="0.25">
      <c r="A45" s="7"/>
      <c r="B45" s="102" t="s">
        <v>75</v>
      </c>
      <c r="C45" s="103">
        <v>0</v>
      </c>
      <c r="D45"/>
      <c r="E45"/>
      <c r="F45" s="167"/>
    </row>
    <row r="46" spans="1:6" x14ac:dyDescent="0.25">
      <c r="B46" s="102" t="s">
        <v>43</v>
      </c>
      <c r="C46" s="165">
        <v>350</v>
      </c>
      <c r="F46" s="167"/>
    </row>
    <row r="47" spans="1:6" s="3" customFormat="1" x14ac:dyDescent="0.25">
      <c r="A47" s="7"/>
      <c r="B47" s="102" t="s">
        <v>44</v>
      </c>
      <c r="C47" s="103">
        <v>1540</v>
      </c>
      <c r="D47"/>
      <c r="E47"/>
      <c r="F47" s="166"/>
    </row>
    <row r="48" spans="1:6" x14ac:dyDescent="0.25">
      <c r="B48" s="102" t="s">
        <v>45</v>
      </c>
      <c r="C48" s="103">
        <v>1690</v>
      </c>
      <c r="F48" s="166"/>
    </row>
    <row r="49" spans="1:6" s="3" customFormat="1" x14ac:dyDescent="0.25">
      <c r="A49" s="7"/>
      <c r="B49" s="102" t="s">
        <v>46</v>
      </c>
      <c r="C49" s="103">
        <v>5250</v>
      </c>
      <c r="D49"/>
      <c r="E49"/>
      <c r="F49" s="166"/>
    </row>
    <row r="50" spans="1:6" x14ac:dyDescent="0.25">
      <c r="B50" s="102" t="s">
        <v>48</v>
      </c>
      <c r="C50" s="103">
        <v>0</v>
      </c>
      <c r="F50" s="167"/>
    </row>
    <row r="51" spans="1:6" s="3" customFormat="1" x14ac:dyDescent="0.25">
      <c r="A51" s="7"/>
      <c r="B51" s="102" t="s">
        <v>49</v>
      </c>
      <c r="C51" s="103">
        <v>2660</v>
      </c>
      <c r="D51"/>
      <c r="E51"/>
      <c r="F51" s="166"/>
    </row>
    <row r="52" spans="1:6" x14ac:dyDescent="0.25">
      <c r="B52" s="102" t="s">
        <v>50</v>
      </c>
      <c r="C52" s="103">
        <v>100</v>
      </c>
      <c r="F52" s="167"/>
    </row>
    <row r="53" spans="1:6" s="3" customFormat="1" x14ac:dyDescent="0.25">
      <c r="A53" s="7"/>
      <c r="B53" s="102" t="s">
        <v>114</v>
      </c>
      <c r="C53" s="103">
        <v>69620</v>
      </c>
      <c r="D53"/>
      <c r="E53"/>
      <c r="F53" s="166"/>
    </row>
    <row r="54" spans="1:6" x14ac:dyDescent="0.25">
      <c r="B54" s="102" t="s">
        <v>51</v>
      </c>
      <c r="C54" s="165">
        <v>2200</v>
      </c>
      <c r="F54" s="166"/>
    </row>
    <row r="55" spans="1:6" s="3" customFormat="1" x14ac:dyDescent="0.25">
      <c r="A55" s="7"/>
      <c r="B55" s="102" t="s">
        <v>53</v>
      </c>
      <c r="C55" s="103">
        <v>748200</v>
      </c>
      <c r="D55"/>
      <c r="E55"/>
      <c r="F55" s="166"/>
    </row>
    <row r="56" spans="1:6" x14ac:dyDescent="0.25">
      <c r="B56" s="102" t="s">
        <v>54</v>
      </c>
      <c r="C56" s="165">
        <v>1110</v>
      </c>
      <c r="F56" s="167"/>
    </row>
    <row r="57" spans="1:6" s="3" customFormat="1" x14ac:dyDescent="0.25">
      <c r="A57" s="7"/>
      <c r="B57" s="102" t="s">
        <v>55</v>
      </c>
      <c r="C57" s="165">
        <v>990</v>
      </c>
      <c r="D57"/>
      <c r="E57"/>
      <c r="F57" s="167"/>
    </row>
    <row r="58" spans="1:6" s="3" customFormat="1" x14ac:dyDescent="0.25">
      <c r="A58" s="7"/>
      <c r="B58" s="102" t="s">
        <v>56</v>
      </c>
      <c r="C58" s="165">
        <v>0</v>
      </c>
      <c r="D58"/>
      <c r="E58"/>
      <c r="F58" s="167"/>
    </row>
    <row r="59" spans="1:6" x14ac:dyDescent="0.25">
      <c r="A59" s="7"/>
      <c r="B59" s="102" t="s">
        <v>57</v>
      </c>
      <c r="C59" s="165">
        <v>40</v>
      </c>
      <c r="F59" s="167"/>
    </row>
    <row r="60" spans="1:6" s="3" customFormat="1" x14ac:dyDescent="0.25">
      <c r="A60" s="7"/>
      <c r="B60" s="102" t="s">
        <v>58</v>
      </c>
      <c r="C60" s="103">
        <v>190</v>
      </c>
      <c r="D60"/>
      <c r="E60"/>
      <c r="F60" s="167"/>
    </row>
    <row r="61" spans="1:6" x14ac:dyDescent="0.25">
      <c r="B61" s="102" t="s">
        <v>59</v>
      </c>
      <c r="C61" s="103">
        <v>1132810</v>
      </c>
      <c r="F61" s="166"/>
    </row>
    <row r="62" spans="1:6" s="3" customFormat="1" x14ac:dyDescent="0.25">
      <c r="A62" s="7"/>
      <c r="B62" s="102" t="s">
        <v>60</v>
      </c>
      <c r="C62" s="165">
        <v>210</v>
      </c>
      <c r="D62"/>
      <c r="E62"/>
      <c r="F62" s="167"/>
    </row>
    <row r="63" spans="1:6" s="3" customFormat="1" x14ac:dyDescent="0.25">
      <c r="A63" s="7"/>
      <c r="B63" s="102" t="s">
        <v>104</v>
      </c>
      <c r="C63" s="103">
        <v>0</v>
      </c>
      <c r="D63"/>
      <c r="E63"/>
      <c r="F63" s="166"/>
    </row>
    <row r="64" spans="1:6" x14ac:dyDescent="0.25">
      <c r="B64" s="102" t="s">
        <v>61</v>
      </c>
      <c r="C64" s="165">
        <v>1910</v>
      </c>
      <c r="F64" s="167"/>
    </row>
    <row r="65" spans="1:8" s="3" customFormat="1" x14ac:dyDescent="0.25">
      <c r="A65" s="7"/>
      <c r="B65" s="102" t="s">
        <v>62</v>
      </c>
      <c r="C65" s="165">
        <v>0</v>
      </c>
      <c r="D65"/>
      <c r="E65"/>
      <c r="F65" s="166"/>
    </row>
    <row r="66" spans="1:8" x14ac:dyDescent="0.25">
      <c r="B66" s="104" t="s">
        <v>63</v>
      </c>
      <c r="C66" s="105">
        <v>9770</v>
      </c>
      <c r="F66" s="167"/>
    </row>
    <row r="67" spans="1:8" ht="30" customHeight="1" x14ac:dyDescent="0.25">
      <c r="A67" s="23"/>
      <c r="B67" s="18" t="s">
        <v>71</v>
      </c>
      <c r="C67" s="42">
        <v>3938360</v>
      </c>
    </row>
    <row r="68" spans="1:8" ht="15" customHeight="1" x14ac:dyDescent="0.25">
      <c r="B68" s="1" t="s">
        <v>69</v>
      </c>
      <c r="C68" s="41">
        <v>271210</v>
      </c>
    </row>
    <row r="69" spans="1:8" ht="15" customHeight="1" x14ac:dyDescent="0.25">
      <c r="B69" s="1" t="s">
        <v>117</v>
      </c>
      <c r="C69" s="41">
        <v>1773310</v>
      </c>
    </row>
    <row r="70" spans="1:8" ht="30" customHeight="1" thickBot="1" x14ac:dyDescent="0.3">
      <c r="B70" s="19" t="s">
        <v>72</v>
      </c>
      <c r="C70" s="43">
        <v>1759800</v>
      </c>
    </row>
    <row r="71" spans="1:8" ht="15" customHeight="1" x14ac:dyDescent="0.25">
      <c r="B71" s="17"/>
      <c r="C71" s="20"/>
    </row>
    <row r="72" spans="1:8" ht="15" customHeight="1" x14ac:dyDescent="0.25">
      <c r="A72" s="8" t="s">
        <v>66</v>
      </c>
      <c r="B72" s="200" t="s">
        <v>81</v>
      </c>
      <c r="C72" s="201"/>
    </row>
    <row r="73" spans="1:8" s="99" customFormat="1" ht="15" customHeight="1" x14ac:dyDescent="0.25">
      <c r="A73" s="20" t="s">
        <v>65</v>
      </c>
      <c r="B73" s="196" t="s">
        <v>164</v>
      </c>
      <c r="C73" s="197"/>
    </row>
    <row r="74" spans="1:8" s="99" customFormat="1" ht="15" customHeight="1" x14ac:dyDescent="0.25">
      <c r="A74" s="97" t="s">
        <v>67</v>
      </c>
      <c r="B74" s="183" t="s">
        <v>165</v>
      </c>
      <c r="C74" s="183"/>
      <c r="D74" s="183"/>
      <c r="E74" s="160"/>
      <c r="F74" s="160"/>
      <c r="G74" s="160"/>
      <c r="H74" s="98"/>
    </row>
  </sheetData>
  <sortState xmlns:xlrd2="http://schemas.microsoft.com/office/spreadsheetml/2017/richdata2" ref="E5:F66">
    <sortCondition ref="E5:E66"/>
  </sortState>
  <mergeCells count="4">
    <mergeCell ref="B2:C2"/>
    <mergeCell ref="B72:C72"/>
    <mergeCell ref="B73:C73"/>
    <mergeCell ref="B74:D74"/>
  </mergeCells>
  <hyperlinks>
    <hyperlink ref="C1" location="Índice!A1" display="[índice Ç]" xr:uid="{00000000-0004-0000-0100-000000000000}"/>
    <hyperlink ref="B74" r:id="rId1" display="http://www.observatorioemigracao.pt/np4/8218" xr:uid="{6D9FDB49-A054-451A-976E-72B8D21396C2}"/>
    <hyperlink ref="B74:C74" r:id="rId2" display="ttp://www.observatorioemigracao.pt/np4/8218" xr:uid="{61E8DFA7-25C5-4090-A766-3C12E36E11F8}"/>
    <hyperlink ref="B74:D74" r:id="rId3" display="http://www.observatorioemigracao.pt/np4/10517" xr:uid="{21E6652D-C9F9-49B0-B548-EE9B5BBE7F5D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showGridLines="0" workbookViewId="0">
      <selection activeCell="A22" sqref="A22:XFD23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5" customWidth="1"/>
  </cols>
  <sheetData>
    <row r="1" spans="1:5" ht="30" customHeight="1" x14ac:dyDescent="0.25">
      <c r="A1" s="10" t="s">
        <v>64</v>
      </c>
      <c r="B1" s="11"/>
      <c r="C1" s="13" t="s">
        <v>113</v>
      </c>
      <c r="D1" s="12"/>
      <c r="E1" s="13"/>
    </row>
    <row r="2" spans="1:5" ht="45" customHeight="1" thickBot="1" x14ac:dyDescent="0.3">
      <c r="B2" s="202" t="s">
        <v>140</v>
      </c>
      <c r="C2" s="203"/>
      <c r="D2" s="203"/>
      <c r="E2" s="203"/>
    </row>
    <row r="3" spans="1:5" ht="60" customHeight="1" x14ac:dyDescent="0.25">
      <c r="B3" s="14" t="s">
        <v>77</v>
      </c>
      <c r="C3" s="15" t="s">
        <v>83</v>
      </c>
      <c r="D3" s="15" t="s">
        <v>80</v>
      </c>
      <c r="E3" s="16" t="s">
        <v>76</v>
      </c>
    </row>
    <row r="4" spans="1:5" ht="30" customHeight="1" x14ac:dyDescent="0.25">
      <c r="B4" s="1" t="s">
        <v>78</v>
      </c>
      <c r="C4" s="21">
        <v>4295710</v>
      </c>
      <c r="D4" s="22">
        <f>C4/C$4*100</f>
        <v>100</v>
      </c>
      <c r="E4" s="22" t="s">
        <v>4</v>
      </c>
    </row>
    <row r="5" spans="1:5" ht="30" customHeight="1" x14ac:dyDescent="0.25">
      <c r="B5" s="40" t="s">
        <v>79</v>
      </c>
      <c r="C5" s="21">
        <f>SUM(C6:C19)</f>
        <v>4184070</v>
      </c>
      <c r="D5" s="22">
        <f>C5/C$4*100</f>
        <v>97.401128102222913</v>
      </c>
      <c r="E5" s="22" t="s">
        <v>4</v>
      </c>
    </row>
    <row r="6" spans="1:5" x14ac:dyDescent="0.25">
      <c r="A6"/>
      <c r="B6" s="106" t="s">
        <v>59</v>
      </c>
      <c r="C6" s="107">
        <v>1132810</v>
      </c>
      <c r="D6" s="108">
        <f>C6/C$4*100</f>
        <v>26.370728005382116</v>
      </c>
      <c r="E6" s="108">
        <f>D6</f>
        <v>26.370728005382116</v>
      </c>
    </row>
    <row r="7" spans="1:5" x14ac:dyDescent="0.25">
      <c r="A7"/>
      <c r="B7" s="109" t="s">
        <v>29</v>
      </c>
      <c r="C7" s="110">
        <v>1108310</v>
      </c>
      <c r="D7" s="111">
        <f t="shared" ref="D7:D19" si="0">C7/C$4*100</f>
        <v>25.800391553433542</v>
      </c>
      <c r="E7" s="111">
        <f>D7+E6</f>
        <v>52.171119558815661</v>
      </c>
    </row>
    <row r="8" spans="1:5" x14ac:dyDescent="0.25">
      <c r="A8"/>
      <c r="B8" s="109" t="s">
        <v>53</v>
      </c>
      <c r="C8" s="110">
        <v>748200</v>
      </c>
      <c r="D8" s="111">
        <f t="shared" si="0"/>
        <v>17.417376871343738</v>
      </c>
      <c r="E8" s="111">
        <f t="shared" ref="E8:E19" si="1">D8+E7</f>
        <v>69.588496430159395</v>
      </c>
    </row>
    <row r="9" spans="1:5" x14ac:dyDescent="0.25">
      <c r="A9"/>
      <c r="B9" s="109" t="s">
        <v>5</v>
      </c>
      <c r="C9" s="110">
        <v>263450</v>
      </c>
      <c r="D9" s="111">
        <f t="shared" si="0"/>
        <v>6.1328627863612768</v>
      </c>
      <c r="E9" s="111">
        <f t="shared" si="1"/>
        <v>75.721359216520668</v>
      </c>
    </row>
    <row r="10" spans="1:5" x14ac:dyDescent="0.25">
      <c r="A10"/>
      <c r="B10" s="109" t="s">
        <v>143</v>
      </c>
      <c r="C10" s="110">
        <v>235310</v>
      </c>
      <c r="D10" s="111">
        <f t="shared" si="0"/>
        <v>5.4777906329803461</v>
      </c>
      <c r="E10" s="111">
        <f t="shared" si="1"/>
        <v>81.199149849501012</v>
      </c>
    </row>
    <row r="11" spans="1:5" x14ac:dyDescent="0.25">
      <c r="A11"/>
      <c r="B11" s="109" t="s">
        <v>3</v>
      </c>
      <c r="C11" s="110">
        <v>226650</v>
      </c>
      <c r="D11" s="111">
        <f t="shared" si="0"/>
        <v>5.2761941564956665</v>
      </c>
      <c r="E11" s="111">
        <f t="shared" si="1"/>
        <v>86.475344005996675</v>
      </c>
    </row>
    <row r="12" spans="1:5" x14ac:dyDescent="0.25">
      <c r="A12"/>
      <c r="B12" s="109" t="s">
        <v>25</v>
      </c>
      <c r="C12" s="110">
        <v>143640</v>
      </c>
      <c r="D12" s="111">
        <f t="shared" si="0"/>
        <v>3.3438011411384845</v>
      </c>
      <c r="E12" s="111">
        <f t="shared" si="1"/>
        <v>89.81914514713516</v>
      </c>
    </row>
    <row r="13" spans="1:5" x14ac:dyDescent="0.25">
      <c r="A13"/>
      <c r="B13" s="109" t="s">
        <v>42</v>
      </c>
      <c r="C13" s="110">
        <v>109700</v>
      </c>
      <c r="D13" s="111">
        <f t="shared" si="0"/>
        <v>2.5537105623982996</v>
      </c>
      <c r="E13" s="111">
        <f t="shared" si="1"/>
        <v>92.372855709533454</v>
      </c>
    </row>
    <row r="14" spans="1:5" x14ac:dyDescent="0.25">
      <c r="A14"/>
      <c r="B14" s="109" t="s">
        <v>12</v>
      </c>
      <c r="C14" s="110">
        <v>69990</v>
      </c>
      <c r="D14" s="111">
        <f t="shared" si="0"/>
        <v>1.6292999294645123</v>
      </c>
      <c r="E14" s="111">
        <f t="shared" si="1"/>
        <v>94.002155638997962</v>
      </c>
    </row>
    <row r="15" spans="1:5" x14ac:dyDescent="0.25">
      <c r="A15"/>
      <c r="B15" s="109" t="s">
        <v>114</v>
      </c>
      <c r="C15" s="110">
        <v>69620</v>
      </c>
      <c r="D15" s="111">
        <f t="shared" si="0"/>
        <v>1.6206866850881458</v>
      </c>
      <c r="E15" s="111">
        <f t="shared" si="1"/>
        <v>95.622842324086108</v>
      </c>
    </row>
    <row r="16" spans="1:5" x14ac:dyDescent="0.25">
      <c r="A16"/>
      <c r="B16" s="109" t="s">
        <v>16</v>
      </c>
      <c r="C16" s="110">
        <v>26900</v>
      </c>
      <c r="D16" s="111">
        <f t="shared" si="0"/>
        <v>0.62620614520067697</v>
      </c>
      <c r="E16" s="111">
        <f t="shared" si="1"/>
        <v>96.249048469286791</v>
      </c>
    </row>
    <row r="17" spans="1:8" x14ac:dyDescent="0.25">
      <c r="A17"/>
      <c r="B17" s="109" t="s">
        <v>2</v>
      </c>
      <c r="C17" s="110">
        <v>21000</v>
      </c>
      <c r="D17" s="111">
        <f t="shared" si="0"/>
        <v>0.48885981595591882</v>
      </c>
      <c r="E17" s="111">
        <f t="shared" si="1"/>
        <v>96.73790828524271</v>
      </c>
    </row>
    <row r="18" spans="1:8" x14ac:dyDescent="0.25">
      <c r="A18"/>
      <c r="B18" s="109" t="s">
        <v>10</v>
      </c>
      <c r="C18" s="110">
        <v>16720</v>
      </c>
      <c r="D18" s="111">
        <f t="shared" si="0"/>
        <v>0.38922552965633156</v>
      </c>
      <c r="E18" s="111">
        <f t="shared" si="1"/>
        <v>97.12713381489904</v>
      </c>
    </row>
    <row r="19" spans="1:8" ht="15.75" thickBot="1" x14ac:dyDescent="0.3">
      <c r="A19"/>
      <c r="B19" s="112" t="s">
        <v>13</v>
      </c>
      <c r="C19" s="113">
        <v>11770</v>
      </c>
      <c r="D19" s="114">
        <f t="shared" si="0"/>
        <v>0.27399428732386499</v>
      </c>
      <c r="E19" s="114">
        <f t="shared" si="1"/>
        <v>97.401128102222899</v>
      </c>
    </row>
    <row r="21" spans="1:8" x14ac:dyDescent="0.25">
      <c r="A21" s="8" t="s">
        <v>66</v>
      </c>
      <c r="B21" s="200" t="s">
        <v>81</v>
      </c>
      <c r="C21" s="204"/>
      <c r="D21" s="204"/>
      <c r="E21" s="204"/>
    </row>
    <row r="22" spans="1:8" s="99" customFormat="1" ht="15" customHeight="1" x14ac:dyDescent="0.25">
      <c r="A22" s="20" t="s">
        <v>65</v>
      </c>
      <c r="B22" s="196" t="s">
        <v>164</v>
      </c>
      <c r="C22" s="197"/>
    </row>
    <row r="23" spans="1:8" s="99" customFormat="1" ht="15" customHeight="1" x14ac:dyDescent="0.25">
      <c r="A23" s="97" t="s">
        <v>67</v>
      </c>
      <c r="B23" s="183" t="s">
        <v>165</v>
      </c>
      <c r="C23" s="183"/>
      <c r="D23" s="183"/>
      <c r="E23" s="160"/>
      <c r="F23" s="160"/>
      <c r="G23" s="160"/>
      <c r="H23" s="98"/>
    </row>
  </sheetData>
  <sortState xmlns:xlrd2="http://schemas.microsoft.com/office/spreadsheetml/2017/richdata2" ref="B29:C87">
    <sortCondition descending="1" ref="C29"/>
  </sortState>
  <mergeCells count="4">
    <mergeCell ref="B2:E2"/>
    <mergeCell ref="B21:E21"/>
    <mergeCell ref="B22:C22"/>
    <mergeCell ref="B23:D23"/>
  </mergeCells>
  <hyperlinks>
    <hyperlink ref="C1" location="Índice!A1" display="[índice Ç]" xr:uid="{00000000-0004-0000-0200-000000000000}"/>
    <hyperlink ref="B23" r:id="rId1" display="http://www.observatorioemigracao.pt/np4/8218" xr:uid="{A9241B98-6F51-4E3B-BEA7-2BE648EFD7F8}"/>
    <hyperlink ref="B23:C23" r:id="rId2" display="ttp://www.observatorioemigracao.pt/np4/8218" xr:uid="{CEE7D8EE-3281-4349-BA2D-92AD30962475}"/>
    <hyperlink ref="B23:D23" r:id="rId3" display="http://www.observatorioemigracao.pt/np4/10517" xr:uid="{E072A43A-2E3A-4459-9AB2-8CF54DA28F9A}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6"/>
  <sheetViews>
    <sheetView showGridLines="0" topLeftCell="A13" workbookViewId="0">
      <selection activeCell="A37" sqref="A37:XFD38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6" t="s">
        <v>64</v>
      </c>
      <c r="B1" s="24"/>
      <c r="C1" s="13" t="s">
        <v>113</v>
      </c>
      <c r="D1" s="25"/>
      <c r="E1" s="7"/>
      <c r="F1" s="7"/>
      <c r="G1" s="13"/>
      <c r="I1" s="13"/>
    </row>
    <row r="2" spans="1:9" ht="45" customHeight="1" thickBot="1" x14ac:dyDescent="0.3">
      <c r="A2" s="7"/>
      <c r="B2" s="209" t="s">
        <v>141</v>
      </c>
      <c r="C2" s="210"/>
      <c r="D2" s="210"/>
      <c r="E2" s="210"/>
      <c r="F2" s="210"/>
      <c r="G2" s="210"/>
    </row>
    <row r="3" spans="1:9" ht="30" customHeight="1" x14ac:dyDescent="0.25">
      <c r="A3" s="7"/>
      <c r="B3" s="211" t="s">
        <v>73</v>
      </c>
      <c r="C3" s="44" t="s">
        <v>0</v>
      </c>
      <c r="D3" s="45" t="s">
        <v>1</v>
      </c>
      <c r="E3" s="213" t="s">
        <v>84</v>
      </c>
      <c r="F3" s="214"/>
      <c r="G3" s="215" t="s">
        <v>86</v>
      </c>
    </row>
    <row r="4" spans="1:9" ht="30" customHeight="1" x14ac:dyDescent="0.25">
      <c r="A4" s="7"/>
      <c r="B4" s="212"/>
      <c r="C4" s="207" t="s">
        <v>85</v>
      </c>
      <c r="D4" s="208"/>
      <c r="E4" s="26" t="s">
        <v>0</v>
      </c>
      <c r="F4" s="27" t="s">
        <v>1</v>
      </c>
      <c r="G4" s="216"/>
    </row>
    <row r="5" spans="1:9" x14ac:dyDescent="0.25">
      <c r="A5" s="9"/>
      <c r="B5" s="115">
        <v>1996</v>
      </c>
      <c r="C5" s="116">
        <v>2737490</v>
      </c>
      <c r="D5" s="117">
        <v>94351600</v>
      </c>
      <c r="E5" s="152">
        <f>C5/C$5*100</f>
        <v>100</v>
      </c>
      <c r="F5" s="153">
        <f>D5/D$5*100</f>
        <v>100</v>
      </c>
      <c r="G5" s="118">
        <f t="shared" ref="G5:G22" si="0">(C5/D5)*100</f>
        <v>2.9013710419325163</v>
      </c>
    </row>
    <row r="6" spans="1:9" x14ac:dyDescent="0.25">
      <c r="A6" s="9"/>
      <c r="B6" s="119">
        <v>1997</v>
      </c>
      <c r="C6" s="120">
        <v>2932550</v>
      </c>
      <c r="D6" s="121">
        <v>102331000</v>
      </c>
      <c r="E6" s="154">
        <f t="shared" ref="E6:E10" si="1">C6/C$5*100</f>
        <v>107.12550548129856</v>
      </c>
      <c r="F6" s="155">
        <f t="shared" ref="F6:F10" si="2">D6/D$5*100</f>
        <v>108.45709028781705</v>
      </c>
      <c r="G6" s="122">
        <f t="shared" si="0"/>
        <v>2.8657493819077309</v>
      </c>
    </row>
    <row r="7" spans="1:9" x14ac:dyDescent="0.25">
      <c r="A7" s="9"/>
      <c r="B7" s="119">
        <v>1998</v>
      </c>
      <c r="C7" s="120">
        <v>3016290</v>
      </c>
      <c r="D7" s="121">
        <v>111353400</v>
      </c>
      <c r="E7" s="154">
        <f t="shared" si="1"/>
        <v>110.18451208954187</v>
      </c>
      <c r="F7" s="155">
        <f t="shared" si="2"/>
        <v>118.01962022901573</v>
      </c>
      <c r="G7" s="122">
        <f t="shared" si="0"/>
        <v>2.7087542903943662</v>
      </c>
    </row>
    <row r="8" spans="1:9" x14ac:dyDescent="0.25">
      <c r="A8" s="9"/>
      <c r="B8" s="119">
        <v>1999</v>
      </c>
      <c r="C8" s="120">
        <v>3121680</v>
      </c>
      <c r="D8" s="121">
        <v>119603300</v>
      </c>
      <c r="E8" s="154">
        <f t="shared" si="1"/>
        <v>114.03438916671843</v>
      </c>
      <c r="F8" s="155">
        <f t="shared" si="2"/>
        <v>126.76340411821315</v>
      </c>
      <c r="G8" s="122">
        <f t="shared" si="0"/>
        <v>2.6100283186166267</v>
      </c>
    </row>
    <row r="9" spans="1:9" x14ac:dyDescent="0.25">
      <c r="A9" s="9"/>
      <c r="B9" s="119">
        <v>2000</v>
      </c>
      <c r="C9" s="120">
        <v>3458120</v>
      </c>
      <c r="D9" s="121">
        <v>128414400</v>
      </c>
      <c r="E9" s="154">
        <f t="shared" si="1"/>
        <v>126.32447972412683</v>
      </c>
      <c r="F9" s="155">
        <f t="shared" si="2"/>
        <v>136.1019844920489</v>
      </c>
      <c r="G9" s="122">
        <f t="shared" si="0"/>
        <v>2.6929378636663803</v>
      </c>
    </row>
    <row r="10" spans="1:9" x14ac:dyDescent="0.25">
      <c r="A10" s="9"/>
      <c r="B10" s="119">
        <v>2001</v>
      </c>
      <c r="C10" s="120">
        <v>3736820</v>
      </c>
      <c r="D10" s="121">
        <v>135775000</v>
      </c>
      <c r="E10" s="154">
        <f t="shared" si="1"/>
        <v>136.50533883228798</v>
      </c>
      <c r="F10" s="155">
        <f t="shared" si="2"/>
        <v>143.90323004591338</v>
      </c>
      <c r="G10" s="122">
        <f t="shared" si="0"/>
        <v>2.7522150616829313</v>
      </c>
    </row>
    <row r="11" spans="1:9" x14ac:dyDescent="0.25">
      <c r="A11" s="32"/>
      <c r="B11" s="119">
        <v>2002</v>
      </c>
      <c r="C11" s="120">
        <v>2817880</v>
      </c>
      <c r="D11" s="121">
        <v>142554300</v>
      </c>
      <c r="E11" s="154">
        <f>C11/C$11*100</f>
        <v>100</v>
      </c>
      <c r="F11" s="155">
        <f>D11/D$11*100</f>
        <v>100</v>
      </c>
      <c r="G11" s="122">
        <f t="shared" si="0"/>
        <v>1.9767064199396298</v>
      </c>
    </row>
    <row r="12" spans="1:9" x14ac:dyDescent="0.25">
      <c r="A12" s="9"/>
      <c r="B12" s="119">
        <v>2003</v>
      </c>
      <c r="C12" s="120">
        <v>2433780</v>
      </c>
      <c r="D12" s="121">
        <v>146067900</v>
      </c>
      <c r="E12" s="154">
        <f t="shared" ref="E12:E28" si="3">C12/C$11*100</f>
        <v>86.369185345011147</v>
      </c>
      <c r="F12" s="155">
        <f t="shared" ref="F12:F28" si="4">D12/D$11*100</f>
        <v>102.46474501295295</v>
      </c>
      <c r="G12" s="122">
        <f t="shared" si="0"/>
        <v>1.6661977066829881</v>
      </c>
    </row>
    <row r="13" spans="1:9" x14ac:dyDescent="0.25">
      <c r="A13" s="9"/>
      <c r="B13" s="119">
        <v>2004</v>
      </c>
      <c r="C13" s="120">
        <v>2442160</v>
      </c>
      <c r="D13" s="121">
        <v>152248400</v>
      </c>
      <c r="E13" s="154">
        <f t="shared" si="3"/>
        <v>86.666572032875777</v>
      </c>
      <c r="F13" s="155">
        <f t="shared" si="4"/>
        <v>106.80028592613482</v>
      </c>
      <c r="G13" s="122">
        <f t="shared" si="0"/>
        <v>1.6040628341578631</v>
      </c>
    </row>
    <row r="14" spans="1:9" x14ac:dyDescent="0.25">
      <c r="A14" s="9"/>
      <c r="B14" s="119">
        <v>2005</v>
      </c>
      <c r="C14" s="120">
        <v>2277250</v>
      </c>
      <c r="D14" s="121">
        <v>158552700</v>
      </c>
      <c r="E14" s="154">
        <f t="shared" si="3"/>
        <v>80.814300112141041</v>
      </c>
      <c r="F14" s="155">
        <f t="shared" si="4"/>
        <v>111.22267094012597</v>
      </c>
      <c r="G14" s="122">
        <f t="shared" si="0"/>
        <v>1.4362732391186022</v>
      </c>
    </row>
    <row r="15" spans="1:9" x14ac:dyDescent="0.25">
      <c r="A15" s="9"/>
      <c r="B15" s="119">
        <v>2006</v>
      </c>
      <c r="C15" s="120">
        <v>2420270</v>
      </c>
      <c r="D15" s="121">
        <v>166260500</v>
      </c>
      <c r="E15" s="154">
        <f t="shared" si="3"/>
        <v>85.889746901926273</v>
      </c>
      <c r="F15" s="155">
        <f t="shared" si="4"/>
        <v>116.62959307435834</v>
      </c>
      <c r="G15" s="122">
        <f t="shared" si="0"/>
        <v>1.4557095642079747</v>
      </c>
    </row>
    <row r="16" spans="1:9" x14ac:dyDescent="0.25">
      <c r="A16" s="9"/>
      <c r="B16" s="119">
        <v>2007</v>
      </c>
      <c r="C16" s="120">
        <v>2588420</v>
      </c>
      <c r="D16" s="121">
        <v>175483400</v>
      </c>
      <c r="E16" s="154">
        <f t="shared" si="3"/>
        <v>91.856998878589579</v>
      </c>
      <c r="F16" s="155">
        <f t="shared" si="4"/>
        <v>123.09933828723511</v>
      </c>
      <c r="G16" s="122">
        <f t="shared" si="0"/>
        <v>1.475022708700652</v>
      </c>
    </row>
    <row r="17" spans="1:7" x14ac:dyDescent="0.25">
      <c r="A17" s="9"/>
      <c r="B17" s="119">
        <v>2008</v>
      </c>
      <c r="C17" s="120">
        <v>2484680</v>
      </c>
      <c r="D17" s="121">
        <v>179102800</v>
      </c>
      <c r="E17" s="154">
        <f t="shared" si="3"/>
        <v>88.175507828580351</v>
      </c>
      <c r="F17" s="155">
        <f t="shared" si="4"/>
        <v>125.63830063351298</v>
      </c>
      <c r="G17" s="122">
        <f t="shared" si="0"/>
        <v>1.387292660974591</v>
      </c>
    </row>
    <row r="18" spans="1:7" x14ac:dyDescent="0.25">
      <c r="A18" s="9"/>
      <c r="B18" s="119">
        <v>2009</v>
      </c>
      <c r="C18" s="120">
        <v>2281870</v>
      </c>
      <c r="D18" s="121">
        <v>175416400</v>
      </c>
      <c r="E18" s="154">
        <f t="shared" si="3"/>
        <v>80.978253154854002</v>
      </c>
      <c r="F18" s="155">
        <f t="shared" si="4"/>
        <v>123.05233865270988</v>
      </c>
      <c r="G18" s="122">
        <f t="shared" si="0"/>
        <v>1.3008304810724653</v>
      </c>
    </row>
    <row r="19" spans="1:7" x14ac:dyDescent="0.25">
      <c r="A19" s="9"/>
      <c r="B19" s="119">
        <v>2010</v>
      </c>
      <c r="C19" s="120">
        <v>2425900</v>
      </c>
      <c r="D19" s="121">
        <v>179860400</v>
      </c>
      <c r="E19" s="154">
        <f t="shared" si="3"/>
        <v>86.089542492937952</v>
      </c>
      <c r="F19" s="155">
        <f t="shared" si="4"/>
        <v>126.16974724718932</v>
      </c>
      <c r="G19" s="122">
        <f t="shared" si="0"/>
        <v>1.3487682669448082</v>
      </c>
    </row>
    <row r="20" spans="1:7" x14ac:dyDescent="0.25">
      <c r="A20" s="9"/>
      <c r="B20" s="119">
        <v>2011</v>
      </c>
      <c r="C20" s="120">
        <v>2430490</v>
      </c>
      <c r="D20" s="121">
        <v>176318000</v>
      </c>
      <c r="E20" s="154">
        <f t="shared" si="3"/>
        <v>86.252430905503431</v>
      </c>
      <c r="F20" s="155">
        <f t="shared" si="4"/>
        <v>123.68479940626133</v>
      </c>
      <c r="G20" s="122">
        <f t="shared" si="0"/>
        <v>1.3784695833664176</v>
      </c>
    </row>
    <row r="21" spans="1:7" x14ac:dyDescent="0.25">
      <c r="A21" s="9"/>
      <c r="B21" s="119">
        <v>2012</v>
      </c>
      <c r="C21" s="120">
        <v>2749460</v>
      </c>
      <c r="D21" s="121">
        <v>168538800</v>
      </c>
      <c r="E21" s="154">
        <f t="shared" si="3"/>
        <v>97.571933510298521</v>
      </c>
      <c r="F21" s="155">
        <f t="shared" si="4"/>
        <v>118.2277910943409</v>
      </c>
      <c r="G21" s="122">
        <f t="shared" si="0"/>
        <v>1.6313513564828988</v>
      </c>
    </row>
    <row r="22" spans="1:7" x14ac:dyDescent="0.25">
      <c r="A22" s="9"/>
      <c r="B22" s="119">
        <v>2013</v>
      </c>
      <c r="C22" s="120">
        <v>3015780</v>
      </c>
      <c r="D22" s="121">
        <v>170675600</v>
      </c>
      <c r="E22" s="154">
        <f t="shared" si="3"/>
        <v>107.02301020625436</v>
      </c>
      <c r="F22" s="155">
        <f t="shared" si="4"/>
        <v>119.72672869215451</v>
      </c>
      <c r="G22" s="122">
        <f t="shared" si="0"/>
        <v>1.7669661041179876</v>
      </c>
    </row>
    <row r="23" spans="1:7" x14ac:dyDescent="0.25">
      <c r="A23" s="9"/>
      <c r="B23" s="119">
        <v>2014</v>
      </c>
      <c r="C23" s="120">
        <v>3060710</v>
      </c>
      <c r="D23" s="121">
        <v>173186700</v>
      </c>
      <c r="E23" s="154">
        <f t="shared" si="3"/>
        <v>108.6174712904737</v>
      </c>
      <c r="F23" s="155">
        <f t="shared" si="4"/>
        <v>121.48823290493517</v>
      </c>
      <c r="G23" s="122">
        <f t="shared" ref="G23" si="5">(C23/D23)*100</f>
        <v>1.767289289535513</v>
      </c>
    </row>
    <row r="24" spans="1:7" x14ac:dyDescent="0.25">
      <c r="A24" s="9"/>
      <c r="B24" s="119">
        <v>2015</v>
      </c>
      <c r="C24" s="120">
        <v>3315620</v>
      </c>
      <c r="D24" s="121">
        <v>179392700</v>
      </c>
      <c r="E24" s="154">
        <f t="shared" si="3"/>
        <v>117.66363365366873</v>
      </c>
      <c r="F24" s="155">
        <f t="shared" si="4"/>
        <v>125.84166173871991</v>
      </c>
      <c r="G24" s="122">
        <f>(C24/D24)*100</f>
        <v>1.8482468907597689</v>
      </c>
    </row>
    <row r="25" spans="1:7" x14ac:dyDescent="0.25">
      <c r="A25" s="9"/>
      <c r="B25" s="119">
        <v>2016</v>
      </c>
      <c r="C25" s="120">
        <v>3343200</v>
      </c>
      <c r="D25" s="121">
        <v>186380700</v>
      </c>
      <c r="E25" s="154">
        <f t="shared" si="3"/>
        <v>118.64238363592487</v>
      </c>
      <c r="F25" s="155">
        <f t="shared" si="4"/>
        <v>130.74365347099314</v>
      </c>
      <c r="G25" s="122">
        <f>(C25/D25)*100</f>
        <v>1.7937479578089364</v>
      </c>
    </row>
    <row r="26" spans="1:7" x14ac:dyDescent="0.25">
      <c r="A26" s="9"/>
      <c r="B26" s="119">
        <v>2017</v>
      </c>
      <c r="C26" s="120">
        <v>3554750</v>
      </c>
      <c r="D26" s="121">
        <v>195509100</v>
      </c>
      <c r="E26" s="154">
        <f t="shared" si="3"/>
        <v>126.14980055928571</v>
      </c>
      <c r="F26" s="155">
        <f t="shared" si="4"/>
        <v>137.1471081545769</v>
      </c>
      <c r="G26" s="122">
        <f>(C26/D26)*100</f>
        <v>1.8182018126010502</v>
      </c>
    </row>
    <row r="27" spans="1:7" x14ac:dyDescent="0.25">
      <c r="A27" s="9"/>
      <c r="B27" s="119">
        <v>2018</v>
      </c>
      <c r="C27" s="120">
        <v>3604010</v>
      </c>
      <c r="D27" s="121">
        <v>204997600</v>
      </c>
      <c r="E27" s="154">
        <f t="shared" si="3"/>
        <v>127.89792326145897</v>
      </c>
      <c r="F27" s="155">
        <f t="shared" si="4"/>
        <v>143.80316833655667</v>
      </c>
      <c r="G27" s="122">
        <f t="shared" ref="G27:G28" si="6">(C27/D27)*100</f>
        <v>1.7580742408691614</v>
      </c>
    </row>
    <row r="28" spans="1:7" x14ac:dyDescent="0.25">
      <c r="A28" s="9"/>
      <c r="B28" s="147">
        <v>2019</v>
      </c>
      <c r="C28" s="148">
        <v>3662130</v>
      </c>
      <c r="D28" s="149">
        <v>214489900</v>
      </c>
      <c r="E28" s="156">
        <f t="shared" si="3"/>
        <v>129.96046673385666</v>
      </c>
      <c r="F28" s="157">
        <f t="shared" si="4"/>
        <v>150.46189416944981</v>
      </c>
      <c r="G28" s="150">
        <f t="shared" si="6"/>
        <v>1.7073671067961709</v>
      </c>
    </row>
    <row r="29" spans="1:7" x14ac:dyDescent="0.25">
      <c r="A29" s="9"/>
      <c r="B29" s="147">
        <v>2020</v>
      </c>
      <c r="C29" s="148">
        <v>3612860</v>
      </c>
      <c r="D29" s="149">
        <v>201032700</v>
      </c>
      <c r="E29" s="156">
        <f t="shared" ref="E29" si="7">C29/C$11*100</f>
        <v>128.21198915496757</v>
      </c>
      <c r="F29" s="157">
        <f>D29/D$11*100</f>
        <v>141.02184220328675</v>
      </c>
      <c r="G29" s="150">
        <f>(C29/D29)*100</f>
        <v>1.7971504138381469</v>
      </c>
    </row>
    <row r="30" spans="1:7" x14ac:dyDescent="0.25">
      <c r="A30" s="9"/>
      <c r="B30" s="147">
        <v>2021</v>
      </c>
      <c r="C30" s="148">
        <v>3677760</v>
      </c>
      <c r="D30" s="149">
        <v>216493700</v>
      </c>
      <c r="E30" s="156">
        <f t="shared" ref="E30" si="8">C30/C$11*100</f>
        <v>130.51513904069728</v>
      </c>
      <c r="F30" s="157">
        <f t="shared" ref="F30" si="9">D30/D$11*100</f>
        <v>151.86753398529541</v>
      </c>
      <c r="G30" s="150">
        <f t="shared" ref="G30" si="10">(C30/D30)*100</f>
        <v>1.6987838445183392</v>
      </c>
    </row>
    <row r="31" spans="1:7" x14ac:dyDescent="0.25">
      <c r="A31" s="9"/>
      <c r="B31" s="147">
        <v>2022</v>
      </c>
      <c r="C31" s="148">
        <v>3892260</v>
      </c>
      <c r="D31" s="149">
        <v>243957100</v>
      </c>
      <c r="E31" s="156">
        <f t="shared" ref="E31:E33" si="11">C31/C$11*100</f>
        <v>138.12724459522764</v>
      </c>
      <c r="F31" s="157">
        <f t="shared" ref="F31:F33" si="12">D31/D$11*100</f>
        <v>171.13275432589546</v>
      </c>
      <c r="G31" s="150">
        <f t="shared" ref="G31:G33" si="13">(C31/D31)*100</f>
        <v>1.5954690394335724</v>
      </c>
    </row>
    <row r="32" spans="1:7" x14ac:dyDescent="0.25">
      <c r="A32" s="9"/>
      <c r="B32" s="147">
        <v>2023</v>
      </c>
      <c r="C32" s="148">
        <v>4078490</v>
      </c>
      <c r="D32" s="149">
        <v>270352600</v>
      </c>
      <c r="E32" s="156">
        <f t="shared" ref="E32" si="14">C32/C$11*100</f>
        <v>144.73611367410962</v>
      </c>
      <c r="F32" s="157">
        <f t="shared" ref="F32" si="15">D32/D$11*100</f>
        <v>189.64885661112993</v>
      </c>
      <c r="G32" s="150">
        <f t="shared" ref="G32" si="16">(C32/D32)*100</f>
        <v>1.5085817558255405</v>
      </c>
    </row>
    <row r="33" spans="1:31" ht="15.75" thickBot="1" x14ac:dyDescent="0.3">
      <c r="A33" s="9"/>
      <c r="B33" s="123">
        <v>2024</v>
      </c>
      <c r="C33" s="124">
        <v>4295710</v>
      </c>
      <c r="D33" s="125">
        <v>289428000</v>
      </c>
      <c r="E33" s="158">
        <f t="shared" si="11"/>
        <v>152.44474569534543</v>
      </c>
      <c r="F33" s="159">
        <f t="shared" si="12"/>
        <v>203.03000330400414</v>
      </c>
      <c r="G33" s="126">
        <f t="shared" si="13"/>
        <v>1.4842067802700498</v>
      </c>
    </row>
    <row r="34" spans="1:31" x14ac:dyDescent="0.25">
      <c r="A34" s="9"/>
      <c r="B34" s="28"/>
      <c r="C34" s="33"/>
      <c r="D34" s="29"/>
      <c r="E34" s="34"/>
      <c r="F34" s="30"/>
      <c r="G34" s="31"/>
    </row>
    <row r="35" spans="1:31" s="32" customFormat="1" ht="15" customHeight="1" x14ac:dyDescent="0.25">
      <c r="A35" s="8" t="s">
        <v>95</v>
      </c>
      <c r="B35" s="205" t="s">
        <v>144</v>
      </c>
      <c r="C35" s="205"/>
      <c r="D35" s="205"/>
      <c r="E35" s="205"/>
      <c r="F35" s="205"/>
      <c r="G35" s="205"/>
      <c r="H35" s="205"/>
      <c r="I35" s="206"/>
      <c r="J35" s="206"/>
      <c r="K35" s="9"/>
      <c r="L35" s="36"/>
      <c r="M35" s="151"/>
      <c r="N35" s="151"/>
      <c r="O35"/>
      <c r="P35" s="151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ht="15" customHeight="1" x14ac:dyDescent="0.25">
      <c r="A36" s="8" t="s">
        <v>66</v>
      </c>
      <c r="B36" s="205" t="s">
        <v>82</v>
      </c>
      <c r="C36" s="205"/>
      <c r="D36" s="205"/>
      <c r="E36" s="205"/>
      <c r="F36" s="205"/>
      <c r="G36" s="206"/>
    </row>
    <row r="37" spans="1:31" s="99" customFormat="1" ht="15" customHeight="1" x14ac:dyDescent="0.25">
      <c r="A37" s="20" t="s">
        <v>65</v>
      </c>
      <c r="B37" s="196" t="s">
        <v>164</v>
      </c>
      <c r="C37" s="197"/>
    </row>
    <row r="38" spans="1:31" s="99" customFormat="1" ht="15" customHeight="1" x14ac:dyDescent="0.25">
      <c r="A38" s="97" t="s">
        <v>67</v>
      </c>
      <c r="B38" s="183" t="s">
        <v>165</v>
      </c>
      <c r="C38" s="183"/>
      <c r="D38" s="183"/>
      <c r="E38" s="160"/>
      <c r="F38" s="160"/>
      <c r="G38" s="160"/>
      <c r="H38" s="98"/>
    </row>
    <row r="39" spans="1:31" x14ac:dyDescent="0.25">
      <c r="A39" s="3"/>
      <c r="B39" s="35"/>
      <c r="C39" s="35"/>
      <c r="D39" s="35"/>
      <c r="E39" s="35"/>
      <c r="F39" s="35"/>
      <c r="G39" s="35"/>
    </row>
    <row r="40" spans="1:31" x14ac:dyDescent="0.25">
      <c r="A40" s="3"/>
      <c r="B40" s="35"/>
      <c r="C40" s="35"/>
      <c r="D40" s="35"/>
      <c r="E40" s="35"/>
      <c r="F40" s="35"/>
      <c r="G40" s="3"/>
    </row>
    <row r="41" spans="1:31" x14ac:dyDescent="0.25">
      <c r="A41" s="3"/>
      <c r="B41" s="3"/>
      <c r="C41" s="3"/>
      <c r="D41" s="3"/>
      <c r="E41" s="3"/>
      <c r="F41" s="3"/>
      <c r="G41" s="3"/>
    </row>
    <row r="42" spans="1:31" x14ac:dyDescent="0.25">
      <c r="A42" s="3"/>
      <c r="B42" s="3"/>
      <c r="C42" s="3"/>
      <c r="D42" s="3"/>
      <c r="E42" s="3"/>
      <c r="F42" s="3"/>
      <c r="G42" s="3"/>
    </row>
    <row r="43" spans="1:31" x14ac:dyDescent="0.25">
      <c r="A43" s="3"/>
      <c r="B43" s="3"/>
      <c r="C43" s="3"/>
      <c r="D43" s="3"/>
      <c r="E43" s="3"/>
      <c r="F43" s="3"/>
      <c r="G43" s="3"/>
    </row>
    <row r="44" spans="1:31" x14ac:dyDescent="0.25">
      <c r="A44" s="3"/>
      <c r="B44" s="3"/>
      <c r="C44" s="3"/>
      <c r="D44" s="3"/>
      <c r="E44" s="3"/>
      <c r="F44" s="3"/>
    </row>
    <row r="45" spans="1:31" x14ac:dyDescent="0.25">
      <c r="A45" s="3"/>
      <c r="B45" s="3"/>
    </row>
    <row r="46" spans="1:31" x14ac:dyDescent="0.25">
      <c r="A46" s="3"/>
      <c r="B46" s="3"/>
    </row>
  </sheetData>
  <mergeCells count="9">
    <mergeCell ref="B38:D38"/>
    <mergeCell ref="B37:C37"/>
    <mergeCell ref="B35:J35"/>
    <mergeCell ref="C4:D4"/>
    <mergeCell ref="B2:G2"/>
    <mergeCell ref="B3:B4"/>
    <mergeCell ref="E3:F3"/>
    <mergeCell ref="G3:G4"/>
    <mergeCell ref="B36:G36"/>
  </mergeCells>
  <hyperlinks>
    <hyperlink ref="C1" location="Índice!A1" display="[índice Ç]" xr:uid="{00000000-0004-0000-0300-000000000000}"/>
    <hyperlink ref="B38" r:id="rId1" display="http://www.observatorioemigracao.pt/np4/8218" xr:uid="{9E55F4BA-D673-4FEB-8777-6A7B7E176E28}"/>
    <hyperlink ref="B38:C38" r:id="rId2" display="ttp://www.observatorioemigracao.pt/np4/8218" xr:uid="{E6BF1232-2749-468E-A74E-99C4D39CD34B}"/>
    <hyperlink ref="B38:D38" r:id="rId3" display="http://www.observatorioemigracao.pt/np4/10517" xr:uid="{ACC6CC3F-4CD4-482D-9DE2-4D8E64DCAB3D}"/>
  </hyperlinks>
  <pageMargins left="0.7" right="0.7" top="0.75" bottom="0.75" header="0.3" footer="0.3"/>
  <pageSetup paperSize="9" orientation="portrait" verticalDpi="3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2"/>
  <sheetViews>
    <sheetView showGridLines="0" workbookViewId="0">
      <selection activeCell="A22" sqref="A22:XFD23"/>
    </sheetView>
  </sheetViews>
  <sheetFormatPr defaultRowHeight="15" x14ac:dyDescent="0.25"/>
  <cols>
    <col min="1" max="1" width="12.7109375" customWidth="1"/>
    <col min="2" max="2" width="18.7109375" customWidth="1"/>
    <col min="3" max="27" width="10.7109375" customWidth="1"/>
  </cols>
  <sheetData>
    <row r="1" spans="1:28" ht="30" customHeight="1" x14ac:dyDescent="0.25">
      <c r="A1" s="10" t="s">
        <v>64</v>
      </c>
      <c r="B1" s="1"/>
      <c r="C1" s="13" t="s">
        <v>113</v>
      </c>
      <c r="D1" s="1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13"/>
    </row>
    <row r="2" spans="1:28" ht="30" customHeight="1" thickBot="1" x14ac:dyDescent="0.3">
      <c r="A2" s="7"/>
      <c r="B2" s="209" t="s">
        <v>142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</row>
    <row r="3" spans="1:28" ht="30" customHeight="1" x14ac:dyDescent="0.25">
      <c r="A3" s="7"/>
      <c r="B3" s="221" t="s">
        <v>77</v>
      </c>
      <c r="C3" s="218" t="s">
        <v>92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20"/>
      <c r="Z3" s="217" t="s">
        <v>89</v>
      </c>
      <c r="AA3" s="218"/>
    </row>
    <row r="4" spans="1:28" ht="30" customHeight="1" x14ac:dyDescent="0.25">
      <c r="A4" s="5"/>
      <c r="B4" s="222"/>
      <c r="C4" s="79">
        <v>2002</v>
      </c>
      <c r="D4" s="79">
        <v>2003</v>
      </c>
      <c r="E4" s="79">
        <v>2004</v>
      </c>
      <c r="F4" s="79">
        <v>2005</v>
      </c>
      <c r="G4" s="79">
        <v>2006</v>
      </c>
      <c r="H4" s="79">
        <v>2007</v>
      </c>
      <c r="I4" s="79">
        <v>2008</v>
      </c>
      <c r="J4" s="79">
        <v>2009</v>
      </c>
      <c r="K4" s="79">
        <v>2010</v>
      </c>
      <c r="L4" s="79">
        <v>2011</v>
      </c>
      <c r="M4" s="79">
        <v>2012</v>
      </c>
      <c r="N4" s="79">
        <v>2013</v>
      </c>
      <c r="O4" s="79">
        <v>2014</v>
      </c>
      <c r="P4" s="79">
        <v>2015</v>
      </c>
      <c r="Q4" s="79">
        <v>2016</v>
      </c>
      <c r="R4" s="79">
        <v>2017</v>
      </c>
      <c r="S4" s="79">
        <v>2018</v>
      </c>
      <c r="T4" s="79">
        <v>2019</v>
      </c>
      <c r="U4" s="79">
        <v>2020</v>
      </c>
      <c r="V4" s="79">
        <v>2021</v>
      </c>
      <c r="W4" s="79">
        <v>2022</v>
      </c>
      <c r="X4" s="79">
        <v>2023</v>
      </c>
      <c r="Y4" s="80">
        <v>2024</v>
      </c>
      <c r="Z4" s="57" t="s">
        <v>145</v>
      </c>
      <c r="AA4" s="58" t="s">
        <v>146</v>
      </c>
    </row>
    <row r="5" spans="1:28" ht="30" customHeight="1" x14ac:dyDescent="0.25">
      <c r="A5" s="5"/>
      <c r="B5" s="81" t="s">
        <v>68</v>
      </c>
      <c r="C5" s="36">
        <v>2817880</v>
      </c>
      <c r="D5" s="36">
        <v>2433780</v>
      </c>
      <c r="E5" s="36">
        <v>2442160</v>
      </c>
      <c r="F5" s="36">
        <v>2277250</v>
      </c>
      <c r="G5" s="36">
        <v>2420270</v>
      </c>
      <c r="H5" s="36">
        <v>2588420</v>
      </c>
      <c r="I5" s="36">
        <v>2484680</v>
      </c>
      <c r="J5" s="36">
        <v>2281870</v>
      </c>
      <c r="K5" s="36">
        <v>2425900</v>
      </c>
      <c r="L5" s="36">
        <v>2430490</v>
      </c>
      <c r="M5" s="36">
        <v>2749460</v>
      </c>
      <c r="N5" s="36">
        <v>3015780</v>
      </c>
      <c r="O5" s="36">
        <v>3060710</v>
      </c>
      <c r="P5" s="36">
        <v>3315620</v>
      </c>
      <c r="Q5" s="36">
        <v>3343200</v>
      </c>
      <c r="R5" s="36">
        <v>3554750</v>
      </c>
      <c r="S5" s="36">
        <v>3604010</v>
      </c>
      <c r="T5" s="36">
        <v>3662130</v>
      </c>
      <c r="U5" s="36">
        <v>3612860</v>
      </c>
      <c r="V5" s="36">
        <v>3677760</v>
      </c>
      <c r="W5" s="36">
        <v>3892260</v>
      </c>
      <c r="X5" s="36">
        <v>4078490</v>
      </c>
      <c r="Y5" s="75">
        <v>4295710</v>
      </c>
      <c r="Z5" s="84">
        <f>(Y5/C5*100)-100</f>
        <v>52.444745695345432</v>
      </c>
      <c r="AA5" s="175">
        <f>(Y5/X5*100)-100</f>
        <v>5.3259907465753145</v>
      </c>
    </row>
    <row r="6" spans="1:28" x14ac:dyDescent="0.25">
      <c r="A6" s="5"/>
      <c r="B6" s="127" t="s">
        <v>59</v>
      </c>
      <c r="C6" s="128">
        <v>629310</v>
      </c>
      <c r="D6" s="128">
        <v>516590.00000000006</v>
      </c>
      <c r="E6" s="128">
        <v>531060</v>
      </c>
      <c r="F6" s="128">
        <v>519890</v>
      </c>
      <c r="G6" s="128">
        <v>530720</v>
      </c>
      <c r="H6" s="128">
        <v>544720</v>
      </c>
      <c r="I6" s="128">
        <v>554120</v>
      </c>
      <c r="J6" s="128">
        <v>530880</v>
      </c>
      <c r="K6" s="128">
        <v>612660</v>
      </c>
      <c r="L6" s="128">
        <v>680730</v>
      </c>
      <c r="M6" s="128">
        <v>697330</v>
      </c>
      <c r="N6" s="128">
        <v>738130</v>
      </c>
      <c r="O6" s="128">
        <v>812810</v>
      </c>
      <c r="P6" s="128">
        <v>851290</v>
      </c>
      <c r="Q6" s="128">
        <v>697280</v>
      </c>
      <c r="R6" s="128">
        <v>797490</v>
      </c>
      <c r="S6" s="128">
        <v>899460</v>
      </c>
      <c r="T6" s="128">
        <v>988660</v>
      </c>
      <c r="U6" s="128">
        <v>1037020</v>
      </c>
      <c r="V6" s="128">
        <v>1051260</v>
      </c>
      <c r="W6" s="128">
        <v>1081630</v>
      </c>
      <c r="X6" s="128">
        <v>1062060</v>
      </c>
      <c r="Y6" s="129">
        <v>1132810</v>
      </c>
      <c r="Z6" s="130">
        <f t="shared" ref="Z6:Z15" si="0">(Y6/C6*100)-100</f>
        <v>80.00826301822633</v>
      </c>
      <c r="AA6" s="171">
        <f t="shared" ref="AA6:AA19" si="1">(Y6/X6*100)-100</f>
        <v>6.6615822081614908</v>
      </c>
      <c r="AB6" s="96"/>
    </row>
    <row r="7" spans="1:28" x14ac:dyDescent="0.25">
      <c r="A7" s="5"/>
      <c r="B7" s="131" t="s">
        <v>29</v>
      </c>
      <c r="C7" s="132">
        <v>934480</v>
      </c>
      <c r="D7" s="132">
        <v>886090</v>
      </c>
      <c r="E7" s="132">
        <v>964130</v>
      </c>
      <c r="F7" s="132">
        <v>908870</v>
      </c>
      <c r="G7" s="132">
        <v>978950</v>
      </c>
      <c r="H7" s="132">
        <v>1026190</v>
      </c>
      <c r="I7" s="132">
        <v>983030</v>
      </c>
      <c r="J7" s="132">
        <v>887440</v>
      </c>
      <c r="K7" s="132">
        <v>899160</v>
      </c>
      <c r="L7" s="132">
        <v>867610</v>
      </c>
      <c r="M7" s="132">
        <v>846150</v>
      </c>
      <c r="N7" s="132">
        <v>894930</v>
      </c>
      <c r="O7" s="132">
        <v>882180</v>
      </c>
      <c r="P7" s="132">
        <v>1033119.9999999999</v>
      </c>
      <c r="Q7" s="132">
        <v>1122570</v>
      </c>
      <c r="R7" s="132">
        <v>1151040</v>
      </c>
      <c r="S7" s="132">
        <v>1133290</v>
      </c>
      <c r="T7" s="132">
        <v>1093540</v>
      </c>
      <c r="U7" s="132">
        <v>1036569.9999999999</v>
      </c>
      <c r="V7" s="132">
        <v>1023450</v>
      </c>
      <c r="W7" s="132">
        <v>1061590</v>
      </c>
      <c r="X7" s="132">
        <v>1082690</v>
      </c>
      <c r="Y7" s="133">
        <v>1108310</v>
      </c>
      <c r="Z7" s="134">
        <f t="shared" si="0"/>
        <v>18.601789230374123</v>
      </c>
      <c r="AA7" s="172">
        <f t="shared" si="1"/>
        <v>2.3663283118898306</v>
      </c>
      <c r="AB7" s="96"/>
    </row>
    <row r="8" spans="1:28" x14ac:dyDescent="0.25">
      <c r="A8" s="5"/>
      <c r="B8" s="131" t="s">
        <v>53</v>
      </c>
      <c r="C8" s="132">
        <v>215630</v>
      </c>
      <c r="D8" s="132">
        <v>177540</v>
      </c>
      <c r="E8" s="132">
        <v>181440</v>
      </c>
      <c r="F8" s="132">
        <v>147170</v>
      </c>
      <c r="G8" s="132">
        <v>151630</v>
      </c>
      <c r="H8" s="132">
        <v>163580</v>
      </c>
      <c r="I8" s="132">
        <v>125010</v>
      </c>
      <c r="J8" s="132">
        <v>94820</v>
      </c>
      <c r="K8" s="132">
        <v>94620</v>
      </c>
      <c r="L8" s="132">
        <v>105310</v>
      </c>
      <c r="M8" s="132">
        <v>130490.00000000001</v>
      </c>
      <c r="N8" s="132">
        <v>156230</v>
      </c>
      <c r="O8" s="132">
        <v>202220</v>
      </c>
      <c r="P8" s="132">
        <v>254960</v>
      </c>
      <c r="Q8" s="132">
        <v>284970</v>
      </c>
      <c r="R8" s="132">
        <v>350080</v>
      </c>
      <c r="S8" s="132">
        <v>343900</v>
      </c>
      <c r="T8" s="132">
        <v>359620</v>
      </c>
      <c r="U8" s="132">
        <v>379350</v>
      </c>
      <c r="V8" s="132">
        <v>429380</v>
      </c>
      <c r="W8" s="132">
        <v>458640</v>
      </c>
      <c r="X8" s="132">
        <v>621110</v>
      </c>
      <c r="Y8" s="133">
        <v>748200</v>
      </c>
      <c r="Z8" s="134">
        <f t="shared" si="0"/>
        <v>246.98325835922645</v>
      </c>
      <c r="AA8" s="172">
        <f t="shared" si="1"/>
        <v>20.46175395662604</v>
      </c>
      <c r="AB8" s="96"/>
    </row>
    <row r="9" spans="1:28" x14ac:dyDescent="0.25">
      <c r="A9" s="5"/>
      <c r="B9" s="131" t="s">
        <v>5</v>
      </c>
      <c r="C9" s="132">
        <v>14280</v>
      </c>
      <c r="D9" s="132">
        <v>9450</v>
      </c>
      <c r="E9" s="132">
        <v>20640</v>
      </c>
      <c r="F9" s="132">
        <v>23350</v>
      </c>
      <c r="G9" s="132">
        <v>32950</v>
      </c>
      <c r="H9" s="132">
        <v>48110</v>
      </c>
      <c r="I9" s="132">
        <v>70860</v>
      </c>
      <c r="J9" s="132">
        <v>103470</v>
      </c>
      <c r="K9" s="132">
        <v>134870</v>
      </c>
      <c r="L9" s="132">
        <v>147320</v>
      </c>
      <c r="M9" s="132">
        <v>270690</v>
      </c>
      <c r="N9" s="132">
        <v>304330</v>
      </c>
      <c r="O9" s="132">
        <v>247960</v>
      </c>
      <c r="P9" s="132">
        <v>213120</v>
      </c>
      <c r="Q9" s="132">
        <v>205890</v>
      </c>
      <c r="R9" s="132">
        <v>245080</v>
      </c>
      <c r="S9" s="132">
        <v>223010</v>
      </c>
      <c r="T9" s="132">
        <v>248360</v>
      </c>
      <c r="U9" s="132">
        <v>245530</v>
      </c>
      <c r="V9" s="132">
        <v>251820</v>
      </c>
      <c r="W9" s="132">
        <v>308630</v>
      </c>
      <c r="X9" s="132">
        <v>315690</v>
      </c>
      <c r="Y9" s="133">
        <v>263450</v>
      </c>
      <c r="Z9" s="134">
        <f t="shared" si="0"/>
        <v>1744.8879551820728</v>
      </c>
      <c r="AA9" s="172">
        <f>(Y9/X9*100)-100</f>
        <v>-16.547879248629982</v>
      </c>
      <c r="AB9" s="96"/>
    </row>
    <row r="10" spans="1:28" x14ac:dyDescent="0.25">
      <c r="A10" s="5"/>
      <c r="B10" s="131" t="s">
        <v>26</v>
      </c>
      <c r="C10" s="132">
        <v>372450</v>
      </c>
      <c r="D10" s="132">
        <v>272120</v>
      </c>
      <c r="E10" s="132">
        <v>231900</v>
      </c>
      <c r="F10" s="132">
        <v>218370</v>
      </c>
      <c r="G10" s="132">
        <v>223000</v>
      </c>
      <c r="H10" s="132">
        <v>200640</v>
      </c>
      <c r="I10" s="132">
        <v>171460</v>
      </c>
      <c r="J10" s="132">
        <v>127280</v>
      </c>
      <c r="K10" s="132">
        <v>129979.99999999999</v>
      </c>
      <c r="L10" s="132">
        <v>130419.99999999999</v>
      </c>
      <c r="M10" s="132">
        <v>135550</v>
      </c>
      <c r="N10" s="132">
        <v>140320</v>
      </c>
      <c r="O10" s="132">
        <v>163450</v>
      </c>
      <c r="P10" s="132">
        <v>210220</v>
      </c>
      <c r="Q10" s="132">
        <v>243170</v>
      </c>
      <c r="R10" s="132">
        <v>262560</v>
      </c>
      <c r="S10" s="132">
        <v>254350</v>
      </c>
      <c r="T10" s="132">
        <v>231110</v>
      </c>
      <c r="U10" s="132">
        <v>244740</v>
      </c>
      <c r="V10" s="132">
        <v>250540</v>
      </c>
      <c r="W10" s="132">
        <v>245020</v>
      </c>
      <c r="X10" s="132">
        <v>248410</v>
      </c>
      <c r="Y10" s="133">
        <v>235310</v>
      </c>
      <c r="Z10" s="134">
        <f t="shared" si="0"/>
        <v>-36.821049805342994</v>
      </c>
      <c r="AA10" s="172">
        <f t="shared" si="1"/>
        <v>-5.2735397125719601</v>
      </c>
      <c r="AB10" s="96"/>
    </row>
    <row r="11" spans="1:28" x14ac:dyDescent="0.25">
      <c r="A11" s="5"/>
      <c r="B11" s="131" t="s">
        <v>3</v>
      </c>
      <c r="C11" s="132">
        <v>205810</v>
      </c>
      <c r="D11" s="132">
        <v>205640</v>
      </c>
      <c r="E11" s="132">
        <v>178780</v>
      </c>
      <c r="F11" s="132">
        <v>164520</v>
      </c>
      <c r="G11" s="132">
        <v>168900</v>
      </c>
      <c r="H11" s="132">
        <v>170560</v>
      </c>
      <c r="I11" s="132">
        <v>147660</v>
      </c>
      <c r="J11" s="132">
        <v>120860</v>
      </c>
      <c r="K11" s="132">
        <v>120420</v>
      </c>
      <c r="L11" s="132">
        <v>113420</v>
      </c>
      <c r="M11" s="132">
        <v>172940</v>
      </c>
      <c r="N11" s="132">
        <v>197250</v>
      </c>
      <c r="O11" s="132">
        <v>196190</v>
      </c>
      <c r="P11" s="132">
        <v>255470</v>
      </c>
      <c r="Q11" s="132">
        <v>253710</v>
      </c>
      <c r="R11" s="132">
        <v>240440</v>
      </c>
      <c r="S11" s="132">
        <v>242520</v>
      </c>
      <c r="T11" s="132">
        <v>274470</v>
      </c>
      <c r="U11" s="132">
        <v>225870</v>
      </c>
      <c r="V11" s="132">
        <v>223440</v>
      </c>
      <c r="W11" s="132">
        <v>235830</v>
      </c>
      <c r="X11" s="132">
        <v>214530</v>
      </c>
      <c r="Y11" s="133">
        <v>226650</v>
      </c>
      <c r="Z11" s="134">
        <f t="shared" si="0"/>
        <v>10.125844225256316</v>
      </c>
      <c r="AA11" s="172">
        <f t="shared" si="1"/>
        <v>5.64955950216752</v>
      </c>
      <c r="AB11" s="96"/>
    </row>
    <row r="12" spans="1:28" x14ac:dyDescent="0.25">
      <c r="A12" s="5"/>
      <c r="B12" s="131" t="s">
        <v>25</v>
      </c>
      <c r="C12" s="132">
        <v>77950</v>
      </c>
      <c r="D12" s="132">
        <v>69890</v>
      </c>
      <c r="E12" s="132">
        <v>60970</v>
      </c>
      <c r="F12" s="132">
        <v>51560</v>
      </c>
      <c r="G12" s="132">
        <v>61810</v>
      </c>
      <c r="H12" s="132">
        <v>96690</v>
      </c>
      <c r="I12" s="132">
        <v>126230</v>
      </c>
      <c r="J12" s="132">
        <v>123820</v>
      </c>
      <c r="K12" s="132">
        <v>111030</v>
      </c>
      <c r="L12" s="132">
        <v>88410</v>
      </c>
      <c r="M12" s="132">
        <v>129910</v>
      </c>
      <c r="N12" s="132">
        <v>156700</v>
      </c>
      <c r="O12" s="132">
        <v>166930</v>
      </c>
      <c r="P12" s="132">
        <v>130990.00000000001</v>
      </c>
      <c r="Q12" s="132">
        <v>141140</v>
      </c>
      <c r="R12" s="132">
        <v>115330</v>
      </c>
      <c r="S12" s="132">
        <v>121520</v>
      </c>
      <c r="T12" s="132">
        <v>114280</v>
      </c>
      <c r="U12" s="132">
        <v>111780</v>
      </c>
      <c r="V12" s="132">
        <v>124440</v>
      </c>
      <c r="W12" s="132">
        <v>122450</v>
      </c>
      <c r="X12" s="132">
        <v>136740</v>
      </c>
      <c r="Y12" s="133">
        <v>143640</v>
      </c>
      <c r="Z12" s="134">
        <f t="shared" si="0"/>
        <v>84.271969211032712</v>
      </c>
      <c r="AA12" s="172">
        <f t="shared" si="1"/>
        <v>5.0460728389644487</v>
      </c>
      <c r="AB12" s="96"/>
    </row>
    <row r="13" spans="1:28" x14ac:dyDescent="0.25">
      <c r="A13" s="5"/>
      <c r="B13" s="131" t="s">
        <v>42</v>
      </c>
      <c r="C13" s="132">
        <v>104460</v>
      </c>
      <c r="D13" s="132">
        <v>87220</v>
      </c>
      <c r="E13" s="132">
        <v>75800</v>
      </c>
      <c r="F13" s="132">
        <v>69560</v>
      </c>
      <c r="G13" s="132">
        <v>81840</v>
      </c>
      <c r="H13" s="132">
        <v>91620</v>
      </c>
      <c r="I13" s="132">
        <v>73040</v>
      </c>
      <c r="J13" s="132">
        <v>82290</v>
      </c>
      <c r="K13" s="132">
        <v>84470</v>
      </c>
      <c r="L13" s="132">
        <v>67850</v>
      </c>
      <c r="M13" s="132">
        <v>74530</v>
      </c>
      <c r="N13" s="132">
        <v>86940</v>
      </c>
      <c r="O13" s="132">
        <v>95150</v>
      </c>
      <c r="P13" s="132">
        <v>114470</v>
      </c>
      <c r="Q13" s="132">
        <v>124260</v>
      </c>
      <c r="R13" s="132">
        <v>109010</v>
      </c>
      <c r="S13" s="132">
        <v>111910</v>
      </c>
      <c r="T13" s="132">
        <v>82470</v>
      </c>
      <c r="U13" s="132">
        <v>78400</v>
      </c>
      <c r="V13" s="132">
        <v>71850</v>
      </c>
      <c r="W13" s="132">
        <v>98140</v>
      </c>
      <c r="X13" s="132">
        <v>90180</v>
      </c>
      <c r="Y13" s="133">
        <v>109700</v>
      </c>
      <c r="Z13" s="134">
        <f t="shared" si="0"/>
        <v>5.0162741719318404</v>
      </c>
      <c r="AA13" s="172">
        <f t="shared" si="1"/>
        <v>21.645597693501898</v>
      </c>
      <c r="AB13" s="96"/>
    </row>
    <row r="14" spans="1:28" x14ac:dyDescent="0.25">
      <c r="A14" s="5"/>
      <c r="B14" s="131" t="s">
        <v>12</v>
      </c>
      <c r="C14" s="132">
        <v>27390</v>
      </c>
      <c r="D14" s="132">
        <v>25190</v>
      </c>
      <c r="E14" s="132">
        <v>21470</v>
      </c>
      <c r="F14" s="132">
        <v>20610</v>
      </c>
      <c r="G14" s="132"/>
      <c r="H14" s="132">
        <v>37890</v>
      </c>
      <c r="I14" s="132">
        <v>35670</v>
      </c>
      <c r="J14" s="132">
        <v>30990</v>
      </c>
      <c r="K14" s="132">
        <v>34420</v>
      </c>
      <c r="L14" s="132">
        <v>38080</v>
      </c>
      <c r="M14" s="132">
        <v>52020</v>
      </c>
      <c r="N14" s="132">
        <v>67210</v>
      </c>
      <c r="O14" s="132">
        <v>77900</v>
      </c>
      <c r="P14" s="132">
        <v>66600</v>
      </c>
      <c r="Q14" s="132">
        <v>78900</v>
      </c>
      <c r="R14" s="132">
        <v>66500</v>
      </c>
      <c r="S14" s="132">
        <v>58580</v>
      </c>
      <c r="T14" s="132">
        <v>56280</v>
      </c>
      <c r="U14" s="132">
        <v>58900</v>
      </c>
      <c r="V14" s="132">
        <v>58050</v>
      </c>
      <c r="W14" s="132">
        <v>61420</v>
      </c>
      <c r="X14" s="132">
        <v>62230</v>
      </c>
      <c r="Y14" s="133">
        <v>69990</v>
      </c>
      <c r="Z14" s="134">
        <f t="shared" si="0"/>
        <v>155.53121577217962</v>
      </c>
      <c r="AA14" s="172">
        <f t="shared" si="1"/>
        <v>12.469869837698866</v>
      </c>
      <c r="AB14" s="96"/>
    </row>
    <row r="15" spans="1:28" x14ac:dyDescent="0.25">
      <c r="A15" s="5"/>
      <c r="B15" s="135" t="s">
        <v>33</v>
      </c>
      <c r="C15" s="136">
        <v>18500</v>
      </c>
      <c r="D15" s="136">
        <v>15530</v>
      </c>
      <c r="E15" s="136">
        <v>13500</v>
      </c>
      <c r="F15" s="136">
        <v>8010</v>
      </c>
      <c r="G15" s="136">
        <v>9910</v>
      </c>
      <c r="H15" s="136">
        <v>15630</v>
      </c>
      <c r="I15" s="136">
        <v>18370</v>
      </c>
      <c r="J15" s="136">
        <v>17670</v>
      </c>
      <c r="K15" s="136">
        <v>22480</v>
      </c>
      <c r="L15" s="136">
        <v>27150</v>
      </c>
      <c r="M15" s="136">
        <v>45470</v>
      </c>
      <c r="N15" s="136">
        <v>61050</v>
      </c>
      <c r="O15" s="136">
        <v>37160</v>
      </c>
      <c r="P15" s="136">
        <v>42760</v>
      </c>
      <c r="Q15" s="136">
        <v>48060</v>
      </c>
      <c r="R15" s="136">
        <v>42710</v>
      </c>
      <c r="S15" s="136">
        <v>44430</v>
      </c>
      <c r="T15" s="136">
        <v>41440</v>
      </c>
      <c r="U15" s="136">
        <v>44470</v>
      </c>
      <c r="V15" s="136">
        <v>44560</v>
      </c>
      <c r="W15" s="136">
        <v>48980</v>
      </c>
      <c r="X15" s="136">
        <v>53030</v>
      </c>
      <c r="Y15" s="137">
        <v>69620</v>
      </c>
      <c r="Z15" s="138">
        <f t="shared" si="0"/>
        <v>276.32432432432432</v>
      </c>
      <c r="AA15" s="173">
        <f t="shared" si="1"/>
        <v>31.284178766735806</v>
      </c>
      <c r="AB15" s="96"/>
    </row>
    <row r="16" spans="1:28" ht="30" customHeight="1" x14ac:dyDescent="0.25">
      <c r="A16" s="5"/>
      <c r="B16" s="82" t="s">
        <v>71</v>
      </c>
      <c r="C16" s="37">
        <v>2711610</v>
      </c>
      <c r="D16" s="37">
        <v>2373380</v>
      </c>
      <c r="E16" s="37">
        <v>2367060</v>
      </c>
      <c r="F16" s="37">
        <v>2204960</v>
      </c>
      <c r="G16" s="37">
        <v>2328560</v>
      </c>
      <c r="H16" s="37">
        <v>2465180</v>
      </c>
      <c r="I16" s="37">
        <v>2332300</v>
      </c>
      <c r="J16" s="37">
        <v>2102850</v>
      </c>
      <c r="K16" s="37">
        <v>2208850</v>
      </c>
      <c r="L16" s="37">
        <v>2213090</v>
      </c>
      <c r="M16" s="37">
        <v>2399250</v>
      </c>
      <c r="N16" s="37">
        <v>2622440</v>
      </c>
      <c r="O16" s="72">
        <v>2745300</v>
      </c>
      <c r="P16" s="72">
        <v>3039570</v>
      </c>
      <c r="Q16" s="72">
        <v>3073320</v>
      </c>
      <c r="R16" s="72">
        <v>3215080</v>
      </c>
      <c r="S16" s="72">
        <v>3282090</v>
      </c>
      <c r="T16" s="72">
        <v>3311960</v>
      </c>
      <c r="U16" s="72">
        <v>3285640</v>
      </c>
      <c r="V16" s="72">
        <v>3350100</v>
      </c>
      <c r="W16" s="72">
        <v>3490800</v>
      </c>
      <c r="X16" s="72">
        <v>3645520</v>
      </c>
      <c r="Y16" s="76">
        <v>3938360</v>
      </c>
      <c r="Z16" s="85">
        <f>(Y16/C16*100)-100</f>
        <v>45.240650388514581</v>
      </c>
      <c r="AA16" s="84">
        <f t="shared" si="1"/>
        <v>8.032873225218907</v>
      </c>
    </row>
    <row r="17" spans="1:27" x14ac:dyDescent="0.25">
      <c r="A17" s="5"/>
      <c r="B17" s="81" t="s">
        <v>69</v>
      </c>
      <c r="C17" s="36">
        <v>19210</v>
      </c>
      <c r="D17" s="36">
        <v>13790</v>
      </c>
      <c r="E17" s="36">
        <v>25720</v>
      </c>
      <c r="F17" s="36">
        <v>27300</v>
      </c>
      <c r="G17" s="36">
        <v>38130</v>
      </c>
      <c r="H17" s="36">
        <v>54010</v>
      </c>
      <c r="I17" s="36">
        <v>75550</v>
      </c>
      <c r="J17" s="36">
        <v>108870</v>
      </c>
      <c r="K17" s="36">
        <v>141130</v>
      </c>
      <c r="L17" s="36">
        <v>155310</v>
      </c>
      <c r="M17" s="36">
        <v>278660</v>
      </c>
      <c r="N17" s="36">
        <v>316540</v>
      </c>
      <c r="O17" s="73">
        <v>257410.00000000003</v>
      </c>
      <c r="P17" s="73">
        <v>224160</v>
      </c>
      <c r="Q17" s="73">
        <v>216480</v>
      </c>
      <c r="R17" s="73">
        <v>253740</v>
      </c>
      <c r="S17" s="73">
        <v>233130</v>
      </c>
      <c r="T17" s="73">
        <v>256589.99999999997</v>
      </c>
      <c r="U17" s="73">
        <v>253150</v>
      </c>
      <c r="V17" s="73">
        <v>258959.99999999997</v>
      </c>
      <c r="W17" s="73">
        <v>317040</v>
      </c>
      <c r="X17" s="73">
        <v>328810</v>
      </c>
      <c r="Y17" s="77">
        <v>271210</v>
      </c>
      <c r="Z17" s="84">
        <f>(Y17/C17*100)-100</f>
        <v>1311.8167621030714</v>
      </c>
      <c r="AA17" s="84">
        <f t="shared" si="1"/>
        <v>-17.517715397950184</v>
      </c>
    </row>
    <row r="18" spans="1:27" x14ac:dyDescent="0.25">
      <c r="A18" s="23"/>
      <c r="B18" s="81" t="s">
        <v>94</v>
      </c>
      <c r="C18" s="36">
        <v>1607210</v>
      </c>
      <c r="D18" s="36">
        <v>1486950</v>
      </c>
      <c r="E18" s="36">
        <v>1519570</v>
      </c>
      <c r="F18" s="36">
        <v>1384850</v>
      </c>
      <c r="G18" s="36">
        <v>1499010</v>
      </c>
      <c r="H18" s="36">
        <v>1635620</v>
      </c>
      <c r="I18" s="36">
        <v>1545000</v>
      </c>
      <c r="J18" s="36">
        <v>1397550</v>
      </c>
      <c r="K18" s="36">
        <v>1412910</v>
      </c>
      <c r="L18" s="36">
        <v>1354060</v>
      </c>
      <c r="M18" s="36">
        <v>1512500</v>
      </c>
      <c r="N18" s="36">
        <v>1693390</v>
      </c>
      <c r="O18" s="73">
        <v>1694540</v>
      </c>
      <c r="P18" s="73">
        <v>1934740</v>
      </c>
      <c r="Q18" s="73">
        <v>2090940</v>
      </c>
      <c r="R18" s="73">
        <v>2117310</v>
      </c>
      <c r="S18" s="73">
        <v>2095190</v>
      </c>
      <c r="T18" s="73">
        <v>2060110.0000000002</v>
      </c>
      <c r="U18" s="73">
        <v>1593450</v>
      </c>
      <c r="V18" s="73">
        <v>1582560</v>
      </c>
      <c r="W18" s="73">
        <v>1671890</v>
      </c>
      <c r="X18" s="73">
        <v>1672560</v>
      </c>
      <c r="Y18" s="77">
        <v>1773310</v>
      </c>
      <c r="Z18" s="84">
        <f t="shared" ref="Z18:Z19" si="2">(Y18/C18*100)-100</f>
        <v>10.334679351173776</v>
      </c>
      <c r="AA18" s="84">
        <f t="shared" si="1"/>
        <v>6.0237001961065602</v>
      </c>
    </row>
    <row r="19" spans="1:27" ht="30" customHeight="1" x14ac:dyDescent="0.25">
      <c r="A19" s="5"/>
      <c r="B19" s="83" t="s">
        <v>72</v>
      </c>
      <c r="C19" s="38">
        <v>1382700</v>
      </c>
      <c r="D19" s="38">
        <v>1302620</v>
      </c>
      <c r="E19" s="38">
        <v>1330780</v>
      </c>
      <c r="F19" s="38">
        <v>1232520</v>
      </c>
      <c r="G19" s="38">
        <v>1340730</v>
      </c>
      <c r="H19" s="38">
        <v>1460070</v>
      </c>
      <c r="I19" s="38">
        <v>1407950</v>
      </c>
      <c r="J19" s="38">
        <v>1290080</v>
      </c>
      <c r="K19" s="38">
        <v>1303830</v>
      </c>
      <c r="L19" s="38">
        <v>1235010</v>
      </c>
      <c r="M19" s="38">
        <v>1362210</v>
      </c>
      <c r="N19" s="38">
        <v>1512610</v>
      </c>
      <c r="O19" s="74">
        <v>1475710</v>
      </c>
      <c r="P19" s="74">
        <v>1661950</v>
      </c>
      <c r="Q19" s="74">
        <v>1787630</v>
      </c>
      <c r="R19" s="74">
        <v>1747030</v>
      </c>
      <c r="S19" s="74">
        <v>1734020</v>
      </c>
      <c r="T19" s="74">
        <v>1683700</v>
      </c>
      <c r="U19" s="74">
        <v>1575990</v>
      </c>
      <c r="V19" s="74">
        <v>1565110</v>
      </c>
      <c r="W19" s="74">
        <v>1565110</v>
      </c>
      <c r="X19" s="74">
        <v>1663650</v>
      </c>
      <c r="Y19" s="78">
        <v>1759800</v>
      </c>
      <c r="Z19" s="86">
        <f t="shared" si="2"/>
        <v>27.272727272727266</v>
      </c>
      <c r="AA19" s="174">
        <f t="shared" si="1"/>
        <v>5.7794608240916006</v>
      </c>
    </row>
    <row r="21" spans="1:27" x14ac:dyDescent="0.25">
      <c r="A21" s="39" t="s">
        <v>66</v>
      </c>
      <c r="B21" s="223" t="s">
        <v>81</v>
      </c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99" customFormat="1" ht="15" customHeight="1" x14ac:dyDescent="0.25">
      <c r="A22" s="20" t="s">
        <v>65</v>
      </c>
      <c r="B22" s="196" t="s">
        <v>164</v>
      </c>
      <c r="C22" s="197"/>
    </row>
    <row r="23" spans="1:27" s="99" customFormat="1" ht="15" customHeight="1" x14ac:dyDescent="0.25">
      <c r="A23" s="97" t="s">
        <v>67</v>
      </c>
      <c r="B23" s="183" t="s">
        <v>165</v>
      </c>
      <c r="C23" s="183"/>
      <c r="D23" s="183"/>
      <c r="E23" s="160"/>
      <c r="F23" s="160"/>
      <c r="G23" s="160"/>
      <c r="H23" s="98"/>
    </row>
    <row r="24" spans="1:27" x14ac:dyDescent="0.25">
      <c r="Y24" s="168"/>
    </row>
    <row r="25" spans="1:27" x14ac:dyDescent="0.25">
      <c r="Y25" s="168"/>
    </row>
    <row r="26" spans="1:27" x14ac:dyDescent="0.25"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168"/>
    </row>
    <row r="27" spans="1:27" x14ac:dyDescent="0.25">
      <c r="Y27" s="168"/>
    </row>
    <row r="28" spans="1:27" x14ac:dyDescent="0.25">
      <c r="Y28" s="168"/>
    </row>
    <row r="29" spans="1:27" x14ac:dyDescent="0.25">
      <c r="Y29" s="168"/>
    </row>
    <row r="30" spans="1:27" x14ac:dyDescent="0.25">
      <c r="Y30" s="168"/>
    </row>
    <row r="31" spans="1:27" x14ac:dyDescent="0.25">
      <c r="Y31" s="168"/>
    </row>
    <row r="32" spans="1:27" x14ac:dyDescent="0.25">
      <c r="Y32" s="168"/>
    </row>
  </sheetData>
  <sortState xmlns:xlrd2="http://schemas.microsoft.com/office/spreadsheetml/2017/richdata2" ref="B6:AA15">
    <sortCondition descending="1" ref="Y6:Y15"/>
  </sortState>
  <mergeCells count="7">
    <mergeCell ref="B23:D23"/>
    <mergeCell ref="B22:C22"/>
    <mergeCell ref="Z3:AA3"/>
    <mergeCell ref="B2:AA2"/>
    <mergeCell ref="C3:Y3"/>
    <mergeCell ref="B3:B4"/>
    <mergeCell ref="B21:AA21"/>
  </mergeCells>
  <hyperlinks>
    <hyperlink ref="C1" location="Índice!A1" display="[índice Ç]" xr:uid="{00000000-0004-0000-0400-000000000000}"/>
    <hyperlink ref="B23" r:id="rId1" display="http://www.observatorioemigracao.pt/np4/8218" xr:uid="{E8744AA4-B4E1-463B-8DB9-09C34FCA0714}"/>
    <hyperlink ref="B23:C23" r:id="rId2" display="ttp://www.observatorioemigracao.pt/np4/8218" xr:uid="{CE0CFC37-877E-4BDA-863F-0EF7C0EBA593}"/>
    <hyperlink ref="B23:D23" r:id="rId3" display="http://www.observatorioemigracao.pt/np4/10517" xr:uid="{FB5E62F7-E04B-4A0E-B979-96B83EBAA17B}"/>
  </hyperlinks>
  <pageMargins left="0.7" right="0.7" top="0.75" bottom="0.75" header="0.3" footer="0.3"/>
  <pageSetup paperSize="9" orientation="portrait" horizontalDpi="4294967293" verticalDpi="1200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"/>
  <sheetViews>
    <sheetView showGridLines="0" workbookViewId="0">
      <selection activeCell="C1" sqref="C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6" t="s">
        <v>64</v>
      </c>
      <c r="B1" s="1"/>
      <c r="C1" s="13" t="s">
        <v>113</v>
      </c>
      <c r="D1" s="2"/>
      <c r="E1" s="13"/>
    </row>
    <row r="2" spans="1:5" ht="45" customHeight="1" thickBot="1" x14ac:dyDescent="0.3">
      <c r="A2" s="7"/>
      <c r="B2" s="224" t="s">
        <v>147</v>
      </c>
      <c r="C2" s="210"/>
      <c r="D2" s="210"/>
      <c r="E2" s="210"/>
    </row>
    <row r="3" spans="1:5" ht="45" customHeight="1" x14ac:dyDescent="0.25">
      <c r="A3" s="7"/>
      <c r="B3" s="88" t="s">
        <v>77</v>
      </c>
      <c r="C3" s="89" t="s">
        <v>98</v>
      </c>
      <c r="D3" s="89" t="s">
        <v>105</v>
      </c>
      <c r="E3" s="89" t="s">
        <v>99</v>
      </c>
    </row>
    <row r="4" spans="1:5" ht="30" customHeight="1" x14ac:dyDescent="0.25">
      <c r="B4" s="90" t="s">
        <v>100</v>
      </c>
      <c r="C4" s="91">
        <v>905976152.19626331</v>
      </c>
      <c r="D4" s="92">
        <v>111252997846.88596</v>
      </c>
      <c r="E4" s="93">
        <f>C4/D4*100</f>
        <v>0.81433864231068198</v>
      </c>
    </row>
    <row r="5" spans="1:5" x14ac:dyDescent="0.25">
      <c r="B5" s="94" t="s">
        <v>101</v>
      </c>
      <c r="C5" s="95"/>
      <c r="D5"/>
      <c r="E5"/>
    </row>
    <row r="6" spans="1:5" x14ac:dyDescent="0.25">
      <c r="B6" s="164" t="s">
        <v>148</v>
      </c>
      <c r="C6" s="139">
        <v>137674533.895686</v>
      </c>
      <c r="D6" s="139">
        <v>3912686168.5822144</v>
      </c>
      <c r="E6" s="140">
        <f>C6/D6*100</f>
        <v>3.5186704980627983</v>
      </c>
    </row>
    <row r="7" spans="1:5" x14ac:dyDescent="0.25">
      <c r="B7" s="141" t="s">
        <v>45</v>
      </c>
      <c r="C7" s="142">
        <v>67637913.797000006</v>
      </c>
      <c r="D7" s="142">
        <v>1852722885.25811</v>
      </c>
      <c r="E7" s="143">
        <f>C7/D7*100</f>
        <v>3.6507301947412989</v>
      </c>
    </row>
    <row r="8" spans="1:5" x14ac:dyDescent="0.25">
      <c r="B8" s="146" t="s">
        <v>107</v>
      </c>
      <c r="C8" s="144">
        <v>40279405.932432704</v>
      </c>
      <c r="D8" s="144">
        <v>461617509.78235453</v>
      </c>
      <c r="E8" s="145">
        <f>C8/D8*100</f>
        <v>8.7257101558872439</v>
      </c>
    </row>
    <row r="9" spans="1:5" x14ac:dyDescent="0.25">
      <c r="B9" s="146" t="s">
        <v>29</v>
      </c>
      <c r="C9" s="144">
        <v>38775361.344028503</v>
      </c>
      <c r="D9" s="144">
        <v>3162079073.4957809</v>
      </c>
      <c r="E9" s="145">
        <f t="shared" ref="E9:E34" si="0">C9/D9*100</f>
        <v>1.2262615969676269</v>
      </c>
    </row>
    <row r="10" spans="1:5" x14ac:dyDescent="0.25">
      <c r="B10" s="146" t="s">
        <v>108</v>
      </c>
      <c r="C10" s="144">
        <v>34914000</v>
      </c>
      <c r="D10" s="144">
        <v>373071855.73153871</v>
      </c>
      <c r="E10" s="145">
        <f t="shared" si="0"/>
        <v>9.3585188653641023</v>
      </c>
    </row>
    <row r="11" spans="1:5" x14ac:dyDescent="0.25">
      <c r="B11" s="146" t="s">
        <v>17</v>
      </c>
      <c r="C11" s="144">
        <v>31410598.200119998</v>
      </c>
      <c r="D11" s="144">
        <v>18743803170.827164</v>
      </c>
      <c r="E11" s="145">
        <f t="shared" si="0"/>
        <v>0.16757857471000026</v>
      </c>
    </row>
    <row r="12" spans="1:5" x14ac:dyDescent="0.25">
      <c r="B12" s="146" t="s">
        <v>149</v>
      </c>
      <c r="C12" s="144">
        <v>29559100</v>
      </c>
      <c r="D12" s="144">
        <v>389059911.00356573</v>
      </c>
      <c r="E12" s="145">
        <f t="shared" si="0"/>
        <v>7.5975702363559865</v>
      </c>
    </row>
    <row r="13" spans="1:5" x14ac:dyDescent="0.25">
      <c r="B13" s="146" t="s">
        <v>47</v>
      </c>
      <c r="C13" s="144">
        <v>28376777.1918336</v>
      </c>
      <c r="D13" s="144">
        <v>42914268.286710925</v>
      </c>
      <c r="E13" s="145">
        <f t="shared" si="0"/>
        <v>66.124341215019427</v>
      </c>
    </row>
    <row r="14" spans="1:5" x14ac:dyDescent="0.25">
      <c r="B14" s="146" t="s">
        <v>11</v>
      </c>
      <c r="C14" s="144">
        <v>27168536.337436199</v>
      </c>
      <c r="D14" s="144">
        <v>450119424.6223892</v>
      </c>
      <c r="E14" s="145">
        <f t="shared" si="0"/>
        <v>6.035850676790548</v>
      </c>
    </row>
    <row r="15" spans="1:5" x14ac:dyDescent="0.25">
      <c r="B15" s="146" t="s">
        <v>31</v>
      </c>
      <c r="C15" s="144">
        <v>21649327</v>
      </c>
      <c r="D15" s="144">
        <v>113199586.00447662</v>
      </c>
      <c r="E15" s="145">
        <f>C15/D15*100</f>
        <v>19.124917116873423</v>
      </c>
    </row>
    <row r="16" spans="1:5" x14ac:dyDescent="0.25">
      <c r="B16" s="146" t="s">
        <v>48</v>
      </c>
      <c r="C16" s="144">
        <v>21292957.333353698</v>
      </c>
      <c r="D16" s="144">
        <v>187759703.09980142</v>
      </c>
      <c r="E16" s="145">
        <f>C16/D16*100</f>
        <v>11.340536324791524</v>
      </c>
    </row>
    <row r="17" spans="2:5" x14ac:dyDescent="0.25">
      <c r="B17" s="146" t="s">
        <v>3</v>
      </c>
      <c r="C17" s="144">
        <v>21225006.283532102</v>
      </c>
      <c r="D17" s="144">
        <v>4659929336.890624</v>
      </c>
      <c r="E17" s="145">
        <f t="shared" si="0"/>
        <v>0.45547914461927569</v>
      </c>
    </row>
    <row r="18" spans="2:5" x14ac:dyDescent="0.25">
      <c r="B18" s="146" t="s">
        <v>150</v>
      </c>
      <c r="C18" s="144">
        <v>16579258.955340099</v>
      </c>
      <c r="D18" s="144">
        <v>114965293.46661103</v>
      </c>
      <c r="E18" s="145">
        <f t="shared" si="0"/>
        <v>14.421099146896148</v>
      </c>
    </row>
    <row r="19" spans="2:5" x14ac:dyDescent="0.25">
      <c r="B19" s="146" t="s">
        <v>110</v>
      </c>
      <c r="C19" s="144">
        <v>16038366.972445101</v>
      </c>
      <c r="D19" s="144">
        <v>1396300098.1909733</v>
      </c>
      <c r="E19" s="145">
        <f t="shared" si="0"/>
        <v>1.1486332338745935</v>
      </c>
    </row>
    <row r="20" spans="2:5" x14ac:dyDescent="0.25">
      <c r="B20" s="146" t="s">
        <v>109</v>
      </c>
      <c r="C20" s="144">
        <v>16000000</v>
      </c>
      <c r="D20" s="144">
        <v>476388230.30717522</v>
      </c>
      <c r="E20" s="145">
        <f t="shared" si="0"/>
        <v>3.358605226179328</v>
      </c>
    </row>
    <row r="21" spans="2:5" x14ac:dyDescent="0.25">
      <c r="B21" s="146" t="s">
        <v>12</v>
      </c>
      <c r="C21" s="144">
        <v>15208330.615079599</v>
      </c>
      <c r="D21" s="144">
        <v>664564181.48695302</v>
      </c>
      <c r="E21" s="145">
        <f t="shared" si="0"/>
        <v>2.2884667935384617</v>
      </c>
    </row>
    <row r="22" spans="2:5" x14ac:dyDescent="0.25">
      <c r="B22" s="141" t="s">
        <v>44</v>
      </c>
      <c r="C22" s="144">
        <v>12510938.321877301</v>
      </c>
      <c r="D22" s="144">
        <v>154430996.47275183</v>
      </c>
      <c r="E22" s="145">
        <f t="shared" si="0"/>
        <v>8.1013129537662216</v>
      </c>
    </row>
    <row r="23" spans="2:5" x14ac:dyDescent="0.25">
      <c r="B23" s="146" t="s">
        <v>62</v>
      </c>
      <c r="C23" s="142">
        <v>11948000</v>
      </c>
      <c r="D23" s="142">
        <v>190741263.73153487</v>
      </c>
      <c r="E23" s="143">
        <f t="shared" si="0"/>
        <v>6.2639828248263099</v>
      </c>
    </row>
    <row r="24" spans="2:5" x14ac:dyDescent="0.25">
      <c r="B24" s="146" t="s">
        <v>102</v>
      </c>
      <c r="C24" s="144">
        <v>11873232.9762659</v>
      </c>
      <c r="D24" s="144">
        <v>418542042.92018938</v>
      </c>
      <c r="E24" s="145">
        <f t="shared" si="0"/>
        <v>2.8368077179118592</v>
      </c>
    </row>
    <row r="25" spans="2:5" x14ac:dyDescent="0.25">
      <c r="B25" s="146" t="s">
        <v>151</v>
      </c>
      <c r="C25" s="144">
        <v>11247000</v>
      </c>
      <c r="D25" s="144">
        <v>124282245.63856845</v>
      </c>
      <c r="E25" s="145">
        <f t="shared" si="0"/>
        <v>9.0495629059584068</v>
      </c>
    </row>
    <row r="26" spans="2:5" x14ac:dyDescent="0.25">
      <c r="B26" s="146" t="s">
        <v>38</v>
      </c>
      <c r="C26" s="144">
        <v>11151789.911075199</v>
      </c>
      <c r="D26" s="144">
        <v>2372774547.7931247</v>
      </c>
      <c r="E26" s="145">
        <f t="shared" si="0"/>
        <v>0.46998944427515371</v>
      </c>
    </row>
    <row r="27" spans="2:5" x14ac:dyDescent="0.25">
      <c r="B27" s="146" t="s">
        <v>111</v>
      </c>
      <c r="C27" s="144">
        <v>9584457.4750269298</v>
      </c>
      <c r="D27" s="144">
        <v>526411265.42768258</v>
      </c>
      <c r="E27" s="145">
        <f t="shared" si="0"/>
        <v>1.8207166344056187</v>
      </c>
    </row>
    <row r="28" spans="2:5" x14ac:dyDescent="0.25">
      <c r="B28" s="146" t="s">
        <v>106</v>
      </c>
      <c r="C28" s="144">
        <v>9532724.0452707503</v>
      </c>
      <c r="D28" s="144">
        <v>37093565.854043677</v>
      </c>
      <c r="E28" s="145">
        <f t="shared" si="0"/>
        <v>25.699130902594419</v>
      </c>
    </row>
    <row r="29" spans="2:5" x14ac:dyDescent="0.25">
      <c r="B29" s="146" t="s">
        <v>55</v>
      </c>
      <c r="C29" s="144">
        <v>9523551.275518151</v>
      </c>
      <c r="D29" s="144">
        <v>382767571.32915795</v>
      </c>
      <c r="E29" s="145">
        <f t="shared" si="0"/>
        <v>2.4880768353619089</v>
      </c>
    </row>
    <row r="30" spans="2:5" x14ac:dyDescent="0.25">
      <c r="B30" s="146" t="s">
        <v>143</v>
      </c>
      <c r="C30" s="144">
        <v>8712000</v>
      </c>
      <c r="D30" s="144">
        <v>29184890000</v>
      </c>
      <c r="E30" s="145">
        <f t="shared" si="0"/>
        <v>2.9851063341338618E-2</v>
      </c>
    </row>
    <row r="31" spans="2:5" x14ac:dyDescent="0.25">
      <c r="B31" s="146" t="s">
        <v>51</v>
      </c>
      <c r="C31" s="144">
        <v>8687000</v>
      </c>
      <c r="D31" s="144">
        <v>914696430.3253907</v>
      </c>
      <c r="E31" s="145">
        <f t="shared" si="0"/>
        <v>0.94971399384489985</v>
      </c>
    </row>
    <row r="32" spans="2:5" x14ac:dyDescent="0.25">
      <c r="B32" s="146" t="s">
        <v>93</v>
      </c>
      <c r="C32" s="144">
        <v>8488402.9672691394</v>
      </c>
      <c r="D32" s="144">
        <v>35364960</v>
      </c>
      <c r="E32" s="145">
        <f t="shared" si="0"/>
        <v>24.002297662061938</v>
      </c>
    </row>
    <row r="33" spans="2:5" x14ac:dyDescent="0.25">
      <c r="B33" s="146" t="s">
        <v>152</v>
      </c>
      <c r="C33" s="144">
        <v>7449400</v>
      </c>
      <c r="D33" s="169" t="s">
        <v>4</v>
      </c>
      <c r="E33" s="170" t="s">
        <v>4</v>
      </c>
    </row>
    <row r="34" spans="2:5" x14ac:dyDescent="0.25">
      <c r="B34" s="141" t="s">
        <v>127</v>
      </c>
      <c r="C34" s="144">
        <v>6801890.97346099</v>
      </c>
      <c r="D34" s="144">
        <v>14204575.548553579</v>
      </c>
      <c r="E34" s="145">
        <f t="shared" si="0"/>
        <v>47.885211002687171</v>
      </c>
    </row>
    <row r="35" spans="2:5" x14ac:dyDescent="0.25">
      <c r="B35" s="141" t="s">
        <v>19</v>
      </c>
      <c r="C35" s="142">
        <v>6739238.3315657796</v>
      </c>
      <c r="D35" s="142">
        <v>92526176.108620986</v>
      </c>
      <c r="E35" s="143">
        <f>C35/D35*100</f>
        <v>7.2836019113707451</v>
      </c>
    </row>
    <row r="36" spans="2:5" x14ac:dyDescent="0.25">
      <c r="B36" s="141" t="s">
        <v>115</v>
      </c>
      <c r="C36" s="142">
        <v>6721610</v>
      </c>
      <c r="D36" s="142">
        <v>98963185.509649947</v>
      </c>
      <c r="E36" s="143">
        <f t="shared" ref="E36:E79" si="1">C36/D36*100</f>
        <v>6.7920307590993749</v>
      </c>
    </row>
    <row r="37" spans="2:5" x14ac:dyDescent="0.25">
      <c r="B37" s="141" t="s">
        <v>125</v>
      </c>
      <c r="C37" s="142">
        <v>6544355.9006286999</v>
      </c>
      <c r="D37" s="142">
        <v>124676074.7</v>
      </c>
      <c r="E37" s="143">
        <f t="shared" si="1"/>
        <v>5.2490872177167605</v>
      </c>
    </row>
    <row r="38" spans="2:5" x14ac:dyDescent="0.25">
      <c r="B38" s="161" t="s">
        <v>25</v>
      </c>
      <c r="C38" s="142">
        <v>6338713.6598486006</v>
      </c>
      <c r="D38" s="142">
        <v>1722745978.335156</v>
      </c>
      <c r="E38" s="143">
        <f t="shared" si="1"/>
        <v>0.36794244418868233</v>
      </c>
    </row>
    <row r="39" spans="2:5" x14ac:dyDescent="0.25">
      <c r="B39" s="161" t="s">
        <v>112</v>
      </c>
      <c r="C39" s="162">
        <v>5800000</v>
      </c>
      <c r="D39" s="162" t="s">
        <v>4</v>
      </c>
      <c r="E39" s="163" t="s">
        <v>4</v>
      </c>
    </row>
    <row r="40" spans="2:5" x14ac:dyDescent="0.25">
      <c r="B40" s="161" t="s">
        <v>124</v>
      </c>
      <c r="C40" s="162">
        <v>5676016.7007722799</v>
      </c>
      <c r="D40" s="162">
        <v>89083506.27723442</v>
      </c>
      <c r="E40" s="163">
        <f t="shared" si="1"/>
        <v>6.371568585443975</v>
      </c>
    </row>
    <row r="41" spans="2:5" x14ac:dyDescent="0.25">
      <c r="B41" s="161" t="s">
        <v>126</v>
      </c>
      <c r="C41" s="162">
        <v>5245600</v>
      </c>
      <c r="D41" s="162">
        <v>19693982.967592556</v>
      </c>
      <c r="E41" s="163">
        <f t="shared" si="1"/>
        <v>26.635546545520526</v>
      </c>
    </row>
    <row r="42" spans="2:5" x14ac:dyDescent="0.25">
      <c r="B42" s="161" t="s">
        <v>34</v>
      </c>
      <c r="C42" s="162">
        <v>5237273.9188110996</v>
      </c>
      <c r="D42" s="162">
        <v>222904723.2521098</v>
      </c>
      <c r="E42" s="163">
        <f t="shared" si="1"/>
        <v>2.3495571751019542</v>
      </c>
    </row>
    <row r="43" spans="2:5" x14ac:dyDescent="0.25">
      <c r="B43" s="161" t="s">
        <v>130</v>
      </c>
      <c r="C43" s="162">
        <v>4999830.4786397303</v>
      </c>
      <c r="D43" s="162">
        <v>124498691.69912495</v>
      </c>
      <c r="E43" s="163">
        <f t="shared" si="1"/>
        <v>4.0159702968789279</v>
      </c>
    </row>
    <row r="44" spans="2:5" x14ac:dyDescent="0.25">
      <c r="B44" s="161" t="s">
        <v>118</v>
      </c>
      <c r="C44" s="162">
        <v>4933771.1101310104</v>
      </c>
      <c r="D44" s="162">
        <v>289221969.05985332</v>
      </c>
      <c r="E44" s="163">
        <f t="shared" si="1"/>
        <v>1.7058770210882517</v>
      </c>
    </row>
    <row r="45" spans="2:5" x14ac:dyDescent="0.25">
      <c r="B45" s="161" t="s">
        <v>13</v>
      </c>
      <c r="C45" s="162">
        <v>4902400.4482500004</v>
      </c>
      <c r="D45" s="162">
        <v>2179412080.8285866</v>
      </c>
      <c r="E45" s="163">
        <f t="shared" si="1"/>
        <v>0.22494141843914925</v>
      </c>
    </row>
    <row r="46" spans="2:5" x14ac:dyDescent="0.25">
      <c r="B46" s="161" t="s">
        <v>53</v>
      </c>
      <c r="C46" s="162">
        <v>4833962.3723976901</v>
      </c>
      <c r="D46" s="162">
        <v>3643834188.7829146</v>
      </c>
      <c r="E46" s="163">
        <f t="shared" si="1"/>
        <v>0.13266142535460135</v>
      </c>
    </row>
    <row r="47" spans="2:5" x14ac:dyDescent="0.25">
      <c r="B47" s="161" t="s">
        <v>114</v>
      </c>
      <c r="C47" s="162">
        <v>4719400.1045275005</v>
      </c>
      <c r="D47" s="162">
        <v>1227543925.316406</v>
      </c>
      <c r="E47" s="163">
        <f t="shared" si="1"/>
        <v>0.38445875599205542</v>
      </c>
    </row>
    <row r="48" spans="2:5" x14ac:dyDescent="0.25">
      <c r="B48" s="161" t="s">
        <v>39</v>
      </c>
      <c r="C48" s="162">
        <v>4644199.3556227507</v>
      </c>
      <c r="D48" s="162">
        <v>4026210821.1468077</v>
      </c>
      <c r="E48" s="163">
        <f t="shared" si="1"/>
        <v>0.11534913500381277</v>
      </c>
    </row>
    <row r="49" spans="2:5" x14ac:dyDescent="0.25">
      <c r="B49" s="161" t="s">
        <v>58</v>
      </c>
      <c r="C49" s="162">
        <v>4469058.3410904594</v>
      </c>
      <c r="D49" s="162">
        <v>610117791.23708916</v>
      </c>
      <c r="E49" s="163">
        <f t="shared" si="1"/>
        <v>0.73249107062242713</v>
      </c>
    </row>
    <row r="50" spans="2:5" x14ac:dyDescent="0.25">
      <c r="B50" s="161" t="s">
        <v>116</v>
      </c>
      <c r="C50" s="162">
        <v>4431126.7605633698</v>
      </c>
      <c r="D50" s="162">
        <v>53352289.577464789</v>
      </c>
      <c r="E50" s="163">
        <f t="shared" si="1"/>
        <v>8.3054106874450078</v>
      </c>
    </row>
    <row r="51" spans="2:5" x14ac:dyDescent="0.25">
      <c r="B51" s="161" t="s">
        <v>128</v>
      </c>
      <c r="C51" s="162">
        <v>4247984.1884843698</v>
      </c>
      <c r="D51" s="162">
        <v>345036675.97504729</v>
      </c>
      <c r="E51" s="163">
        <f t="shared" si="1"/>
        <v>1.2311688826933807</v>
      </c>
    </row>
    <row r="52" spans="2:5" x14ac:dyDescent="0.25">
      <c r="B52" s="161" t="s">
        <v>129</v>
      </c>
      <c r="C52" s="162">
        <v>4058448.9792800001</v>
      </c>
      <c r="D52" s="162">
        <v>33776141.250571564</v>
      </c>
      <c r="E52" s="163">
        <f t="shared" si="1"/>
        <v>12.015727164248883</v>
      </c>
    </row>
    <row r="53" spans="2:5" x14ac:dyDescent="0.25">
      <c r="B53" s="161" t="s">
        <v>119</v>
      </c>
      <c r="C53" s="162">
        <v>3900000</v>
      </c>
      <c r="D53" s="162">
        <v>25224154.990794554</v>
      </c>
      <c r="E53" s="163">
        <f t="shared" si="1"/>
        <v>15.461370267599801</v>
      </c>
    </row>
    <row r="54" spans="2:5" x14ac:dyDescent="0.25">
      <c r="B54" s="161" t="s">
        <v>121</v>
      </c>
      <c r="C54" s="162">
        <v>3750000</v>
      </c>
      <c r="D54" s="162">
        <v>32267254.425052043</v>
      </c>
      <c r="E54" s="163">
        <f t="shared" si="1"/>
        <v>11.621689129796335</v>
      </c>
    </row>
    <row r="55" spans="2:5" x14ac:dyDescent="0.25">
      <c r="B55" s="161" t="s">
        <v>153</v>
      </c>
      <c r="C55" s="162">
        <v>3600000</v>
      </c>
      <c r="D55" s="162">
        <v>44187704.410119116</v>
      </c>
      <c r="E55" s="163">
        <f t="shared" si="1"/>
        <v>8.1470627362474826</v>
      </c>
    </row>
    <row r="56" spans="2:5" x14ac:dyDescent="0.25">
      <c r="B56" s="161" t="s">
        <v>10</v>
      </c>
      <c r="C56" s="162">
        <v>3591781.6127345501</v>
      </c>
      <c r="D56" s="162">
        <v>521642466.92174524</v>
      </c>
      <c r="E56" s="163">
        <f t="shared" si="1"/>
        <v>0.68855237840008432</v>
      </c>
    </row>
    <row r="57" spans="2:5" x14ac:dyDescent="0.25">
      <c r="B57" s="161" t="s">
        <v>120</v>
      </c>
      <c r="C57" s="162">
        <v>3564377.7162086703</v>
      </c>
      <c r="D57" s="162">
        <v>19930288.337027956</v>
      </c>
      <c r="E57" s="163">
        <f t="shared" si="1"/>
        <v>17.884225536198127</v>
      </c>
    </row>
    <row r="58" spans="2:5" x14ac:dyDescent="0.25">
      <c r="B58" s="161" t="s">
        <v>59</v>
      </c>
      <c r="C58" s="162">
        <v>3501719.9733256404</v>
      </c>
      <c r="D58" s="162">
        <v>936564198.04851592</v>
      </c>
      <c r="E58" s="163">
        <f t="shared" si="1"/>
        <v>0.37389000995575578</v>
      </c>
    </row>
    <row r="59" spans="2:5" x14ac:dyDescent="0.25">
      <c r="B59" s="161" t="s">
        <v>157</v>
      </c>
      <c r="C59" s="162">
        <v>3433016.8</v>
      </c>
      <c r="D59" s="162" t="s">
        <v>4</v>
      </c>
      <c r="E59" s="163" t="s">
        <v>4</v>
      </c>
    </row>
    <row r="60" spans="2:5" x14ac:dyDescent="0.25">
      <c r="B60" s="161" t="s">
        <v>104</v>
      </c>
      <c r="C60" s="162">
        <v>3256966.8635221901</v>
      </c>
      <c r="D60" s="162">
        <v>53409988.744596809</v>
      </c>
      <c r="E60" s="163">
        <f t="shared" si="1"/>
        <v>6.0980482117245893</v>
      </c>
    </row>
    <row r="61" spans="2:5" x14ac:dyDescent="0.25">
      <c r="B61" s="161" t="s">
        <v>132</v>
      </c>
      <c r="C61" s="162">
        <v>3124315.4878607797</v>
      </c>
      <c r="D61" s="162">
        <v>28343394.203469422</v>
      </c>
      <c r="E61" s="163">
        <f t="shared" si="1"/>
        <v>11.023081658576878</v>
      </c>
    </row>
    <row r="62" spans="2:5" x14ac:dyDescent="0.25">
      <c r="B62" s="161" t="s">
        <v>131</v>
      </c>
      <c r="C62" s="162">
        <v>3100000</v>
      </c>
      <c r="D62" s="162">
        <v>17478259.659262497</v>
      </c>
      <c r="E62" s="163">
        <f t="shared" si="1"/>
        <v>17.736319636132503</v>
      </c>
    </row>
    <row r="63" spans="2:5" x14ac:dyDescent="0.25">
      <c r="B63" s="161" t="s">
        <v>133</v>
      </c>
      <c r="C63" s="162">
        <v>3027416.7891793898</v>
      </c>
      <c r="D63" s="162">
        <v>82825288.888973385</v>
      </c>
      <c r="E63" s="163">
        <f t="shared" si="1"/>
        <v>3.6551840987088102</v>
      </c>
    </row>
    <row r="64" spans="2:5" x14ac:dyDescent="0.25">
      <c r="B64" s="161" t="s">
        <v>154</v>
      </c>
      <c r="C64" s="162">
        <v>2827917.51210208</v>
      </c>
      <c r="D64" s="162">
        <v>46352647.034777462</v>
      </c>
      <c r="E64" s="163">
        <f t="shared" si="1"/>
        <v>6.100875986608381</v>
      </c>
    </row>
    <row r="65" spans="2:5" x14ac:dyDescent="0.25">
      <c r="B65" s="161" t="s">
        <v>23</v>
      </c>
      <c r="C65" s="162">
        <v>2741066.43408152</v>
      </c>
      <c r="D65" s="162">
        <v>141775733.42011404</v>
      </c>
      <c r="E65" s="163">
        <f t="shared" si="1"/>
        <v>1.9333819462313138</v>
      </c>
    </row>
    <row r="66" spans="2:5" x14ac:dyDescent="0.25">
      <c r="B66" s="161" t="s">
        <v>14</v>
      </c>
      <c r="C66" s="162">
        <v>2672220</v>
      </c>
      <c r="D66" s="162">
        <v>112211952.70383142</v>
      </c>
      <c r="E66" s="163">
        <f t="shared" si="1"/>
        <v>2.3814040622329875</v>
      </c>
    </row>
    <row r="67" spans="2:5" x14ac:dyDescent="0.25">
      <c r="B67" s="161" t="s">
        <v>42</v>
      </c>
      <c r="C67" s="162">
        <v>2447792.8236686201</v>
      </c>
      <c r="D67" s="162">
        <v>93197329.011707798</v>
      </c>
      <c r="E67" s="163">
        <f t="shared" si="1"/>
        <v>2.6264624207858138</v>
      </c>
    </row>
    <row r="68" spans="2:5" x14ac:dyDescent="0.25">
      <c r="B68" s="161" t="s">
        <v>155</v>
      </c>
      <c r="C68" s="162">
        <v>2346000</v>
      </c>
      <c r="D68" s="162">
        <v>8980200</v>
      </c>
      <c r="E68" s="163">
        <f t="shared" si="1"/>
        <v>26.124139774169841</v>
      </c>
    </row>
    <row r="69" spans="2:5" x14ac:dyDescent="0.25">
      <c r="B69" s="161" t="s">
        <v>134</v>
      </c>
      <c r="C69" s="162">
        <v>2274440.5936003299</v>
      </c>
      <c r="D69" s="162">
        <v>27177735.527566664</v>
      </c>
      <c r="E69" s="163">
        <f t="shared" si="1"/>
        <v>8.368764172030966</v>
      </c>
    </row>
    <row r="70" spans="2:5" x14ac:dyDescent="0.25">
      <c r="B70" s="161" t="s">
        <v>136</v>
      </c>
      <c r="C70" s="162">
        <v>2118090</v>
      </c>
      <c r="D70" s="162">
        <v>12108515.109999597</v>
      </c>
      <c r="E70" s="163">
        <f t="shared" si="1"/>
        <v>17.492566022821528</v>
      </c>
    </row>
    <row r="71" spans="2:5" x14ac:dyDescent="0.25">
      <c r="B71" s="161" t="s">
        <v>156</v>
      </c>
      <c r="C71" s="162">
        <v>2000736.1606629901</v>
      </c>
      <c r="D71" s="162">
        <v>70749355.652120724</v>
      </c>
      <c r="E71" s="163">
        <f t="shared" si="1"/>
        <v>2.827921388430366</v>
      </c>
    </row>
    <row r="72" spans="2:5" x14ac:dyDescent="0.25">
      <c r="B72" s="161" t="s">
        <v>122</v>
      </c>
      <c r="C72" s="162">
        <v>1934000</v>
      </c>
      <c r="D72" s="162">
        <v>11148602.232663</v>
      </c>
      <c r="E72" s="163">
        <f t="shared" si="1"/>
        <v>17.347466163370662</v>
      </c>
    </row>
    <row r="73" spans="2:5" x14ac:dyDescent="0.25">
      <c r="B73" s="161" t="s">
        <v>135</v>
      </c>
      <c r="C73" s="162">
        <v>1917700</v>
      </c>
      <c r="D73" s="162">
        <v>18200340.853651684</v>
      </c>
      <c r="E73" s="163">
        <f t="shared" si="1"/>
        <v>10.536615854725797</v>
      </c>
    </row>
    <row r="74" spans="2:5" x14ac:dyDescent="0.25">
      <c r="B74" s="161" t="s">
        <v>56</v>
      </c>
      <c r="C74" s="162">
        <v>1907830</v>
      </c>
      <c r="D74" s="162">
        <v>2173835806.6716561</v>
      </c>
      <c r="E74" s="163">
        <f t="shared" si="1"/>
        <v>8.7763298136167164E-2</v>
      </c>
    </row>
    <row r="75" spans="2:5" x14ac:dyDescent="0.25">
      <c r="B75" s="161" t="s">
        <v>9</v>
      </c>
      <c r="C75" s="162">
        <v>1893434.9642022701</v>
      </c>
      <c r="D75" s="162">
        <v>1752193307.3803432</v>
      </c>
      <c r="E75" s="163">
        <f t="shared" si="1"/>
        <v>0.10806084900718479</v>
      </c>
    </row>
    <row r="76" spans="2:5" x14ac:dyDescent="0.25">
      <c r="B76" s="176" t="s">
        <v>52</v>
      </c>
      <c r="C76" s="177">
        <v>1804893.64940479</v>
      </c>
      <c r="D76" s="177">
        <v>308683317.39267963</v>
      </c>
      <c r="E76" s="178">
        <f t="shared" si="1"/>
        <v>0.58470722183821933</v>
      </c>
    </row>
    <row r="77" spans="2:5" x14ac:dyDescent="0.25">
      <c r="B77" s="161" t="s">
        <v>7</v>
      </c>
      <c r="C77" s="162">
        <v>1799073.7719209299</v>
      </c>
      <c r="D77" s="162">
        <v>263619794.5067229</v>
      </c>
      <c r="E77" s="163">
        <f t="shared" si="1"/>
        <v>0.68245018371526334</v>
      </c>
    </row>
    <row r="78" spans="2:5" x14ac:dyDescent="0.25">
      <c r="B78" s="161" t="s">
        <v>137</v>
      </c>
      <c r="C78" s="162">
        <v>1605279.7523151601</v>
      </c>
      <c r="D78" s="162">
        <v>421972102.25357032</v>
      </c>
      <c r="E78" s="163">
        <f t="shared" si="1"/>
        <v>0.3804231947425093</v>
      </c>
    </row>
    <row r="79" spans="2:5" x14ac:dyDescent="0.25">
      <c r="B79" s="161" t="s">
        <v>20</v>
      </c>
      <c r="C79" s="162">
        <v>1519481.6070000001</v>
      </c>
      <c r="D79" s="162">
        <v>429457372.07186896</v>
      </c>
      <c r="E79" s="163">
        <f t="shared" si="1"/>
        <v>0.35381430284207982</v>
      </c>
    </row>
    <row r="80" spans="2:5" ht="15.75" thickBot="1" x14ac:dyDescent="0.3">
      <c r="B80" s="179" t="s">
        <v>123</v>
      </c>
      <c r="C80" s="180">
        <f>1443131868/10^3</f>
        <v>1443131.868</v>
      </c>
      <c r="D80" s="180">
        <v>217982967.032967</v>
      </c>
      <c r="E80" s="181">
        <f>C80/D80*100</f>
        <v>0.66203882241026002</v>
      </c>
    </row>
    <row r="81" spans="1:8" x14ac:dyDescent="0.25">
      <c r="B81"/>
      <c r="C81"/>
      <c r="D81"/>
      <c r="E81"/>
    </row>
    <row r="82" spans="1:8" ht="30" customHeight="1" x14ac:dyDescent="0.25">
      <c r="A82" s="8" t="s">
        <v>66</v>
      </c>
      <c r="B82" s="225" t="s">
        <v>103</v>
      </c>
      <c r="C82" s="226"/>
      <c r="D82" s="226"/>
      <c r="E82" s="226"/>
    </row>
    <row r="83" spans="1:8" s="99" customFormat="1" ht="15" customHeight="1" x14ac:dyDescent="0.25">
      <c r="A83" s="20" t="s">
        <v>65</v>
      </c>
      <c r="B83" s="196" t="s">
        <v>164</v>
      </c>
      <c r="C83" s="197"/>
    </row>
    <row r="84" spans="1:8" s="99" customFormat="1" ht="15" customHeight="1" x14ac:dyDescent="0.25">
      <c r="A84" s="97" t="s">
        <v>67</v>
      </c>
      <c r="B84" s="183" t="s">
        <v>165</v>
      </c>
      <c r="C84" s="183"/>
      <c r="D84" s="183"/>
      <c r="E84" s="160"/>
      <c r="F84" s="160"/>
      <c r="G84" s="160"/>
      <c r="H84" s="98"/>
    </row>
    <row r="85" spans="1:8" x14ac:dyDescent="0.25">
      <c r="B85"/>
      <c r="C85"/>
      <c r="D85"/>
      <c r="E85"/>
    </row>
    <row r="86" spans="1:8" x14ac:dyDescent="0.25">
      <c r="B86"/>
      <c r="C86"/>
      <c r="D86"/>
      <c r="E86"/>
    </row>
    <row r="87" spans="1:8" x14ac:dyDescent="0.25">
      <c r="B87"/>
      <c r="C87"/>
      <c r="D87"/>
      <c r="E87"/>
    </row>
    <row r="88" spans="1:8" x14ac:dyDescent="0.25">
      <c r="B88"/>
      <c r="C88"/>
      <c r="D88"/>
      <c r="E88"/>
    </row>
    <row r="89" spans="1:8" x14ac:dyDescent="0.25">
      <c r="B89"/>
      <c r="C89"/>
      <c r="D89"/>
      <c r="E89"/>
    </row>
    <row r="90" spans="1:8" x14ac:dyDescent="0.25">
      <c r="B90"/>
      <c r="C90"/>
      <c r="D90"/>
      <c r="E90"/>
    </row>
    <row r="91" spans="1:8" x14ac:dyDescent="0.25">
      <c r="B91"/>
      <c r="C91"/>
      <c r="D91"/>
      <c r="E91"/>
    </row>
    <row r="92" spans="1:8" x14ac:dyDescent="0.25">
      <c r="B92"/>
      <c r="C92"/>
      <c r="D92"/>
      <c r="E92"/>
    </row>
    <row r="93" spans="1:8" x14ac:dyDescent="0.25">
      <c r="B93"/>
      <c r="C93"/>
      <c r="D93"/>
      <c r="E93"/>
    </row>
    <row r="94" spans="1:8" x14ac:dyDescent="0.25">
      <c r="B94"/>
      <c r="C94"/>
      <c r="D94"/>
      <c r="E94"/>
    </row>
    <row r="95" spans="1:8" x14ac:dyDescent="0.25">
      <c r="B95"/>
      <c r="C95"/>
      <c r="D95"/>
      <c r="E95"/>
    </row>
    <row r="96" spans="1:8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</sheetData>
  <sortState xmlns:xlrd2="http://schemas.microsoft.com/office/spreadsheetml/2017/richdata2" ref="H6:I80">
    <sortCondition descending="1" ref="I6:I80"/>
  </sortState>
  <mergeCells count="4">
    <mergeCell ref="B2:E2"/>
    <mergeCell ref="B82:E82"/>
    <mergeCell ref="B83:C83"/>
    <mergeCell ref="B84:D84"/>
  </mergeCells>
  <hyperlinks>
    <hyperlink ref="C1" location="Índice!A1" display="[índice Ç]" xr:uid="{00000000-0004-0000-0500-000000000000}"/>
    <hyperlink ref="B84" r:id="rId1" display="http://www.observatorioemigracao.pt/np4/8218" xr:uid="{CFDA2B76-F28D-447D-87A3-8999EF37B43A}"/>
    <hyperlink ref="B84:C84" r:id="rId2" display="ttp://www.observatorioemigracao.pt/np4/8218" xr:uid="{D2D4ECF0-9D22-43ED-ABBE-87FC1776E2DE}"/>
    <hyperlink ref="B84:D84" r:id="rId3" display="http://www.observatorioemigracao.pt/np4/10517" xr:uid="{5EF3DA17-80D2-4E85-B38C-169FDFD48592}"/>
  </hyperlinks>
  <pageMargins left="0.7" right="0.7" top="0.75" bottom="0.75" header="0.3" footer="0.3"/>
  <pageSetup orientation="portrait" r:id="rId4"/>
  <ignoredErrors>
    <ignoredError sqref="E36:E37" evalError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topLeftCell="A2" workbookViewId="0">
      <selection activeCell="A34" sqref="A34:XFD35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0" t="s">
        <v>64</v>
      </c>
      <c r="B1" s="46"/>
      <c r="C1" s="13" t="s">
        <v>113</v>
      </c>
      <c r="D1" s="48"/>
      <c r="E1" s="48"/>
      <c r="F1" s="13"/>
    </row>
    <row r="2" spans="1:6" ht="30" customHeight="1" x14ac:dyDescent="0.25">
      <c r="A2" s="49"/>
      <c r="B2" s="227" t="s">
        <v>158</v>
      </c>
      <c r="C2" s="228"/>
      <c r="D2" s="228"/>
      <c r="E2" s="228"/>
      <c r="F2" s="228"/>
    </row>
    <row r="3" spans="1:6" x14ac:dyDescent="0.25">
      <c r="A3" s="48"/>
      <c r="B3" s="48"/>
      <c r="C3" s="48"/>
      <c r="D3" s="48"/>
      <c r="E3" s="48"/>
      <c r="F3" s="48"/>
    </row>
    <row r="4" spans="1:6" x14ac:dyDescent="0.25">
      <c r="A4" s="48"/>
      <c r="B4" s="48"/>
      <c r="C4" s="48"/>
      <c r="D4" s="48"/>
      <c r="E4" s="48"/>
      <c r="F4" s="48"/>
    </row>
    <row r="5" spans="1:6" x14ac:dyDescent="0.25">
      <c r="A5" s="48"/>
      <c r="B5" s="48"/>
      <c r="C5" s="48"/>
      <c r="D5" s="48"/>
      <c r="E5" s="48"/>
      <c r="F5" s="48"/>
    </row>
    <row r="6" spans="1:6" x14ac:dyDescent="0.25">
      <c r="A6" s="48"/>
      <c r="B6" s="48"/>
      <c r="C6" s="48"/>
      <c r="D6" s="48"/>
      <c r="E6" s="48"/>
      <c r="F6" s="48"/>
    </row>
    <row r="7" spans="1:6" x14ac:dyDescent="0.25">
      <c r="A7" s="48"/>
      <c r="B7" s="48"/>
      <c r="C7" s="48"/>
      <c r="D7" s="48"/>
      <c r="E7" s="48"/>
      <c r="F7" s="48"/>
    </row>
    <row r="8" spans="1:6" x14ac:dyDescent="0.25">
      <c r="A8" s="48"/>
      <c r="B8" s="48"/>
      <c r="C8" s="48"/>
      <c r="D8" s="48"/>
      <c r="E8" s="48"/>
      <c r="F8" s="48"/>
    </row>
    <row r="9" spans="1:6" x14ac:dyDescent="0.25">
      <c r="A9" s="48"/>
      <c r="B9" s="48"/>
      <c r="C9" s="48"/>
      <c r="D9" s="48"/>
      <c r="E9" s="48"/>
      <c r="F9" s="48"/>
    </row>
    <row r="10" spans="1:6" x14ac:dyDescent="0.25">
      <c r="A10" s="48"/>
      <c r="B10" s="48"/>
      <c r="C10" s="48"/>
      <c r="D10" s="48"/>
      <c r="E10" s="48"/>
      <c r="F10" s="48"/>
    </row>
    <row r="11" spans="1:6" x14ac:dyDescent="0.25">
      <c r="A11" s="48"/>
      <c r="B11" s="48"/>
      <c r="C11" s="48"/>
      <c r="D11" s="48"/>
      <c r="E11" s="48"/>
      <c r="F11" s="48"/>
    </row>
    <row r="12" spans="1:6" x14ac:dyDescent="0.25">
      <c r="A12" s="48"/>
      <c r="B12" s="48"/>
      <c r="C12" s="48"/>
      <c r="D12" s="48"/>
      <c r="E12" s="48"/>
      <c r="F12" s="48"/>
    </row>
    <row r="13" spans="1:6" x14ac:dyDescent="0.25">
      <c r="A13" s="48"/>
      <c r="B13" s="48"/>
      <c r="C13" s="48"/>
      <c r="D13" s="48"/>
      <c r="E13" s="48"/>
      <c r="F13" s="48"/>
    </row>
    <row r="14" spans="1:6" x14ac:dyDescent="0.25">
      <c r="A14" s="48"/>
      <c r="B14" s="48"/>
      <c r="C14" s="48"/>
      <c r="D14" s="48"/>
      <c r="E14" s="48"/>
      <c r="F14" s="48"/>
    </row>
    <row r="15" spans="1:6" x14ac:dyDescent="0.25">
      <c r="A15" s="48"/>
      <c r="B15" s="48"/>
      <c r="C15" s="48"/>
      <c r="D15" s="48"/>
      <c r="E15" s="48"/>
      <c r="F15" s="48"/>
    </row>
    <row r="16" spans="1:6" x14ac:dyDescent="0.25">
      <c r="A16" s="48"/>
      <c r="B16" s="48"/>
      <c r="C16" s="48"/>
      <c r="D16" s="48"/>
      <c r="E16" s="48"/>
      <c r="F16" s="48"/>
    </row>
    <row r="17" spans="1:6" x14ac:dyDescent="0.25">
      <c r="A17" s="48"/>
      <c r="B17" s="48"/>
      <c r="C17" s="48"/>
      <c r="D17" s="48"/>
      <c r="E17" s="48"/>
      <c r="F17" s="48"/>
    </row>
    <row r="18" spans="1:6" x14ac:dyDescent="0.25">
      <c r="A18" s="48"/>
      <c r="B18" s="48"/>
      <c r="C18" s="48"/>
      <c r="D18" s="48"/>
      <c r="E18" s="48"/>
      <c r="F18" s="48"/>
    </row>
    <row r="19" spans="1:6" x14ac:dyDescent="0.25">
      <c r="A19" s="48"/>
      <c r="B19" s="48"/>
      <c r="C19" s="48"/>
      <c r="D19" s="48"/>
      <c r="E19" s="48"/>
      <c r="F19" s="48"/>
    </row>
    <row r="20" spans="1:6" x14ac:dyDescent="0.25">
      <c r="A20" s="48"/>
      <c r="B20" s="48"/>
      <c r="C20" s="48"/>
      <c r="D20" s="48"/>
      <c r="E20" s="48"/>
      <c r="F20" s="48"/>
    </row>
    <row r="21" spans="1:6" x14ac:dyDescent="0.25">
      <c r="A21" s="48"/>
      <c r="B21" s="48"/>
      <c r="C21" s="48"/>
      <c r="D21" s="48"/>
      <c r="E21" s="48"/>
      <c r="F21" s="48"/>
    </row>
    <row r="22" spans="1:6" x14ac:dyDescent="0.25">
      <c r="A22" s="48"/>
      <c r="B22" s="48"/>
      <c r="C22" s="48"/>
      <c r="D22" s="48"/>
      <c r="E22" s="48"/>
      <c r="F22" s="48"/>
    </row>
    <row r="23" spans="1:6" x14ac:dyDescent="0.25">
      <c r="A23" s="48"/>
      <c r="B23" s="48"/>
      <c r="C23" s="48"/>
      <c r="D23" s="48"/>
      <c r="E23" s="48"/>
      <c r="F23" s="48"/>
    </row>
    <row r="24" spans="1:6" x14ac:dyDescent="0.25">
      <c r="A24" s="48"/>
      <c r="B24" s="48"/>
      <c r="C24" s="48"/>
      <c r="D24" s="48"/>
      <c r="E24" s="48"/>
      <c r="F24" s="48"/>
    </row>
    <row r="25" spans="1:6" x14ac:dyDescent="0.25">
      <c r="A25" s="48"/>
      <c r="B25" s="48"/>
      <c r="C25" s="48"/>
      <c r="D25" s="48"/>
      <c r="E25" s="48"/>
      <c r="F25" s="48"/>
    </row>
    <row r="26" spans="1:6" x14ac:dyDescent="0.25">
      <c r="A26" s="48"/>
      <c r="B26" s="48"/>
      <c r="C26" s="48"/>
      <c r="D26" s="48"/>
      <c r="E26" s="48"/>
      <c r="F26" s="48"/>
    </row>
    <row r="27" spans="1:6" x14ac:dyDescent="0.25">
      <c r="A27" s="48"/>
      <c r="B27" s="48"/>
      <c r="C27" s="48"/>
      <c r="D27" s="48"/>
      <c r="E27" s="48"/>
      <c r="F27" s="48"/>
    </row>
    <row r="28" spans="1:6" x14ac:dyDescent="0.25">
      <c r="A28" s="48"/>
      <c r="B28" s="48"/>
      <c r="C28" s="48"/>
      <c r="D28" s="48"/>
      <c r="E28" s="48"/>
      <c r="F28" s="48"/>
    </row>
    <row r="29" spans="1:6" x14ac:dyDescent="0.25">
      <c r="A29" s="48"/>
      <c r="B29" s="48"/>
      <c r="C29" s="48"/>
      <c r="D29" s="48"/>
      <c r="E29" s="48"/>
      <c r="F29" s="48"/>
    </row>
    <row r="30" spans="1:6" x14ac:dyDescent="0.25">
      <c r="A30" s="48"/>
      <c r="B30" s="48"/>
      <c r="C30" s="48"/>
      <c r="D30" s="48"/>
      <c r="E30" s="48"/>
      <c r="F30" s="48"/>
    </row>
    <row r="31" spans="1:6" x14ac:dyDescent="0.25">
      <c r="A31" s="48"/>
      <c r="B31" s="48"/>
      <c r="C31" s="48"/>
      <c r="D31" s="48"/>
      <c r="E31" s="48"/>
      <c r="F31" s="48"/>
    </row>
    <row r="32" spans="1:6" x14ac:dyDescent="0.25">
      <c r="A32" s="48"/>
      <c r="B32" s="48"/>
      <c r="C32" s="48"/>
      <c r="D32" s="48"/>
      <c r="E32" s="48"/>
      <c r="F32" s="48"/>
    </row>
    <row r="33" spans="1:8" ht="15" customHeight="1" x14ac:dyDescent="0.25">
      <c r="A33" s="8" t="s">
        <v>66</v>
      </c>
      <c r="B33" s="229" t="s">
        <v>87</v>
      </c>
      <c r="C33" s="204"/>
      <c r="D33" s="204"/>
      <c r="E33" s="204"/>
      <c r="F33" s="204"/>
    </row>
    <row r="34" spans="1:8" s="99" customFormat="1" ht="15" customHeight="1" x14ac:dyDescent="0.25">
      <c r="A34" s="20" t="s">
        <v>65</v>
      </c>
      <c r="B34" s="196" t="s">
        <v>164</v>
      </c>
      <c r="C34" s="197"/>
    </row>
    <row r="35" spans="1:8" s="99" customFormat="1" ht="15" customHeight="1" x14ac:dyDescent="0.25">
      <c r="A35" s="97" t="s">
        <v>67</v>
      </c>
      <c r="B35" s="183" t="s">
        <v>165</v>
      </c>
      <c r="C35" s="183"/>
      <c r="D35" s="183"/>
      <c r="E35" s="160"/>
      <c r="F35" s="160"/>
      <c r="G35" s="160"/>
      <c r="H35" s="98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600-000000000000}"/>
    <hyperlink ref="B35" r:id="rId1" display="http://www.observatorioemigracao.pt/np4/8218" xr:uid="{60034C66-7EDB-4B9B-9597-82C7278E7D6B}"/>
    <hyperlink ref="B35:C35" r:id="rId2" display="ttp://www.observatorioemigracao.pt/np4/8218" xr:uid="{09505B47-6FC6-4CB1-8C70-9AAF4E1C38CF}"/>
    <hyperlink ref="B35:D35" r:id="rId3" display="http://www.observatorioemigracao.pt/np4/10517" xr:uid="{F08FFD9A-4BEC-49EE-8762-24E8D4350013}"/>
  </hyperlinks>
  <pageMargins left="0.7" right="0.7" top="0.75" bottom="0.75" header="0.3" footer="0.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7"/>
  <sheetViews>
    <sheetView showGridLines="0" topLeftCell="A2" workbookViewId="0">
      <selection activeCell="A34" sqref="A34:XFD35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0" t="s">
        <v>64</v>
      </c>
      <c r="B1" s="46"/>
      <c r="C1" s="13" t="s">
        <v>113</v>
      </c>
      <c r="F1" s="13"/>
    </row>
    <row r="2" spans="1:6" ht="45" customHeight="1" x14ac:dyDescent="0.25">
      <c r="B2" s="227" t="s">
        <v>159</v>
      </c>
      <c r="C2" s="228"/>
      <c r="D2" s="228"/>
      <c r="E2" s="228"/>
      <c r="F2" s="228"/>
    </row>
    <row r="3" spans="1:6" s="56" customFormat="1" ht="15" customHeight="1" x14ac:dyDescent="0.2"/>
    <row r="4" spans="1:6" s="56" customFormat="1" ht="15" customHeight="1" x14ac:dyDescent="0.2"/>
    <row r="5" spans="1:6" s="56" customFormat="1" ht="15" customHeight="1" x14ac:dyDescent="0.2"/>
    <row r="6" spans="1:6" s="56" customFormat="1" ht="15" customHeight="1" x14ac:dyDescent="0.2"/>
    <row r="7" spans="1:6" s="56" customFormat="1" ht="15" customHeight="1" x14ac:dyDescent="0.2"/>
    <row r="8" spans="1:6" s="56" customFormat="1" ht="15" customHeight="1" x14ac:dyDescent="0.2"/>
    <row r="9" spans="1:6" s="56" customFormat="1" ht="15" customHeight="1" x14ac:dyDescent="0.2"/>
    <row r="10" spans="1:6" s="56" customFormat="1" ht="15" customHeight="1" x14ac:dyDescent="0.2"/>
    <row r="11" spans="1:6" s="56" customFormat="1" ht="15" customHeight="1" x14ac:dyDescent="0.2"/>
    <row r="12" spans="1:6" s="56" customFormat="1" ht="15" customHeight="1" x14ac:dyDescent="0.2"/>
    <row r="13" spans="1:6" s="56" customFormat="1" ht="15" customHeight="1" x14ac:dyDescent="0.2"/>
    <row r="14" spans="1:6" s="56" customFormat="1" ht="15" customHeight="1" x14ac:dyDescent="0.2"/>
    <row r="15" spans="1:6" s="56" customFormat="1" ht="15" customHeight="1" x14ac:dyDescent="0.2"/>
    <row r="16" spans="1:6" s="56" customFormat="1" ht="15" customHeight="1" x14ac:dyDescent="0.2"/>
    <row r="17" s="56" customFormat="1" ht="15" customHeight="1" x14ac:dyDescent="0.2"/>
    <row r="18" s="56" customFormat="1" ht="15" customHeight="1" x14ac:dyDescent="0.2"/>
    <row r="19" s="56" customFormat="1" ht="15" customHeight="1" x14ac:dyDescent="0.2"/>
    <row r="20" s="56" customFormat="1" ht="15" customHeight="1" x14ac:dyDescent="0.2"/>
    <row r="21" s="56" customFormat="1" ht="15" customHeight="1" x14ac:dyDescent="0.2"/>
    <row r="22" s="56" customFormat="1" ht="15" customHeight="1" x14ac:dyDescent="0.2"/>
    <row r="23" s="56" customFormat="1" ht="15" customHeight="1" x14ac:dyDescent="0.2"/>
    <row r="24" s="56" customFormat="1" ht="15" customHeight="1" x14ac:dyDescent="0.2"/>
    <row r="25" s="56" customFormat="1" ht="15" customHeight="1" x14ac:dyDescent="0.2"/>
    <row r="26" s="56" customFormat="1" ht="15" customHeight="1" x14ac:dyDescent="0.2"/>
    <row r="27" s="56" customFormat="1" ht="15" customHeight="1" x14ac:dyDescent="0.2"/>
    <row r="28" s="56" customFormat="1" ht="15" customHeight="1" x14ac:dyDescent="0.2"/>
    <row r="29" s="56" customFormat="1" ht="15" customHeight="1" x14ac:dyDescent="0.2"/>
    <row r="30" s="56" customFormat="1" ht="15" customHeight="1" x14ac:dyDescent="0.2"/>
    <row r="31" s="56" customFormat="1" ht="15" customHeight="1" x14ac:dyDescent="0.2"/>
    <row r="32" s="56" customFormat="1" ht="15" customHeight="1" x14ac:dyDescent="0.2"/>
    <row r="33" spans="1:8" s="56" customFormat="1" ht="30" customHeight="1" x14ac:dyDescent="0.25">
      <c r="A33" s="8" t="s">
        <v>66</v>
      </c>
      <c r="B33" s="230" t="s">
        <v>88</v>
      </c>
      <c r="C33" s="206"/>
      <c r="D33" s="206"/>
      <c r="E33" s="206"/>
      <c r="F33" s="206"/>
    </row>
    <row r="34" spans="1:8" s="99" customFormat="1" ht="15" customHeight="1" x14ac:dyDescent="0.25">
      <c r="A34" s="20" t="s">
        <v>65</v>
      </c>
      <c r="B34" s="196" t="s">
        <v>164</v>
      </c>
      <c r="C34" s="197"/>
    </row>
    <row r="35" spans="1:8" s="99" customFormat="1" ht="15" customHeight="1" x14ac:dyDescent="0.25">
      <c r="A35" s="97" t="s">
        <v>67</v>
      </c>
      <c r="B35" s="183" t="s">
        <v>165</v>
      </c>
      <c r="C35" s="183"/>
      <c r="D35" s="183"/>
      <c r="E35" s="160"/>
      <c r="F35" s="160"/>
      <c r="G35" s="160"/>
      <c r="H35" s="98"/>
    </row>
    <row r="36" spans="1:8" s="56" customFormat="1" ht="15" customHeight="1" x14ac:dyDescent="0.2"/>
    <row r="37" spans="1:8" s="56" customFormat="1" ht="15" customHeight="1" x14ac:dyDescent="0.2"/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700-000000000000}"/>
    <hyperlink ref="B35" r:id="rId1" display="http://www.observatorioemigracao.pt/np4/8218" xr:uid="{50B219A4-0E24-47CA-B57F-61B6205DD21D}"/>
    <hyperlink ref="B35:C35" r:id="rId2" display="ttp://www.observatorioemigracao.pt/np4/8218" xr:uid="{B2010741-94CC-4153-B29C-228B7223B7E4}"/>
    <hyperlink ref="B35:D35" r:id="rId3" display="http://www.observatorioemigracao.pt/np4/10517" xr:uid="{06FA44EE-0226-4FBF-9AE8-7E97C7CD858E}"/>
  </hyperlinks>
  <pageMargins left="0.7" right="0.7" top="0.75" bottom="0.75" header="0.3" footer="0.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showGridLines="0" topLeftCell="A2" workbookViewId="0">
      <selection activeCell="A34" sqref="A34:XFD35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113</v>
      </c>
      <c r="D1" s="48"/>
      <c r="E1" s="48"/>
      <c r="F1" s="13"/>
      <c r="G1" s="50"/>
    </row>
    <row r="2" spans="1:7" ht="45" customHeight="1" x14ac:dyDescent="0.25">
      <c r="A2" s="49"/>
      <c r="B2" s="227" t="s">
        <v>160</v>
      </c>
      <c r="C2" s="228"/>
      <c r="D2" s="228"/>
      <c r="E2" s="228"/>
      <c r="F2" s="228"/>
      <c r="G2" s="51"/>
    </row>
    <row r="3" spans="1:7" ht="15" customHeight="1" x14ac:dyDescent="0.25">
      <c r="A3" s="52"/>
      <c r="B3" s="53"/>
      <c r="C3" s="54"/>
      <c r="D3" s="54"/>
      <c r="E3" s="54"/>
      <c r="F3" s="54"/>
      <c r="G3" s="51"/>
    </row>
    <row r="4" spans="1:7" ht="15" customHeight="1" x14ac:dyDescent="0.25">
      <c r="A4" s="52"/>
      <c r="B4" s="53"/>
      <c r="C4" s="54"/>
      <c r="D4" s="54"/>
      <c r="E4" s="54"/>
      <c r="F4" s="54"/>
      <c r="G4" s="51"/>
    </row>
    <row r="5" spans="1:7" ht="15" customHeight="1" x14ac:dyDescent="0.25">
      <c r="A5" s="52"/>
      <c r="B5" s="53"/>
      <c r="C5" s="54"/>
      <c r="D5" s="54"/>
      <c r="E5" s="54"/>
      <c r="F5" s="54"/>
      <c r="G5" s="51"/>
    </row>
    <row r="6" spans="1:7" ht="15" customHeight="1" x14ac:dyDescent="0.25">
      <c r="A6" s="52"/>
      <c r="B6" s="53"/>
      <c r="C6" s="54"/>
      <c r="D6" s="54"/>
      <c r="E6" s="54"/>
      <c r="F6" s="54"/>
      <c r="G6" s="51"/>
    </row>
    <row r="7" spans="1:7" ht="15" customHeight="1" x14ac:dyDescent="0.25">
      <c r="A7" s="52"/>
      <c r="B7" s="53"/>
      <c r="C7" s="54"/>
      <c r="D7" s="54"/>
      <c r="E7" s="54"/>
      <c r="F7" s="54"/>
      <c r="G7" s="51"/>
    </row>
    <row r="8" spans="1:7" ht="15" customHeight="1" x14ac:dyDescent="0.25">
      <c r="A8" s="52"/>
      <c r="B8" s="53"/>
      <c r="C8" s="54"/>
      <c r="D8" s="54"/>
      <c r="E8" s="54"/>
      <c r="F8" s="54"/>
      <c r="G8" s="51"/>
    </row>
    <row r="9" spans="1:7" ht="15" customHeight="1" x14ac:dyDescent="0.25">
      <c r="A9" s="52"/>
      <c r="B9" s="53"/>
      <c r="C9" s="54"/>
      <c r="D9" s="54"/>
      <c r="E9" s="54"/>
      <c r="F9" s="54"/>
      <c r="G9" s="51"/>
    </row>
    <row r="10" spans="1:7" ht="15" customHeight="1" x14ac:dyDescent="0.25">
      <c r="A10" s="52"/>
      <c r="B10" s="53"/>
      <c r="C10" s="54"/>
      <c r="D10" s="54"/>
      <c r="E10" s="54"/>
      <c r="F10" s="54"/>
      <c r="G10" s="51"/>
    </row>
    <row r="11" spans="1:7" ht="15" customHeight="1" x14ac:dyDescent="0.25">
      <c r="A11" s="52"/>
      <c r="B11" s="53"/>
      <c r="C11" s="54"/>
      <c r="D11" s="54"/>
      <c r="E11" s="54"/>
      <c r="F11" s="54"/>
      <c r="G11" s="51"/>
    </row>
    <row r="12" spans="1:7" ht="15" customHeight="1" x14ac:dyDescent="0.25">
      <c r="A12" s="52"/>
      <c r="B12" s="53"/>
      <c r="C12" s="54"/>
      <c r="D12" s="54"/>
      <c r="E12" s="54"/>
      <c r="F12" s="54"/>
      <c r="G12" s="51"/>
    </row>
    <row r="13" spans="1:7" ht="15" customHeight="1" x14ac:dyDescent="0.25">
      <c r="A13" s="52"/>
      <c r="B13" s="53"/>
      <c r="C13" s="54"/>
      <c r="D13" s="54"/>
      <c r="E13" s="54"/>
      <c r="F13" s="54"/>
      <c r="G13" s="51"/>
    </row>
    <row r="14" spans="1:7" ht="15" customHeight="1" x14ac:dyDescent="0.25">
      <c r="A14" s="48"/>
      <c r="B14" s="48"/>
      <c r="C14" s="48"/>
      <c r="D14" s="48"/>
      <c r="E14" s="48"/>
      <c r="F14" s="48"/>
      <c r="G14" s="48"/>
    </row>
    <row r="15" spans="1:7" ht="15" customHeight="1" x14ac:dyDescent="0.25">
      <c r="A15" s="48"/>
      <c r="B15" s="48"/>
      <c r="C15" s="48"/>
      <c r="D15" s="48"/>
      <c r="E15" s="48"/>
      <c r="F15" s="48"/>
      <c r="G15" s="48"/>
    </row>
    <row r="16" spans="1:7" ht="15" customHeight="1" x14ac:dyDescent="0.25">
      <c r="A16" s="48"/>
      <c r="B16" s="48"/>
      <c r="C16" s="48"/>
      <c r="D16" s="48"/>
      <c r="E16" s="48"/>
      <c r="F16" s="48"/>
      <c r="G16" s="48"/>
    </row>
    <row r="17" spans="1:7" ht="15" customHeight="1" x14ac:dyDescent="0.25">
      <c r="A17" s="48"/>
      <c r="B17" s="48"/>
      <c r="C17" s="48"/>
      <c r="D17" s="48"/>
      <c r="E17" s="48"/>
      <c r="F17" s="48"/>
      <c r="G17" s="48"/>
    </row>
    <row r="18" spans="1:7" ht="15" customHeight="1" x14ac:dyDescent="0.25">
      <c r="A18" s="48"/>
      <c r="B18" s="48"/>
      <c r="C18" s="48"/>
      <c r="D18" s="48"/>
      <c r="E18" s="48"/>
      <c r="F18" s="48"/>
      <c r="G18" s="48"/>
    </row>
    <row r="19" spans="1:7" ht="15" customHeight="1" x14ac:dyDescent="0.25">
      <c r="A19" s="48"/>
      <c r="B19" s="48"/>
      <c r="C19" s="48"/>
      <c r="D19" s="48"/>
      <c r="E19" s="48"/>
      <c r="F19" s="48"/>
      <c r="G19" s="48"/>
    </row>
    <row r="20" spans="1:7" ht="15" customHeight="1" x14ac:dyDescent="0.25">
      <c r="A20" s="48"/>
      <c r="B20" s="48"/>
      <c r="C20" s="48"/>
      <c r="D20" s="48"/>
      <c r="E20" s="48"/>
      <c r="F20" s="48"/>
      <c r="G20" s="48"/>
    </row>
    <row r="21" spans="1:7" ht="15" customHeight="1" x14ac:dyDescent="0.25">
      <c r="A21" s="48"/>
      <c r="B21" s="48"/>
      <c r="C21" s="48"/>
      <c r="D21" s="48"/>
      <c r="E21" s="48"/>
      <c r="F21" s="48"/>
      <c r="G21" s="48"/>
    </row>
    <row r="22" spans="1:7" ht="15" customHeight="1" x14ac:dyDescent="0.25">
      <c r="A22" s="48"/>
      <c r="B22" s="48"/>
      <c r="C22" s="48"/>
      <c r="D22" s="48"/>
      <c r="E22" s="48"/>
      <c r="F22" s="48"/>
      <c r="G22" s="48"/>
    </row>
    <row r="23" spans="1:7" ht="15" customHeight="1" x14ac:dyDescent="0.25">
      <c r="A23" s="48"/>
      <c r="B23" s="48"/>
      <c r="C23" s="48"/>
      <c r="D23" s="48"/>
      <c r="E23" s="48"/>
      <c r="F23" s="48"/>
      <c r="G23" s="48"/>
    </row>
    <row r="24" spans="1:7" ht="15" customHeight="1" x14ac:dyDescent="0.25">
      <c r="A24" s="48"/>
      <c r="B24" s="48"/>
      <c r="C24" s="48"/>
      <c r="D24" s="48"/>
      <c r="E24" s="48"/>
      <c r="F24" s="48"/>
      <c r="G24" s="48"/>
    </row>
    <row r="25" spans="1:7" ht="15" customHeight="1" x14ac:dyDescent="0.25">
      <c r="A25" s="48"/>
      <c r="B25" s="48"/>
      <c r="C25" s="48"/>
      <c r="D25" s="48"/>
      <c r="E25" s="48"/>
      <c r="F25" s="48"/>
      <c r="G25" s="48"/>
    </row>
    <row r="26" spans="1:7" ht="15" customHeight="1" x14ac:dyDescent="0.25">
      <c r="A26" s="48"/>
      <c r="B26" s="48"/>
      <c r="C26" s="48"/>
      <c r="D26" s="48"/>
      <c r="E26" s="48"/>
      <c r="F26" s="48"/>
      <c r="G26" s="48"/>
    </row>
    <row r="27" spans="1:7" ht="15" customHeight="1" x14ac:dyDescent="0.25">
      <c r="A27" s="48"/>
      <c r="B27" s="48"/>
      <c r="C27" s="48"/>
      <c r="D27" s="48"/>
      <c r="E27" s="48"/>
      <c r="F27" s="48"/>
      <c r="G27" s="48"/>
    </row>
    <row r="28" spans="1:7" ht="15" customHeight="1" x14ac:dyDescent="0.25">
      <c r="A28" s="48"/>
      <c r="B28" s="48"/>
      <c r="C28" s="48"/>
      <c r="D28" s="48"/>
      <c r="E28" s="48"/>
      <c r="F28" s="48"/>
      <c r="G28" s="48"/>
    </row>
    <row r="29" spans="1:7" ht="15" customHeight="1" x14ac:dyDescent="0.25">
      <c r="A29" s="48"/>
      <c r="B29" s="48"/>
      <c r="C29" s="48"/>
      <c r="D29" s="48"/>
      <c r="E29" s="48"/>
      <c r="F29" s="48"/>
      <c r="G29" s="48"/>
    </row>
    <row r="30" spans="1:7" ht="15" customHeight="1" x14ac:dyDescent="0.25">
      <c r="A30" s="48"/>
      <c r="B30" s="48"/>
      <c r="C30" s="48"/>
      <c r="D30" s="48"/>
      <c r="E30" s="48"/>
      <c r="F30" s="48"/>
      <c r="G30" s="48"/>
    </row>
    <row r="31" spans="1:7" ht="15" customHeight="1" x14ac:dyDescent="0.25">
      <c r="A31" s="48"/>
      <c r="B31" s="48"/>
      <c r="C31" s="48"/>
      <c r="D31" s="48"/>
      <c r="E31" s="48"/>
      <c r="F31" s="48"/>
      <c r="G31" s="48"/>
    </row>
    <row r="32" spans="1:7" ht="15" customHeight="1" x14ac:dyDescent="0.25">
      <c r="A32" s="48"/>
      <c r="B32" s="48"/>
      <c r="C32" s="48"/>
      <c r="D32" s="48"/>
      <c r="E32" s="48"/>
      <c r="F32" s="48"/>
      <c r="G32" s="48"/>
    </row>
    <row r="33" spans="1:8" ht="15" customHeight="1" x14ac:dyDescent="0.25">
      <c r="A33" s="8" t="s">
        <v>66</v>
      </c>
      <c r="B33" s="229" t="s">
        <v>87</v>
      </c>
      <c r="C33" s="204"/>
      <c r="D33" s="204"/>
      <c r="E33" s="204"/>
      <c r="F33" s="204"/>
      <c r="G33" s="50"/>
    </row>
    <row r="34" spans="1:8" s="99" customFormat="1" ht="15" customHeight="1" x14ac:dyDescent="0.25">
      <c r="A34" s="20" t="s">
        <v>65</v>
      </c>
      <c r="B34" s="196" t="s">
        <v>164</v>
      </c>
      <c r="C34" s="197"/>
    </row>
    <row r="35" spans="1:8" s="99" customFormat="1" ht="15" customHeight="1" x14ac:dyDescent="0.25">
      <c r="A35" s="97" t="s">
        <v>67</v>
      </c>
      <c r="B35" s="183" t="s">
        <v>165</v>
      </c>
      <c r="C35" s="183"/>
      <c r="D35" s="183"/>
      <c r="E35" s="160"/>
      <c r="F35" s="160"/>
      <c r="G35" s="160"/>
      <c r="H35" s="98"/>
    </row>
    <row r="36" spans="1:8" x14ac:dyDescent="0.25">
      <c r="A36" s="48"/>
      <c r="B36" s="48"/>
      <c r="C36" s="48"/>
      <c r="D36" s="48"/>
      <c r="E36" s="48"/>
      <c r="F36" s="48"/>
      <c r="G36" s="48"/>
    </row>
    <row r="50" spans="2:3" x14ac:dyDescent="0.25">
      <c r="B50" s="56" t="s">
        <v>5</v>
      </c>
      <c r="C50" s="59">
        <v>1744.8879551820728</v>
      </c>
    </row>
    <row r="51" spans="2:3" x14ac:dyDescent="0.25">
      <c r="B51" s="56" t="s">
        <v>33</v>
      </c>
      <c r="C51" s="59">
        <v>276.32432432432432</v>
      </c>
    </row>
    <row r="52" spans="2:3" x14ac:dyDescent="0.25">
      <c r="B52" s="56" t="s">
        <v>53</v>
      </c>
      <c r="C52" s="59">
        <v>246.98325835922645</v>
      </c>
    </row>
    <row r="53" spans="2:3" x14ac:dyDescent="0.25">
      <c r="B53" s="56" t="s">
        <v>12</v>
      </c>
      <c r="C53" s="59">
        <v>155.53121577217962</v>
      </c>
    </row>
    <row r="54" spans="2:3" x14ac:dyDescent="0.25">
      <c r="B54" s="56" t="s">
        <v>25</v>
      </c>
      <c r="C54" s="59">
        <v>84.271969211032712</v>
      </c>
    </row>
    <row r="55" spans="2:3" x14ac:dyDescent="0.25">
      <c r="B55" s="56" t="s">
        <v>59</v>
      </c>
      <c r="C55" s="59">
        <v>80.00826301822633</v>
      </c>
    </row>
    <row r="56" spans="2:3" x14ac:dyDescent="0.25">
      <c r="B56" s="56" t="s">
        <v>29</v>
      </c>
      <c r="C56" s="59">
        <v>18.601789230374123</v>
      </c>
    </row>
    <row r="57" spans="2:3" x14ac:dyDescent="0.25">
      <c r="B57" s="56" t="s">
        <v>3</v>
      </c>
      <c r="C57" s="59">
        <v>10.125844225256316</v>
      </c>
    </row>
    <row r="58" spans="2:3" x14ac:dyDescent="0.25">
      <c r="B58" s="56" t="s">
        <v>42</v>
      </c>
      <c r="C58" s="59">
        <v>5.0162741719318404</v>
      </c>
    </row>
    <row r="59" spans="2:3" x14ac:dyDescent="0.25">
      <c r="B59" s="56" t="s">
        <v>26</v>
      </c>
      <c r="C59" s="87">
        <v>-36.821049805342994</v>
      </c>
    </row>
    <row r="63" spans="2:3" x14ac:dyDescent="0.25">
      <c r="B63" s="56"/>
      <c r="C63" s="59"/>
    </row>
    <row r="73" spans="2:3" x14ac:dyDescent="0.25">
      <c r="B73" s="56"/>
      <c r="C73" s="59"/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800-000000000000}"/>
    <hyperlink ref="B35" r:id="rId1" display="http://www.observatorioemigracao.pt/np4/8218" xr:uid="{A0019FE7-30CF-41E1-8D9C-4244E9C32D89}"/>
    <hyperlink ref="B35:C35" r:id="rId2" display="ttp://www.observatorioemigracao.pt/np4/8218" xr:uid="{F0E7DD19-540D-4F74-BB05-C5BE8F0326A6}"/>
    <hyperlink ref="B35:D35" r:id="rId3" display="http://www.observatorioemigracao.pt/np4/10517" xr:uid="{01FD5207-EA01-45C3-9237-91BA4123D8EF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2026-02-26T15:02:48Z</dcterms:modified>
</cp:coreProperties>
</file>