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Inês Vidigal\Desktop\OEm\Teletrabalho\Relatórios\Relatório 2025\"/>
    </mc:Choice>
  </mc:AlternateContent>
  <xr:revisionPtr revIDLastSave="0" documentId="13_ncr:1_{E600827A-D76A-43D4-BAEB-9CC54C672556}" xr6:coauthVersionLast="47" xr6:coauthVersionMax="47" xr10:uidLastSave="{00000000-0000-0000-0000-000000000000}"/>
  <bookViews>
    <workbookView xWindow="-120" yWindow="-120" windowWidth="29040" windowHeight="15720" tabRatio="921" xr2:uid="{00000000-000D-0000-FFFF-FFFF00000000}"/>
  </bookViews>
  <sheets>
    <sheet name="Índice" sheetId="1" r:id="rId1"/>
    <sheet name="Quadro 1.1" sheetId="2" r:id="rId2"/>
    <sheet name="Quadro 1.2" sheetId="3" r:id="rId3"/>
    <sheet name="Quadro 1.3" sheetId="4" r:id="rId4"/>
    <sheet name="Quadro 1.4" sheetId="5" r:id="rId5"/>
    <sheet name="Quadro 1.5" sheetId="6" r:id="rId6"/>
    <sheet name="Quadro 1.6" sheetId="7" r:id="rId7"/>
    <sheet name="Quadro 1.7" sheetId="8" r:id="rId8"/>
    <sheet name="Quadro 1.8" sheetId="9" r:id="rId9"/>
    <sheet name="Gráfico 1.1" sheetId="10" r:id="rId10"/>
    <sheet name="Gráfico 1.2" sheetId="11" r:id="rId11"/>
    <sheet name="Gráfico 1.3" sheetId="12" r:id="rId12"/>
    <sheet name="Gráfico 1.4" sheetId="13" r:id="rId13"/>
    <sheet name="Gráfico 1.5" sheetId="14" r:id="rId14"/>
    <sheet name="Gráfico 1.6" sheetId="15" r:id="rId15"/>
    <sheet name="Gráfico 1.7" sheetId="16" r:id="rId16"/>
  </sheets>
  <definedNames>
    <definedName name="Quadro_1.1_Indicadores_sociais_de_contexto">'Quadro 1.1'!$B$2</definedName>
    <definedName name="_xlnm.Print_Titles" localSheetId="0">Índice!$1:$2</definedName>
    <definedName name="_xlnm.Print_Titles" localSheetId="1">'Quadro 1.1'!$1:$4</definedName>
    <definedName name="_xlnm.Print_Titles" localSheetId="2">'Quadro 1.2'!$1:$3</definedName>
    <definedName name="_xlnm.Print_Titles" localSheetId="3">'Quadro 1.3'!$1:$4</definedName>
    <definedName name="Z_0736B1FA_9E06_4CE7_B68A_C3C39CCEF01C_.wvu.PrintTitles" localSheetId="0" hidden="1">Índice!$1:$2</definedName>
    <definedName name="Z_0736B1FA_9E06_4CE7_B68A_C3C39CCEF01C_.wvu.PrintTitles" localSheetId="1" hidden="1">'Quadro 1.1'!$1:$4</definedName>
    <definedName name="Z_0736B1FA_9E06_4CE7_B68A_C3C39CCEF01C_.wvu.PrintTitles" localSheetId="2" hidden="1">'Quadro 1.2'!$1:$3</definedName>
    <definedName name="Z_0736B1FA_9E06_4CE7_B68A_C3C39CCEF01C_.wvu.PrintTitles" localSheetId="3" hidden="1">'Quadro 1.3'!$1:$4</definedName>
    <definedName name="Z_B544136C_407E_43E6_9B24_EBD70BB50554_.wvu.PrintTitles" localSheetId="0" hidden="1">Índice!$1:$2</definedName>
    <definedName name="Z_B544136C_407E_43E6_9B24_EBD70BB50554_.wvu.PrintTitles" localSheetId="1" hidden="1">'Quadro 1.1'!$1:$4</definedName>
    <definedName name="Z_B544136C_407E_43E6_9B24_EBD70BB50554_.wvu.PrintTitles" localSheetId="2" hidden="1">'Quadro 1.2'!$1:$3</definedName>
    <definedName name="Z_B544136C_407E_43E6_9B24_EBD70BB50554_.wvu.PrintTitles" localSheetId="3" hidden="1">'Quadro 1.3'!$1:$4</definedName>
    <definedName name="Z_DC35590C_2B94_4904_B7EE_424B7FEB2A9E_.wvu.PrintTitles" localSheetId="0" hidden="1">Índice!$1:$2</definedName>
    <definedName name="Z_DC35590C_2B94_4904_B7EE_424B7FEB2A9E_.wvu.PrintTitles" localSheetId="1" hidden="1">'Quadro 1.1'!$1:$4</definedName>
    <definedName name="Z_DC35590C_2B94_4904_B7EE_424B7FEB2A9E_.wvu.PrintTitles" localSheetId="2" hidden="1">'Quadro 1.2'!$1:$3</definedName>
    <definedName name="Z_DC35590C_2B94_4904_B7EE_424B7FEB2A9E_.wvu.PrintTitles" localSheetId="3" hidden="1">'Quadro 1.3'!$1:$4</definedName>
  </definedNames>
  <calcPr calcId="191029"/>
  <customWorkbookViews>
    <customWorkbookView name="Utlizador - Vista pessoal" guid="{B544136C-407E-43E6-9B24-EBD70BB50554}" mergeInterval="0" personalView="1" maximized="1" xWindow="-8" yWindow="-8" windowWidth="1296" windowHeight="776" tabRatio="921" activeSheetId="1"/>
    <customWorkbookView name="CIES - Personal View" guid="{0736B1FA-9E06-4CE7-B68A-C3C39CCEF01C}" mergeInterval="0" personalView="1" maximized="1" xWindow="-8" yWindow="-8" windowWidth="1296" windowHeight="1000" tabRatio="921" activeSheetId="2" showComments="commIndAndComment"/>
    <customWorkbookView name="user - Personal View" guid="{DC35590C-2B94-4904-B7EE-424B7FEB2A9E}" mergeInterval="0" personalView="1" maximized="1" windowWidth="1676" windowHeight="810" tabRatio="92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16" l="1"/>
  <c r="C87" i="16"/>
  <c r="J14" i="5" l="1"/>
  <c r="H14" i="5"/>
  <c r="F14" i="5"/>
  <c r="D14" i="5"/>
  <c r="J13" i="5"/>
  <c r="H13" i="5"/>
  <c r="F13" i="5"/>
  <c r="D13" i="5"/>
  <c r="J12" i="5"/>
  <c r="H12" i="5"/>
  <c r="F12" i="5"/>
  <c r="D12" i="5"/>
  <c r="J11" i="5"/>
  <c r="H11" i="5"/>
  <c r="F11" i="5"/>
  <c r="D11" i="5"/>
  <c r="J10" i="5"/>
  <c r="H10" i="5"/>
  <c r="F10" i="5"/>
  <c r="D10" i="5"/>
  <c r="J9" i="5"/>
  <c r="H9" i="5"/>
  <c r="F9" i="5"/>
  <c r="D9" i="5"/>
  <c r="J8" i="5"/>
  <c r="H8" i="5"/>
  <c r="F8" i="5"/>
  <c r="D8" i="5"/>
  <c r="J7" i="5"/>
  <c r="H7" i="5"/>
  <c r="F7" i="5"/>
  <c r="D7" i="5"/>
  <c r="J6" i="5"/>
  <c r="H6" i="5"/>
  <c r="F6" i="5"/>
  <c r="D6" i="5"/>
  <c r="J5" i="5"/>
  <c r="H5" i="5"/>
  <c r="F5" i="5"/>
  <c r="D5" i="5"/>
  <c r="C29" i="4"/>
  <c r="C28" i="4"/>
  <c r="C6" i="4" l="1"/>
  <c r="B10" i="1" l="1"/>
  <c r="E7" i="1" l="1"/>
  <c r="D14" i="6"/>
  <c r="C14" i="6"/>
  <c r="C19" i="4" l="1"/>
  <c r="E9" i="1" l="1"/>
  <c r="B5" i="1"/>
  <c r="B4" i="1"/>
  <c r="C18" i="4"/>
  <c r="C17" i="4"/>
  <c r="C16" i="4"/>
  <c r="C8" i="4"/>
  <c r="C7" i="4"/>
  <c r="E10" i="1"/>
  <c r="E8" i="1"/>
  <c r="B11" i="1"/>
  <c r="B9" i="1"/>
  <c r="B8" i="1"/>
  <c r="E6" i="1"/>
  <c r="E5" i="1"/>
  <c r="E4" i="1"/>
  <c r="B7" i="1"/>
  <c r="B6" i="1"/>
</calcChain>
</file>

<file path=xl/sharedStrings.xml><?xml version="1.0" encoding="utf-8"?>
<sst xmlns="http://schemas.openxmlformats.org/spreadsheetml/2006/main" count="438" uniqueCount="217">
  <si>
    <t>OEm</t>
  </si>
  <si>
    <t>link</t>
  </si>
  <si>
    <t>Total</t>
  </si>
  <si>
    <t>Portugal</t>
  </si>
  <si>
    <t>Ranking</t>
  </si>
  <si>
    <t>Malta</t>
  </si>
  <si>
    <t>..</t>
  </si>
  <si>
    <t>Atualizado em</t>
  </si>
  <si>
    <t>Nota</t>
  </si>
  <si>
    <t>Fonte</t>
  </si>
  <si>
    <t>Instituto Nacional de Estatística
[A]</t>
  </si>
  <si>
    <t>Ano</t>
  </si>
  <si>
    <t>Permanente</t>
  </si>
  <si>
    <t>Temporária</t>
  </si>
  <si>
    <t>Milhares</t>
  </si>
  <si>
    <t>Percentagem</t>
  </si>
  <si>
    <t>País</t>
  </si>
  <si>
    <t>Principais países de origem</t>
  </si>
  <si>
    <t>Taxa de emigração</t>
  </si>
  <si>
    <t>Taxa de imigração</t>
  </si>
  <si>
    <t>Reino Unido</t>
  </si>
  <si>
    <t>Espanha</t>
  </si>
  <si>
    <t>França</t>
  </si>
  <si>
    <t>Luxemburgo</t>
  </si>
  <si>
    <t>Alemanha</t>
  </si>
  <si>
    <t>Brasil</t>
  </si>
  <si>
    <t>Roménia</t>
  </si>
  <si>
    <t>Indicadores</t>
  </si>
  <si>
    <t>Gráfico elaborado pelo Observatório da Emigração com base nos dados sobre as entradas de portugueses nos países de destino.</t>
  </si>
  <si>
    <t>Áustria</t>
  </si>
  <si>
    <t>Bélgica</t>
  </si>
  <si>
    <t>Bulgária</t>
  </si>
  <si>
    <t>Chipre</t>
  </si>
  <si>
    <t>Dinamarca</t>
  </si>
  <si>
    <t>Eslováquia</t>
  </si>
  <si>
    <t>Eslovénia</t>
  </si>
  <si>
    <t>Estónia</t>
  </si>
  <si>
    <t>Finlândia</t>
  </si>
  <si>
    <t>Grécia</t>
  </si>
  <si>
    <t>Hungria</t>
  </si>
  <si>
    <t>Irlanda</t>
  </si>
  <si>
    <t>Itália</t>
  </si>
  <si>
    <t>Letónia</t>
  </si>
  <si>
    <t>Lituânia</t>
  </si>
  <si>
    <t>Polónia</t>
  </si>
  <si>
    <t>República Checa</t>
  </si>
  <si>
    <t>Suécia</t>
  </si>
  <si>
    <t>Croácia</t>
  </si>
  <si>
    <t>Holanda</t>
  </si>
  <si>
    <t>1 | Emigração total e indicadores de enquadramento</t>
  </si>
  <si>
    <t>Europa</t>
  </si>
  <si>
    <t>América</t>
  </si>
  <si>
    <t>Outros</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</si>
  <si>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</si>
  <si>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Taxa de emigração = número de emigrantes em percentagem da população do país de origem; apenas países com mais de um milhão de habitantes.</t>
  </si>
  <si>
    <t>Apenas países com mais de um milhão de habitantes;
taxa de emigração = número de emigrantes em percentagem da população do país de origem; 
taxa de imigração = número de imigrantes em percentagem da população do país de residência.</t>
  </si>
  <si>
    <t>Emigrantes (stock), milhões</t>
  </si>
  <si>
    <t>Taxa (stock)</t>
  </si>
  <si>
    <t>Indicador</t>
  </si>
  <si>
    <t>2000/01</t>
  </si>
  <si>
    <t>2010/11</t>
  </si>
  <si>
    <t>Sexo</t>
  </si>
  <si>
    <t>Homens</t>
  </si>
  <si>
    <t>Mulheres</t>
  </si>
  <si>
    <t>Total (milhares)</t>
  </si>
  <si>
    <t>Grupo etário</t>
  </si>
  <si>
    <t>15 a 24 anos</t>
  </si>
  <si>
    <t>25 a 64 anos</t>
  </si>
  <si>
    <t>65 e mais anos</t>
  </si>
  <si>
    <t>Duração da estadia</t>
  </si>
  <si>
    <t>Menos de 5 anos</t>
  </si>
  <si>
    <t>5 a 10 anos</t>
  </si>
  <si>
    <t>Mais de 10 anos</t>
  </si>
  <si>
    <t>Grau de instrução</t>
  </si>
  <si>
    <t>Básico [ISCED 0/1/2]</t>
  </si>
  <si>
    <t>Secundário [ISCED 3/4]</t>
  </si>
  <si>
    <t>Superior [ISCED 5/6]</t>
  </si>
  <si>
    <t>Condição perante o trabalho</t>
  </si>
  <si>
    <t>Empregado</t>
  </si>
  <si>
    <t>Desempregado</t>
  </si>
  <si>
    <t>Inativo</t>
  </si>
  <si>
    <r>
      <rPr>
        <b/>
        <sz val="9"/>
        <color rgb="FFC00000"/>
        <rFont val="Arial"/>
        <family val="2"/>
      </rPr>
      <t>Quadro 1.5</t>
    </r>
    <r>
      <rPr>
        <b/>
        <sz val="9"/>
        <rFont val="Arial"/>
        <family val="2"/>
      </rPr>
      <t xml:space="preserve"> Nascidos em Portugal residentes em países da OCDE, 15 e mais anos, indicadores sociodemográficos, 2000/01 e 2010/11</t>
    </r>
  </si>
  <si>
    <t>Profissão</t>
  </si>
  <si>
    <t>Dirigentes e quadros [ISCO 1/2/3]</t>
  </si>
  <si>
    <t>Trabalhadores não qualificados [ISCO 9]</t>
  </si>
  <si>
    <t>Trabalhadores de qualificação intermédia [ISCO 4/5/6/7/8]</t>
  </si>
  <si>
    <t>Quadro elaborado pelo Observatório da Emigração, valores da OCDE, Database on Immigrants in OECD Countries, DIOC-2000/01 e DIOC-2010/11 (Rev 3).</t>
  </si>
  <si>
    <t>Nacionalidade</t>
  </si>
  <si>
    <t>Do país de residência</t>
  </si>
  <si>
    <t>Portuguesa (ou outra estrangeira)</t>
  </si>
  <si>
    <t>As variações nos valores totais devem-se à falta de dados em alguns países, em diferentes indicadores; problemas de fiabilidade ou de cobertura, sobretudo dos dados da Alemanha (2001 e 2011), Holanda (2001) e Suíça (2011), podem afetar ligeiramente os valores totais; a classificação das profissões mudou entre os dois censos, embora as variações estejam minimizadas com o grau de agregação utilizado.</t>
  </si>
  <si>
    <r>
      <rPr>
        <b/>
        <sz val="9"/>
        <color indexed="60"/>
        <rFont val="Arial"/>
        <family val="2"/>
      </rPr>
      <t>Gráfico 1.3</t>
    </r>
    <r>
      <rPr>
        <b/>
        <sz val="9"/>
        <rFont val="Arial"/>
        <family val="2"/>
      </rPr>
      <t xml:space="preserve"> Nascidos em Portugal residentes em países da OCDE, 15 e mais anos, por grupo etário, 2000/01 e 2010/11</t>
    </r>
  </si>
  <si>
    <r>
      <rPr>
        <b/>
        <sz val="9"/>
        <color indexed="60"/>
        <rFont val="Arial"/>
        <family val="2"/>
      </rPr>
      <t>Gráfico 1.4</t>
    </r>
    <r>
      <rPr>
        <b/>
        <sz val="9"/>
        <rFont val="Arial"/>
        <family val="2"/>
      </rPr>
      <t xml:space="preserve"> Nascidos em Portugal residentes em países da OCDE, 15 e mais anos, por grau de instrução, 2000/01 e 2010/11</t>
    </r>
  </si>
  <si>
    <t>Observatório da Emigração
[B]</t>
  </si>
  <si>
    <t>Três principais países de destino 
da emigração portuguesa</t>
  </si>
  <si>
    <t>Três principais países de origem 
da imigração em Portugal</t>
  </si>
  <si>
    <t>Gráfico elaborado pelo Observatório da Emigração, valores da OCDE, Database on Immigrants in OECD Countries, DIOC-2000/01 e DIOC-2010/11 (Rev 3).</t>
  </si>
  <si>
    <t xml:space="preserve">Taxa de emigração = número de emigrantes em percentagem da população do país de origem; 
apenas países com mais de um milhão de habitantes.
</t>
  </si>
  <si>
    <t>Taxa de emigração = número de emigrantes em percentagem da população do país de origem; 
taxa de imigração = número de imigrantes em percentagem da população do país de residência.</t>
  </si>
  <si>
    <t>Série nova</t>
  </si>
  <si>
    <t>(**)</t>
  </si>
  <si>
    <t>Série anterior</t>
  </si>
  <si>
    <r>
      <t xml:space="preserve">Quadro elaborado pelo Observatório da Emigração, valores de: </t>
    </r>
    <r>
      <rPr>
        <b/>
        <sz val="8"/>
        <color indexed="8"/>
        <rFont val="Arial"/>
        <family val="2"/>
      </rPr>
      <t>[A]</t>
    </r>
    <r>
      <rPr>
        <sz val="8"/>
        <color indexed="8"/>
        <rFont val="Arial"/>
        <family val="2"/>
      </rPr>
      <t xml:space="preserve"> Instituto Nacional de Estatística (INE), Inquérito aos Movimentos Migratórios de Saída (1992 a 2007) e Estimativas Anuais da Emigração (desde 2008), com base em dados do Inquérito Permanente ao Emprego; </t>
    </r>
    <r>
      <rPr>
        <b/>
        <sz val="8"/>
        <color indexed="8"/>
        <rFont val="Arial"/>
        <family val="2"/>
      </rPr>
      <t>[B]</t>
    </r>
    <r>
      <rPr>
        <sz val="8"/>
        <color indexed="8"/>
        <rFont val="Arial"/>
        <family val="2"/>
      </rPr>
      <t xml:space="preserve"> Observatório da Emigração com base nos dados sobre as entradas de portugueses nos países de destino.</t>
    </r>
  </si>
  <si>
    <r>
      <t xml:space="preserve">ÍNDICE </t>
    </r>
    <r>
      <rPr>
        <b/>
        <sz val="8"/>
        <color rgb="FFC00000"/>
        <rFont val="Wingdings 3"/>
        <family val="1"/>
        <charset val="2"/>
      </rPr>
      <t>Ç</t>
    </r>
  </si>
  <si>
    <r>
      <rPr>
        <b/>
        <sz val="9"/>
        <color indexed="60"/>
        <rFont val="Arial"/>
        <family val="2"/>
      </rPr>
      <t>Gráfico 1.6</t>
    </r>
    <r>
      <rPr>
        <b/>
        <sz val="9"/>
        <rFont val="Arial"/>
        <family val="2"/>
      </rPr>
      <t xml:space="preserve"> Comparação internacional: taxa de emigração (stock), principais países de origem, 2020</t>
    </r>
  </si>
  <si>
    <t xml:space="preserve"> (**) Anos em que há diferenças entre os valores da série nova e da série anterior.</t>
  </si>
  <si>
    <t>Suíça</t>
  </si>
  <si>
    <t>Angola</t>
  </si>
  <si>
    <t>India</t>
  </si>
  <si>
    <t>13.9</t>
  </si>
  <si>
    <t>Emigração Portuguesa 2025</t>
  </si>
  <si>
    <r>
      <t xml:space="preserve">Quadro 1.3 </t>
    </r>
    <r>
      <rPr>
        <b/>
        <sz val="9"/>
        <rFont val="Arial"/>
        <family val="2"/>
      </rPr>
      <t>Estimativa das saídas totais de emigrantes portugueses, 2001-2024</t>
    </r>
  </si>
  <si>
    <t>Quadro elaborado pelo Observatório da Emigração, valores de United Nations, Department of Economic and Social Affairs, Population Division, International Migration, International Migrant Stock (The 2017 Revision para os dados de 2017, The 2019 Revision para os dados de 2019 e The 2024 Revision para os  restantes dados).</t>
  </si>
  <si>
    <r>
      <t>Quadro 1.6</t>
    </r>
    <r>
      <rPr>
        <b/>
        <sz val="9"/>
        <rFont val="Arial"/>
        <family val="2"/>
      </rPr>
      <t xml:space="preserve"> Comparação internacional: número de emigrantes (stock), principais países de origem,</t>
    </r>
    <r>
      <rPr>
        <b/>
        <sz val="9"/>
        <color theme="9"/>
        <rFont val="Arial"/>
        <family val="2"/>
      </rPr>
      <t xml:space="preserve"> </t>
    </r>
    <r>
      <rPr>
        <b/>
        <sz val="9"/>
        <rFont val="Arial"/>
        <family val="2"/>
      </rPr>
      <t>2024</t>
    </r>
  </si>
  <si>
    <r>
      <t xml:space="preserve">Quadro 1.4 </t>
    </r>
    <r>
      <rPr>
        <b/>
        <sz val="9"/>
        <rFont val="Arial"/>
        <family val="2"/>
      </rPr>
      <t>Estimativa do número total de emigrantes portugueses (stock): nascidos em Portugal a residir no estrangeiro, por continente, 1990-2024</t>
    </r>
  </si>
  <si>
    <t>China</t>
  </si>
  <si>
    <t>Bangladesh</t>
  </si>
  <si>
    <t>Nepal</t>
  </si>
  <si>
    <t>Burkina Faso</t>
  </si>
  <si>
    <t>Haiti</t>
  </si>
  <si>
    <t>Cuba</t>
  </si>
  <si>
    <t>El Salvador</t>
  </si>
  <si>
    <t>Peru</t>
  </si>
  <si>
    <t>Quadro elaborado pelo Observatório da Emigração, valores de United Nations, Department of Economic and Social Affairs, Population Division (2024). Trends in International Migrant Stock: The 2024 revision.</t>
  </si>
  <si>
    <r>
      <t xml:space="preserve">Quadro 1.8 </t>
    </r>
    <r>
      <rPr>
        <b/>
        <sz val="9"/>
        <rFont val="Arial"/>
        <family val="2"/>
      </rPr>
      <t>Comparação internacional: taxas de emigração e de imigração nos países da UE, 2024</t>
    </r>
  </si>
  <si>
    <t>Jamaica</t>
  </si>
  <si>
    <t>Cabo Verde</t>
  </si>
  <si>
    <t>Montenegro</t>
  </si>
  <si>
    <r>
      <t xml:space="preserve">Quadro 1.7 </t>
    </r>
    <r>
      <rPr>
        <b/>
        <sz val="9"/>
        <rFont val="Arial"/>
        <family val="2"/>
      </rPr>
      <t>Comparação internacional: taxa de emigração (stock), principais países de origem, 2024</t>
    </r>
  </si>
  <si>
    <t>Palestina</t>
  </si>
  <si>
    <t>Porto Rico</t>
  </si>
  <si>
    <t>Bósnia e Herzegovina</t>
  </si>
  <si>
    <t>Albânia</t>
  </si>
  <si>
    <t>Síria</t>
  </si>
  <si>
    <t>Macedónia</t>
  </si>
  <si>
    <t xml:space="preserve">Venezuela </t>
  </si>
  <si>
    <t>Moldávia</t>
  </si>
  <si>
    <t>Sudão do Sul</t>
  </si>
  <si>
    <t>Eritreia</t>
  </si>
  <si>
    <t>Ucrânia</t>
  </si>
  <si>
    <t>Trinidade e Tobago</t>
  </si>
  <si>
    <t>Arménia</t>
  </si>
  <si>
    <t>Afeganistão</t>
  </si>
  <si>
    <t>República Centro Africana</t>
  </si>
  <si>
    <t>República Dominicana</t>
  </si>
  <si>
    <t>Hong Kong</t>
  </si>
  <si>
    <t>Sérvia</t>
  </si>
  <si>
    <r>
      <rPr>
        <b/>
        <sz val="9"/>
        <color indexed="60"/>
        <rFont val="Arial"/>
        <family val="2"/>
      </rPr>
      <t>Gráfico 1.1</t>
    </r>
    <r>
      <rPr>
        <b/>
        <sz val="9"/>
        <rFont val="Arial"/>
        <family val="2"/>
      </rPr>
      <t xml:space="preserve"> Estimativa das saídas totais de emigrantes portugueses, 2001-2024</t>
    </r>
  </si>
  <si>
    <r>
      <rPr>
        <b/>
        <sz val="9"/>
        <color indexed="60"/>
        <rFont val="Arial"/>
        <family val="2"/>
      </rPr>
      <t>Gráfico 1.2</t>
    </r>
    <r>
      <rPr>
        <b/>
        <sz val="9"/>
        <rFont val="Arial"/>
        <family val="2"/>
      </rPr>
      <t xml:space="preserve"> Estimativa do número total de emigrantes portugueses (stock): nascidos em Portugal a residir no estrangeiro, por continente, 1990-2024</t>
    </r>
  </si>
  <si>
    <t>Gráfico elaborado pelo Observatório da Emigração, valores deUnited Nations, Department of Economic and Social Affairs, Population Division, International Migration, International Migrant Stock (The 2017 Revision para os dados de 2017, The 2019 Revision para os dados de 2019 e The 2024 Revision para os  restantes dados).</t>
  </si>
  <si>
    <r>
      <rPr>
        <b/>
        <sz val="9"/>
        <color indexed="60"/>
        <rFont val="Arial"/>
        <family val="2"/>
      </rPr>
      <t>Gráfico 1.5</t>
    </r>
    <r>
      <rPr>
        <b/>
        <sz val="9"/>
        <rFont val="Arial"/>
        <family val="2"/>
      </rPr>
      <t xml:space="preserve"> Comparação internacional: número de emigrantes (stock), principais países de origem, 2024</t>
    </r>
  </si>
  <si>
    <t>Gráfico elaborado pelo Observatório da Emigração, valores de United Nations, Department of Economic and Social Affairs, Population Division (2024). Trends in International Migrant Stock: The 2024 revision.</t>
  </si>
  <si>
    <r>
      <rPr>
        <b/>
        <sz val="9"/>
        <color indexed="60"/>
        <rFont val="Arial"/>
        <family val="2"/>
      </rPr>
      <t>Gráfico 1.7</t>
    </r>
    <r>
      <rPr>
        <b/>
        <sz val="9"/>
        <rFont val="Arial"/>
        <family val="2"/>
      </rPr>
      <t xml:space="preserve"> Comparação internacional: taxas de emigração e de imigração nos países da UE, 2024</t>
    </r>
  </si>
  <si>
    <r>
      <t>Quadro 1.1</t>
    </r>
    <r>
      <rPr>
        <b/>
        <sz val="9"/>
        <rFont val="Arial"/>
        <family val="2"/>
      </rPr>
      <t xml:space="preserve"> Indicadores sociais de contexto, 2024 ou último ano disponível</t>
    </r>
  </si>
  <si>
    <r>
      <t xml:space="preserve">Quadro 1.2 </t>
    </r>
    <r>
      <rPr>
        <b/>
        <sz val="9"/>
        <rFont val="Arial"/>
        <family val="2"/>
      </rPr>
      <t>Indicadores migratórios de contexto, 2024 ou último ano disponível</t>
    </r>
  </si>
  <si>
    <t xml:space="preserve">Três principais países de emigração (fluxos de saída) e de imigração (fluxos de entrada) nos últimos seis anos (2019-2024). </t>
  </si>
  <si>
    <t>Três principais países de emigração (fluxos de saída) e de imigração (fluxos de entrada) nos últimos seis anos (2019-2024).</t>
  </si>
  <si>
    <r>
      <t>Área (1000 km</t>
    </r>
    <r>
      <rPr>
        <vertAlign val="superscript"/>
        <sz val="8"/>
        <rFont val="Arial"/>
        <family val="2"/>
      </rPr>
      <t>2</t>
    </r>
    <r>
      <rPr>
        <sz val="8"/>
        <rFont val="Arial"/>
        <family val="2"/>
      </rPr>
      <t>, 2023)</t>
    </r>
  </si>
  <si>
    <t>População (milhões, 2024)</t>
  </si>
  <si>
    <r>
      <t>Densidade populacional (pessoas por km</t>
    </r>
    <r>
      <rPr>
        <vertAlign val="superscript"/>
        <sz val="8"/>
        <rFont val="Arial"/>
        <family val="2"/>
      </rPr>
      <t>2</t>
    </r>
    <r>
      <rPr>
        <sz val="8"/>
        <rFont val="Arial"/>
        <family val="2"/>
      </rPr>
      <t>, 2023)</t>
    </r>
  </si>
  <si>
    <t>População urbana (% do total, 2024)</t>
  </si>
  <si>
    <t>Crescimento populacional (% anual, 2024)</t>
  </si>
  <si>
    <t>População com 0-14 anos (% do total, 2024)</t>
  </si>
  <si>
    <t>População com 65 e mais anos (% do total, 2024)</t>
  </si>
  <si>
    <t>Fecundidade total (nascimentos por mulher, 2023)</t>
  </si>
  <si>
    <t>População ativa com ensino superior (% do total de população ativa, 2024)</t>
  </si>
  <si>
    <t>População ativa total (milhões, 2024)</t>
  </si>
  <si>
    <t>Desemprego total (% da população ativa total, 2024)</t>
  </si>
  <si>
    <t>Desemprego jovem (15-24 anos,% do desemprego total, 2024)</t>
  </si>
  <si>
    <t>Taxa de mortalidade infantil (mortes por 1000 nados-vivos, 2023)</t>
  </si>
  <si>
    <t>PIB (preços correntes, milhares de milhões de dólares, 2024)</t>
  </si>
  <si>
    <t>Crescimento do PIB (% anual, 2024)</t>
  </si>
  <si>
    <t>PIB per capita (preços correntes, milhares de dólares, 2024)</t>
  </si>
  <si>
    <t>9.7</t>
  </si>
  <si>
    <t>Número médio de anos de escolaridade (2023)</t>
  </si>
  <si>
    <t>Índice de desenvolvimento humano (2023)</t>
  </si>
  <si>
    <t>Posição no índice de desenvolvimento humano (2023)</t>
  </si>
  <si>
    <t>0.97</t>
  </si>
  <si>
    <t>Quadro elaborado pelo Observatório da Emigração, valores de World Bank, DataBank, World Development Indicators, atualizado em 27/10/2025, e de United Nations Development Programme (UNDP) (para anos de escolaridade e índice de desenvolvimento humano).</t>
  </si>
  <si>
    <t>Quadro elaborado pelo Observatório da Emigração, valores de: United Nations, Department of Economic and Social Affairs, Population Division (2024). Trends in International Migrant Stock: The 2024 edition (número de emigrantes e de imigrantes); World Bank, Migration and Remittances Data, Annual Remittances Data (remessas).</t>
  </si>
  <si>
    <t>Número de emigrantes a residir no estrangeiro (milhares, 2024)</t>
  </si>
  <si>
    <t>Número de emigrantes a residir no estrangeiro em percentagem da população do país de origem (2024)</t>
  </si>
  <si>
    <t>Número de imigrantes (milhares, 2024)</t>
  </si>
  <si>
    <t>Número de imigrantes em percentagem da população do país de destino (2024)</t>
  </si>
  <si>
    <t>Remessas entradas em percentagem do PIB (2024)</t>
  </si>
  <si>
    <t>Entrada de remessas (preços correntes, milhões de dólares, 2024)</t>
  </si>
  <si>
    <t>Saídas de remessas (preços correntes, milhões de dólares, 2024)</t>
  </si>
  <si>
    <t>http://www.observatorioemigracao.pt/np4/10517</t>
  </si>
  <si>
    <t>27 de outubro de 2025.</t>
  </si>
  <si>
    <t>Índia</t>
  </si>
  <si>
    <t>México</t>
  </si>
  <si>
    <t>Federação Russa</t>
  </si>
  <si>
    <t>República Árabe da Síria</t>
  </si>
  <si>
    <t>Venezuela (República Bolivariana da)</t>
  </si>
  <si>
    <t>Filipinas</t>
  </si>
  <si>
    <t>Paquistão</t>
  </si>
  <si>
    <t>Egito</t>
  </si>
  <si>
    <t>Mianmar</t>
  </si>
  <si>
    <t>Estado da Palestina</t>
  </si>
  <si>
    <t>Sudão</t>
  </si>
  <si>
    <t>Indonésia</t>
  </si>
  <si>
    <t>Vietname</t>
  </si>
  <si>
    <t>Colômbia</t>
  </si>
  <si>
    <t>Marrocos</t>
  </si>
  <si>
    <t>Estados Unidos da América</t>
  </si>
  <si>
    <t>Turquia</t>
  </si>
  <si>
    <t>Cazaquistão</t>
  </si>
  <si>
    <t>Iémen</t>
  </si>
  <si>
    <t>Malásia</t>
  </si>
  <si>
    <t>Iraque</t>
  </si>
  <si>
    <t>Usbequistão</t>
  </si>
  <si>
    <t>República Democrática do Congo</t>
  </si>
  <si>
    <t>Nigéria</t>
  </si>
  <si>
    <t>República da Coreia</t>
  </si>
  <si>
    <t>Somália</t>
  </si>
  <si>
    <t>Argélia</t>
  </si>
  <si>
    <t>Irão (República Islâmica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</si>
</sst>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000"/>
  </numFmts>
  <fonts count="4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b/>
      <sz val="9"/>
      <color indexed="60"/>
      <name val="Arial"/>
      <family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11"/>
      <name val="Calibri"/>
      <family val="2"/>
      <scheme val="minor"/>
    </font>
    <font>
      <b/>
      <sz val="8"/>
      <color rgb="FFC00000"/>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
      <b/>
      <sz val="8"/>
      <color rgb="FFC00000"/>
      <name val="Wingdings 3"/>
      <family val="1"/>
      <charset val="2"/>
    </font>
    <font>
      <sz val="8"/>
      <color rgb="FFFF0000"/>
      <name val="Arial"/>
      <family val="2"/>
    </font>
    <font>
      <b/>
      <sz val="9"/>
      <color theme="9"/>
      <name val="Arial"/>
      <family val="2"/>
    </font>
    <font>
      <sz val="8"/>
      <color theme="9"/>
      <name val="Arial"/>
      <family val="2"/>
    </font>
    <font>
      <b/>
      <sz val="8"/>
      <color theme="9"/>
      <name val="Arial"/>
      <family val="2"/>
    </font>
    <font>
      <sz val="10"/>
      <color indexed="8"/>
      <name val="MS Sans Serif"/>
      <family val="2"/>
    </font>
    <font>
      <i/>
      <sz val="8"/>
      <name val="Arial"/>
      <family val="2"/>
    </font>
    <font>
      <vertAlign val="superscrip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9">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indexed="64"/>
      </left>
      <right/>
      <top style="thin">
        <color theme="4" tint="0.79998168889431442"/>
      </top>
      <bottom style="medium">
        <color indexed="64"/>
      </bottom>
      <diagonal/>
    </border>
    <border>
      <left/>
      <right style="thin">
        <color indexed="64"/>
      </right>
      <top style="thin">
        <color theme="4" tint="0.79998168889431442"/>
      </top>
      <bottom style="medium">
        <color indexed="64"/>
      </bottom>
      <diagonal/>
    </border>
    <border>
      <left/>
      <right/>
      <top/>
      <bottom style="thin">
        <color theme="4" tint="0.79998168889431442"/>
      </bottom>
      <diagonal/>
    </border>
    <border>
      <left/>
      <right/>
      <top style="thin">
        <color theme="4" tint="0.79998168889431442"/>
      </top>
      <bottom style="thin">
        <color indexed="64"/>
      </bottom>
      <diagonal/>
    </border>
    <border>
      <left/>
      <right/>
      <top style="thin">
        <color theme="4" tint="0.79998168889431442"/>
      </top>
      <bottom/>
      <diagonal/>
    </border>
    <border>
      <left style="thin">
        <color indexed="64"/>
      </left>
      <right/>
      <top style="thin">
        <color theme="4" tint="0.79998168889431442"/>
      </top>
      <bottom/>
      <diagonal/>
    </border>
    <border>
      <left/>
      <right style="thin">
        <color indexed="64"/>
      </right>
      <top style="thin">
        <color theme="4" tint="0.79998168889431442"/>
      </top>
      <bottom/>
      <diagonal/>
    </border>
    <border>
      <left/>
      <right/>
      <top style="thin">
        <color theme="4" tint="0.79995117038483843"/>
      </top>
      <bottom style="thin">
        <color theme="4" tint="0.79998168889431442"/>
      </bottom>
      <diagonal/>
    </border>
  </borders>
  <cellStyleXfs count="11">
    <xf numFmtId="0" fontId="0" fillId="0" borderId="0"/>
    <xf numFmtId="0" fontId="17" fillId="0" borderId="0" applyNumberFormat="0" applyFill="0" applyBorder="0" applyAlignment="0" applyProtection="0"/>
    <xf numFmtId="0" fontId="24" fillId="0" borderId="0"/>
    <xf numFmtId="0" fontId="25" fillId="0" borderId="0"/>
    <xf numFmtId="0" fontId="24" fillId="0" borderId="0"/>
    <xf numFmtId="0" fontId="22" fillId="0" borderId="0" applyNumberFormat="0" applyFill="0" applyBorder="0" applyProtection="0">
      <alignment horizontal="left" vertical="center" wrapText="1"/>
    </xf>
    <xf numFmtId="166" fontId="22" fillId="0" borderId="1" applyFill="0" applyProtection="0">
      <alignment horizontal="right" vertical="center" wrapText="1"/>
    </xf>
    <xf numFmtId="168" fontId="22" fillId="0" borderId="0" applyFill="0" applyBorder="0" applyProtection="0">
      <alignment horizontal="right" vertical="center" wrapText="1"/>
    </xf>
    <xf numFmtId="167" fontId="22" fillId="0" borderId="2" applyFill="0" applyProtection="0">
      <alignment horizontal="right" vertical="center" wrapText="1"/>
    </xf>
    <xf numFmtId="169" fontId="22" fillId="0" borderId="3" applyFill="0" applyProtection="0">
      <alignment horizontal="right" vertical="center" wrapText="1"/>
    </xf>
    <xf numFmtId="0" fontId="42" fillId="0" borderId="0"/>
  </cellStyleXfs>
  <cellXfs count="374">
    <xf numFmtId="0" fontId="0" fillId="0" borderId="0" xfId="0"/>
    <xf numFmtId="3" fontId="25" fillId="0" borderId="0" xfId="0" applyNumberFormat="1" applyFont="1" applyAlignment="1">
      <alignment vertical="center"/>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vertical="center" indent="1"/>
    </xf>
    <xf numFmtId="0" fontId="0" fillId="0" borderId="0" xfId="0" applyAlignment="1">
      <alignment horizontal="left" indent="1"/>
    </xf>
    <xf numFmtId="3" fontId="25" fillId="0" borderId="0" xfId="0" applyNumberFormat="1" applyFont="1" applyAlignment="1">
      <alignment horizontal="left" vertical="center" indent="1"/>
    </xf>
    <xf numFmtId="0" fontId="26" fillId="0" borderId="0" xfId="0" applyFont="1" applyAlignment="1">
      <alignment horizontal="left" vertical="center" indent="1"/>
    </xf>
    <xf numFmtId="3" fontId="27" fillId="0" borderId="0" xfId="0" applyNumberFormat="1" applyFont="1" applyAlignment="1">
      <alignment horizontal="left" indent="1"/>
    </xf>
    <xf numFmtId="0" fontId="28" fillId="0" borderId="0" xfId="0" applyFont="1" applyAlignment="1">
      <alignment horizontal="left" indent="1"/>
    </xf>
    <xf numFmtId="3" fontId="25" fillId="0" borderId="0" xfId="0" applyNumberFormat="1" applyFont="1" applyAlignment="1">
      <alignment horizontal="left" indent="1"/>
    </xf>
    <xf numFmtId="14" fontId="25" fillId="0" borderId="0" xfId="0" applyNumberFormat="1"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0" fillId="0" borderId="0" xfId="0" applyAlignment="1">
      <alignment horizontal="left" vertical="center"/>
    </xf>
    <xf numFmtId="3" fontId="25" fillId="0" borderId="0" xfId="0" applyNumberFormat="1" applyFont="1"/>
    <xf numFmtId="3" fontId="27" fillId="0" borderId="0" xfId="0" applyNumberFormat="1" applyFont="1" applyAlignment="1">
      <alignment horizontal="right" vertical="center"/>
    </xf>
    <xf numFmtId="3" fontId="25" fillId="0" borderId="0" xfId="0" applyNumberFormat="1" applyFont="1" applyAlignment="1">
      <alignment horizontal="right" vertical="center"/>
    </xf>
    <xf numFmtId="3" fontId="29" fillId="0" borderId="0" xfId="0" applyNumberFormat="1" applyFont="1" applyAlignment="1">
      <alignment horizontal="right" vertical="center"/>
    </xf>
    <xf numFmtId="0" fontId="0" fillId="3" borderId="0" xfId="0" applyFill="1"/>
    <xf numFmtId="3" fontId="25" fillId="3" borderId="0" xfId="0" applyNumberFormat="1" applyFont="1" applyFill="1" applyAlignment="1">
      <alignment vertical="center"/>
    </xf>
    <xf numFmtId="0" fontId="25" fillId="3" borderId="0" xfId="0" applyFont="1" applyFill="1" applyAlignment="1">
      <alignment horizontal="left" vertical="center" wrapText="1"/>
    </xf>
    <xf numFmtId="3" fontId="30" fillId="3" borderId="0" xfId="0" applyNumberFormat="1" applyFont="1" applyFill="1" applyAlignment="1">
      <alignment horizontal="center" vertical="center"/>
    </xf>
    <xf numFmtId="3" fontId="30"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0" fontId="26" fillId="3" borderId="0" xfId="0" applyFont="1" applyFill="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31" fillId="0" borderId="0" xfId="0" applyFont="1" applyAlignment="1">
      <alignment horizontal="left" vertical="center" indent="1"/>
    </xf>
    <xf numFmtId="0" fontId="32" fillId="0" borderId="0" xfId="1" applyFont="1" applyBorder="1" applyAlignment="1">
      <alignment horizontal="right" vertical="center" indent="1"/>
    </xf>
    <xf numFmtId="0" fontId="32" fillId="0" borderId="0" xfId="0" applyFont="1" applyAlignment="1">
      <alignment horizontal="left" vertical="top"/>
    </xf>
    <xf numFmtId="0" fontId="32" fillId="0" borderId="0" xfId="1" applyFont="1" applyFill="1" applyAlignment="1">
      <alignment horizontal="left" vertical="top"/>
    </xf>
    <xf numFmtId="0" fontId="32" fillId="0" borderId="0" xfId="0" applyFont="1" applyAlignment="1">
      <alignment horizontal="left" vertical="top" indent="1"/>
    </xf>
    <xf numFmtId="1" fontId="16" fillId="0" borderId="4" xfId="0" applyNumberFormat="1" applyFont="1" applyBorder="1" applyAlignment="1" applyProtection="1">
      <alignment horizontal="center" vertical="center" wrapText="1"/>
      <protection locked="0"/>
    </xf>
    <xf numFmtId="0" fontId="17" fillId="0" borderId="0" xfId="0" applyFont="1" applyAlignment="1">
      <alignment horizontal="left" vertical="center" indent="1"/>
    </xf>
    <xf numFmtId="3" fontId="27" fillId="0" borderId="0" xfId="0" applyNumberFormat="1" applyFont="1" applyAlignment="1">
      <alignment horizontal="left"/>
    </xf>
    <xf numFmtId="3" fontId="25" fillId="0" borderId="0" xfId="0" applyNumberFormat="1" applyFont="1" applyAlignment="1">
      <alignment horizontal="right" vertical="center" indent="1"/>
    </xf>
    <xf numFmtId="3" fontId="16" fillId="0" borderId="7" xfId="0" applyNumberFormat="1" applyFont="1" applyBorder="1" applyAlignment="1">
      <alignment horizontal="center" vertical="center" wrapText="1"/>
    </xf>
    <xf numFmtId="3" fontId="16" fillId="3" borderId="4" xfId="0" applyNumberFormat="1" applyFont="1" applyFill="1" applyBorder="1" applyAlignment="1" applyProtection="1">
      <alignment horizontal="center" vertical="center" wrapText="1"/>
      <protection locked="0"/>
    </xf>
    <xf numFmtId="1" fontId="16" fillId="3" borderId="4" xfId="0" applyNumberFormat="1" applyFont="1" applyFill="1" applyBorder="1" applyAlignment="1" applyProtection="1">
      <alignment horizontal="left" vertical="center" wrapText="1" indent="1"/>
      <protection locked="0"/>
    </xf>
    <xf numFmtId="3" fontId="27" fillId="3" borderId="4" xfId="0" applyNumberFormat="1" applyFont="1" applyFill="1" applyBorder="1" applyAlignment="1">
      <alignment horizontal="left" vertical="center" indent="1"/>
    </xf>
    <xf numFmtId="1" fontId="17" fillId="0" borderId="0" xfId="0" applyNumberFormat="1" applyFont="1" applyAlignment="1">
      <alignment horizontal="center" vertical="center"/>
    </xf>
    <xf numFmtId="3" fontId="16" fillId="0" borderId="12"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7" fillId="3" borderId="0" xfId="0" applyFont="1" applyFill="1" applyAlignment="1">
      <alignment horizontal="right" vertical="top" indent="1"/>
    </xf>
    <xf numFmtId="3" fontId="25" fillId="0" borderId="0" xfId="0" applyNumberFormat="1" applyFont="1" applyAlignment="1">
      <alignment horizontal="right" vertical="center" wrapText="1" indent="1"/>
    </xf>
    <xf numFmtId="0" fontId="0" fillId="0" borderId="0" xfId="0" applyAlignment="1">
      <alignment horizontal="right" vertical="center" wrapText="1" indent="1"/>
    </xf>
    <xf numFmtId="1" fontId="16" fillId="3" borderId="4" xfId="0" applyNumberFormat="1" applyFont="1" applyFill="1" applyBorder="1" applyAlignment="1" applyProtection="1">
      <alignment horizontal="center" vertical="center" wrapText="1"/>
      <protection locked="0"/>
    </xf>
    <xf numFmtId="3"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20" fillId="0" borderId="0" xfId="0" applyNumberFormat="1" applyFont="1" applyAlignment="1">
      <alignment horizontal="left" vertical="center" indent="1"/>
    </xf>
    <xf numFmtId="3" fontId="16" fillId="0" borderId="2" xfId="0" applyNumberFormat="1" applyFont="1" applyBorder="1" applyAlignment="1">
      <alignment horizontal="center" vertical="center" wrapText="1"/>
    </xf>
    <xf numFmtId="0" fontId="17" fillId="0" borderId="0" xfId="0" applyFont="1" applyAlignment="1">
      <alignment horizontal="left" vertical="center"/>
    </xf>
    <xf numFmtId="3" fontId="16" fillId="3" borderId="0" xfId="0" applyNumberFormat="1" applyFont="1" applyFill="1" applyAlignment="1">
      <alignment horizontal="left" vertical="center" indent="1"/>
    </xf>
    <xf numFmtId="3" fontId="16" fillId="3" borderId="0" xfId="0" applyNumberFormat="1" applyFont="1" applyFill="1" applyAlignment="1">
      <alignment horizontal="left" vertical="center"/>
    </xf>
    <xf numFmtId="3" fontId="16" fillId="0" borderId="0" xfId="0" applyNumberFormat="1" applyFont="1" applyAlignment="1">
      <alignment horizontal="left" vertical="center"/>
    </xf>
    <xf numFmtId="0" fontId="27" fillId="0" borderId="9" xfId="0" applyFont="1" applyBorder="1" applyAlignment="1">
      <alignment horizontal="center" vertical="center"/>
    </xf>
    <xf numFmtId="3" fontId="16" fillId="0" borderId="11" xfId="0" applyNumberFormat="1" applyFont="1" applyBorder="1" applyAlignment="1" applyProtection="1">
      <alignment horizontal="center" vertical="center" wrapText="1"/>
      <protection locked="0"/>
    </xf>
    <xf numFmtId="0" fontId="27" fillId="0" borderId="10" xfId="0" applyFont="1" applyBorder="1" applyAlignment="1">
      <alignment horizontal="center" vertical="center"/>
    </xf>
    <xf numFmtId="3" fontId="16" fillId="0" borderId="10" xfId="0" applyNumberFormat="1" applyFont="1" applyBorder="1" applyAlignment="1" applyProtection="1">
      <alignment horizontal="center" vertical="center" wrapText="1"/>
      <protection locked="0"/>
    </xf>
    <xf numFmtId="0" fontId="0" fillId="0" borderId="0" xfId="0" applyAlignment="1">
      <alignment vertical="center" wrapText="1"/>
    </xf>
    <xf numFmtId="3" fontId="25" fillId="0" borderId="0" xfId="0" applyNumberFormat="1" applyFont="1" applyAlignment="1">
      <alignment vertical="center" wrapText="1"/>
    </xf>
    <xf numFmtId="165" fontId="25" fillId="0" borderId="0" xfId="0" applyNumberFormat="1" applyFont="1" applyAlignment="1">
      <alignment horizontal="right" vertical="center" indent="8"/>
    </xf>
    <xf numFmtId="165" fontId="17" fillId="0" borderId="0" xfId="0" applyNumberFormat="1" applyFont="1" applyAlignment="1">
      <alignment horizontal="right" vertical="center" indent="8"/>
    </xf>
    <xf numFmtId="3" fontId="17" fillId="0" borderId="0" xfId="0" applyNumberFormat="1" applyFont="1" applyAlignment="1">
      <alignment horizontal="right" vertical="center" indent="4"/>
    </xf>
    <xf numFmtId="3" fontId="16" fillId="0" borderId="8" xfId="0" applyNumberFormat="1" applyFont="1" applyBorder="1" applyAlignment="1">
      <alignment horizontal="center" vertical="center" wrapText="1"/>
    </xf>
    <xf numFmtId="3" fontId="17" fillId="0" borderId="0" xfId="1" applyNumberFormat="1" applyFill="1" applyBorder="1" applyAlignment="1">
      <alignment horizontal="left" vertical="top" wrapText="1"/>
    </xf>
    <xf numFmtId="0" fontId="17" fillId="0" borderId="0" xfId="1" applyFill="1" applyBorder="1" applyAlignment="1">
      <alignment horizontal="left" vertical="top" wrapText="1"/>
    </xf>
    <xf numFmtId="3" fontId="25" fillId="0" borderId="0" xfId="0" applyNumberFormat="1" applyFont="1" applyAlignment="1">
      <alignment horizontal="left"/>
    </xf>
    <xf numFmtId="0" fontId="26" fillId="0" borderId="0" xfId="0" applyFont="1"/>
    <xf numFmtId="0" fontId="25" fillId="0" borderId="0" xfId="0" applyFont="1" applyAlignment="1">
      <alignment horizontal="left"/>
    </xf>
    <xf numFmtId="0" fontId="25" fillId="0" borderId="0" xfId="0" applyFont="1" applyAlignment="1">
      <alignment horizontal="left" vertical="center" indent="1"/>
    </xf>
    <xf numFmtId="0" fontId="25" fillId="0" borderId="0" xfId="0" applyFont="1" applyAlignment="1">
      <alignment horizontal="left" vertical="center" wrapText="1"/>
    </xf>
    <xf numFmtId="3" fontId="25" fillId="0" borderId="0" xfId="0" applyNumberFormat="1" applyFont="1" applyAlignment="1">
      <alignment vertical="top"/>
    </xf>
    <xf numFmtId="0" fontId="17" fillId="0" borderId="0" xfId="0" applyFont="1" applyAlignment="1">
      <alignment horizontal="left" vertical="center" wrapText="1"/>
    </xf>
    <xf numFmtId="164" fontId="14" fillId="0" borderId="0" xfId="0" applyNumberFormat="1" applyFont="1"/>
    <xf numFmtId="0" fontId="14" fillId="3" borderId="0" xfId="0" applyFont="1" applyFill="1" applyAlignment="1">
      <alignment vertical="top"/>
    </xf>
    <xf numFmtId="3" fontId="13" fillId="0" borderId="0" xfId="0" applyNumberFormat="1" applyFont="1" applyAlignment="1">
      <alignment vertical="center"/>
    </xf>
    <xf numFmtId="3" fontId="13" fillId="3" borderId="0" xfId="0" applyNumberFormat="1" applyFont="1" applyFill="1" applyAlignment="1">
      <alignment vertical="center"/>
    </xf>
    <xf numFmtId="0" fontId="13" fillId="3" borderId="0" xfId="0" applyFont="1" applyFill="1"/>
    <xf numFmtId="0" fontId="13" fillId="0" borderId="0" xfId="0" applyFont="1"/>
    <xf numFmtId="0" fontId="13" fillId="0" borderId="0" xfId="0" applyFont="1" applyAlignment="1">
      <alignment horizontal="left" vertical="center" indent="1"/>
    </xf>
    <xf numFmtId="0" fontId="13" fillId="0" borderId="0" xfId="0" applyFont="1" applyAlignment="1">
      <alignment vertical="center"/>
    </xf>
    <xf numFmtId="3" fontId="13" fillId="0" borderId="0" xfId="0" applyNumberFormat="1" applyFont="1" applyAlignment="1">
      <alignment horizontal="right" vertical="center"/>
    </xf>
    <xf numFmtId="3" fontId="13" fillId="3" borderId="0" xfId="0" applyNumberFormat="1" applyFont="1" applyFill="1" applyAlignment="1">
      <alignment horizontal="right" vertical="center"/>
    </xf>
    <xf numFmtId="3" fontId="13" fillId="3" borderId="0" xfId="0" applyNumberFormat="1" applyFont="1" applyFill="1" applyAlignment="1">
      <alignment horizontal="right"/>
    </xf>
    <xf numFmtId="3" fontId="13" fillId="0" borderId="0" xfId="0" applyNumberFormat="1" applyFont="1" applyAlignment="1">
      <alignment horizontal="right"/>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3" fontId="38" fillId="0" borderId="0" xfId="0" applyNumberFormat="1" applyFont="1" applyAlignment="1">
      <alignment horizontal="right" vertical="center" indent="4"/>
    </xf>
    <xf numFmtId="164" fontId="25" fillId="0" borderId="0" xfId="0" applyNumberFormat="1" applyFont="1" applyAlignment="1">
      <alignment vertical="center"/>
    </xf>
    <xf numFmtId="0" fontId="17" fillId="0" borderId="0" xfId="0" applyFont="1" applyAlignment="1">
      <alignment vertical="center" wrapText="1"/>
    </xf>
    <xf numFmtId="0" fontId="27" fillId="0" borderId="3" xfId="0" applyFont="1" applyBorder="1" applyAlignment="1">
      <alignment horizontal="left" vertical="center" wrapText="1" indent="1"/>
    </xf>
    <xf numFmtId="3" fontId="16" fillId="0" borderId="3" xfId="0" quotePrefix="1" applyNumberFormat="1" applyFont="1" applyBorder="1" applyAlignment="1">
      <alignment horizontal="center" vertical="center" wrapText="1"/>
    </xf>
    <xf numFmtId="3" fontId="16" fillId="0" borderId="0" xfId="0" applyNumberFormat="1" applyFont="1" applyAlignment="1">
      <alignment horizontal="left" vertical="center" wrapText="1" indent="1"/>
    </xf>
    <xf numFmtId="164" fontId="17" fillId="0" borderId="0" xfId="0" applyNumberFormat="1" applyFont="1" applyAlignment="1">
      <alignment horizontal="center" vertical="center" wrapText="1"/>
    </xf>
    <xf numFmtId="3" fontId="16" fillId="0" borderId="8" xfId="0" applyNumberFormat="1" applyFont="1" applyBorder="1" applyAlignment="1">
      <alignment horizontal="left" vertical="center" wrapText="1" indent="1"/>
    </xf>
    <xf numFmtId="164" fontId="17" fillId="0" borderId="8" xfId="0" applyNumberFormat="1" applyFont="1" applyBorder="1" applyAlignment="1">
      <alignment horizontal="right" vertical="center" wrapText="1" indent="8"/>
    </xf>
    <xf numFmtId="3" fontId="16" fillId="0" borderId="8" xfId="0" applyNumberFormat="1" applyFont="1" applyBorder="1" applyAlignment="1">
      <alignment horizontal="left" vertical="center" indent="1"/>
    </xf>
    <xf numFmtId="164" fontId="17" fillId="0" borderId="8" xfId="0" applyNumberFormat="1" applyFont="1" applyBorder="1" applyAlignment="1">
      <alignment horizontal="right" vertical="center" indent="8"/>
    </xf>
    <xf numFmtId="0" fontId="8" fillId="0" borderId="0" xfId="0" applyFont="1"/>
    <xf numFmtId="164" fontId="8" fillId="0" borderId="0" xfId="0" applyNumberFormat="1" applyFont="1" applyAlignment="1">
      <alignment horizontal="center" vertical="center"/>
    </xf>
    <xf numFmtId="3" fontId="16" fillId="0" borderId="0" xfId="0" applyNumberFormat="1" applyFont="1" applyAlignment="1">
      <alignment horizontal="left" vertical="center" indent="1"/>
    </xf>
    <xf numFmtId="164" fontId="17" fillId="0" borderId="0" xfId="0" applyNumberFormat="1" applyFont="1" applyAlignment="1">
      <alignment horizontal="right" vertical="center" indent="8"/>
    </xf>
    <xf numFmtId="3" fontId="3" fillId="3" borderId="0" xfId="0" applyNumberFormat="1" applyFont="1" applyFill="1" applyAlignment="1">
      <alignment horizontal="center" vertical="center"/>
    </xf>
    <xf numFmtId="3" fontId="25" fillId="3" borderId="0" xfId="0" applyNumberFormat="1" applyFont="1" applyFill="1" applyAlignment="1">
      <alignment horizontal="center" vertical="center"/>
    </xf>
    <xf numFmtId="0" fontId="14" fillId="3" borderId="0" xfId="0" applyFont="1" applyFill="1" applyAlignment="1">
      <alignment horizontal="center" vertical="top"/>
    </xf>
    <xf numFmtId="0" fontId="25" fillId="3" borderId="0" xfId="0" applyFont="1" applyFill="1" applyAlignment="1">
      <alignment horizontal="center" vertical="center" wrapText="1"/>
    </xf>
    <xf numFmtId="0" fontId="0" fillId="3" borderId="0" xfId="0" applyFill="1" applyAlignment="1">
      <alignment horizontal="center"/>
    </xf>
    <xf numFmtId="165" fontId="40" fillId="0" borderId="0" xfId="0" applyNumberFormat="1" applyFont="1" applyAlignment="1">
      <alignment horizontal="right" vertical="center" indent="8"/>
    </xf>
    <xf numFmtId="0" fontId="35" fillId="0" borderId="0" xfId="0" applyFont="1" applyAlignment="1">
      <alignment horizontal="center"/>
    </xf>
    <xf numFmtId="3" fontId="18" fillId="0" borderId="0" xfId="10" applyNumberFormat="1" applyFont="1" applyAlignment="1">
      <alignment horizontal="right"/>
    </xf>
    <xf numFmtId="0" fontId="0" fillId="0" borderId="0" xfId="0" applyAlignment="1">
      <alignment horizontal="center"/>
    </xf>
    <xf numFmtId="0" fontId="5" fillId="0" borderId="0" xfId="0" applyFont="1" applyAlignment="1">
      <alignment horizontal="left" vertical="center" indent="1"/>
    </xf>
    <xf numFmtId="0" fontId="32" fillId="0" borderId="0" xfId="0" applyFont="1" applyAlignment="1">
      <alignment horizontal="left" vertical="center" indent="1"/>
    </xf>
    <xf numFmtId="165" fontId="41" fillId="0" borderId="0" xfId="0" applyNumberFormat="1" applyFont="1" applyAlignment="1">
      <alignment horizontal="right" vertical="center" indent="8"/>
    </xf>
    <xf numFmtId="0" fontId="40" fillId="0" borderId="0" xfId="0" applyFont="1"/>
    <xf numFmtId="165" fontId="40" fillId="0" borderId="0" xfId="0" applyNumberFormat="1" applyFont="1"/>
    <xf numFmtId="0" fontId="41" fillId="0" borderId="0" xfId="0" applyFont="1"/>
    <xf numFmtId="0" fontId="25" fillId="0" borderId="0" xfId="0" applyFont="1" applyAlignment="1">
      <alignment horizontal="right" vertical="center" indent="2"/>
    </xf>
    <xf numFmtId="3" fontId="9" fillId="0" borderId="0" xfId="0" applyNumberFormat="1" applyFont="1" applyAlignment="1" applyProtection="1">
      <alignment horizontal="left" vertical="center" indent="1"/>
      <protection locked="0"/>
    </xf>
    <xf numFmtId="164" fontId="17" fillId="0" borderId="0" xfId="0" applyNumberFormat="1" applyFont="1" applyAlignment="1">
      <alignment horizontal="right" vertical="center" indent="5"/>
    </xf>
    <xf numFmtId="3" fontId="9" fillId="0" borderId="0" xfId="0" applyNumberFormat="1" applyFont="1" applyAlignment="1">
      <alignment horizontal="left" vertical="center" indent="1"/>
    </xf>
    <xf numFmtId="3" fontId="13" fillId="0" borderId="0" xfId="0" applyNumberFormat="1" applyFont="1" applyAlignment="1">
      <alignment horizontal="left" vertical="center" indent="1"/>
    </xf>
    <xf numFmtId="3" fontId="6" fillId="0" borderId="0" xfId="0" applyNumberFormat="1" applyFont="1" applyAlignment="1">
      <alignment horizontal="left" vertical="center" indent="1"/>
    </xf>
    <xf numFmtId="0" fontId="32" fillId="0" borderId="0" xfId="0" applyFont="1" applyAlignment="1">
      <alignment horizontal="right" vertical="center" indent="2"/>
    </xf>
    <xf numFmtId="3" fontId="32" fillId="0" borderId="0" xfId="0" applyNumberFormat="1" applyFont="1" applyAlignment="1">
      <alignment horizontal="left" vertical="center" indent="1"/>
    </xf>
    <xf numFmtId="164" fontId="32" fillId="0" borderId="0" xfId="0" applyNumberFormat="1" applyFont="1" applyAlignment="1">
      <alignment horizontal="right" vertical="center" indent="5"/>
    </xf>
    <xf numFmtId="0" fontId="17" fillId="0" borderId="0" xfId="0" applyFont="1" applyAlignment="1">
      <alignment horizontal="right" vertical="center" indent="2"/>
    </xf>
    <xf numFmtId="3" fontId="16" fillId="0" borderId="0" xfId="0" applyNumberFormat="1" applyFont="1" applyAlignment="1" applyProtection="1">
      <alignment horizontal="center" vertical="center" wrapText="1"/>
      <protection locked="0"/>
    </xf>
    <xf numFmtId="1" fontId="16" fillId="0" borderId="0" xfId="0" applyNumberFormat="1" applyFont="1" applyAlignment="1" applyProtection="1">
      <alignment horizontal="left" vertical="center" wrapText="1" indent="1"/>
      <protection locked="0"/>
    </xf>
    <xf numFmtId="1" fontId="16" fillId="0" borderId="0" xfId="0" applyNumberFormat="1" applyFont="1" applyAlignment="1" applyProtection="1">
      <alignment horizontal="center" vertical="center" wrapText="1"/>
      <protection locked="0"/>
    </xf>
    <xf numFmtId="3" fontId="17" fillId="0" borderId="0" xfId="0" applyNumberFormat="1" applyFont="1" applyAlignment="1">
      <alignment vertical="center"/>
    </xf>
    <xf numFmtId="0" fontId="31" fillId="0" borderId="0" xfId="0" applyFont="1"/>
    <xf numFmtId="0" fontId="1" fillId="0" borderId="0" xfId="0" applyFont="1" applyAlignment="1">
      <alignment horizontal="left" vertical="center" wrapText="1"/>
    </xf>
    <xf numFmtId="3" fontId="17" fillId="0" borderId="25" xfId="0" applyNumberFormat="1" applyFont="1" applyBorder="1" applyAlignment="1">
      <alignment horizontal="left" vertical="center" indent="1"/>
    </xf>
    <xf numFmtId="164" fontId="17" fillId="0" borderId="26" xfId="0" applyNumberFormat="1" applyFont="1" applyBorder="1" applyAlignment="1">
      <alignment horizontal="right" vertical="center" indent="3"/>
    </xf>
    <xf numFmtId="164" fontId="17" fillId="0" borderId="27" xfId="0" applyNumberFormat="1" applyFont="1" applyBorder="1" applyAlignment="1">
      <alignment horizontal="right" vertical="center" indent="3"/>
    </xf>
    <xf numFmtId="164" fontId="17" fillId="0" borderId="25" xfId="0" applyNumberFormat="1" applyFont="1" applyBorder="1" applyAlignment="1">
      <alignment horizontal="right" vertical="center" indent="3"/>
    </xf>
    <xf numFmtId="164" fontId="17" fillId="0" borderId="28" xfId="0" applyNumberFormat="1" applyFont="1" applyBorder="1" applyAlignment="1">
      <alignment horizontal="right" vertical="center" indent="3"/>
    </xf>
    <xf numFmtId="164" fontId="17" fillId="0" borderId="25" xfId="0" applyNumberFormat="1" applyFont="1" applyBorder="1" applyAlignment="1">
      <alignment horizontal="right" vertical="center" indent="2"/>
    </xf>
    <xf numFmtId="3" fontId="17" fillId="0" borderId="25" xfId="0" applyNumberFormat="1" applyFont="1" applyBorder="1" applyAlignment="1">
      <alignment horizontal="left" vertical="center" wrapText="1" indent="1"/>
    </xf>
    <xf numFmtId="3" fontId="17" fillId="0" borderId="29" xfId="0" applyNumberFormat="1" applyFont="1" applyBorder="1" applyAlignment="1">
      <alignment horizontal="left" vertical="center" indent="1"/>
    </xf>
    <xf numFmtId="3" fontId="17" fillId="0" borderId="30" xfId="0" applyNumberFormat="1" applyFont="1" applyBorder="1" applyAlignment="1">
      <alignment horizontal="right" vertical="center" indent="3"/>
    </xf>
    <xf numFmtId="3" fontId="17" fillId="0" borderId="31" xfId="0" applyNumberFormat="1" applyFont="1" applyBorder="1" applyAlignment="1">
      <alignment horizontal="right" vertical="center" indent="3"/>
    </xf>
    <xf numFmtId="3" fontId="17" fillId="0" borderId="29" xfId="0" applyNumberFormat="1" applyFont="1" applyBorder="1" applyAlignment="1">
      <alignment horizontal="right" vertical="center" indent="3"/>
    </xf>
    <xf numFmtId="3" fontId="17" fillId="0" borderId="32" xfId="0" applyNumberFormat="1" applyFont="1" applyBorder="1" applyAlignment="1">
      <alignment horizontal="right" vertical="center" indent="3"/>
    </xf>
    <xf numFmtId="3" fontId="17" fillId="0" borderId="29" xfId="0" applyNumberFormat="1" applyFont="1" applyBorder="1" applyAlignment="1">
      <alignment horizontal="right" vertical="center" indent="2"/>
    </xf>
    <xf numFmtId="3" fontId="17" fillId="0" borderId="21" xfId="0" applyNumberFormat="1" applyFont="1" applyBorder="1" applyAlignment="1">
      <alignment horizontal="left" vertical="center" wrapText="1" indent="1"/>
    </xf>
    <xf numFmtId="164" fontId="17" fillId="0" borderId="22" xfId="0" applyNumberFormat="1" applyFont="1" applyBorder="1" applyAlignment="1">
      <alignment horizontal="right" vertical="center" wrapText="1" indent="3"/>
    </xf>
    <xf numFmtId="164" fontId="17" fillId="0" borderId="23"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3"/>
    </xf>
    <xf numFmtId="164" fontId="17" fillId="0" borderId="24" xfId="0" applyNumberFormat="1" applyFont="1" applyBorder="1" applyAlignment="1">
      <alignment horizontal="right" vertical="center" wrapText="1" indent="3"/>
    </xf>
    <xf numFmtId="164" fontId="17" fillId="0" borderId="21" xfId="0" applyNumberFormat="1" applyFont="1" applyBorder="1" applyAlignment="1">
      <alignment horizontal="right" vertical="center" wrapText="1" indent="2"/>
    </xf>
    <xf numFmtId="3" fontId="17" fillId="0" borderId="22" xfId="0" applyNumberFormat="1" applyFont="1" applyBorder="1" applyAlignment="1">
      <alignment horizontal="right" vertical="center" indent="2"/>
    </xf>
    <xf numFmtId="3" fontId="17" fillId="0" borderId="23" xfId="0" applyNumberFormat="1" applyFont="1" applyBorder="1" applyAlignment="1">
      <alignment horizontal="right" vertical="center" indent="2"/>
    </xf>
    <xf numFmtId="3" fontId="17" fillId="0" borderId="21" xfId="0" applyNumberFormat="1" applyFont="1" applyBorder="1" applyAlignment="1">
      <alignment horizontal="right" vertical="center" indent="2"/>
    </xf>
    <xf numFmtId="3" fontId="17" fillId="0" borderId="24" xfId="0" applyNumberFormat="1" applyFont="1" applyBorder="1" applyAlignment="1">
      <alignment horizontal="right" vertical="center" indent="2"/>
    </xf>
    <xf numFmtId="164" fontId="17" fillId="0" borderId="26" xfId="0" applyNumberFormat="1" applyFont="1" applyBorder="1" applyAlignment="1">
      <alignment horizontal="right" vertical="center" indent="2"/>
    </xf>
    <xf numFmtId="164" fontId="17" fillId="0" borderId="27" xfId="0" applyNumberFormat="1" applyFont="1" applyBorder="1" applyAlignment="1">
      <alignment horizontal="right" vertical="center" indent="2"/>
    </xf>
    <xf numFmtId="164" fontId="17" fillId="0" borderId="28" xfId="0" applyNumberFormat="1" applyFont="1" applyBorder="1" applyAlignment="1">
      <alignment horizontal="right" vertical="center" indent="2"/>
    </xf>
    <xf numFmtId="3" fontId="17" fillId="0" borderId="26" xfId="0" applyNumberFormat="1" applyFont="1" applyBorder="1" applyAlignment="1">
      <alignment horizontal="right" vertical="center" indent="2"/>
    </xf>
    <xf numFmtId="3" fontId="17" fillId="0" borderId="27" xfId="0" applyNumberFormat="1" applyFont="1" applyBorder="1" applyAlignment="1">
      <alignment horizontal="right" vertical="center" indent="2"/>
    </xf>
    <xf numFmtId="3" fontId="17" fillId="0" borderId="25" xfId="0" applyNumberFormat="1" applyFont="1" applyBorder="1" applyAlignment="1">
      <alignment horizontal="right" vertical="center" indent="2"/>
    </xf>
    <xf numFmtId="3" fontId="17" fillId="0" borderId="28" xfId="0" applyNumberFormat="1" applyFont="1" applyBorder="1" applyAlignment="1">
      <alignment horizontal="right" vertical="center" indent="2"/>
    </xf>
    <xf numFmtId="1" fontId="17" fillId="0" borderId="21" xfId="0" applyNumberFormat="1" applyFont="1" applyBorder="1" applyAlignment="1">
      <alignment horizontal="center" vertical="center" wrapText="1"/>
    </xf>
    <xf numFmtId="3" fontId="17" fillId="0" borderId="23"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4"/>
    </xf>
    <xf numFmtId="3" fontId="17" fillId="0" borderId="24" xfId="0" applyNumberFormat="1" applyFont="1" applyBorder="1" applyAlignment="1">
      <alignment horizontal="right" vertical="center" wrapText="1" indent="4"/>
    </xf>
    <xf numFmtId="3" fontId="17" fillId="0" borderId="21" xfId="0" applyNumberFormat="1" applyFont="1" applyBorder="1" applyAlignment="1">
      <alignment horizontal="right" vertical="center" wrapText="1" indent="1"/>
    </xf>
    <xf numFmtId="3" fontId="17" fillId="0" borderId="21" xfId="0" applyNumberFormat="1" applyFont="1" applyBorder="1" applyAlignment="1">
      <alignment vertical="center"/>
    </xf>
    <xf numFmtId="3" fontId="17" fillId="0" borderId="21" xfId="0" applyNumberFormat="1" applyFont="1" applyBorder="1" applyAlignment="1">
      <alignment horizontal="left" vertical="center"/>
    </xf>
    <xf numFmtId="1" fontId="17" fillId="0" borderId="25" xfId="0" applyNumberFormat="1" applyFont="1" applyBorder="1" applyAlignment="1">
      <alignment horizontal="center" vertical="center"/>
    </xf>
    <xf numFmtId="3" fontId="17" fillId="0" borderId="27" xfId="0" applyNumberFormat="1" applyFont="1" applyBorder="1" applyAlignment="1">
      <alignment horizontal="right" vertical="center" indent="4"/>
    </xf>
    <xf numFmtId="3" fontId="17" fillId="0" borderId="25" xfId="0" applyNumberFormat="1" applyFont="1" applyBorder="1" applyAlignment="1">
      <alignment horizontal="right" vertical="center" indent="4"/>
    </xf>
    <xf numFmtId="3" fontId="17" fillId="0" borderId="28" xfId="0" applyNumberFormat="1" applyFont="1" applyBorder="1" applyAlignment="1">
      <alignment horizontal="right" vertical="center" indent="4"/>
    </xf>
    <xf numFmtId="3" fontId="17" fillId="0" borderId="25" xfId="0" applyNumberFormat="1" applyFont="1" applyBorder="1" applyAlignment="1">
      <alignment horizontal="right" vertical="center" indent="1"/>
    </xf>
    <xf numFmtId="3" fontId="17" fillId="0" borderId="25" xfId="0" applyNumberFormat="1" applyFont="1" applyBorder="1" applyAlignment="1">
      <alignment vertical="center"/>
    </xf>
    <xf numFmtId="3" fontId="17" fillId="0" borderId="25" xfId="0" applyNumberFormat="1" applyFont="1" applyBorder="1" applyAlignment="1">
      <alignment horizontal="left" vertical="center"/>
    </xf>
    <xf numFmtId="1" fontId="17" fillId="0" borderId="28" xfId="0" applyNumberFormat="1" applyFont="1" applyBorder="1" applyAlignment="1">
      <alignment horizontal="center" vertical="center"/>
    </xf>
    <xf numFmtId="1" fontId="17" fillId="0" borderId="29" xfId="0" applyNumberFormat="1" applyFont="1" applyBorder="1" applyAlignment="1">
      <alignment horizontal="center" vertical="center"/>
    </xf>
    <xf numFmtId="3" fontId="17" fillId="0" borderId="31" xfId="0" applyNumberFormat="1" applyFont="1" applyBorder="1" applyAlignment="1">
      <alignment horizontal="right" vertical="center" indent="4"/>
    </xf>
    <xf numFmtId="3" fontId="17" fillId="0" borderId="29" xfId="0" applyNumberFormat="1" applyFont="1" applyBorder="1" applyAlignment="1">
      <alignment horizontal="right" vertical="center" indent="4"/>
    </xf>
    <xf numFmtId="3" fontId="17" fillId="0" borderId="32" xfId="0" applyNumberFormat="1" applyFont="1" applyBorder="1" applyAlignment="1">
      <alignment horizontal="right" vertical="center" indent="4"/>
    </xf>
    <xf numFmtId="3" fontId="17" fillId="0" borderId="31" xfId="0" applyNumberFormat="1" applyFont="1" applyBorder="1" applyAlignment="1">
      <alignment horizontal="right" vertical="center" indent="1"/>
    </xf>
    <xf numFmtId="3" fontId="17" fillId="0" borderId="29" xfId="0" applyNumberFormat="1" applyFont="1" applyBorder="1" applyAlignment="1">
      <alignment vertical="center"/>
    </xf>
    <xf numFmtId="3" fontId="17" fillId="0" borderId="29" xfId="0" applyNumberFormat="1" applyFont="1" applyBorder="1" applyAlignment="1">
      <alignment horizontal="right" vertical="center" indent="1"/>
    </xf>
    <xf numFmtId="0" fontId="11" fillId="0" borderId="25" xfId="0" applyFont="1" applyBorder="1" applyAlignment="1">
      <alignment horizontal="center" vertical="center"/>
    </xf>
    <xf numFmtId="3" fontId="17" fillId="0" borderId="27" xfId="0" applyNumberFormat="1" applyFont="1" applyBorder="1" applyAlignment="1">
      <alignment horizontal="center" vertical="center"/>
    </xf>
    <xf numFmtId="165" fontId="17" fillId="0" borderId="28" xfId="0" applyNumberFormat="1" applyFont="1" applyBorder="1" applyAlignment="1">
      <alignment horizontal="center" vertical="center"/>
    </xf>
    <xf numFmtId="3" fontId="11" fillId="0" borderId="25"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8" xfId="0" applyNumberFormat="1" applyFont="1" applyBorder="1" applyAlignment="1">
      <alignment horizontal="center" vertical="center"/>
    </xf>
    <xf numFmtId="164" fontId="17" fillId="0" borderId="25" xfId="0" applyNumberFormat="1" applyFont="1" applyBorder="1" applyAlignment="1">
      <alignment horizontal="center" vertical="center"/>
    </xf>
    <xf numFmtId="0" fontId="11" fillId="0" borderId="24" xfId="0" applyFont="1" applyBorder="1" applyAlignment="1">
      <alignment horizontal="center" vertical="center"/>
    </xf>
    <xf numFmtId="3" fontId="17" fillId="0" borderId="23" xfId="0" applyNumberFormat="1" applyFont="1" applyBorder="1" applyAlignment="1">
      <alignment horizontal="center" vertical="center"/>
    </xf>
    <xf numFmtId="165" fontId="17" fillId="0" borderId="24" xfId="0" applyNumberFormat="1" applyFont="1" applyBorder="1" applyAlignment="1">
      <alignment horizontal="center" vertical="center"/>
    </xf>
    <xf numFmtId="3" fontId="11" fillId="0" borderId="21" xfId="0" applyNumberFormat="1" applyFont="1" applyBorder="1" applyAlignment="1">
      <alignment horizontal="center" vertical="center"/>
    </xf>
    <xf numFmtId="164" fontId="11" fillId="0" borderId="21" xfId="0" applyNumberFormat="1" applyFont="1" applyBorder="1" applyAlignment="1">
      <alignment horizontal="center" vertical="center"/>
    </xf>
    <xf numFmtId="164" fontId="11" fillId="0" borderId="24" xfId="0" applyNumberFormat="1" applyFont="1" applyBorder="1" applyAlignment="1">
      <alignment horizontal="center" vertical="center"/>
    </xf>
    <xf numFmtId="164" fontId="17" fillId="0" borderId="21" xfId="0" applyNumberFormat="1" applyFont="1" applyBorder="1" applyAlignment="1">
      <alignment horizontal="center" vertical="center"/>
    </xf>
    <xf numFmtId="0" fontId="11" fillId="0" borderId="29" xfId="0" applyFont="1" applyBorder="1" applyAlignment="1">
      <alignment horizontal="center" vertical="center"/>
    </xf>
    <xf numFmtId="165" fontId="17" fillId="0" borderId="32" xfId="0" applyNumberFormat="1" applyFont="1" applyBorder="1" applyAlignment="1">
      <alignment horizontal="center" vertical="center"/>
    </xf>
    <xf numFmtId="3" fontId="11" fillId="0" borderId="29" xfId="0" applyNumberFormat="1" applyFont="1" applyBorder="1" applyAlignment="1">
      <alignment horizontal="center" vertical="center"/>
    </xf>
    <xf numFmtId="164" fontId="11" fillId="0" borderId="29" xfId="0" applyNumberFormat="1" applyFont="1" applyBorder="1" applyAlignment="1">
      <alignment horizontal="center" vertical="center"/>
    </xf>
    <xf numFmtId="164" fontId="11" fillId="0" borderId="32" xfId="0" applyNumberFormat="1" applyFont="1" applyBorder="1" applyAlignment="1">
      <alignment horizontal="center" vertical="center"/>
    </xf>
    <xf numFmtId="164" fontId="17" fillId="0" borderId="29" xfId="0" applyNumberFormat="1" applyFont="1" applyBorder="1" applyAlignment="1">
      <alignment horizontal="center" vertical="center"/>
    </xf>
    <xf numFmtId="3" fontId="17" fillId="0" borderId="33" xfId="0" applyNumberFormat="1" applyFont="1" applyBorder="1" applyAlignment="1">
      <alignment horizontal="left" vertical="center" wrapText="1" indent="1"/>
    </xf>
    <xf numFmtId="9" fontId="17" fillId="0" borderId="33" xfId="0" applyNumberFormat="1" applyFont="1" applyBorder="1" applyAlignment="1">
      <alignment horizontal="right" vertical="center" wrapText="1" indent="8"/>
    </xf>
    <xf numFmtId="9" fontId="17" fillId="0" borderId="25" xfId="0" applyNumberFormat="1" applyFont="1" applyBorder="1" applyAlignment="1">
      <alignment horizontal="right" vertical="center" wrapText="1" indent="8"/>
    </xf>
    <xf numFmtId="3" fontId="17" fillId="0" borderId="34" xfId="0" applyNumberFormat="1" applyFont="1" applyBorder="1" applyAlignment="1">
      <alignment horizontal="left" vertical="center" wrapText="1" indent="1"/>
    </xf>
    <xf numFmtId="164" fontId="8" fillId="0" borderId="34" xfId="0" applyNumberFormat="1" applyFont="1" applyBorder="1" applyAlignment="1">
      <alignment horizontal="center" vertical="center"/>
    </xf>
    <xf numFmtId="3" fontId="17" fillId="0" borderId="33" xfId="0" applyNumberFormat="1" applyFont="1" applyBorder="1" applyAlignment="1">
      <alignment horizontal="left" vertical="center" indent="1"/>
    </xf>
    <xf numFmtId="9" fontId="17" fillId="0" borderId="33" xfId="0" applyNumberFormat="1" applyFont="1" applyBorder="1" applyAlignment="1">
      <alignment horizontal="right" vertical="center" indent="8"/>
    </xf>
    <xf numFmtId="9" fontId="17" fillId="0" borderId="25" xfId="0" applyNumberFormat="1" applyFont="1" applyBorder="1" applyAlignment="1">
      <alignment horizontal="right" vertical="center" indent="8"/>
    </xf>
    <xf numFmtId="3" fontId="17" fillId="0" borderId="34" xfId="0" applyNumberFormat="1" applyFont="1" applyBorder="1" applyAlignment="1">
      <alignment horizontal="left" vertical="center" indent="1"/>
    </xf>
    <xf numFmtId="164" fontId="8" fillId="0" borderId="29" xfId="0" applyNumberFormat="1" applyFont="1" applyBorder="1" applyAlignment="1">
      <alignment horizontal="center" vertical="center"/>
    </xf>
    <xf numFmtId="0" fontId="17" fillId="0" borderId="21" xfId="0" applyFont="1" applyBorder="1" applyAlignment="1">
      <alignment horizontal="right" vertical="center" indent="2"/>
    </xf>
    <xf numFmtId="3" fontId="17" fillId="0" borderId="21" xfId="0" applyNumberFormat="1" applyFont="1" applyBorder="1" applyAlignment="1" applyProtection="1">
      <alignment horizontal="left" vertical="center" indent="1"/>
      <protection locked="0"/>
    </xf>
    <xf numFmtId="164" fontId="17" fillId="0" borderId="21" xfId="0" applyNumberFormat="1" applyFont="1" applyBorder="1" applyAlignment="1">
      <alignment horizontal="right" vertical="center" indent="5"/>
    </xf>
    <xf numFmtId="0" fontId="17" fillId="0" borderId="25" xfId="0" applyFont="1" applyBorder="1" applyAlignment="1">
      <alignment horizontal="right" vertical="center" indent="2"/>
    </xf>
    <xf numFmtId="164" fontId="17" fillId="0" borderId="25" xfId="0" applyNumberFormat="1" applyFont="1" applyBorder="1" applyAlignment="1">
      <alignment horizontal="right" vertical="center" indent="5"/>
    </xf>
    <xf numFmtId="0" fontId="32" fillId="0" borderId="25" xfId="0" applyFont="1" applyBorder="1" applyAlignment="1">
      <alignment horizontal="right" vertical="center" indent="2"/>
    </xf>
    <xf numFmtId="3" fontId="32" fillId="0" borderId="25" xfId="0" applyNumberFormat="1" applyFont="1" applyBorder="1" applyAlignment="1">
      <alignment horizontal="left" vertical="center" indent="1"/>
    </xf>
    <xf numFmtId="164" fontId="32" fillId="0" borderId="25" xfId="0" applyNumberFormat="1" applyFont="1" applyBorder="1" applyAlignment="1">
      <alignment horizontal="right" vertical="center" indent="5"/>
    </xf>
    <xf numFmtId="0" fontId="17" fillId="0" borderId="29" xfId="0" applyFont="1" applyBorder="1" applyAlignment="1">
      <alignment horizontal="right" vertical="center" indent="2"/>
    </xf>
    <xf numFmtId="164" fontId="17" fillId="0" borderId="29" xfId="0" applyNumberFormat="1" applyFont="1" applyBorder="1" applyAlignment="1">
      <alignment horizontal="right" vertical="center" indent="5"/>
    </xf>
    <xf numFmtId="0" fontId="17" fillId="0" borderId="21" xfId="0" applyFont="1" applyBorder="1" applyAlignment="1">
      <alignment horizontal="left" vertical="center" indent="1"/>
    </xf>
    <xf numFmtId="165" fontId="17" fillId="0" borderId="21" xfId="0" applyNumberFormat="1" applyFont="1" applyBorder="1" applyAlignment="1">
      <alignment horizontal="right" vertical="center" indent="8"/>
    </xf>
    <xf numFmtId="0" fontId="17" fillId="0" borderId="25" xfId="0" applyFont="1" applyBorder="1" applyAlignment="1">
      <alignment horizontal="left" vertical="center" indent="1"/>
    </xf>
    <xf numFmtId="165" fontId="17" fillId="0" borderId="25" xfId="0" applyNumberFormat="1" applyFont="1" applyBorder="1" applyAlignment="1">
      <alignment horizontal="right" vertical="center" indent="8"/>
    </xf>
    <xf numFmtId="0" fontId="32" fillId="0" borderId="25" xfId="0" applyFont="1" applyBorder="1" applyAlignment="1">
      <alignment horizontal="left" vertical="center" indent="1"/>
    </xf>
    <xf numFmtId="165" fontId="32" fillId="0" borderId="25" xfId="0" applyNumberFormat="1" applyFont="1" applyBorder="1" applyAlignment="1">
      <alignment horizontal="right" vertical="center" indent="8"/>
    </xf>
    <xf numFmtId="0" fontId="17" fillId="0" borderId="29" xfId="0" applyFont="1" applyBorder="1" applyAlignment="1">
      <alignment horizontal="left" vertical="center" indent="1"/>
    </xf>
    <xf numFmtId="165" fontId="17" fillId="0" borderId="29" xfId="0" applyNumberFormat="1" applyFont="1" applyBorder="1" applyAlignment="1">
      <alignment horizontal="right" vertical="center" indent="8"/>
    </xf>
    <xf numFmtId="1" fontId="17" fillId="0" borderId="35" xfId="0" applyNumberFormat="1" applyFont="1" applyBorder="1" applyAlignment="1">
      <alignment horizontal="center" vertical="center"/>
    </xf>
    <xf numFmtId="3" fontId="17" fillId="0" borderId="36" xfId="0" applyNumberFormat="1" applyFont="1" applyBorder="1" applyAlignment="1">
      <alignment horizontal="right" vertical="center" indent="4"/>
    </xf>
    <xf numFmtId="3" fontId="17" fillId="0" borderId="35" xfId="0" applyNumberFormat="1" applyFont="1" applyBorder="1" applyAlignment="1">
      <alignment horizontal="right" vertical="center" indent="4"/>
    </xf>
    <xf numFmtId="3" fontId="17" fillId="0" borderId="37" xfId="0" applyNumberFormat="1" applyFont="1" applyBorder="1" applyAlignment="1">
      <alignment horizontal="right" vertical="center" indent="4"/>
    </xf>
    <xf numFmtId="3" fontId="17" fillId="0" borderId="35" xfId="0" applyNumberFormat="1" applyFont="1" applyBorder="1" applyAlignment="1">
      <alignment horizontal="right" vertical="center" indent="1"/>
    </xf>
    <xf numFmtId="3" fontId="17" fillId="0" borderId="35" xfId="0" applyNumberFormat="1" applyFont="1" applyBorder="1" applyAlignment="1">
      <alignment vertical="center"/>
    </xf>
    <xf numFmtId="3" fontId="1" fillId="0" borderId="27" xfId="0" applyNumberFormat="1" applyFont="1" applyBorder="1" applyAlignment="1">
      <alignment horizontal="center" vertical="center"/>
    </xf>
    <xf numFmtId="3" fontId="1" fillId="0" borderId="31" xfId="0" applyNumberFormat="1" applyFont="1" applyBorder="1" applyAlignment="1">
      <alignment horizontal="center" vertical="center"/>
    </xf>
    <xf numFmtId="3" fontId="1" fillId="0" borderId="21" xfId="0" applyNumberFormat="1" applyFont="1" applyBorder="1" applyAlignment="1">
      <alignment horizontal="center" vertical="center"/>
    </xf>
    <xf numFmtId="3" fontId="1" fillId="0" borderId="25"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0" borderId="0" xfId="0" applyNumberFormat="1" applyFont="1" applyAlignment="1">
      <alignment horizontal="left" vertical="center" indent="1"/>
    </xf>
    <xf numFmtId="3" fontId="17" fillId="3" borderId="0" xfId="0" applyNumberFormat="1" applyFont="1" applyFill="1" applyAlignment="1">
      <alignment vertical="center"/>
    </xf>
    <xf numFmtId="3" fontId="17" fillId="0" borderId="30" xfId="0" applyNumberFormat="1" applyFont="1" applyBorder="1" applyAlignment="1">
      <alignment horizontal="right" vertical="center" indent="2"/>
    </xf>
    <xf numFmtId="3" fontId="17" fillId="0" borderId="31" xfId="0" applyNumberFormat="1" applyFont="1" applyBorder="1" applyAlignment="1">
      <alignment horizontal="right" vertical="center" indent="2"/>
    </xf>
    <xf numFmtId="3" fontId="17" fillId="0" borderId="32" xfId="0" applyNumberFormat="1" applyFont="1" applyBorder="1" applyAlignment="1">
      <alignment horizontal="right" vertical="center" indent="2"/>
    </xf>
    <xf numFmtId="3" fontId="0" fillId="0" borderId="0" xfId="0" applyNumberFormat="1"/>
    <xf numFmtId="3" fontId="11" fillId="0" borderId="23" xfId="0" applyNumberFormat="1" applyFont="1" applyBorder="1" applyAlignment="1">
      <alignment horizontal="right" vertical="center" indent="2"/>
    </xf>
    <xf numFmtId="3" fontId="11" fillId="0" borderId="27" xfId="0" applyNumberFormat="1" applyFont="1" applyBorder="1" applyAlignment="1">
      <alignment horizontal="right" vertical="center" indent="2"/>
    </xf>
    <xf numFmtId="3" fontId="1" fillId="0" borderId="31" xfId="0" applyNumberFormat="1" applyFont="1" applyBorder="1" applyAlignment="1">
      <alignment horizontal="right" vertical="center" indent="2"/>
    </xf>
    <xf numFmtId="0" fontId="17" fillId="0" borderId="0" xfId="1" applyFill="1" applyAlignment="1">
      <alignment horizontal="left" vertical="center" wrapText="1"/>
    </xf>
    <xf numFmtId="170" fontId="17" fillId="0" borderId="26" xfId="0" applyNumberFormat="1" applyFont="1" applyBorder="1" applyAlignment="1">
      <alignment horizontal="right" vertical="center" indent="3"/>
    </xf>
    <xf numFmtId="170" fontId="17" fillId="0" borderId="27" xfId="0" applyNumberFormat="1" applyFont="1" applyBorder="1" applyAlignment="1">
      <alignment horizontal="right" vertical="center" indent="3"/>
    </xf>
    <xf numFmtId="170" fontId="17" fillId="0" borderId="25" xfId="0" applyNumberFormat="1" applyFont="1" applyBorder="1" applyAlignment="1">
      <alignment horizontal="right" vertical="center" indent="3"/>
    </xf>
    <xf numFmtId="170" fontId="17" fillId="0" borderId="28" xfId="0" applyNumberFormat="1" applyFont="1" applyBorder="1" applyAlignment="1">
      <alignment horizontal="right" vertical="center" indent="3"/>
    </xf>
    <xf numFmtId="170" fontId="17" fillId="0" borderId="25" xfId="0" applyNumberFormat="1" applyFont="1" applyBorder="1" applyAlignment="1">
      <alignment horizontal="right" vertical="center" indent="2"/>
    </xf>
    <xf numFmtId="3" fontId="43" fillId="0" borderId="0" xfId="0" applyNumberFormat="1" applyFont="1" applyAlignment="1">
      <alignment horizontal="right" vertical="center" wrapText="1" indent="1"/>
    </xf>
    <xf numFmtId="0" fontId="16" fillId="0" borderId="0" xfId="0" applyFont="1" applyAlignment="1">
      <alignment horizontal="left" vertical="top" indent="1"/>
    </xf>
    <xf numFmtId="0" fontId="11" fillId="0" borderId="35" xfId="0" applyFont="1" applyBorder="1" applyAlignment="1">
      <alignment horizontal="center" vertical="center"/>
    </xf>
    <xf numFmtId="3" fontId="1" fillId="0" borderId="36" xfId="0" applyNumberFormat="1" applyFont="1" applyBorder="1" applyAlignment="1">
      <alignment horizontal="center" vertical="center"/>
    </xf>
    <xf numFmtId="165" fontId="17" fillId="0" borderId="37" xfId="0" applyNumberFormat="1" applyFont="1" applyBorder="1" applyAlignment="1">
      <alignment horizontal="center" vertical="center"/>
    </xf>
    <xf numFmtId="3" fontId="1" fillId="0" borderId="35" xfId="0" applyNumberFormat="1" applyFont="1" applyBorder="1" applyAlignment="1">
      <alignment horizontal="center" vertical="center"/>
    </xf>
    <xf numFmtId="164" fontId="11" fillId="0" borderId="35" xfId="0" applyNumberFormat="1" applyFont="1" applyBorder="1" applyAlignment="1">
      <alignment horizontal="center" vertical="center"/>
    </xf>
    <xf numFmtId="3" fontId="11" fillId="0" borderId="36" xfId="0" applyNumberFormat="1" applyFont="1" applyBorder="1" applyAlignment="1">
      <alignment horizontal="right" vertical="center" indent="2"/>
    </xf>
    <xf numFmtId="164" fontId="11" fillId="0" borderId="37" xfId="0" applyNumberFormat="1" applyFont="1" applyBorder="1" applyAlignment="1">
      <alignment horizontal="center" vertical="center"/>
    </xf>
    <xf numFmtId="3" fontId="11" fillId="0" borderId="35" xfId="0" applyNumberFormat="1" applyFont="1" applyBorder="1" applyAlignment="1">
      <alignment horizontal="center" vertical="center"/>
    </xf>
    <xf numFmtId="164" fontId="17" fillId="0" borderId="35" xfId="0" applyNumberFormat="1" applyFont="1" applyBorder="1" applyAlignment="1">
      <alignment horizontal="center" vertical="center"/>
    </xf>
    <xf numFmtId="0" fontId="17" fillId="0" borderId="35" xfId="0" applyFont="1" applyBorder="1" applyAlignment="1">
      <alignment horizontal="right" vertical="center" indent="2"/>
    </xf>
    <xf numFmtId="3" fontId="17" fillId="0" borderId="35" xfId="0" applyNumberFormat="1" applyFont="1" applyBorder="1" applyAlignment="1">
      <alignment horizontal="left" vertical="center" indent="1"/>
    </xf>
    <xf numFmtId="164" fontId="17" fillId="0" borderId="35" xfId="0" applyNumberFormat="1" applyFont="1" applyBorder="1" applyAlignment="1">
      <alignment horizontal="right" vertical="center" indent="5"/>
    </xf>
    <xf numFmtId="165" fontId="0" fillId="0" borderId="0" xfId="0" applyNumberFormat="1" applyAlignment="1">
      <alignment horizontal="left" vertical="center" indent="1"/>
    </xf>
    <xf numFmtId="0" fontId="10" fillId="0" borderId="9"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3" fontId="17" fillId="0" borderId="0" xfId="1" applyNumberFormat="1" applyFill="1" applyAlignment="1">
      <alignment horizontal="left" vertical="top" wrapText="1" indent="1"/>
    </xf>
    <xf numFmtId="0" fontId="17" fillId="0" borderId="0" xfId="1" applyAlignment="1">
      <alignment horizontal="left" vertical="top" wrapText="1" inden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3" fontId="17" fillId="0" borderId="0" xfId="1" applyNumberFormat="1" applyFill="1" applyAlignment="1">
      <alignment horizontal="left" vertical="top" wrapText="1"/>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0" fontId="17" fillId="0" borderId="0" xfId="1" applyAlignment="1">
      <alignment horizontal="left" vertical="top" wrapText="1"/>
    </xf>
    <xf numFmtId="0" fontId="17" fillId="0" borderId="0" xfId="1" applyFill="1" applyBorder="1" applyAlignment="1">
      <alignment horizontal="left" vertical="top" wrapText="1" indent="1"/>
    </xf>
    <xf numFmtId="3" fontId="17" fillId="0" borderId="0" xfId="0" quotePrefix="1" applyNumberFormat="1" applyFont="1" applyAlignment="1">
      <alignment vertical="center"/>
    </xf>
    <xf numFmtId="0" fontId="31"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3" fillId="0" borderId="0" xfId="0" applyFont="1" applyAlignment="1">
      <alignment horizontal="left" vertical="center" wrapText="1"/>
    </xf>
    <xf numFmtId="3" fontId="20" fillId="0" borderId="0" xfId="0" applyNumberFormat="1"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6" fillId="0" borderId="0" xfId="0" applyFont="1" applyAlignment="1">
      <alignment horizontal="left" vertical="top" wrapText="1"/>
    </xf>
    <xf numFmtId="0" fontId="23" fillId="0" borderId="0" xfId="0" applyFont="1" applyAlignment="1">
      <alignment horizontal="left" vertical="top" wrapText="1"/>
    </xf>
    <xf numFmtId="0" fontId="14" fillId="0" borderId="0" xfId="0" quotePrefix="1" applyFont="1" applyAlignment="1">
      <alignment horizontal="left" vertical="center" wrapText="1"/>
    </xf>
    <xf numFmtId="0" fontId="26" fillId="0" borderId="0" xfId="0" applyFont="1" applyAlignment="1">
      <alignment horizontal="left" vertical="center" wrapText="1"/>
    </xf>
    <xf numFmtId="3" fontId="17" fillId="0" borderId="0" xfId="0" applyNumberFormat="1" applyFont="1" applyAlignment="1">
      <alignment horizontal="left" vertical="top" wrapText="1"/>
    </xf>
    <xf numFmtId="0" fontId="31" fillId="0" borderId="0" xfId="0" applyFont="1" applyAlignment="1">
      <alignment horizontal="left" vertical="top" wrapText="1"/>
    </xf>
    <xf numFmtId="3" fontId="34"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16" fillId="0" borderId="14"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1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3" fontId="16" fillId="0" borderId="17"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wrapText="1"/>
    </xf>
    <xf numFmtId="0" fontId="21" fillId="0" borderId="6" xfId="0" applyFont="1" applyBorder="1" applyAlignment="1">
      <alignment horizontal="left" vertical="center" wrapText="1"/>
    </xf>
    <xf numFmtId="0" fontId="0" fillId="0" borderId="6" xfId="0" applyBorder="1" applyAlignment="1">
      <alignment horizontal="left" wrapText="1"/>
    </xf>
    <xf numFmtId="3" fontId="17" fillId="0" borderId="0" xfId="0" applyNumberFormat="1" applyFont="1" applyAlignment="1">
      <alignment vertical="top" wrapText="1"/>
    </xf>
    <xf numFmtId="0" fontId="31" fillId="0" borderId="0" xfId="0" applyFont="1" applyAlignment="1">
      <alignment vertical="top" wrapText="1"/>
    </xf>
    <xf numFmtId="3" fontId="17" fillId="0" borderId="0" xfId="0" applyNumberFormat="1" applyFont="1" applyAlignment="1">
      <alignment horizontal="left" vertical="top"/>
    </xf>
    <xf numFmtId="0" fontId="31" fillId="0" borderId="0" xfId="0" applyFont="1" applyAlignment="1">
      <alignment horizontal="left" vertical="top"/>
    </xf>
    <xf numFmtId="0" fontId="32" fillId="0" borderId="0" xfId="1" applyFont="1" applyBorder="1" applyAlignment="1">
      <alignment horizontal="right" vertical="center" indent="1"/>
    </xf>
    <xf numFmtId="0" fontId="16" fillId="0" borderId="5" xfId="0" applyFont="1" applyBorder="1" applyAlignment="1">
      <alignment horizontal="center" vertical="center" wrapText="1"/>
    </xf>
    <xf numFmtId="0" fontId="0" fillId="0" borderId="0" xfId="0" applyAlignment="1">
      <alignment vertical="center" wrapText="1"/>
    </xf>
    <xf numFmtId="3" fontId="16"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3" fontId="27" fillId="0" borderId="10" xfId="0" applyNumberFormat="1" applyFont="1" applyBorder="1" applyAlignment="1">
      <alignment horizontal="center" vertical="center" wrapText="1"/>
    </xf>
    <xf numFmtId="3" fontId="2" fillId="0" borderId="0" xfId="0" applyNumberFormat="1" applyFont="1" applyAlignment="1">
      <alignment vertical="top" wrapText="1"/>
    </xf>
    <xf numFmtId="0" fontId="0" fillId="0" borderId="0" xfId="0" applyAlignment="1">
      <alignment vertical="top" wrapText="1"/>
    </xf>
    <xf numFmtId="0" fontId="0" fillId="0" borderId="0" xfId="0" applyAlignment="1">
      <alignment wrapText="1"/>
    </xf>
    <xf numFmtId="0" fontId="33" fillId="0" borderId="4" xfId="0" applyFont="1" applyBorder="1" applyAlignment="1">
      <alignment horizontal="center" vertical="center" wrapText="1"/>
    </xf>
    <xf numFmtId="0" fontId="0" fillId="0" borderId="4" xfId="0" applyBorder="1" applyAlignment="1">
      <alignment vertical="center" wrapText="1"/>
    </xf>
    <xf numFmtId="0" fontId="0" fillId="0" borderId="4" xfId="0" applyBorder="1"/>
    <xf numFmtId="0" fontId="21" fillId="0" borderId="0" xfId="0" applyFont="1" applyAlignment="1">
      <alignment horizontal="left"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0" fillId="0" borderId="2" xfId="0" applyBorder="1" applyAlignment="1">
      <alignment horizontal="center" vertical="center" wrapText="1"/>
    </xf>
    <xf numFmtId="3" fontId="16" fillId="0" borderId="14" xfId="0" applyNumberFormat="1"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34" fillId="3" borderId="6" xfId="0" applyNumberFormat="1" applyFont="1" applyFill="1" applyBorder="1" applyAlignment="1">
      <alignment horizontal="left" vertical="center" wrapText="1"/>
    </xf>
    <xf numFmtId="0" fontId="35" fillId="0" borderId="6" xfId="0" applyFont="1" applyBorder="1" applyAlignment="1">
      <alignment horizontal="left" vertical="center" wrapText="1"/>
    </xf>
    <xf numFmtId="0" fontId="17" fillId="0" borderId="0" xfId="0" applyFont="1" applyAlignment="1">
      <alignment horizontal="left" vertical="top" wrapText="1"/>
    </xf>
    <xf numFmtId="0" fontId="27" fillId="0" borderId="19" xfId="0" applyFont="1" applyBorder="1" applyAlignment="1">
      <alignment horizontal="center" vertical="center"/>
    </xf>
    <xf numFmtId="0" fontId="0" fillId="0" borderId="20" xfId="0" applyBorder="1" applyAlignment="1">
      <alignment horizontal="center" vertical="center"/>
    </xf>
    <xf numFmtId="0" fontId="27" fillId="0" borderId="20" xfId="0" applyFont="1" applyBorder="1" applyAlignment="1">
      <alignment horizontal="center" vertical="center"/>
    </xf>
    <xf numFmtId="0" fontId="0" fillId="0" borderId="1" xfId="0" applyBorder="1" applyAlignment="1">
      <alignment horizontal="center" vertical="center"/>
    </xf>
    <xf numFmtId="0" fontId="27"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7" fillId="0" borderId="4" xfId="0" applyFont="1" applyBorder="1" applyAlignment="1">
      <alignment horizontal="center" vertical="center"/>
    </xf>
    <xf numFmtId="3" fontId="20" fillId="0" borderId="6" xfId="0" applyNumberFormat="1" applyFont="1" applyBorder="1" applyAlignment="1">
      <alignment horizontal="left" vertical="center" wrapText="1"/>
    </xf>
    <xf numFmtId="0" fontId="0" fillId="0" borderId="0" xfId="0" applyAlignment="1">
      <alignment horizontal="left" vertical="top" wrapText="1"/>
    </xf>
    <xf numFmtId="3" fontId="7" fillId="0" borderId="0" xfId="0" applyNumberFormat="1" applyFont="1" applyAlignment="1">
      <alignment horizontal="left" vertical="top" wrapText="1"/>
    </xf>
    <xf numFmtId="0" fontId="36" fillId="0" borderId="6" xfId="0" applyFont="1" applyBorder="1" applyAlignment="1">
      <alignment horizontal="left" vertical="center" wrapText="1"/>
    </xf>
    <xf numFmtId="0" fontId="17" fillId="3" borderId="0" xfId="0" applyFont="1" applyFill="1" applyAlignment="1">
      <alignment horizontal="left" vertical="top" wrapText="1"/>
    </xf>
    <xf numFmtId="0" fontId="7" fillId="3" borderId="0" xfId="0" applyFont="1" applyFill="1" applyAlignment="1">
      <alignment vertical="top" wrapText="1"/>
    </xf>
    <xf numFmtId="0" fontId="12" fillId="0" borderId="0" xfId="0" applyFont="1" applyAlignment="1">
      <alignment vertical="top" wrapText="1"/>
    </xf>
    <xf numFmtId="0" fontId="31" fillId="0" borderId="6" xfId="0" applyFont="1" applyBorder="1" applyAlignment="1">
      <alignment horizontal="left" vertical="center" wrapText="1"/>
    </xf>
    <xf numFmtId="0" fontId="4" fillId="3" borderId="0" xfId="0" applyFont="1" applyFill="1" applyAlignment="1">
      <alignment vertical="top" wrapText="1"/>
    </xf>
    <xf numFmtId="3" fontId="20" fillId="0" borderId="0" xfId="0" applyNumberFormat="1" applyFont="1" applyAlignment="1">
      <alignment horizontal="left" vertical="center" wrapText="1"/>
    </xf>
    <xf numFmtId="0" fontId="36" fillId="0" borderId="0" xfId="0" applyFont="1" applyAlignment="1">
      <alignment horizontal="left" vertical="center" wrapText="1"/>
    </xf>
    <xf numFmtId="3" fontId="1" fillId="0" borderId="0" xfId="0" applyNumberFormat="1" applyFont="1" applyAlignment="1">
      <alignment vertical="top" wrapText="1"/>
    </xf>
    <xf numFmtId="0" fontId="7" fillId="0" borderId="0" xfId="0" applyFont="1" applyAlignment="1">
      <alignment vertical="top" wrapText="1"/>
    </xf>
    <xf numFmtId="3" fontId="20" fillId="3" borderId="0" xfId="0" applyNumberFormat="1" applyFont="1" applyFill="1" applyAlignment="1">
      <alignment horizontal="left" vertical="center" wrapText="1"/>
    </xf>
    <xf numFmtId="0" fontId="36" fillId="3" borderId="0" xfId="0" applyFont="1" applyFill="1" applyAlignment="1">
      <alignment horizontal="left" vertical="center" wrapText="1"/>
    </xf>
    <xf numFmtId="0" fontId="9" fillId="0" borderId="0" xfId="0" applyFont="1" applyAlignment="1">
      <alignment horizontal="left" vertical="top" wrapText="1"/>
    </xf>
    <xf numFmtId="0" fontId="17" fillId="0" borderId="38" xfId="0" applyFont="1" applyBorder="1" applyAlignment="1">
      <alignment horizontal="right" vertical="center" indent="2"/>
    </xf>
    <xf numFmtId="3" fontId="17" fillId="0" borderId="38" xfId="0" applyNumberFormat="1" applyFont="1" applyBorder="1" applyAlignment="1">
      <alignment horizontal="left" vertical="center" indent="1"/>
    </xf>
    <xf numFmtId="164" fontId="17" fillId="0" borderId="38" xfId="0" applyNumberFormat="1" applyFont="1" applyBorder="1" applyAlignment="1">
      <alignment horizontal="right" vertical="center" indent="5"/>
    </xf>
  </cellXfs>
  <cellStyles count="11">
    <cellStyle name="Hiperligação"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Normal_CONSTANT" xfId="10" xr:uid="{00000000-0005-0000-0000-000005000000}"/>
    <cellStyle name="ss15" xfId="5" xr:uid="{00000000-0005-0000-0000-000006000000}"/>
    <cellStyle name="ss16" xfId="6" xr:uid="{00000000-0005-0000-0000-000007000000}"/>
    <cellStyle name="ss17" xfId="7" xr:uid="{00000000-0005-0000-0000-000008000000}"/>
    <cellStyle name="ss22" xfId="8" xr:uid="{00000000-0005-0000-0000-000009000000}"/>
    <cellStyle name="ss23"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'Quadro 1.3'!$B$6:$B$29</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'Quadro 1.3'!$F$6:$F$29</c:f>
              <c:numCache>
                <c:formatCode>#,##0</c:formatCode>
                <c:ptCount val="24"/>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65000</c:v>
                </c:pt>
                <c:pt idx="21">
                  <c:v>70000</c:v>
                </c:pt>
                <c:pt idx="22">
                  <c:v>70000</c:v>
                </c:pt>
                <c:pt idx="23">
                  <c:v>65000</c:v>
                </c:pt>
              </c:numCache>
            </c:numRef>
          </c:val>
          <c:smooth val="0"/>
          <c:extLst>
            <c:ext xmlns:c16="http://schemas.microsoft.com/office/drawing/2014/chart" uri="{C3380CC4-5D6E-409C-BE32-E72D297353CC}">
              <c16:uniqueId val="{00000000-2F9F-4040-B9B9-CE978833EB6D}"/>
            </c:ext>
          </c:extLst>
        </c:ser>
        <c:dLbls>
          <c:showLegendKey val="0"/>
          <c:showVal val="0"/>
          <c:showCatName val="0"/>
          <c:showSerName val="0"/>
          <c:showPercent val="0"/>
          <c:showBubbleSize val="0"/>
        </c:dLbls>
        <c:smooth val="0"/>
        <c:axId val="220489216"/>
        <c:axId val="219775552"/>
      </c:lineChart>
      <c:catAx>
        <c:axId val="220489216"/>
        <c:scaling>
          <c:orientation val="minMax"/>
        </c:scaling>
        <c:delete val="0"/>
        <c:axPos val="b"/>
        <c:numFmt formatCode="0" sourceLinked="1"/>
        <c:majorTickMark val="none"/>
        <c:minorTickMark val="none"/>
        <c:tickLblPos val="nextTo"/>
        <c:txPr>
          <a:bodyPr rot="-2700000" vert="horz"/>
          <a:lstStyle/>
          <a:p>
            <a:pPr>
              <a:defRPr/>
            </a:pPr>
            <a:endParaRPr lang="pt-PT"/>
          </a:p>
        </c:txPr>
        <c:crossAx val="219775552"/>
        <c:crosses val="autoZero"/>
        <c:auto val="0"/>
        <c:lblAlgn val="ctr"/>
        <c:lblOffset val="100"/>
        <c:noMultiLvlLbl val="0"/>
      </c:catAx>
      <c:valAx>
        <c:axId val="219775552"/>
        <c:scaling>
          <c:orientation val="minMax"/>
          <c:min val="20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0489216"/>
        <c:crosses val="autoZero"/>
        <c:crossBetween val="between"/>
        <c:majorUnit val="20000"/>
      </c:valAx>
      <c:spPr>
        <a:noFill/>
        <a:ln w="25400">
          <a:noFill/>
        </a:ln>
      </c:spPr>
    </c:plotArea>
    <c:plotVisOnly val="1"/>
    <c:dispBlanksAs val="gap"/>
    <c:showDLblsOverMax val="0"/>
  </c:chart>
  <c:spPr>
    <a:solidFill>
      <a:schemeClr val="bg1"/>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'Quadro 1.4'!$E$3:$F$3</c:f>
              <c:strCache>
                <c:ptCount val="1"/>
                <c:pt idx="0">
                  <c:v>Europa</c:v>
                </c:pt>
              </c:strCache>
            </c:strRef>
          </c:tx>
          <c:spPr>
            <a:solidFill>
              <a:schemeClr val="accent1">
                <a:lumMod val="75000"/>
              </a:schemeClr>
            </a:solidFill>
          </c:spPr>
          <c:invertIfNegative val="0"/>
          <c:cat>
            <c:numRef>
              <c:f>'Quadro 1.4'!$B$5:$B$14</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'Quadro 1.4'!$E$5:$E$14</c:f>
              <c:numCache>
                <c:formatCode>#,##0</c:formatCode>
                <c:ptCount val="10"/>
                <c:pt idx="0">
                  <c:v>828170</c:v>
                </c:pt>
                <c:pt idx="1">
                  <c:v>859455</c:v>
                </c:pt>
                <c:pt idx="2">
                  <c:v>901763</c:v>
                </c:pt>
                <c:pt idx="3">
                  <c:v>1006769</c:v>
                </c:pt>
                <c:pt idx="4">
                  <c:v>1158331</c:v>
                </c:pt>
                <c:pt idx="5">
                  <c:v>1286279</c:v>
                </c:pt>
                <c:pt idx="6">
                  <c:v>1502151</c:v>
                </c:pt>
                <c:pt idx="7">
                  <c:v>1493128</c:v>
                </c:pt>
                <c:pt idx="8">
                  <c:v>1276983</c:v>
                </c:pt>
                <c:pt idx="9">
                  <c:v>1287911</c:v>
                </c:pt>
              </c:numCache>
            </c:numRef>
          </c:val>
          <c:extLst>
            <c:ext xmlns:c16="http://schemas.microsoft.com/office/drawing/2014/chart" uri="{C3380CC4-5D6E-409C-BE32-E72D297353CC}">
              <c16:uniqueId val="{00000000-6522-46C6-88A8-28CEE89D5DCC}"/>
            </c:ext>
          </c:extLst>
        </c:ser>
        <c:ser>
          <c:idx val="0"/>
          <c:order val="1"/>
          <c:tx>
            <c:strRef>
              <c:f>'Quadro 1.4'!$G$3:$H$3</c:f>
              <c:strCache>
                <c:ptCount val="1"/>
                <c:pt idx="0">
                  <c:v>América</c:v>
                </c:pt>
              </c:strCache>
            </c:strRef>
          </c:tx>
          <c:spPr>
            <a:solidFill>
              <a:schemeClr val="accent3">
                <a:lumMod val="75000"/>
              </a:schemeClr>
            </a:solidFill>
          </c:spPr>
          <c:invertIfNegative val="0"/>
          <c:cat>
            <c:numRef>
              <c:f>'Quadro 1.4'!$B$5:$B$14</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'Quadro 1.4'!$G$5:$G$14</c:f>
              <c:numCache>
                <c:formatCode>#,##0</c:formatCode>
                <c:ptCount val="10"/>
                <c:pt idx="0">
                  <c:v>701266</c:v>
                </c:pt>
                <c:pt idx="1">
                  <c:v>628243</c:v>
                </c:pt>
                <c:pt idx="2">
                  <c:v>598720</c:v>
                </c:pt>
                <c:pt idx="3">
                  <c:v>561680</c:v>
                </c:pt>
                <c:pt idx="4">
                  <c:v>516188</c:v>
                </c:pt>
                <c:pt idx="5">
                  <c:v>465248</c:v>
                </c:pt>
                <c:pt idx="6">
                  <c:v>592642</c:v>
                </c:pt>
                <c:pt idx="7">
                  <c:v>1051484</c:v>
                </c:pt>
                <c:pt idx="8">
                  <c:v>406458</c:v>
                </c:pt>
                <c:pt idx="9">
                  <c:v>468141</c:v>
                </c:pt>
              </c:numCache>
            </c:numRef>
          </c:val>
          <c:extLst>
            <c:ext xmlns:c16="http://schemas.microsoft.com/office/drawing/2014/chart" uri="{C3380CC4-5D6E-409C-BE32-E72D297353CC}">
              <c16:uniqueId val="{00000001-6522-46C6-88A8-28CEE89D5DCC}"/>
            </c:ext>
          </c:extLst>
        </c:ser>
        <c:ser>
          <c:idx val="1"/>
          <c:order val="2"/>
          <c:tx>
            <c:strRef>
              <c:f>'Quadro 1.4'!$I$3:$J$3</c:f>
              <c:strCache>
                <c:ptCount val="1"/>
                <c:pt idx="0">
                  <c:v>Outros</c:v>
                </c:pt>
              </c:strCache>
            </c:strRef>
          </c:tx>
          <c:spPr>
            <a:solidFill>
              <a:srgbClr val="C00000"/>
            </a:solidFill>
          </c:spPr>
          <c:invertIfNegative val="0"/>
          <c:cat>
            <c:numRef>
              <c:f>'Quadro 1.4'!$B$5:$B$14</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'Quadro 1.4'!$I$5:$I$14</c:f>
              <c:numCache>
                <c:formatCode>#,##0</c:formatCode>
                <c:ptCount val="10"/>
                <c:pt idx="0">
                  <c:v>60394</c:v>
                </c:pt>
                <c:pt idx="1">
                  <c:v>52847</c:v>
                </c:pt>
                <c:pt idx="2">
                  <c:v>53612</c:v>
                </c:pt>
                <c:pt idx="3">
                  <c:v>54315</c:v>
                </c:pt>
                <c:pt idx="4">
                  <c:v>53320</c:v>
                </c:pt>
                <c:pt idx="5">
                  <c:v>50120</c:v>
                </c:pt>
                <c:pt idx="6">
                  <c:v>171942</c:v>
                </c:pt>
                <c:pt idx="7">
                  <c:v>86947</c:v>
                </c:pt>
                <c:pt idx="8">
                  <c:v>46059</c:v>
                </c:pt>
                <c:pt idx="9">
                  <c:v>43127</c:v>
                </c:pt>
              </c:numCache>
            </c:numRef>
          </c:val>
          <c:extLst>
            <c:ext xmlns:c16="http://schemas.microsoft.com/office/drawing/2014/chart" uri="{C3380CC4-5D6E-409C-BE32-E72D297353CC}">
              <c16:uniqueId val="{00000002-6522-46C6-88A8-28CEE89D5DCC}"/>
            </c:ext>
          </c:extLst>
        </c:ser>
        <c:dLbls>
          <c:showLegendKey val="0"/>
          <c:showVal val="0"/>
          <c:showCatName val="0"/>
          <c:showSerName val="0"/>
          <c:showPercent val="0"/>
          <c:showBubbleSize val="0"/>
        </c:dLbls>
        <c:gapWidth val="50"/>
        <c:overlap val="100"/>
        <c:axId val="221053440"/>
        <c:axId val="219777856"/>
      </c:barChart>
      <c:catAx>
        <c:axId val="221053440"/>
        <c:scaling>
          <c:orientation val="minMax"/>
        </c:scaling>
        <c:delete val="0"/>
        <c:axPos val="b"/>
        <c:numFmt formatCode="General" sourceLinked="1"/>
        <c:majorTickMark val="none"/>
        <c:minorTickMark val="none"/>
        <c:tickLblPos val="nextTo"/>
        <c:crossAx val="219777856"/>
        <c:crosses val="autoZero"/>
        <c:auto val="1"/>
        <c:lblAlgn val="ctr"/>
        <c:lblOffset val="100"/>
        <c:noMultiLvlLbl val="0"/>
      </c:catAx>
      <c:valAx>
        <c:axId val="219777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53440"/>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1.5'!$B$9</c:f>
              <c:strCache>
                <c:ptCount val="1"/>
                <c:pt idx="0">
                  <c:v>15 a 24 anos</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141E-45B1-A3FF-D2AB98A1CDF4}"/>
              </c:ext>
            </c:extLst>
          </c:dPt>
          <c:cat>
            <c:strRef>
              <c:f>'Quadro 1.5'!$C$3:$D$3</c:f>
              <c:strCache>
                <c:ptCount val="2"/>
                <c:pt idx="0">
                  <c:v>2000/01</c:v>
                </c:pt>
                <c:pt idx="1">
                  <c:v>2010/11</c:v>
                </c:pt>
              </c:strCache>
            </c:strRef>
          </c:cat>
          <c:val>
            <c:numRef>
              <c:f>'Quadro 1.5'!$C$9:$D$9</c:f>
              <c:numCache>
                <c:formatCode>0%</c:formatCode>
                <c:ptCount val="2"/>
                <c:pt idx="0">
                  <c:v>6.5255358266501307E-2</c:v>
                </c:pt>
                <c:pt idx="1">
                  <c:v>5.4640643639985623E-2</c:v>
                </c:pt>
              </c:numCache>
            </c:numRef>
          </c:val>
          <c:extLst>
            <c:ext xmlns:c16="http://schemas.microsoft.com/office/drawing/2014/chart" uri="{C3380CC4-5D6E-409C-BE32-E72D297353CC}">
              <c16:uniqueId val="{00000001-141E-45B1-A3FF-D2AB98A1CDF4}"/>
            </c:ext>
          </c:extLst>
        </c:ser>
        <c:ser>
          <c:idx val="1"/>
          <c:order val="1"/>
          <c:tx>
            <c:strRef>
              <c:f>'Quadro 1.5'!$B$10</c:f>
              <c:strCache>
                <c:ptCount val="1"/>
                <c:pt idx="0">
                  <c:v>25 a 64 anos</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1.5'!$C$10:$D$10</c:f>
              <c:numCache>
                <c:formatCode>0%</c:formatCode>
                <c:ptCount val="2"/>
                <c:pt idx="0">
                  <c:v>0.83989354484708978</c:v>
                </c:pt>
                <c:pt idx="1">
                  <c:v>0.77704874722887252</c:v>
                </c:pt>
              </c:numCache>
            </c:numRef>
          </c:val>
          <c:extLst>
            <c:ext xmlns:c16="http://schemas.microsoft.com/office/drawing/2014/chart" uri="{C3380CC4-5D6E-409C-BE32-E72D297353CC}">
              <c16:uniqueId val="{00000002-141E-45B1-A3FF-D2AB98A1CDF4}"/>
            </c:ext>
          </c:extLst>
        </c:ser>
        <c:ser>
          <c:idx val="2"/>
          <c:order val="2"/>
          <c:tx>
            <c:strRef>
              <c:f>'Quadro 1.5'!$B$11</c:f>
              <c:strCache>
                <c:ptCount val="1"/>
                <c:pt idx="0">
                  <c:v>65 e mais anos</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1.5'!$C$11:$D$11</c:f>
              <c:numCache>
                <c:formatCode>0%</c:formatCode>
                <c:ptCount val="2"/>
                <c:pt idx="0">
                  <c:v>9.4851096886408956E-2</c:v>
                </c:pt>
                <c:pt idx="1">
                  <c:v>0.16831060913114182</c:v>
                </c:pt>
              </c:numCache>
            </c:numRef>
          </c:val>
          <c:extLst>
            <c:ext xmlns:c16="http://schemas.microsoft.com/office/drawing/2014/chart" uri="{C3380CC4-5D6E-409C-BE32-E72D297353CC}">
              <c16:uniqueId val="{00000003-141E-45B1-A3FF-D2AB98A1CDF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56512"/>
        <c:axId val="219780736"/>
      </c:barChart>
      <c:catAx>
        <c:axId val="221056512"/>
        <c:scaling>
          <c:orientation val="minMax"/>
        </c:scaling>
        <c:delete val="0"/>
        <c:axPos val="b"/>
        <c:numFmt formatCode="General" sourceLinked="1"/>
        <c:majorTickMark val="none"/>
        <c:minorTickMark val="none"/>
        <c:tickLblPos val="nextTo"/>
        <c:crossAx val="219780736"/>
        <c:crosses val="autoZero"/>
        <c:auto val="1"/>
        <c:lblAlgn val="ctr"/>
        <c:lblOffset val="100"/>
        <c:noMultiLvlLbl val="0"/>
      </c:catAx>
      <c:valAx>
        <c:axId val="219780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56512"/>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1.5'!$B$23</c:f>
              <c:strCache>
                <c:ptCount val="1"/>
                <c:pt idx="0">
                  <c:v>Básico [ISCED 0/1/2]</c:v>
                </c:pt>
              </c:strCache>
            </c:strRef>
          </c:tx>
          <c:spPr>
            <a:solidFill>
              <a:schemeClr val="accent1">
                <a:lumMod val="60000"/>
                <a:lumOff val="40000"/>
              </a:schemeClr>
            </a:solidFill>
          </c:spPr>
          <c:invertIfNegative val="0"/>
          <c:dPt>
            <c:idx val="5"/>
            <c:invertIfNegative val="0"/>
            <c:bubble3D val="0"/>
            <c:extLst>
              <c:ext xmlns:c16="http://schemas.microsoft.com/office/drawing/2014/chart" uri="{C3380CC4-5D6E-409C-BE32-E72D297353CC}">
                <c16:uniqueId val="{00000000-7820-47E5-A47B-6898C3C33F04}"/>
              </c:ext>
            </c:extLst>
          </c:dPt>
          <c:cat>
            <c:strRef>
              <c:f>'Quadro 1.5'!$C$3:$D$3</c:f>
              <c:strCache>
                <c:ptCount val="2"/>
                <c:pt idx="0">
                  <c:v>2000/01</c:v>
                </c:pt>
                <c:pt idx="1">
                  <c:v>2010/11</c:v>
                </c:pt>
              </c:strCache>
            </c:strRef>
          </c:cat>
          <c:val>
            <c:numRef>
              <c:f>'Quadro 1.5'!$C$23:$D$23</c:f>
              <c:numCache>
                <c:formatCode>0%</c:formatCode>
                <c:ptCount val="2"/>
                <c:pt idx="0">
                  <c:v>0.7</c:v>
                </c:pt>
                <c:pt idx="1">
                  <c:v>0.61873123220655435</c:v>
                </c:pt>
              </c:numCache>
            </c:numRef>
          </c:val>
          <c:extLst>
            <c:ext xmlns:c16="http://schemas.microsoft.com/office/drawing/2014/chart" uri="{C3380CC4-5D6E-409C-BE32-E72D297353CC}">
              <c16:uniqueId val="{00000001-7820-47E5-A47B-6898C3C33F04}"/>
            </c:ext>
          </c:extLst>
        </c:ser>
        <c:ser>
          <c:idx val="1"/>
          <c:order val="1"/>
          <c:tx>
            <c:strRef>
              <c:f>'Quadro 1.5'!$B$24</c:f>
              <c:strCache>
                <c:ptCount val="1"/>
                <c:pt idx="0">
                  <c:v>Secundário [ISCED 3/4]</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1.5'!$C$24:$D$24</c:f>
              <c:numCache>
                <c:formatCode>0%</c:formatCode>
                <c:ptCount val="2"/>
                <c:pt idx="0">
                  <c:v>0.24185652334628596</c:v>
                </c:pt>
                <c:pt idx="1">
                  <c:v>0.26900609106532397</c:v>
                </c:pt>
              </c:numCache>
            </c:numRef>
          </c:val>
          <c:extLst>
            <c:ext xmlns:c16="http://schemas.microsoft.com/office/drawing/2014/chart" uri="{C3380CC4-5D6E-409C-BE32-E72D297353CC}">
              <c16:uniqueId val="{00000002-7820-47E5-A47B-6898C3C33F04}"/>
            </c:ext>
          </c:extLst>
        </c:ser>
        <c:ser>
          <c:idx val="2"/>
          <c:order val="2"/>
          <c:tx>
            <c:strRef>
              <c:f>'Quadro 1.5'!$B$25</c:f>
              <c:strCache>
                <c:ptCount val="1"/>
                <c:pt idx="0">
                  <c:v>Superior [ISCED 5/6]</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1.5'!$C$25:$D$25</c:f>
              <c:numCache>
                <c:formatCode>0%</c:formatCode>
                <c:ptCount val="2"/>
                <c:pt idx="0">
                  <c:v>6.3828235199621011E-2</c:v>
                </c:pt>
                <c:pt idx="1">
                  <c:v>0.11226267672812172</c:v>
                </c:pt>
              </c:numCache>
            </c:numRef>
          </c:val>
          <c:extLst>
            <c:ext xmlns:c16="http://schemas.microsoft.com/office/drawing/2014/chart" uri="{C3380CC4-5D6E-409C-BE32-E72D297353CC}">
              <c16:uniqueId val="{00000003-7820-47E5-A47B-6898C3C33F0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16064"/>
        <c:axId val="221160000"/>
      </c:barChart>
      <c:catAx>
        <c:axId val="221016064"/>
        <c:scaling>
          <c:orientation val="minMax"/>
        </c:scaling>
        <c:delete val="0"/>
        <c:axPos val="b"/>
        <c:numFmt formatCode="General" sourceLinked="1"/>
        <c:majorTickMark val="none"/>
        <c:minorTickMark val="none"/>
        <c:tickLblPos val="nextTo"/>
        <c:crossAx val="221160000"/>
        <c:crosses val="autoZero"/>
        <c:auto val="1"/>
        <c:lblAlgn val="ctr"/>
        <c:lblOffset val="100"/>
        <c:noMultiLvlLbl val="0"/>
      </c:catAx>
      <c:valAx>
        <c:axId val="221160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16064"/>
        <c:crosses val="autoZero"/>
        <c:crossBetween val="between"/>
      </c:valAx>
      <c:spPr>
        <a:noFill/>
        <a:ln w="25400">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0-A5E4-41D0-9807-20E510F942D9}"/>
              </c:ext>
            </c:extLst>
          </c:dPt>
          <c:dPt>
            <c:idx val="25"/>
            <c:invertIfNegative val="0"/>
            <c:bubble3D val="0"/>
            <c:extLst>
              <c:ext xmlns:c16="http://schemas.microsoft.com/office/drawing/2014/chart" uri="{C3380CC4-5D6E-409C-BE32-E72D297353CC}">
                <c16:uniqueId val="{00000004-F6D7-450A-BC0A-582744D05A46}"/>
              </c:ext>
            </c:extLst>
          </c:dPt>
          <c:dPt>
            <c:idx val="26"/>
            <c:invertIfNegative val="0"/>
            <c:bubble3D val="0"/>
            <c:extLst>
              <c:ext xmlns:c16="http://schemas.microsoft.com/office/drawing/2014/chart" uri="{C3380CC4-5D6E-409C-BE32-E72D297353CC}">
                <c16:uniqueId val="{00000002-A5E4-41D0-9807-20E510F942D9}"/>
              </c:ext>
            </c:extLst>
          </c:dPt>
          <c:dPt>
            <c:idx val="31"/>
            <c:invertIfNegative val="0"/>
            <c:bubble3D val="0"/>
            <c:extLst>
              <c:ext xmlns:c16="http://schemas.microsoft.com/office/drawing/2014/chart" uri="{C3380CC4-5D6E-409C-BE32-E72D297353CC}">
                <c16:uniqueId val="{00000004-2854-49F4-BFDB-358AAEFB8B03}"/>
              </c:ext>
            </c:extLst>
          </c:dPt>
          <c:dPt>
            <c:idx val="45"/>
            <c:invertIfNegative val="0"/>
            <c:bubble3D val="0"/>
            <c:spPr>
              <a:solidFill>
                <a:srgbClr val="C00000"/>
              </a:solidFill>
            </c:spPr>
            <c:extLst>
              <c:ext xmlns:c16="http://schemas.microsoft.com/office/drawing/2014/chart" uri="{C3380CC4-5D6E-409C-BE32-E72D297353CC}">
                <c16:uniqueId val="{00000005-21CE-4AC6-B2EB-E9595A933A58}"/>
              </c:ext>
            </c:extLst>
          </c:dPt>
          <c:cat>
            <c:strRef>
              <c:f>'Quadro 1.6'!$C$4:$C$53</c:f>
              <c:strCache>
                <c:ptCount val="50"/>
                <c:pt idx="0">
                  <c:v>Índia</c:v>
                </c:pt>
                <c:pt idx="1">
                  <c:v>China</c:v>
                </c:pt>
                <c:pt idx="2">
                  <c:v>México</c:v>
                </c:pt>
                <c:pt idx="3">
                  <c:v>Ucrânia</c:v>
                </c:pt>
                <c:pt idx="4">
                  <c:v>Federação Russa</c:v>
                </c:pt>
                <c:pt idx="5">
                  <c:v>República Árabe da Síria</c:v>
                </c:pt>
                <c:pt idx="6">
                  <c:v>Bangladesh</c:v>
                </c:pt>
                <c:pt idx="7">
                  <c:v>Venezuela (República Bolivariana da)</c:v>
                </c:pt>
                <c:pt idx="8">
                  <c:v>Afeganistão</c:v>
                </c:pt>
                <c:pt idx="9">
                  <c:v>Filipinas</c:v>
                </c:pt>
                <c:pt idx="10">
                  <c:v>Paquistão</c:v>
                </c:pt>
                <c:pt idx="11">
                  <c:v>Egito</c:v>
                </c:pt>
                <c:pt idx="12">
                  <c:v>Reino Unido</c:v>
                </c:pt>
                <c:pt idx="13">
                  <c:v>Roménia</c:v>
                </c:pt>
                <c:pt idx="14">
                  <c:v>Polónia</c:v>
                </c:pt>
                <c:pt idx="15">
                  <c:v>Mianmar</c:v>
                </c:pt>
                <c:pt idx="16">
                  <c:v>Alemanha</c:v>
                </c:pt>
                <c:pt idx="17">
                  <c:v>Estado da Palestina</c:v>
                </c:pt>
                <c:pt idx="18">
                  <c:v>Sudão</c:v>
                </c:pt>
                <c:pt idx="19">
                  <c:v>Indonésia</c:v>
                </c:pt>
                <c:pt idx="20">
                  <c:v>Vietname</c:v>
                </c:pt>
                <c:pt idx="21">
                  <c:v>Colômbia</c:v>
                </c:pt>
                <c:pt idx="22">
                  <c:v>Marrocos</c:v>
                </c:pt>
                <c:pt idx="23">
                  <c:v>Estados Unidos da América</c:v>
                </c:pt>
                <c:pt idx="24">
                  <c:v>Sudão do Sul</c:v>
                </c:pt>
                <c:pt idx="25">
                  <c:v>Turquia</c:v>
                </c:pt>
                <c:pt idx="26">
                  <c:v>Itália</c:v>
                </c:pt>
                <c:pt idx="27">
                  <c:v>Cazaquistão</c:v>
                </c:pt>
                <c:pt idx="28">
                  <c:v>Nepal</c:v>
                </c:pt>
                <c:pt idx="29">
                  <c:v>França</c:v>
                </c:pt>
                <c:pt idx="30">
                  <c:v>Iémen</c:v>
                </c:pt>
                <c:pt idx="31">
                  <c:v>Malásia</c:v>
                </c:pt>
                <c:pt idx="32">
                  <c:v>Iraque</c:v>
                </c:pt>
                <c:pt idx="33">
                  <c:v>Brasil</c:v>
                </c:pt>
                <c:pt idx="34">
                  <c:v>Usbequistão</c:v>
                </c:pt>
                <c:pt idx="35">
                  <c:v>República Democrática do Congo</c:v>
                </c:pt>
                <c:pt idx="36">
                  <c:v>Nigéria</c:v>
                </c:pt>
                <c:pt idx="37">
                  <c:v>Burkina Faso</c:v>
                </c:pt>
                <c:pt idx="38">
                  <c:v>República da Coreia</c:v>
                </c:pt>
                <c:pt idx="39">
                  <c:v>Haiti</c:v>
                </c:pt>
                <c:pt idx="40">
                  <c:v>Porto Rico</c:v>
                </c:pt>
                <c:pt idx="41">
                  <c:v>Somália</c:v>
                </c:pt>
                <c:pt idx="42">
                  <c:v>República Dominicana</c:v>
                </c:pt>
                <c:pt idx="43">
                  <c:v>Cuba</c:v>
                </c:pt>
                <c:pt idx="44">
                  <c:v>El Salvador</c:v>
                </c:pt>
                <c:pt idx="45">
                  <c:v>Portugal</c:v>
                </c:pt>
                <c:pt idx="46">
                  <c:v>Argélia</c:v>
                </c:pt>
                <c:pt idx="47">
                  <c:v>Irão (República Islâmica do)</c:v>
                </c:pt>
                <c:pt idx="48">
                  <c:v>Peru</c:v>
                </c:pt>
                <c:pt idx="49">
                  <c:v>Espanha</c:v>
                </c:pt>
              </c:strCache>
            </c:strRef>
          </c:cat>
          <c:val>
            <c:numRef>
              <c:f>'Quadro 1.6'!$D$4:$D$53</c:f>
              <c:numCache>
                <c:formatCode>#\ ##0.0</c:formatCode>
                <c:ptCount val="50"/>
                <c:pt idx="0">
                  <c:v>18.533844999999999</c:v>
                </c:pt>
                <c:pt idx="1">
                  <c:v>11.701619000000001</c:v>
                </c:pt>
                <c:pt idx="2">
                  <c:v>11.596529</c:v>
                </c:pt>
                <c:pt idx="3">
                  <c:v>9.7692160000000001</c:v>
                </c:pt>
                <c:pt idx="4">
                  <c:v>9.1340939999999993</c:v>
                </c:pt>
                <c:pt idx="5">
                  <c:v>8.9275230000000008</c:v>
                </c:pt>
                <c:pt idx="6">
                  <c:v>8.7069469999999995</c:v>
                </c:pt>
                <c:pt idx="7">
                  <c:v>8.3285140000000002</c:v>
                </c:pt>
                <c:pt idx="8">
                  <c:v>7.528994</c:v>
                </c:pt>
                <c:pt idx="9">
                  <c:v>6.9883829999999998</c:v>
                </c:pt>
                <c:pt idx="10">
                  <c:v>6.915057</c:v>
                </c:pt>
                <c:pt idx="11">
                  <c:v>4.8200019999999997</c:v>
                </c:pt>
                <c:pt idx="12">
                  <c:v>4.8049439999999999</c:v>
                </c:pt>
                <c:pt idx="13">
                  <c:v>4.5838190000000001</c:v>
                </c:pt>
                <c:pt idx="14">
                  <c:v>4.5726129999999996</c:v>
                </c:pt>
                <c:pt idx="15">
                  <c:v>4.320462</c:v>
                </c:pt>
                <c:pt idx="16">
                  <c:v>4.2972330000000003</c:v>
                </c:pt>
                <c:pt idx="17">
                  <c:v>4.2332479999999997</c:v>
                </c:pt>
                <c:pt idx="18">
                  <c:v>3.7866029999999999</c:v>
                </c:pt>
                <c:pt idx="19">
                  <c:v>3.7451479999999999</c:v>
                </c:pt>
                <c:pt idx="20">
                  <c:v>3.6935370000000001</c:v>
                </c:pt>
                <c:pt idx="21">
                  <c:v>3.6522380000000001</c:v>
                </c:pt>
                <c:pt idx="22">
                  <c:v>3.6278290000000002</c:v>
                </c:pt>
                <c:pt idx="23">
                  <c:v>3.1869990000000001</c:v>
                </c:pt>
                <c:pt idx="24">
                  <c:v>3.1688360000000002</c:v>
                </c:pt>
                <c:pt idx="25">
                  <c:v>3.1303369999999999</c:v>
                </c:pt>
                <c:pt idx="26">
                  <c:v>2.9414440000000002</c:v>
                </c:pt>
                <c:pt idx="27">
                  <c:v>2.7965719999999998</c:v>
                </c:pt>
                <c:pt idx="28">
                  <c:v>2.6371950000000002</c:v>
                </c:pt>
                <c:pt idx="29">
                  <c:v>2.547158</c:v>
                </c:pt>
                <c:pt idx="30">
                  <c:v>2.480734</c:v>
                </c:pt>
                <c:pt idx="31">
                  <c:v>2.433875</c:v>
                </c:pt>
                <c:pt idx="32">
                  <c:v>2.3130280000000001</c:v>
                </c:pt>
                <c:pt idx="33">
                  <c:v>2.1943250000000001</c:v>
                </c:pt>
                <c:pt idx="34">
                  <c:v>2.1144799999999999</c:v>
                </c:pt>
                <c:pt idx="35">
                  <c:v>2.0973869999999999</c:v>
                </c:pt>
                <c:pt idx="36">
                  <c:v>2.094265</c:v>
                </c:pt>
                <c:pt idx="37">
                  <c:v>2.0500500000000001</c:v>
                </c:pt>
                <c:pt idx="38">
                  <c:v>2.0304730000000002</c:v>
                </c:pt>
                <c:pt idx="39">
                  <c:v>2.0176919999999998</c:v>
                </c:pt>
                <c:pt idx="40">
                  <c:v>1.948223</c:v>
                </c:pt>
                <c:pt idx="41">
                  <c:v>1.935594</c:v>
                </c:pt>
                <c:pt idx="42">
                  <c:v>1.9171530000000001</c:v>
                </c:pt>
                <c:pt idx="43">
                  <c:v>1.879613</c:v>
                </c:pt>
                <c:pt idx="44">
                  <c:v>1.83467</c:v>
                </c:pt>
                <c:pt idx="45">
                  <c:v>1.7991790000000001</c:v>
                </c:pt>
                <c:pt idx="46">
                  <c:v>1.7803990000000001</c:v>
                </c:pt>
                <c:pt idx="47">
                  <c:v>1.733468</c:v>
                </c:pt>
                <c:pt idx="48">
                  <c:v>1.672482</c:v>
                </c:pt>
                <c:pt idx="49">
                  <c:v>1.62355</c:v>
                </c:pt>
              </c:numCache>
            </c:numRef>
          </c:val>
          <c:extLst>
            <c:ext xmlns:c16="http://schemas.microsoft.com/office/drawing/2014/chart" uri="{C3380CC4-5D6E-409C-BE32-E72D297353CC}">
              <c16:uniqueId val="{00000003-A5E4-41D0-9807-20E510F942D9}"/>
            </c:ext>
          </c:extLst>
        </c:ser>
        <c:dLbls>
          <c:showLegendKey val="0"/>
          <c:showVal val="0"/>
          <c:showCatName val="0"/>
          <c:showSerName val="0"/>
          <c:showPercent val="0"/>
          <c:showBubbleSize val="0"/>
        </c:dLbls>
        <c:gapWidth val="50"/>
        <c:axId val="221018624"/>
        <c:axId val="221162880"/>
      </c:barChart>
      <c:catAx>
        <c:axId val="221018624"/>
        <c:scaling>
          <c:orientation val="maxMin"/>
        </c:scaling>
        <c:delete val="0"/>
        <c:axPos val="l"/>
        <c:numFmt formatCode="General" sourceLinked="1"/>
        <c:majorTickMark val="none"/>
        <c:minorTickMark val="none"/>
        <c:tickLblPos val="nextTo"/>
        <c:txPr>
          <a:bodyPr/>
          <a:lstStyle/>
          <a:p>
            <a:pPr>
              <a:defRPr sz="700"/>
            </a:pPr>
            <a:endParaRPr lang="pt-PT"/>
          </a:p>
        </c:txPr>
        <c:crossAx val="221162880"/>
        <c:crosses val="autoZero"/>
        <c:auto val="1"/>
        <c:lblAlgn val="ctr"/>
        <c:lblOffset val="100"/>
        <c:noMultiLvlLbl val="0"/>
      </c:catAx>
      <c:valAx>
        <c:axId val="221162880"/>
        <c:scaling>
          <c:orientation val="minMax"/>
          <c:max val="18"/>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Milhões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0186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7"/>
            <c:invertIfNegative val="0"/>
            <c:bubble3D val="0"/>
            <c:extLst>
              <c:ext xmlns:c16="http://schemas.microsoft.com/office/drawing/2014/chart" uri="{C3380CC4-5D6E-409C-BE32-E72D297353CC}">
                <c16:uniqueId val="{00000004-A331-4C4C-8D4F-00FEDD608254}"/>
              </c:ext>
            </c:extLst>
          </c:dPt>
          <c:dPt>
            <c:idx val="11"/>
            <c:invertIfNegative val="0"/>
            <c:bubble3D val="0"/>
            <c:extLst>
              <c:ext xmlns:c16="http://schemas.microsoft.com/office/drawing/2014/chart" uri="{C3380CC4-5D6E-409C-BE32-E72D297353CC}">
                <c16:uniqueId val="{00000001-D136-4BCA-82F4-D648A8202B50}"/>
              </c:ext>
            </c:extLst>
          </c:dPt>
          <c:dPt>
            <c:idx val="12"/>
            <c:invertIfNegative val="0"/>
            <c:bubble3D val="0"/>
            <c:extLst>
              <c:ext xmlns:c16="http://schemas.microsoft.com/office/drawing/2014/chart" uri="{C3380CC4-5D6E-409C-BE32-E72D297353CC}">
                <c16:uniqueId val="{00000007-669B-467A-8257-BB8F613CAC61}"/>
              </c:ext>
            </c:extLst>
          </c:dPt>
          <c:dPt>
            <c:idx val="16"/>
            <c:invertIfNegative val="0"/>
            <c:bubble3D val="0"/>
            <c:extLst>
              <c:ext xmlns:c16="http://schemas.microsoft.com/office/drawing/2014/chart" uri="{C3380CC4-5D6E-409C-BE32-E72D297353CC}">
                <c16:uniqueId val="{00000004-4B6B-4E27-BB75-5F2568755424}"/>
              </c:ext>
            </c:extLst>
          </c:dPt>
          <c:dPt>
            <c:idx val="20"/>
            <c:invertIfNegative val="0"/>
            <c:bubble3D val="0"/>
            <c:spPr>
              <a:solidFill>
                <a:srgbClr val="C00000"/>
              </a:solidFill>
            </c:spPr>
            <c:extLst>
              <c:ext xmlns:c16="http://schemas.microsoft.com/office/drawing/2014/chart" uri="{C3380CC4-5D6E-409C-BE32-E72D297353CC}">
                <c16:uniqueId val="{00000005-53E3-4902-9F61-8E3A250EBC76}"/>
              </c:ext>
            </c:extLst>
          </c:dPt>
          <c:cat>
            <c:strRef>
              <c:f>'Quadro 1.7'!$C$4:$C$33</c:f>
              <c:strCache>
                <c:ptCount val="30"/>
                <c:pt idx="0">
                  <c:v>Palestina</c:v>
                </c:pt>
                <c:pt idx="1">
                  <c:v>Porto Rico</c:v>
                </c:pt>
                <c:pt idx="2">
                  <c:v>Bósnia e Herzegovina</c:v>
                </c:pt>
                <c:pt idx="3">
                  <c:v>Jamaica</c:v>
                </c:pt>
                <c:pt idx="4">
                  <c:v>Albânia</c:v>
                </c:pt>
                <c:pt idx="5">
                  <c:v>Síria</c:v>
                </c:pt>
                <c:pt idx="6">
                  <c:v>Macedónia</c:v>
                </c:pt>
                <c:pt idx="7">
                  <c:v>Venezuela </c:v>
                </c:pt>
                <c:pt idx="8">
                  <c:v>El Salvador</c:v>
                </c:pt>
                <c:pt idx="9">
                  <c:v>Moldávia</c:v>
                </c:pt>
                <c:pt idx="10">
                  <c:v>Cabo Verde</c:v>
                </c:pt>
                <c:pt idx="11">
                  <c:v>Sudão do Sul</c:v>
                </c:pt>
                <c:pt idx="12">
                  <c:v>Eritreia</c:v>
                </c:pt>
                <c:pt idx="13">
                  <c:v>Ucrânia</c:v>
                </c:pt>
                <c:pt idx="14">
                  <c:v>Roménia</c:v>
                </c:pt>
                <c:pt idx="15">
                  <c:v>Trinidade e Tobago</c:v>
                </c:pt>
                <c:pt idx="16">
                  <c:v>Arménia</c:v>
                </c:pt>
                <c:pt idx="17">
                  <c:v>Croácia</c:v>
                </c:pt>
                <c:pt idx="18">
                  <c:v>Bulgária</c:v>
                </c:pt>
                <c:pt idx="19">
                  <c:v>Afeganistão</c:v>
                </c:pt>
                <c:pt idx="20">
                  <c:v>Portugal</c:v>
                </c:pt>
                <c:pt idx="21">
                  <c:v>Haiti</c:v>
                </c:pt>
                <c:pt idx="22">
                  <c:v>Cuba</c:v>
                </c:pt>
                <c:pt idx="23">
                  <c:v>República Centro Africana</c:v>
                </c:pt>
                <c:pt idx="24">
                  <c:v>República Dominicana</c:v>
                </c:pt>
                <c:pt idx="25">
                  <c:v>Hong Kong</c:v>
                </c:pt>
                <c:pt idx="26">
                  <c:v>Lituânia</c:v>
                </c:pt>
                <c:pt idx="27">
                  <c:v>Sérvia</c:v>
                </c:pt>
                <c:pt idx="28">
                  <c:v>Montenegro</c:v>
                </c:pt>
                <c:pt idx="29">
                  <c:v>Irlanda</c:v>
                </c:pt>
              </c:strCache>
            </c:strRef>
          </c:cat>
          <c:val>
            <c:numRef>
              <c:f>'Quadro 1.7'!$D$4:$D$33</c:f>
              <c:numCache>
                <c:formatCode>#\ ##0.0</c:formatCode>
                <c:ptCount val="30"/>
                <c:pt idx="0">
                  <c:v>77.031969943096485</c:v>
                </c:pt>
                <c:pt idx="1">
                  <c:v>60.089463833861167</c:v>
                </c:pt>
                <c:pt idx="2">
                  <c:v>50.827920523422115</c:v>
                </c:pt>
                <c:pt idx="3">
                  <c:v>43.97446441307774</c:v>
                </c:pt>
                <c:pt idx="4">
                  <c:v>43.579169450150708</c:v>
                </c:pt>
                <c:pt idx="5">
                  <c:v>36.18372245342637</c:v>
                </c:pt>
                <c:pt idx="6">
                  <c:v>29.326020880862355</c:v>
                </c:pt>
                <c:pt idx="7">
                  <c:v>29.320030953113623</c:v>
                </c:pt>
                <c:pt idx="8">
                  <c:v>28.946262759748716</c:v>
                </c:pt>
                <c:pt idx="9">
                  <c:v>28.476708596914424</c:v>
                </c:pt>
                <c:pt idx="10">
                  <c:v>27.891486957896802</c:v>
                </c:pt>
                <c:pt idx="11">
                  <c:v>26.532092012598078</c:v>
                </c:pt>
                <c:pt idx="12">
                  <c:v>25.817151982278553</c:v>
                </c:pt>
                <c:pt idx="13">
                  <c:v>25.803378168341911</c:v>
                </c:pt>
                <c:pt idx="14">
                  <c:v>24.106220281494359</c:v>
                </c:pt>
                <c:pt idx="15">
                  <c:v>21.463978214357248</c:v>
                </c:pt>
                <c:pt idx="16">
                  <c:v>21.44042719177898</c:v>
                </c:pt>
                <c:pt idx="17">
                  <c:v>21.318624889525395</c:v>
                </c:pt>
                <c:pt idx="18">
                  <c:v>18.530506508955945</c:v>
                </c:pt>
                <c:pt idx="19">
                  <c:v>17.654013511509657</c:v>
                </c:pt>
                <c:pt idx="20">
                  <c:v>17.257828365862558</c:v>
                </c:pt>
                <c:pt idx="21">
                  <c:v>17.138944411141946</c:v>
                </c:pt>
                <c:pt idx="22">
                  <c:v>17.118853806127134</c:v>
                </c:pt>
                <c:pt idx="23">
                  <c:v>16.99232181950179</c:v>
                </c:pt>
                <c:pt idx="24">
                  <c:v>16.776577880994161</c:v>
                </c:pt>
                <c:pt idx="25">
                  <c:v>16.726435887480211</c:v>
                </c:pt>
                <c:pt idx="26">
                  <c:v>16.063320403901912</c:v>
                </c:pt>
                <c:pt idx="27">
                  <c:v>14.300417326285261</c:v>
                </c:pt>
                <c:pt idx="28">
                  <c:v>14.202189891915005</c:v>
                </c:pt>
                <c:pt idx="29">
                  <c:v>13.594722909554813</c:v>
                </c:pt>
              </c:numCache>
            </c:numRef>
          </c:val>
          <c:extLst>
            <c:ext xmlns:c16="http://schemas.microsoft.com/office/drawing/2014/chart" uri="{C3380CC4-5D6E-409C-BE32-E72D297353CC}">
              <c16:uniqueId val="{00000002-D136-4BCA-82F4-D648A8202B50}"/>
            </c:ext>
          </c:extLst>
        </c:ser>
        <c:dLbls>
          <c:showLegendKey val="0"/>
          <c:showVal val="0"/>
          <c:showCatName val="0"/>
          <c:showSerName val="0"/>
          <c:showPercent val="0"/>
          <c:showBubbleSize val="0"/>
        </c:dLbls>
        <c:gapWidth val="50"/>
        <c:axId val="221191680"/>
        <c:axId val="221165184"/>
      </c:barChart>
      <c:catAx>
        <c:axId val="221191680"/>
        <c:scaling>
          <c:orientation val="maxMin"/>
        </c:scaling>
        <c:delete val="0"/>
        <c:axPos val="l"/>
        <c:numFmt formatCode="General" sourceLinked="1"/>
        <c:majorTickMark val="none"/>
        <c:minorTickMark val="none"/>
        <c:tickLblPos val="nextTo"/>
        <c:crossAx val="221165184"/>
        <c:crosses val="autoZero"/>
        <c:auto val="1"/>
        <c:lblAlgn val="ctr"/>
        <c:lblOffset val="100"/>
        <c:noMultiLvlLbl val="0"/>
      </c:catAx>
      <c:valAx>
        <c:axId val="221165184"/>
        <c:scaling>
          <c:orientation val="minMax"/>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Percentagem</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119168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Pt>
            <c:idx val="19"/>
            <c:marker>
              <c:spPr>
                <a:solidFill>
                  <a:schemeClr val="bg1"/>
                </a:solidFill>
                <a:ln>
                  <a:noFill/>
                </a:ln>
              </c:spPr>
            </c:marker>
            <c:bubble3D val="0"/>
            <c:extLst>
              <c:ext xmlns:c16="http://schemas.microsoft.com/office/drawing/2014/chart" uri="{C3380CC4-5D6E-409C-BE32-E72D297353CC}">
                <c16:uniqueId val="{00000013-D2F6-4337-A107-33C80573E181}"/>
              </c:ext>
            </c:extLst>
          </c:dPt>
          <c:dLbls>
            <c:dLbl>
              <c:idx val="0"/>
              <c:layout>
                <c:manualLayout>
                  <c:x val="6.2649527783386047E-2"/>
                  <c:y val="-1.5192815923916246E-2"/>
                </c:manualLayout>
              </c:layout>
              <c:tx>
                <c:strRef>
                  <c:f>'Gráfico 1.7'!$B$60</c:f>
                  <c:strCache>
                    <c:ptCount val="1"/>
                    <c:pt idx="0">
                      <c:v>Alemanha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{64F58EE0-8174-4BA6-97E5-1F8048865082}</c15:txfldGUID>
                      <c15:f>'Gráfico 1.7'!$B$60</c15:f>
                      <c15:dlblFieldTableCache>
                        <c:ptCount val="1"/>
                        <c:pt idx="0">
                          <c:v>Alemanha</c:v>
                        </c:pt>
                      </c15:dlblFieldTableCache>
                    </c15:dlblFTEntry>
                  </c15:dlblFieldTable>
                  <c15:showDataLabelsRange val="0"/>
                </c:ext>
                <c:ext xmlns:c16="http://schemas.microsoft.com/office/drawing/2014/chart" uri="{C3380CC4-5D6E-409C-BE32-E72D297353CC}">
                  <c16:uniqueId val="{00000000-D2F6-4337-A107-33C80573E181}"/>
                </c:ext>
              </c:extLst>
            </c:dLbl>
            <c:dLbl>
              <c:idx val="1"/>
              <c:tx>
                <c:strRef>
                  <c:f>'Gráfico 1.7'!$B$61</c:f>
                  <c:strCache>
                    <c:ptCount val="1"/>
                    <c:pt idx="0">
                      <c:v>Áustria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{7FE8425D-FBAF-462D-BACA-82F58B7C0AE5}</c15:txfldGUID>
                      <c15:f>'Gráfico 1.7'!$B$61</c15:f>
                      <c15:dlblFieldTableCache>
                        <c:ptCount val="1"/>
                        <c:pt idx="0">
                          <c:v>Áustria</c:v>
                        </c:pt>
                      </c15:dlblFieldTableCache>
                    </c15:dlblFTEntry>
                  </c15:dlblFieldTable>
                  <c15:showDataLabelsRange val="0"/>
                </c:ext>
                <c:ext xmlns:c16="http://schemas.microsoft.com/office/drawing/2014/chart" uri="{C3380CC4-5D6E-409C-BE32-E72D297353CC}">
                  <c16:uniqueId val="{00000001-D2F6-4337-A107-33C80573E181}"/>
                </c:ext>
              </c:extLst>
            </c:dLbl>
            <c:dLbl>
              <c:idx val="2"/>
              <c:tx>
                <c:strRef>
                  <c:f>'Gráfico 1.7'!$B$62</c:f>
                  <c:strCache>
                    <c:ptCount val="1"/>
                    <c:pt idx="0">
                      <c:v>Bélgica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{79952B18-7E68-4E00-8D04-EC0BB2077725}</c15:txfldGUID>
                      <c15:f>'Gráfico 1.7'!$B$62</c15:f>
                      <c15:dlblFieldTableCache>
                        <c:ptCount val="1"/>
                        <c:pt idx="0">
                          <c:v>Bélgica</c:v>
                        </c:pt>
                      </c15:dlblFieldTableCache>
                    </c15:dlblFTEntry>
                  </c15:dlblFieldTable>
                  <c15:showDataLabelsRange val="0"/>
                </c:ext>
                <c:ext xmlns:c16="http://schemas.microsoft.com/office/drawing/2014/chart" uri="{C3380CC4-5D6E-409C-BE32-E72D297353CC}">
                  <c16:uniqueId val="{00000002-D2F6-4337-A107-33C80573E181}"/>
                </c:ext>
              </c:extLst>
            </c:dLbl>
            <c:dLbl>
              <c:idx val="3"/>
              <c:tx>
                <c:strRef>
                  <c:f>'Gráfico 1.7'!$B$63</c:f>
                  <c:strCache>
                    <c:ptCount val="1"/>
                    <c:pt idx="0">
                      <c:v>Bulgária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{6A5F746C-6F7A-4ACE-9E03-A6EB6B7E6350}</c15:txfldGUID>
                      <c15:f>'Gráfico 1.7'!$B$63</c15:f>
                      <c15:dlblFieldTableCache>
                        <c:ptCount val="1"/>
                        <c:pt idx="0">
                          <c:v>Bulgária</c:v>
                        </c:pt>
                      </c15:dlblFieldTableCache>
                    </c15:dlblFTEntry>
                  </c15:dlblFieldTable>
                  <c15:showDataLabelsRange val="0"/>
                </c:ext>
                <c:ext xmlns:c16="http://schemas.microsoft.com/office/drawing/2014/chart" uri="{C3380CC4-5D6E-409C-BE32-E72D297353CC}">
                  <c16:uniqueId val="{00000003-D2F6-4337-A107-33C80573E181}"/>
                </c:ext>
              </c:extLst>
            </c:dLbl>
            <c:dLbl>
              <c:idx val="4"/>
              <c:layout>
                <c:manualLayout>
                  <c:x val="5.3150997150997192E-2"/>
                  <c:y val="-2.7633851468048316E-2"/>
                </c:manualLayout>
              </c:layout>
              <c:tx>
                <c:strRef>
                  <c:f>'Gráfico 1.7'!$B$64</c:f>
                  <c:strCache>
                    <c:ptCount val="1"/>
                    <c:pt idx="0">
                      <c:v>Chipre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{5B5076C9-FA95-412D-88AC-BE0FDE4D8AF0}</c15:txfldGUID>
                      <c15:f>'Gráfico 1.7'!$B$64</c15:f>
                      <c15:dlblFieldTableCache>
                        <c:ptCount val="1"/>
                        <c:pt idx="0">
                          <c:v>Chipre</c:v>
                        </c:pt>
                      </c15:dlblFieldTableCache>
                    </c15:dlblFTEntry>
                  </c15:dlblFieldTable>
                  <c15:showDataLabelsRange val="0"/>
                </c:ext>
                <c:ext xmlns:c16="http://schemas.microsoft.com/office/drawing/2014/chart" uri="{C3380CC4-5D6E-409C-BE32-E72D297353CC}">
                  <c16:uniqueId val="{00000004-D2F6-4337-A107-33C80573E181}"/>
                </c:ext>
              </c:extLst>
            </c:dLbl>
            <c:dLbl>
              <c:idx val="5"/>
              <c:tx>
                <c:strRef>
                  <c:f>'Gráfico 1.7'!$B$65</c:f>
                  <c:strCache>
                    <c:ptCount val="1"/>
                    <c:pt idx="0">
                      <c:v>Croácia</c:v>
                    </c:pt>
                  </c:strCache>
                </c:strRef>
              </c:tx>
              <c:spPr/>
              <c:txPr>
                <a:bodyPr/>
                <a:lstStyle/>
                <a:p>
                  <a:pPr>
                    <a:defRPr sz="800" b="0" i="0" strike="noStrike">
                      <a:latin typeface="Arial"/>
                    </a:defRPr>
                  </a:pPr>
                  <a:endParaRPr lang="pt-PT"/>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{E7FF8DA9-BD6A-49E2-B66E-749B3E08C9E5}</c15:txfldGUID>
                      <c15:f>'Gráfico 1.7'!$B$65</c15:f>
                      <c15:dlblFieldTableCache>
                        <c:ptCount val="1"/>
                        <c:pt idx="0">
                          <c:v>Croácia</c:v>
                        </c:pt>
                      </c15:dlblFieldTableCache>
                    </c15:dlblFTEntry>
                  </c15:dlblFieldTable>
                  <c15:showDataLabelsRange val="0"/>
                </c:ext>
                <c:ext xmlns:c16="http://schemas.microsoft.com/office/drawing/2014/chart" uri="{C3380CC4-5D6E-409C-BE32-E72D297353CC}">
                  <c16:uniqueId val="{00000005-D2F6-4337-A107-33C80573E181}"/>
                </c:ext>
              </c:extLst>
            </c:dLbl>
            <c:dLbl>
              <c:idx val="6"/>
              <c:layout>
                <c:manualLayout>
                  <c:x val="-6.3458734324876059E-2"/>
                  <c:y val="-1.9349317086659504E-2"/>
                </c:manualLayout>
              </c:layout>
              <c:tx>
                <c:strRef>
                  <c:f>'Gráfico 1.7'!$B$66</c:f>
                  <c:strCache>
                    <c:ptCount val="1"/>
                    <c:pt idx="0">
                      <c:v>Dinamarca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{2FEE2888-9F20-467E-AF84-49DB7ECE8E57}</c15:txfldGUID>
                      <c15:f>'Gráfico 1.7'!$B$66</c15:f>
                      <c15:dlblFieldTableCache>
                        <c:ptCount val="1"/>
                        <c:pt idx="0">
                          <c:v>Dinamarca</c:v>
                        </c:pt>
                      </c15:dlblFieldTableCache>
                    </c15:dlblFTEntry>
                  </c15:dlblFieldTable>
                  <c15:showDataLabelsRange val="0"/>
                </c:ext>
                <c:ext xmlns:c16="http://schemas.microsoft.com/office/drawing/2014/chart" uri="{C3380CC4-5D6E-409C-BE32-E72D297353CC}">
                  <c16:uniqueId val="{00000006-D2F6-4337-A107-33C80573E181}"/>
                </c:ext>
              </c:extLst>
            </c:dLbl>
            <c:dLbl>
              <c:idx val="7"/>
              <c:layout>
                <c:manualLayout>
                  <c:x val="-5.7133858267716532E-2"/>
                  <c:y val="1.2441035544132112E-2"/>
                </c:manualLayout>
              </c:layout>
              <c:tx>
                <c:strRef>
                  <c:f>'Gráfico 1.7'!$B$67</c:f>
                  <c:strCache>
                    <c:ptCount val="1"/>
                    <c:pt idx="0">
                      <c:v>Eslováquia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{276E0B7F-48E7-4C6D-A4DF-066A9C0BE46E}</c15:txfldGUID>
                      <c15:f>'Gráfico 1.7'!$B$67</c15:f>
                      <c15:dlblFieldTableCache>
                        <c:ptCount val="1"/>
                        <c:pt idx="0">
                          <c:v>Eslováquia</c:v>
                        </c:pt>
                      </c15:dlblFieldTableCache>
                    </c15:dlblFTEntry>
                  </c15:dlblFieldTable>
                  <c15:showDataLabelsRange val="0"/>
                </c:ext>
                <c:ext xmlns:c16="http://schemas.microsoft.com/office/drawing/2014/chart" uri="{C3380CC4-5D6E-409C-BE32-E72D297353CC}">
                  <c16:uniqueId val="{00000007-D2F6-4337-A107-33C80573E181}"/>
                </c:ext>
              </c:extLst>
            </c:dLbl>
            <c:dLbl>
              <c:idx val="8"/>
              <c:layout>
                <c:manualLayout>
                  <c:x val="-3.6108306974448709E-2"/>
                  <c:y val="-2.6706920702269731E-2"/>
                </c:manualLayout>
              </c:layout>
              <c:tx>
                <c:strRef>
                  <c:f>'Gráfico 1.7'!$B$68</c:f>
                  <c:strCache>
                    <c:ptCount val="1"/>
                    <c:pt idx="0">
                      <c:v>Eslovénia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{87F581E7-490D-420C-B3C9-1B0B2B052A24}</c15:txfldGUID>
                      <c15:f>'Gráfico 1.7'!$B$68</c15:f>
                      <c15:dlblFieldTableCache>
                        <c:ptCount val="1"/>
                        <c:pt idx="0">
                          <c:v>Eslovénia</c:v>
                        </c:pt>
                      </c15:dlblFieldTableCache>
                    </c15:dlblFTEntry>
                  </c15:dlblFieldTable>
                  <c15:showDataLabelsRange val="0"/>
                </c:ext>
                <c:ext xmlns:c16="http://schemas.microsoft.com/office/drawing/2014/chart" uri="{C3380CC4-5D6E-409C-BE32-E72D297353CC}">
                  <c16:uniqueId val="{00000008-D2F6-4337-A107-33C80573E181}"/>
                </c:ext>
              </c:extLst>
            </c:dLbl>
            <c:dLbl>
              <c:idx val="9"/>
              <c:tx>
                <c:strRef>
                  <c:f>'Gráfico 1.7'!$B$69</c:f>
                  <c:strCache>
                    <c:ptCount val="1"/>
                    <c:pt idx="0">
                      <c:v>Espanha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{6E2FDE98-E429-4FCD-8278-BB304629D83A}</c15:txfldGUID>
                      <c15:f>'Gráfico 1.7'!$B$69</c15:f>
                      <c15:dlblFieldTableCache>
                        <c:ptCount val="1"/>
                        <c:pt idx="0">
                          <c:v>Espanha</c:v>
                        </c:pt>
                      </c15:dlblFieldTableCache>
                    </c15:dlblFTEntry>
                  </c15:dlblFieldTable>
                  <c15:showDataLabelsRange val="0"/>
                </c:ext>
                <c:ext xmlns:c16="http://schemas.microsoft.com/office/drawing/2014/chart" uri="{C3380CC4-5D6E-409C-BE32-E72D297353CC}">
                  <c16:uniqueId val="{00000009-D2F6-4337-A107-33C80573E181}"/>
                </c:ext>
              </c:extLst>
            </c:dLbl>
            <c:dLbl>
              <c:idx val="10"/>
              <c:layout>
                <c:manualLayout>
                  <c:x val="-6.8376068376068425E-2"/>
                  <c:y val="4.3753598157743233E-2"/>
                </c:manualLayout>
              </c:layout>
              <c:tx>
                <c:strRef>
                  <c:f>'Gráfico 1.7'!$B$70</c:f>
                  <c:strCache>
                    <c:ptCount val="1"/>
                    <c:pt idx="0">
                      <c:v>Estónia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{F68B03D5-C8F3-4599-80A2-6CF0C5C77844}</c15:txfldGUID>
                      <c15:f>'Gráfico 1.7'!$B$70</c15:f>
                      <c15:dlblFieldTableCache>
                        <c:ptCount val="1"/>
                        <c:pt idx="0">
                          <c:v>Estónia</c:v>
                        </c:pt>
                      </c15:dlblFieldTableCache>
                    </c15:dlblFTEntry>
                  </c15:dlblFieldTable>
                  <c15:showDataLabelsRange val="0"/>
                </c:ext>
                <c:ext xmlns:c16="http://schemas.microsoft.com/office/drawing/2014/chart" uri="{C3380CC4-5D6E-409C-BE32-E72D297353CC}">
                  <c16:uniqueId val="{0000000A-D2F6-4337-A107-33C80573E181}"/>
                </c:ext>
              </c:extLst>
            </c:dLbl>
            <c:dLbl>
              <c:idx val="11"/>
              <c:layout>
                <c:manualLayout>
                  <c:x val="-2.735042735042735E-2"/>
                  <c:y val="2.072538860103627E-2"/>
                </c:manualLayout>
              </c:layout>
              <c:tx>
                <c:strRef>
                  <c:f>'Gráfico 1.7'!$B$71</c:f>
                  <c:strCache>
                    <c:ptCount val="1"/>
                    <c:pt idx="0">
                      <c:v>Finlândia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{5713824A-EC9B-4BE9-83CA-601CCE3CFAD7}</c15:txfldGUID>
                      <c15:f>'Gráfico 1.7'!$B$71</c15:f>
                      <c15:dlblFieldTableCache>
                        <c:ptCount val="1"/>
                        <c:pt idx="0">
                          <c:v>Finlândia</c:v>
                        </c:pt>
                      </c15:dlblFieldTableCache>
                    </c15:dlblFTEntry>
                  </c15:dlblFieldTable>
                  <c15:showDataLabelsRange val="0"/>
                </c:ext>
                <c:ext xmlns:c16="http://schemas.microsoft.com/office/drawing/2014/chart" uri="{C3380CC4-5D6E-409C-BE32-E72D297353CC}">
                  <c16:uniqueId val="{0000000B-D2F6-4337-A107-33C80573E181}"/>
                </c:ext>
              </c:extLst>
            </c:dLbl>
            <c:dLbl>
              <c:idx val="12"/>
              <c:layout>
                <c:manualLayout>
                  <c:x val="-4.1937321937321956E-2"/>
                  <c:y val="2.625796127815621E-2"/>
                </c:manualLayout>
              </c:layout>
              <c:tx>
                <c:strRef>
                  <c:f>'Gráfico 1.7'!$B$72</c:f>
                  <c:strCache>
                    <c:ptCount val="1"/>
                    <c:pt idx="0">
                      <c:v>França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{FF851E17-69E6-45CF-8DD9-E639CCB1351C}</c15:txfldGUID>
                      <c15:f>'Gráfico 1.7'!$B$72</c15:f>
                      <c15:dlblFieldTableCache>
                        <c:ptCount val="1"/>
                        <c:pt idx="0">
                          <c:v>França</c:v>
                        </c:pt>
                      </c15:dlblFieldTableCache>
                    </c15:dlblFTEntry>
                  </c15:dlblFieldTable>
                  <c15:showDataLabelsRange val="0"/>
                </c:ext>
                <c:ext xmlns:c16="http://schemas.microsoft.com/office/drawing/2014/chart" uri="{C3380CC4-5D6E-409C-BE32-E72D297353CC}">
                  <c16:uniqueId val="{0000000C-D2F6-4337-A107-33C80573E181}"/>
                </c:ext>
              </c:extLst>
            </c:dLbl>
            <c:dLbl>
              <c:idx val="13"/>
              <c:tx>
                <c:strRef>
                  <c:f>'Gráfico 1.7'!$B$73</c:f>
                  <c:strCache>
                    <c:ptCount val="1"/>
                    <c:pt idx="0">
                      <c:v>Grécia</c:v>
                    </c:pt>
                  </c:strCache>
                </c:strRef>
              </c:tx>
              <c:spPr/>
              <c:txPr>
                <a:bodyPr/>
                <a:lstStyle/>
                <a:p>
                  <a:pPr>
                    <a:defRPr sz="800" b="0" i="0" strike="noStrike">
                      <a:latin typeface="Arial"/>
                    </a:defRPr>
                  </a:pPr>
                  <a:endParaRPr lang="pt-PT"/>
                </a:p>
              </c:txPr>
              <c:dLblPos val="l"/>
              <c:showLegendKey val="0"/>
              <c:showVal val="1"/>
              <c:showCatName val="0"/>
              <c:showSerName val="0"/>
              <c:showPercent val="0"/>
              <c:showBubbleSize val="0"/>
              <c:extLst>
                <c:ext xmlns:c15="http://schemas.microsoft.com/office/drawing/2012/chart" uri="{CE6537A1-D6FC-4f65-9D91-7224C49458BB}">
                  <c15:dlblFieldTable>
                    <c15:dlblFTEntry>
                      <c15:txfldGUID>{68B1BEF6-F03B-4A2B-BE87-5FA6FB51A7DB}</c15:txfldGUID>
                      <c15:f>'Gráfico 1.7'!$B$73</c15:f>
                      <c15:dlblFieldTableCache>
                        <c:ptCount val="1"/>
                        <c:pt idx="0">
                          <c:v>Grécia</c:v>
                        </c:pt>
                      </c15:dlblFieldTableCache>
                    </c15:dlblFTEntry>
                  </c15:dlblFieldTable>
                  <c15:showDataLabelsRange val="0"/>
                </c:ext>
                <c:ext xmlns:c16="http://schemas.microsoft.com/office/drawing/2014/chart" uri="{C3380CC4-5D6E-409C-BE32-E72D297353CC}">
                  <c16:uniqueId val="{0000000D-D2F6-4337-A107-33C80573E181}"/>
                </c:ext>
              </c:extLst>
            </c:dLbl>
            <c:dLbl>
              <c:idx val="14"/>
              <c:tx>
                <c:strRef>
                  <c:f>'Gráfico 1.7'!$B$74</c:f>
                  <c:strCache>
                    <c:ptCount val="1"/>
                    <c:pt idx="0">
                      <c:v>Holanda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{FC155BAE-9D0E-4040-AE12-D9CB888BC2B6}</c15:txfldGUID>
                      <c15:f>'Gráfico 1.7'!$B$74</c15:f>
                      <c15:dlblFieldTableCache>
                        <c:ptCount val="1"/>
                        <c:pt idx="0">
                          <c:v>Holanda</c:v>
                        </c:pt>
                      </c15:dlblFieldTableCache>
                    </c15:dlblFTEntry>
                  </c15:dlblFieldTable>
                  <c15:showDataLabelsRange val="0"/>
                </c:ext>
                <c:ext xmlns:c16="http://schemas.microsoft.com/office/drawing/2014/chart" uri="{C3380CC4-5D6E-409C-BE32-E72D297353CC}">
                  <c16:uniqueId val="{0000000E-D2F6-4337-A107-33C80573E181}"/>
                </c:ext>
              </c:extLst>
            </c:dLbl>
            <c:dLbl>
              <c:idx val="15"/>
              <c:tx>
                <c:strRef>
                  <c:f>'Gráfico 1.7'!$B$75</c:f>
                  <c:strCache>
                    <c:ptCount val="1"/>
                    <c:pt idx="0">
                      <c:v>Hungria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{E726BDBD-6299-43F2-8011-40A6E50E2828}</c15:txfldGUID>
                      <c15:f>'Gráfico 1.7'!$B$75</c15:f>
                      <c15:dlblFieldTableCache>
                        <c:ptCount val="1"/>
                        <c:pt idx="0">
                          <c:v>Hungria</c:v>
                        </c:pt>
                      </c15:dlblFieldTableCache>
                    </c15:dlblFTEntry>
                  </c15:dlblFieldTable>
                  <c15:showDataLabelsRange val="0"/>
                </c:ext>
                <c:ext xmlns:c16="http://schemas.microsoft.com/office/drawing/2014/chart" uri="{C3380CC4-5D6E-409C-BE32-E72D297353CC}">
                  <c16:uniqueId val="{0000000F-D2F6-4337-A107-33C80573E181}"/>
                </c:ext>
              </c:extLst>
            </c:dLbl>
            <c:dLbl>
              <c:idx val="16"/>
              <c:tx>
                <c:strRef>
                  <c:f>'Gráfico 1.7'!$B$76</c:f>
                  <c:strCache>
                    <c:ptCount val="1"/>
                    <c:pt idx="0">
                      <c:v>Irlanda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{31C6C122-B6C1-40B0-B2CB-A0CC52D399DD}</c15:txfldGUID>
                      <c15:f>'Gráfico 1.7'!$B$76</c15:f>
                      <c15:dlblFieldTableCache>
                        <c:ptCount val="1"/>
                        <c:pt idx="0">
                          <c:v>Irlanda</c:v>
                        </c:pt>
                      </c15:dlblFieldTableCache>
                    </c15:dlblFTEntry>
                  </c15:dlblFieldTable>
                  <c15:showDataLabelsRange val="0"/>
                </c:ext>
                <c:ext xmlns:c16="http://schemas.microsoft.com/office/drawing/2014/chart" uri="{C3380CC4-5D6E-409C-BE32-E72D297353CC}">
                  <c16:uniqueId val="{00000010-D2F6-4337-A107-33C80573E181}"/>
                </c:ext>
              </c:extLst>
            </c:dLbl>
            <c:dLbl>
              <c:idx val="17"/>
              <c:tx>
                <c:rich>
                  <a:bodyPr/>
                  <a:lstStyle/>
                  <a:p>
                    <a:pPr>
                      <a:defRPr sz="800" b="0" i="0" strike="noStrike">
                        <a:latin typeface="Arial"/>
                      </a:defRPr>
                    </a:pPr>
                    <a:r>
                      <a:rPr lang="en-US" sz="800" b="0" i="0" strike="noStrike">
                        <a:solidFill>
                          <a:sysClr val="windowText" lastClr="000000"/>
                        </a:solidFill>
                        <a:latin typeface="Arial"/>
                      </a:rPr>
                      <a:t>Lituânia</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D2F6-4337-A107-33C80573E181}"/>
                </c:ext>
              </c:extLst>
            </c:dLbl>
            <c:dLbl>
              <c:idx val="18"/>
              <c:tx>
                <c:strRef>
                  <c:f>'Gráfico 1.7'!$B$78</c:f>
                  <c:strCache>
                    <c:ptCount val="1"/>
                    <c:pt idx="0">
                      <c:v>Letónia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{D8D1E585-1784-4DB1-9B40-D8B93C162497}</c15:txfldGUID>
                      <c15:f>'Gráfico 1.7'!$B$78</c15:f>
                      <c15:dlblFieldTableCache>
                        <c:ptCount val="1"/>
                        <c:pt idx="0">
                          <c:v>Letónia</c:v>
                        </c:pt>
                      </c15:dlblFieldTableCache>
                    </c15:dlblFTEntry>
                  </c15:dlblFieldTable>
                  <c15:showDataLabelsRange val="0"/>
                </c:ext>
                <c:ext xmlns:c16="http://schemas.microsoft.com/office/drawing/2014/chart" uri="{C3380CC4-5D6E-409C-BE32-E72D297353CC}">
                  <c16:uniqueId val="{00000012-D2F6-4337-A107-33C80573E181}"/>
                </c:ext>
              </c:extLst>
            </c:dLbl>
            <c:dLbl>
              <c:idx val="19"/>
              <c:delete val="1"/>
              <c:extLst>
                <c:ext xmlns:c15="http://schemas.microsoft.com/office/drawing/2012/chart" uri="{CE6537A1-D6FC-4f65-9D91-7224C49458BB}"/>
                <c:ext xmlns:c16="http://schemas.microsoft.com/office/drawing/2014/chart" uri="{C3380CC4-5D6E-409C-BE32-E72D297353CC}">
                  <c16:uniqueId val="{00000013-D2F6-4337-A107-33C80573E181}"/>
                </c:ext>
              </c:extLst>
            </c:dLbl>
            <c:dLbl>
              <c:idx val="20"/>
              <c:layout>
                <c:manualLayout>
                  <c:x val="1.1110662449245127E-3"/>
                  <c:y val="-8.2843530569041562E-3"/>
                </c:manualLayout>
              </c:layout>
              <c:tx>
                <c:strRef>
                  <c:f>'Gráfico 1.7'!$B$80</c:f>
                  <c:strCache>
                    <c:ptCount val="1"/>
                    <c:pt idx="0">
                      <c:v>Luxemburgo</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{EA02FDC5-6634-4C13-9010-BC5C8BD0A1D4}</c15:txfldGUID>
                      <c15:f>'Gráfico 1.7'!$B$80</c15:f>
                      <c15:dlblFieldTableCache>
                        <c:ptCount val="1"/>
                        <c:pt idx="0">
                          <c:v>Luxemburgo</c:v>
                        </c:pt>
                      </c15:dlblFieldTableCache>
                    </c15:dlblFTEntry>
                  </c15:dlblFieldTable>
                  <c15:showDataLabelsRange val="0"/>
                </c:ext>
                <c:ext xmlns:c16="http://schemas.microsoft.com/office/drawing/2014/chart" uri="{C3380CC4-5D6E-409C-BE32-E72D297353CC}">
                  <c16:uniqueId val="{00000014-D2F6-4337-A107-33C80573E181}"/>
                </c:ext>
              </c:extLst>
            </c:dLbl>
            <c:dLbl>
              <c:idx val="21"/>
              <c:tx>
                <c:strRef>
                  <c:f>'Gráfico 1.7'!$B$81</c:f>
                  <c:strCache>
                    <c:ptCount val="1"/>
                    <c:pt idx="0">
                      <c:v>Malta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{D418E376-8022-44BE-A36D-5B321DDE5FF6}</c15:txfldGUID>
                      <c15:f>'Gráfico 1.7'!$B$81</c15:f>
                      <c15:dlblFieldTableCache>
                        <c:ptCount val="1"/>
                        <c:pt idx="0">
                          <c:v>Malta</c:v>
                        </c:pt>
                      </c15:dlblFieldTableCache>
                    </c15:dlblFTEntry>
                  </c15:dlblFieldTable>
                  <c15:showDataLabelsRange val="0"/>
                </c:ext>
                <c:ext xmlns:c16="http://schemas.microsoft.com/office/drawing/2014/chart" uri="{C3380CC4-5D6E-409C-BE32-E72D297353CC}">
                  <c16:uniqueId val="{00000015-D2F6-4337-A107-33C80573E181}"/>
                </c:ext>
              </c:extLst>
            </c:dLbl>
            <c:dLbl>
              <c:idx val="22"/>
              <c:layout>
                <c:manualLayout>
                  <c:x val="-4.558404558404567E-2"/>
                  <c:y val="2.7633851468048191E-2"/>
                </c:manualLayout>
              </c:layout>
              <c:tx>
                <c:strRef>
                  <c:f>'Gráfico 1.7'!$B$82</c:f>
                  <c:strCache>
                    <c:ptCount val="1"/>
                    <c:pt idx="0">
                      <c:v>Polónia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{D7728D17-8DDE-4B75-BBC7-B08ED8CF140A}</c15:txfldGUID>
                      <c15:f>'Gráfico 1.7'!$B$82</c15:f>
                      <c15:dlblFieldTableCache>
                        <c:ptCount val="1"/>
                        <c:pt idx="0">
                          <c:v>Polónia</c:v>
                        </c:pt>
                      </c15:dlblFieldTableCache>
                    </c15:dlblFTEntry>
                  </c15:dlblFieldTable>
                  <c15:showDataLabelsRange val="0"/>
                </c:ext>
                <c:ext xmlns:c16="http://schemas.microsoft.com/office/drawing/2014/chart" uri="{C3380CC4-5D6E-409C-BE32-E72D297353CC}">
                  <c16:uniqueId val="{00000016-D2F6-4337-A107-33C80573E181}"/>
                </c:ext>
              </c:extLst>
            </c:dLbl>
            <c:dLbl>
              <c:idx val="23"/>
              <c:tx>
                <c:strRef>
                  <c:f>'Gráfico 1.7'!$B$83</c:f>
                  <c:strCache>
                    <c:ptCount val="1"/>
                    <c:pt idx="0">
                      <c:v>Portugal</c:v>
                    </c:pt>
                  </c:strCache>
                </c:strRef>
              </c:tx>
              <c:spPr/>
              <c:txPr>
                <a:bodyPr/>
                <a:lstStyle/>
                <a:p>
                  <a:pPr>
                    <a:defRPr sz="800" b="0" i="0" strike="noStrike">
                      <a:solidFill>
                        <a:srgbClr val="FF0000"/>
                      </a:solidFill>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{9E906545-4AA2-4E5B-8001-8BAB42BCC82F}</c15:txfldGUID>
                      <c15:f>'Gráfico 1.7'!$B$83</c15:f>
                      <c15:dlblFieldTableCache>
                        <c:ptCount val="1"/>
                        <c:pt idx="0">
                          <c:v>Portugal</c:v>
                        </c:pt>
                      </c15:dlblFieldTableCache>
                    </c15:dlblFTEntry>
                  </c15:dlblFieldTable>
                  <c15:showDataLabelsRange val="0"/>
                </c:ext>
                <c:ext xmlns:c16="http://schemas.microsoft.com/office/drawing/2014/chart" uri="{C3380CC4-5D6E-409C-BE32-E72D297353CC}">
                  <c16:uniqueId val="{00000017-D2F6-4337-A107-33C80573E181}"/>
                </c:ext>
              </c:extLst>
            </c:dLbl>
            <c:dLbl>
              <c:idx val="24"/>
              <c:layout>
                <c:manualLayout>
                  <c:x val="0"/>
                  <c:y val="0"/>
                </c:manualLayout>
              </c:layout>
              <c:tx>
                <c:rich>
                  <a:bodyPr/>
                  <a:lstStyle/>
                  <a:p>
                    <a:r>
                      <a:rPr lang="en-US"/>
                      <a:t>Rep. Checa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900-400F-AB8D-E6B85855B9CF}"/>
                </c:ext>
              </c:extLst>
            </c:dLbl>
            <c:dLbl>
              <c:idx val="25"/>
              <c:layout>
                <c:manualLayout>
                  <c:x val="-5.0142450142450057E-2"/>
                  <c:y val="-2.9936672423719057E-2"/>
                </c:manualLayout>
              </c:layout>
              <c:tx>
                <c:rich>
                  <a:bodyPr/>
                  <a:lstStyle/>
                  <a:p>
                    <a:r>
                      <a:rPr lang="en-US"/>
                      <a:t>Roménia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900-400F-AB8D-E6B85855B9CF}"/>
                </c:ext>
              </c:extLst>
            </c:dLbl>
            <c:dLbl>
              <c:idx val="26"/>
              <c:layout>
                <c:manualLayout>
                  <c:x val="-2.5071225071225091E-2"/>
                  <c:y val="-3.2239493379389791E-2"/>
                </c:manualLayout>
              </c:layout>
              <c:tx>
                <c:rich>
                  <a:bodyPr/>
                  <a:lstStyle/>
                  <a:p>
                    <a:r>
                      <a:rPr lang="en-US"/>
                      <a:t>Suécia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900-400F-AB8D-E6B85855B9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1.7'!$C$60:$C$86</c:f>
              <c:numCache>
                <c:formatCode>0.0</c:formatCode>
                <c:ptCount val="27"/>
                <c:pt idx="0">
                  <c:v>5.0823406906229645</c:v>
                </c:pt>
                <c:pt idx="1">
                  <c:v>4.720631812098329</c:v>
                </c:pt>
                <c:pt idx="2">
                  <c:v>4.4458176726116712</c:v>
                </c:pt>
                <c:pt idx="3">
                  <c:v>18.530506508955945</c:v>
                </c:pt>
                <c:pt idx="4">
                  <c:v>5.9457461705301258</c:v>
                </c:pt>
                <c:pt idx="5">
                  <c:v>21.318624889525395</c:v>
                </c:pt>
                <c:pt idx="6">
                  <c:v>2.0856015948039053</c:v>
                </c:pt>
                <c:pt idx="7">
                  <c:v>7.0805519034786339</c:v>
                </c:pt>
                <c:pt idx="8">
                  <c:v>3.7196446683976045</c:v>
                </c:pt>
                <c:pt idx="9">
                  <c:v>3.3887125346943594</c:v>
                </c:pt>
                <c:pt idx="10">
                  <c:v>9.1298640398781075</c:v>
                </c:pt>
                <c:pt idx="11">
                  <c:v>3.2370298238836739</c:v>
                </c:pt>
                <c:pt idx="12">
                  <c:v>3.8275195560292619</c:v>
                </c:pt>
                <c:pt idx="13">
                  <c:v>7.7639949055600832</c:v>
                </c:pt>
                <c:pt idx="14">
                  <c:v>3.4637113191903204</c:v>
                </c:pt>
                <c:pt idx="15">
                  <c:v>5.5682770031629367</c:v>
                </c:pt>
                <c:pt idx="16">
                  <c:v>13.594722909554813</c:v>
                </c:pt>
                <c:pt idx="17">
                  <c:v>4.956693447251209</c:v>
                </c:pt>
                <c:pt idx="18">
                  <c:v>8.6017679637111737</c:v>
                </c:pt>
                <c:pt idx="19">
                  <c:v>16.063320403901912</c:v>
                </c:pt>
                <c:pt idx="20">
                  <c:v>9.1910388151599616</c:v>
                </c:pt>
                <c:pt idx="21">
                  <c:v>8.1429633047755132</c:v>
                </c:pt>
                <c:pt idx="22">
                  <c:v>11.864836014633516</c:v>
                </c:pt>
                <c:pt idx="23">
                  <c:v>17.257828365862558</c:v>
                </c:pt>
                <c:pt idx="24">
                  <c:v>5.4323925081355853</c:v>
                </c:pt>
                <c:pt idx="25">
                  <c:v>24.106220281494359</c:v>
                </c:pt>
                <c:pt idx="26">
                  <c:v>2.10717470605965</c:v>
                </c:pt>
              </c:numCache>
            </c:numRef>
          </c:xVal>
          <c:yVal>
            <c:numRef>
              <c:f>'Gráfico 1.7'!$D$60:$D$86</c:f>
              <c:numCache>
                <c:formatCode>0.0</c:formatCode>
                <c:ptCount val="27"/>
                <c:pt idx="0">
                  <c:v>19.81033690389901</c:v>
                </c:pt>
                <c:pt idx="1">
                  <c:v>25.513778212534344</c:v>
                </c:pt>
                <c:pt idx="2">
                  <c:v>20.010898933729219</c:v>
                </c:pt>
                <c:pt idx="3">
                  <c:v>4.426069326362903</c:v>
                </c:pt>
                <c:pt idx="4">
                  <c:v>14.876292257425188</c:v>
                </c:pt>
                <c:pt idx="5">
                  <c:v>13.620302813312431</c:v>
                </c:pt>
                <c:pt idx="6">
                  <c:v>14.177958621557289</c:v>
                </c:pt>
                <c:pt idx="7">
                  <c:v>5.8835140808751429</c:v>
                </c:pt>
                <c:pt idx="8">
                  <c:v>14.873386803304106</c:v>
                </c:pt>
                <c:pt idx="9">
                  <c:v>18.514776898921962</c:v>
                </c:pt>
                <c:pt idx="10">
                  <c:v>14.923861449741501</c:v>
                </c:pt>
                <c:pt idx="11">
                  <c:v>9.1579777509163645</c:v>
                </c:pt>
                <c:pt idx="12">
                  <c:v>13.804597937775636</c:v>
                </c:pt>
                <c:pt idx="13">
                  <c:v>14.171874348428121</c:v>
                </c:pt>
                <c:pt idx="14">
                  <c:v>16.218990866182647</c:v>
                </c:pt>
                <c:pt idx="15">
                  <c:v>7.1264507987951804</c:v>
                </c:pt>
                <c:pt idx="16">
                  <c:v>23.144301911868219</c:v>
                </c:pt>
                <c:pt idx="17">
                  <c:v>11.04373841594138</c:v>
                </c:pt>
                <c:pt idx="18">
                  <c:v>11.778108641033491</c:v>
                </c:pt>
                <c:pt idx="19">
                  <c:v>6.1275711672513475</c:v>
                </c:pt>
                <c:pt idx="20">
                  <c:v>51.157590381495197</c:v>
                </c:pt>
                <c:pt idx="21">
                  <c:v>36.965050490449528</c:v>
                </c:pt>
                <c:pt idx="22">
                  <c:v>4.5146265486925898</c:v>
                </c:pt>
                <c:pt idx="23">
                  <c:v>10.812013706666441</c:v>
                </c:pt>
                <c:pt idx="24">
                  <c:v>9.5492964279802859</c:v>
                </c:pt>
                <c:pt idx="25">
                  <c:v>3.4476779702518336</c:v>
                </c:pt>
                <c:pt idx="26">
                  <c:v>21.421308703809625</c:v>
                </c:pt>
              </c:numCache>
            </c:numRef>
          </c:yVal>
          <c:smooth val="0"/>
          <c:extLst>
            <c:ext xmlns:c16="http://schemas.microsoft.com/office/drawing/2014/chart" uri="{C3380CC4-5D6E-409C-BE32-E72D297353CC}">
              <c16:uniqueId val="{00000018-D2F6-4337-A107-33C80573E181}"/>
            </c:ext>
          </c:extLst>
        </c:ser>
        <c:dLbls>
          <c:showLegendKey val="0"/>
          <c:showVal val="0"/>
          <c:showCatName val="0"/>
          <c:showSerName val="0"/>
          <c:showPercent val="0"/>
          <c:showBubbleSize val="0"/>
        </c:dLbls>
        <c:axId val="222536832"/>
        <c:axId val="222537408"/>
      </c:scatterChart>
      <c:valAx>
        <c:axId val="222536832"/>
        <c:scaling>
          <c:orientation val="minMax"/>
        </c:scaling>
        <c:delete val="0"/>
        <c:axPos val="b"/>
        <c:title>
          <c:tx>
            <c:rich>
              <a:bodyPr/>
              <a:lstStyle/>
              <a:p>
                <a:pPr>
                  <a:defRPr b="0"/>
                </a:pPr>
                <a:r>
                  <a:rPr lang="pt-PT" b="0"/>
                  <a:t>Taxa de emigração em percentagem</a:t>
                </a:r>
              </a:p>
            </c:rich>
          </c:tx>
          <c:overlay val="0"/>
        </c:title>
        <c:numFmt formatCode="0.0" sourceLinked="1"/>
        <c:majorTickMark val="cross"/>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222537408"/>
        <c:crosses val="autoZero"/>
        <c:crossBetween val="midCat"/>
      </c:valAx>
      <c:valAx>
        <c:axId val="222537408"/>
        <c:scaling>
          <c:orientation val="minMax"/>
          <c:max val="25"/>
        </c:scaling>
        <c:delete val="0"/>
        <c:axPos val="l"/>
        <c:title>
          <c:tx>
            <c:rich>
              <a:bodyPr rot="-5400000" vert="horz"/>
              <a:lstStyle/>
              <a:p>
                <a:pPr>
                  <a:defRPr b="0"/>
                </a:pPr>
                <a:r>
                  <a:rPr lang="pt-PT" b="0"/>
                  <a:t>Taxa de imigração em percentagem</a:t>
                </a:r>
              </a:p>
            </c:rich>
          </c:tx>
          <c:overlay val="0"/>
        </c:title>
        <c:numFmt formatCode="0.0" sourceLinked="1"/>
        <c:majorTickMark val="cross"/>
        <c:minorTickMark val="in"/>
        <c:tickLblPos val="nextTo"/>
        <c:crossAx val="222536832"/>
        <c:crosses val="autoZero"/>
        <c:crossBetween val="midCat"/>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D87DB99-1EB9-4839-9D9A-FAA7DD4FC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18</xdr:row>
      <xdr:rowOff>0</xdr:rowOff>
    </xdr:to>
    <xdr:graphicFrame macro="">
      <xdr:nvGraphicFramePr>
        <xdr:cNvPr id="3073" name="Chart 1">
          <a:extLst>
            <a:ext uri="{FF2B5EF4-FFF2-40B4-BE49-F238E27FC236}">
              <a16:creationId xmlns:a16="http://schemas.microsoft.com/office/drawing/2014/main" id="{00000000-0008-0000-09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64EB6180-1E84-4078-A052-28F73D46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18</xdr:row>
      <xdr:rowOff>0</xdr:rowOff>
    </xdr:to>
    <xdr:graphicFrame macro="">
      <xdr:nvGraphicFramePr>
        <xdr:cNvPr id="4097" name="Chart 1">
          <a:extLst>
            <a:ext uri="{FF2B5EF4-FFF2-40B4-BE49-F238E27FC236}">
              <a16:creationId xmlns:a16="http://schemas.microsoft.com/office/drawing/2014/main" id="{00000000-0008-0000-0A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94CB69B-71D4-4CC4-BA34-344212528F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1" name="Chart 5">
          <a:extLst>
            <a:ext uri="{FF2B5EF4-FFF2-40B4-BE49-F238E27FC236}">
              <a16:creationId xmlns:a16="http://schemas.microsoft.com/office/drawing/2014/main" id="{00000000-0008-0000-0B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85769D52-04B9-41D5-8D33-8C195E6FB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2" name="Chart 5">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3587FE41-A19E-4791-88C9-893806379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1</xdr:row>
      <xdr:rowOff>380999</xdr:rowOff>
    </xdr:from>
    <xdr:to>
      <xdr:col>6</xdr:col>
      <xdr:colOff>0</xdr:colOff>
      <xdr:row>35</xdr:row>
      <xdr:rowOff>2999</xdr:rowOff>
    </xdr:to>
    <xdr:graphicFrame macro="">
      <xdr:nvGraphicFramePr>
        <xdr:cNvPr id="7169" name="Chart 1">
          <a:extLst>
            <a:ext uri="{FF2B5EF4-FFF2-40B4-BE49-F238E27FC236}">
              <a16:creationId xmlns:a16="http://schemas.microsoft.com/office/drawing/2014/main" id="{00000000-0008-0000-0D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4B8AF32E-165C-4ACB-A41E-5C0F5BEFC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CD6EE915-9D8E-4BE3-827B-D7B5586FA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30</xdr:row>
      <xdr:rowOff>180975</xdr:rowOff>
    </xdr:to>
    <xdr:graphicFrame macro="">
      <xdr:nvGraphicFramePr>
        <xdr:cNvPr id="8193" name="Chart 3">
          <a:extLst>
            <a:ext uri="{FF2B5EF4-FFF2-40B4-BE49-F238E27FC236}">
              <a16:creationId xmlns:a16="http://schemas.microsoft.com/office/drawing/2014/main" id="{00000000-0008-0000-0F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600075</xdr:colOff>
      <xdr:row>3</xdr:row>
      <xdr:rowOff>28575</xdr:rowOff>
    </xdr:from>
    <xdr:to>
      <xdr:col>5</xdr:col>
      <xdr:colOff>904875</xdr:colOff>
      <xdr:row>28</xdr:row>
      <xdr:rowOff>85725</xdr:rowOff>
    </xdr:to>
    <xdr:grpSp>
      <xdr:nvGrpSpPr>
        <xdr:cNvPr id="3" name="Group 2">
          <a:extLst>
            <a:ext uri="{FF2B5EF4-FFF2-40B4-BE49-F238E27FC236}">
              <a16:creationId xmlns:a16="http://schemas.microsoft.com/office/drawing/2014/main" id="{00000000-0008-0000-0F00-000003000000}"/>
            </a:ext>
          </a:extLst>
        </xdr:cNvPr>
        <xdr:cNvGrpSpPr/>
      </xdr:nvGrpSpPr>
      <xdr:grpSpPr>
        <a:xfrm>
          <a:off x="1447800" y="981075"/>
          <a:ext cx="4762500" cy="4819650"/>
          <a:chOff x="1924050" y="962025"/>
          <a:chExt cx="4762500" cy="4819650"/>
        </a:xfrm>
      </xdr:grpSpPr>
      <xdr:cxnSp macro="">
        <xdr:nvCxnSpPr>
          <xdr:cNvPr id="15" name="Straight Connector 14">
            <a:extLst>
              <a:ext uri="{FF2B5EF4-FFF2-40B4-BE49-F238E27FC236}">
                <a16:creationId xmlns:a16="http://schemas.microsoft.com/office/drawing/2014/main" id="{00000000-0008-0000-0F00-00000F000000}"/>
              </a:ext>
            </a:extLst>
          </xdr:cNvPr>
          <xdr:cNvCxnSpPr/>
        </xdr:nvCxnSpPr>
        <xdr:spPr>
          <a:xfrm>
            <a:off x="1924050" y="2762250"/>
            <a:ext cx="4762500" cy="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F00-000014000000}"/>
              </a:ext>
            </a:extLst>
          </xdr:cNvPr>
          <xdr:cNvCxnSpPr/>
        </xdr:nvCxnSpPr>
        <xdr:spPr>
          <a:xfrm>
            <a:off x="3248025" y="962025"/>
            <a:ext cx="0" cy="481965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90080</xdr:colOff>
      <xdr:row>0</xdr:row>
      <xdr:rowOff>288000</xdr:rowOff>
    </xdr:to>
    <xdr:pic>
      <xdr:nvPicPr>
        <xdr:cNvPr id="6" name="Picture 1">
          <a:extLst>
            <a:ext uri="{FF2B5EF4-FFF2-40B4-BE49-F238E27FC236}">
              <a16:creationId xmlns:a16="http://schemas.microsoft.com/office/drawing/2014/main" id="{ED12B292-BC69-44B6-9F4F-D0F14681D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a16="http://schemas.microsoft.com/office/drawing/2014/main" id="{BB18FAE5-3F30-4009-A3A5-E9CF1F6A0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49566FB-962A-4F55-8446-3AB283787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025" name="Picture 1" descr="http://www.pordata.pt/Site/img/empty_16x16.png">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026" name="Picture 2" descr="http://www.pordata.pt/Site/img/empty_16x16.png">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027" name="Picture 3" descr="http://www.pordata.pt/Site/img/empty_16x16.png">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028" name="Picture 4" descr="http://www.pordata.pt/Site/img/empty_16x16.png">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029" name="Picture 5" descr="http://www.pordata.pt/Site/img/empty_16x16.png">
          <a:extLst>
            <a:ext uri="{FF2B5EF4-FFF2-40B4-BE49-F238E27FC236}">
              <a16:creationId xmlns:a16="http://schemas.microsoft.com/office/drawing/2014/main" id="{00000000-0008-0000-03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030" name="Picture 6" descr="http://www.pordata.pt/Site/img/empty_16x16.png">
          <a:extLst>
            <a:ext uri="{FF2B5EF4-FFF2-40B4-BE49-F238E27FC236}">
              <a16:creationId xmlns:a16="http://schemas.microsoft.com/office/drawing/2014/main" id="{00000000-0008-0000-03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031" name="Picture 7" descr="http://www.pordata.pt/Site/img/empty_16x16.png">
          <a:extLst>
            <a:ext uri="{FF2B5EF4-FFF2-40B4-BE49-F238E27FC236}">
              <a16:creationId xmlns:a16="http://schemas.microsoft.com/office/drawing/2014/main" id="{00000000-0008-0000-03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032" name="Picture 8" descr="http://www.pordata.pt/Site/img/empty_16x16.png">
          <a:extLst>
            <a:ext uri="{FF2B5EF4-FFF2-40B4-BE49-F238E27FC236}">
              <a16:creationId xmlns:a16="http://schemas.microsoft.com/office/drawing/2014/main" id="{00000000-0008-0000-03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33" name="Picture 9" descr="http://www.pordata.pt/Site/img/empty_16x16.png">
          <a:extLst>
            <a:ext uri="{FF2B5EF4-FFF2-40B4-BE49-F238E27FC236}">
              <a16:creationId xmlns:a16="http://schemas.microsoft.com/office/drawing/2014/main" id="{00000000-0008-0000-03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034" name="Picture 10" descr="http://www.pordata.pt/Site/img/empty_16x16.png">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035" name="Picture 11" descr="http://www.pordata.pt/Site/img/empty_16x16.png">
          <a:extLst>
            <a:ext uri="{FF2B5EF4-FFF2-40B4-BE49-F238E27FC236}">
              <a16:creationId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036" name="Picture 12" descr="http://www.pordata.pt/Site/img/empty_16x16.png">
          <a:extLst>
            <a:ext uri="{FF2B5EF4-FFF2-40B4-BE49-F238E27FC236}">
              <a16:creationId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037" name="Picture 13" descr="http://www.pordata.pt/Site/img/empty_16x16.png">
          <a:extLst>
            <a:ext uri="{FF2B5EF4-FFF2-40B4-BE49-F238E27FC236}">
              <a16:creationId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15" name="Picture 1">
          <a:extLst>
            <a:ext uri="{FF2B5EF4-FFF2-40B4-BE49-F238E27FC236}">
              <a16:creationId xmlns:a16="http://schemas.microsoft.com/office/drawing/2014/main" id="{D31E587F-2496-44AE-8111-74D362B7F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6DD93D34-D387-48F9-87C0-CE68A674B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73683C0E-7C3A-4719-9195-CC980A6C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C64473D0-C95F-45A9-878F-297FF4090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184304E7-887C-4723-AB87-0BF0A5212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816D0DE3-272A-46B7-8C26-6FDAFB18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rinterSettings" Target="../printerSettings/printerSettings39.bin"/><Relationship Id="rId7" Type="http://schemas.openxmlformats.org/officeDocument/2006/relationships/printerSettings" Target="../printerSettings/printerSettings40.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printerSettings" Target="../printerSettings/printerSettings43.bin"/><Relationship Id="rId7" Type="http://schemas.openxmlformats.org/officeDocument/2006/relationships/printerSettings" Target="../printerSettings/printerSettings44.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printerSettings" Target="../printerSettings/printerSettings47.bin"/><Relationship Id="rId7" Type="http://schemas.openxmlformats.org/officeDocument/2006/relationships/printerSettings" Target="../printerSettings/printerSettings48.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printerSettings" Target="../printerSettings/printerSettings51.bin"/><Relationship Id="rId7" Type="http://schemas.openxmlformats.org/officeDocument/2006/relationships/printerSettings" Target="../printerSettings/printerSettings52.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printerSettings" Target="../printerSettings/printerSettings55.bin"/><Relationship Id="rId7" Type="http://schemas.openxmlformats.org/officeDocument/2006/relationships/printerSettings" Target="../printerSettings/printerSettings56.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printerSettings" Target="../printerSettings/printerSettings59.bin"/><Relationship Id="rId7" Type="http://schemas.openxmlformats.org/officeDocument/2006/relationships/printerSettings" Target="../printerSettings/printerSettings60.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printerSettings" Target="../printerSettings/printerSettings63.bin"/><Relationship Id="rId7" Type="http://schemas.openxmlformats.org/officeDocument/2006/relationships/printerSettings" Target="../printerSettings/printerSettings64.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7.bin"/><Relationship Id="rId7" Type="http://schemas.openxmlformats.org/officeDocument/2006/relationships/printerSettings" Target="../printerSettings/printerSettings8.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1.bin"/><Relationship Id="rId7" Type="http://schemas.openxmlformats.org/officeDocument/2006/relationships/printerSettings" Target="../printerSettings/printerSettings12.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5.bin"/><Relationship Id="rId7" Type="http://schemas.openxmlformats.org/officeDocument/2006/relationships/printerSettings" Target="../printerSettings/printerSettings16.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0.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3.bin"/><Relationship Id="rId7" Type="http://schemas.openxmlformats.org/officeDocument/2006/relationships/printerSettings" Target="../printerSettings/printerSettings24.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printerSettings" Target="../printerSettings/printerSettings27.bin"/><Relationship Id="rId7" Type="http://schemas.openxmlformats.org/officeDocument/2006/relationships/printerSettings" Target="../printerSettings/printerSettings28.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printerSettings" Target="../printerSettings/printerSettings31.bin"/><Relationship Id="rId7" Type="http://schemas.openxmlformats.org/officeDocument/2006/relationships/printerSettings" Target="../printerSettings/printerSettings32.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printerSettings" Target="../printerSettings/printerSettings35.bin"/><Relationship Id="rId7" Type="http://schemas.openxmlformats.org/officeDocument/2006/relationships/printerSettings" Target="../printerSettings/printerSettings36.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hyperlink" Target="http://www.observatorioemigracao.pt/np4/10517" TargetMode="External"/><Relationship Id="rId5" Type="http://schemas.openxmlformats.org/officeDocument/2006/relationships/hyperlink" Target="http://www.observatorioemigracao.pt/np4/8817" TargetMode="External"/><Relationship Id="rId4"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showGridLines="0" tabSelected="1" workbookViewId="0"/>
  </sheetViews>
  <sheetFormatPr defaultColWidth="8.7109375" defaultRowHeight="12" customHeight="1" x14ac:dyDescent="0.25"/>
  <cols>
    <col min="1" max="1" width="12.7109375" style="78" customWidth="1"/>
    <col min="2" max="4" width="36.7109375" style="79" customWidth="1"/>
    <col min="5" max="7" width="36.7109375" style="78" customWidth="1"/>
    <col min="8" max="8" width="8.7109375" style="39" customWidth="1"/>
    <col min="9" max="16384" width="8.7109375" style="78"/>
  </cols>
  <sheetData>
    <row r="1" spans="1:13" s="6" customFormat="1" ht="30" customHeight="1" x14ac:dyDescent="0.25">
      <c r="A1" s="25"/>
      <c r="B1" s="298"/>
      <c r="C1" s="299"/>
      <c r="D1" s="299"/>
      <c r="E1" s="7"/>
      <c r="F1" s="7"/>
      <c r="G1" s="7"/>
      <c r="H1" s="39"/>
      <c r="I1" s="7"/>
      <c r="J1" s="7"/>
      <c r="K1" s="7"/>
      <c r="L1" s="7"/>
      <c r="M1" s="7"/>
    </row>
    <row r="2" spans="1:13" s="75" customFormat="1" ht="30" customHeight="1" x14ac:dyDescent="0.2">
      <c r="A2" s="42"/>
      <c r="B2" s="300" t="s">
        <v>110</v>
      </c>
      <c r="C2" s="301"/>
      <c r="D2" s="301"/>
      <c r="E2" s="301"/>
      <c r="F2" s="301"/>
      <c r="G2" s="301"/>
      <c r="H2" s="302"/>
    </row>
    <row r="3" spans="1:13" s="13" customFormat="1" ht="30" customHeight="1" x14ac:dyDescent="0.25">
      <c r="B3" s="303" t="s">
        <v>49</v>
      </c>
      <c r="C3" s="304"/>
      <c r="D3" s="304"/>
      <c r="E3" s="304"/>
      <c r="F3" s="304"/>
      <c r="G3" s="304"/>
      <c r="H3" s="37"/>
    </row>
    <row r="4" spans="1:13" s="13" customFormat="1" ht="15" customHeight="1" x14ac:dyDescent="0.25">
      <c r="A4" s="59"/>
      <c r="B4" s="288" t="str">
        <f>HYPERLINK('Quadro 1.1'!A1,'Quadro 1.1'!B2)</f>
        <v>Quadro 1.1 Indicadores sociais de contexto, 2024 ou último ano disponível</v>
      </c>
      <c r="C4" s="289"/>
      <c r="D4" s="289"/>
      <c r="E4" s="286" t="str">
        <f>'Gráfico 1.1'!B2</f>
        <v>Gráfico 1.1 Estimativa das saídas totais de emigrantes portugueses, 2001-2024</v>
      </c>
      <c r="F4" s="287"/>
      <c r="G4" s="287"/>
      <c r="H4" s="38"/>
    </row>
    <row r="5" spans="1:13" s="13" customFormat="1" ht="15" customHeight="1" x14ac:dyDescent="0.25">
      <c r="A5" s="59"/>
      <c r="B5" s="288" t="str">
        <f>HYPERLINK('Quadro 1.2'!A1,'Quadro 1.2'!B2)</f>
        <v>Quadro 1.2 Indicadores migratórios de contexto, 2024 ou último ano disponível</v>
      </c>
      <c r="C5" s="289"/>
      <c r="D5" s="289"/>
      <c r="E5" s="286" t="str">
        <f>'Gráfico 1.2'!B2</f>
        <v>Gráfico 1.2 Estimativa do número total de emigrantes portugueses (stock): nascidos em Portugal a residir no estrangeiro, por continente, 1990-2024</v>
      </c>
      <c r="F5" s="287"/>
      <c r="G5" s="287"/>
      <c r="H5" s="38"/>
    </row>
    <row r="6" spans="1:13" s="13" customFormat="1" ht="15" customHeight="1" x14ac:dyDescent="0.25">
      <c r="A6" s="59"/>
      <c r="B6" s="290" t="str">
        <f>'Quadro 1.3'!B2:F2</f>
        <v>Quadro 1.3 Estimativa das saídas totais de emigrantes portugueses, 2001-2024</v>
      </c>
      <c r="C6" s="289"/>
      <c r="D6" s="289"/>
      <c r="E6" s="286" t="str">
        <f>'Gráfico 1.3'!B2</f>
        <v>Gráfico 1.3 Nascidos em Portugal residentes em países da OCDE, 15 e mais anos, por grupo etário, 2000/01 e 2010/11</v>
      </c>
      <c r="F6" s="287"/>
      <c r="G6" s="287"/>
      <c r="H6" s="38"/>
    </row>
    <row r="7" spans="1:13" s="13" customFormat="1" ht="15" customHeight="1" x14ac:dyDescent="0.25">
      <c r="A7" s="59"/>
      <c r="B7" s="288" t="str">
        <f>'Quadro 1.4'!B2</f>
        <v>Quadro 1.4 Estimativa do número total de emigrantes portugueses (stock): nascidos em Portugal a residir no estrangeiro, por continente, 1990-2024</v>
      </c>
      <c r="C7" s="289"/>
      <c r="D7" s="289"/>
      <c r="E7" s="286" t="str">
        <f>'Gráfico 1.4'!B2</f>
        <v>Gráfico 1.4 Nascidos em Portugal residentes em países da OCDE, 15 e mais anos, por grau de instrução, 2000/01 e 2010/11</v>
      </c>
      <c r="F7" s="287"/>
      <c r="G7" s="287"/>
      <c r="H7" s="37"/>
    </row>
    <row r="8" spans="1:13" s="77" customFormat="1" ht="15" customHeight="1" x14ac:dyDescent="0.2">
      <c r="A8" s="59"/>
      <c r="B8" s="288" t="str">
        <f>'Quadro 1.5'!B2</f>
        <v>Quadro 1.5 Nascidos em Portugal residentes em países da OCDE, 15 e mais anos, indicadores sociodemográficos, 2000/01 e 2010/11</v>
      </c>
      <c r="C8" s="289"/>
      <c r="D8" s="289"/>
      <c r="E8" s="286" t="str">
        <f>'Gráfico 1.5'!B2</f>
        <v>Gráfico 1.5 Comparação internacional: número de emigrantes (stock), principais países de origem, 2024</v>
      </c>
      <c r="F8" s="287"/>
      <c r="G8" s="287"/>
      <c r="H8" s="76"/>
    </row>
    <row r="9" spans="1:13" s="13" customFormat="1" ht="15" customHeight="1" x14ac:dyDescent="0.25">
      <c r="A9" s="59"/>
      <c r="B9" s="288" t="str">
        <f>'Quadro 1.6'!B2</f>
        <v>Quadro 1.6 Comparação internacional: número de emigrantes (stock), principais países de origem, 2024</v>
      </c>
      <c r="C9" s="293"/>
      <c r="D9" s="293"/>
      <c r="E9" s="294" t="str">
        <f>HYPERLINK('Gráfico 1.6'!A1,'Gráfico 1.6'!B2)</f>
        <v>Gráfico 1.6 Comparação internacional: taxa de emigração (stock), principais países de origem, 2020</v>
      </c>
      <c r="F9" s="292"/>
      <c r="G9" s="292"/>
      <c r="H9" s="37"/>
    </row>
    <row r="10" spans="1:13" s="13" customFormat="1" ht="15" customHeight="1" x14ac:dyDescent="0.25">
      <c r="A10" s="59"/>
      <c r="B10" s="288" t="str">
        <f>'Quadro 1.7'!B2</f>
        <v>Quadro 1.7 Comparação internacional: taxa de emigração (stock), principais países de origem, 2024</v>
      </c>
      <c r="C10" s="293"/>
      <c r="D10" s="293"/>
      <c r="E10" s="291" t="str">
        <f>'Gráfico 1.7'!B2</f>
        <v>Gráfico 1.7 Comparação internacional: taxas de emigração e de imigração nos países da UE, 2024</v>
      </c>
      <c r="F10" s="292"/>
      <c r="G10" s="292"/>
      <c r="H10" s="37"/>
    </row>
    <row r="11" spans="1:13" s="77" customFormat="1" ht="15" customHeight="1" x14ac:dyDescent="0.2">
      <c r="A11" s="59"/>
      <c r="B11" s="288" t="str">
        <f>'Quadro 1.8'!B2</f>
        <v>Quadro 1.8 Comparação internacional: taxas de emigração e de imigração nos países da UE, 2024</v>
      </c>
      <c r="C11" s="293"/>
      <c r="D11" s="293"/>
      <c r="E11" s="94"/>
      <c r="F11" s="95"/>
      <c r="G11" s="95"/>
      <c r="H11" s="37"/>
    </row>
    <row r="12" spans="1:13" s="77" customFormat="1" ht="30" customHeight="1" x14ac:dyDescent="0.2">
      <c r="A12" s="59"/>
      <c r="B12" s="73"/>
      <c r="C12" s="74"/>
      <c r="D12" s="74"/>
      <c r="E12" s="286"/>
      <c r="F12" s="287"/>
      <c r="G12" s="287"/>
      <c r="H12" s="37"/>
    </row>
    <row r="13" spans="1:13" s="140" customFormat="1" ht="15" customHeight="1" x14ac:dyDescent="0.25">
      <c r="A13" s="3" t="s">
        <v>7</v>
      </c>
      <c r="B13" s="295" t="s">
        <v>188</v>
      </c>
      <c r="C13" s="296"/>
    </row>
    <row r="14" spans="1:13" s="140" customFormat="1" ht="15" customHeight="1" x14ac:dyDescent="0.25">
      <c r="A14" s="268" t="s">
        <v>1</v>
      </c>
      <c r="B14" s="297" t="s">
        <v>187</v>
      </c>
      <c r="C14" s="297"/>
      <c r="D14" s="297"/>
      <c r="E14" s="262"/>
      <c r="F14" s="262"/>
      <c r="G14" s="262"/>
      <c r="H14" s="269"/>
    </row>
    <row r="15" spans="1:13" ht="30" customHeight="1" x14ac:dyDescent="0.25">
      <c r="E15" s="81"/>
      <c r="F15" s="81"/>
      <c r="G15" s="81"/>
    </row>
    <row r="16" spans="1:13" ht="60" customHeight="1" x14ac:dyDescent="0.25">
      <c r="B16" s="283" t="s">
        <v>53</v>
      </c>
      <c r="C16" s="284"/>
      <c r="D16" s="285"/>
    </row>
    <row r="17" spans="2:2" ht="15" customHeight="1" x14ac:dyDescent="0.25"/>
    <row r="18" spans="2:2" ht="15" customHeight="1" x14ac:dyDescent="0.25"/>
    <row r="19" spans="2:2" ht="15" customHeight="1" x14ac:dyDescent="0.25"/>
    <row r="20" spans="2:2" ht="15" customHeight="1" x14ac:dyDescent="0.25">
      <c r="B20" s="141"/>
    </row>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sheetData>
  <customSheetViews>
    <customSheetView guid="{B544136C-407E-43E6-9B24-EBD70BB50554}" showGridLines="0">
      <selection activeCell="E10" sqref="E10:G10"/>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4" sqref="B4:D4"/>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E10" sqref="E10:G10"/>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22">
    <mergeCell ref="B1:D1"/>
    <mergeCell ref="B4:D4"/>
    <mergeCell ref="B5:D5"/>
    <mergeCell ref="B2:H2"/>
    <mergeCell ref="B3:G3"/>
    <mergeCell ref="E4:G4"/>
    <mergeCell ref="E5:G5"/>
    <mergeCell ref="B16:D16"/>
    <mergeCell ref="E6:G6"/>
    <mergeCell ref="B7:D7"/>
    <mergeCell ref="B6:D6"/>
    <mergeCell ref="B8:D8"/>
    <mergeCell ref="E8:G8"/>
    <mergeCell ref="E10:G10"/>
    <mergeCell ref="E12:G12"/>
    <mergeCell ref="B10:D10"/>
    <mergeCell ref="E9:G9"/>
    <mergeCell ref="B11:D11"/>
    <mergeCell ref="B9:D9"/>
    <mergeCell ref="E7:G7"/>
    <mergeCell ref="B13:C13"/>
    <mergeCell ref="B14:D14"/>
  </mergeCells>
  <hyperlinks>
    <hyperlink ref="B6:D6" location="'Quadro 1.3'!A1" display="'Quadro 1.3'!A1" xr:uid="{00000000-0004-0000-0000-000000000000}"/>
    <hyperlink ref="B7:D7" location="'Quadro 1.4'!A1" display="'Quadro 1.4'!A1" xr:uid="{00000000-0004-0000-0000-000001000000}"/>
    <hyperlink ref="B8:D8" location="'Quadro 1.5'!A1" display="'Quadro 1.5'!A1" xr:uid="{00000000-0004-0000-0000-000002000000}"/>
    <hyperlink ref="E4:G4" location="'Gráfico 1.1'!A1" display="'Gráfico 1.1'!A1" xr:uid="{00000000-0004-0000-0000-000003000000}"/>
    <hyperlink ref="E5:G5" location="'Gráfico 1.2'!A1" display="'Gráfico 1.2'!A1" xr:uid="{00000000-0004-0000-0000-000004000000}"/>
    <hyperlink ref="E6:G6" location="'Gráfico 1.3'!A1" display="'Gráfico 1.3'!A1" xr:uid="{00000000-0004-0000-0000-000005000000}"/>
    <hyperlink ref="E8:G8" location="'Gráfico 1.5'!A1" display="'Gráfico 1.5'!A1" xr:uid="{00000000-0004-0000-0000-000006000000}"/>
    <hyperlink ref="E10:G10" location="'Gráfico 1.7'!A1" display="'Gráfico 1.7'!A1" xr:uid="{00000000-0004-0000-0000-000007000000}"/>
    <hyperlink ref="B4:D4" location="'Quadro 1.1'!A1" display="=HYPERLINK('Quadro 1.1'!A1;'Quadro 1.1'!B2)" xr:uid="{00000000-0004-0000-0000-000008000000}"/>
    <hyperlink ref="B5:D5" location="'Quadro 1.2'!A1" display="=HYPERLINK('Quadro 1.2'!A1;'Quadro 1.2'!B2)" xr:uid="{00000000-0004-0000-0000-000009000000}"/>
    <hyperlink ref="E9:G9" location="'Gráfico 1.6'!A1" display="'Gráfico 1.6'!A1" xr:uid="{00000000-0004-0000-0000-00000A000000}"/>
    <hyperlink ref="E7:G7" location="'Gráfico 1.4'!A1" display="'Gráfico 1.4'!A1" xr:uid="{00000000-0004-0000-0000-00000B000000}"/>
    <hyperlink ref="B9:D9" location="'Quadro 1.6'!A1" display="'Quadro 1.6'!A1" xr:uid="{00000000-0004-0000-0000-00000C000000}"/>
    <hyperlink ref="B10:D10" location="'Quadro 1.7'!A1" display="'Quadro 1.7'!A1" xr:uid="{00000000-0004-0000-0000-00000D000000}"/>
    <hyperlink ref="B11:D11" location="'Quadro 1.8'!A1" display="'Quadro 1.8'!A1" xr:uid="{00000000-0004-0000-0000-00000E000000}"/>
    <hyperlink ref="B14" r:id="rId4" display="http://www.observatorioemigracao.pt/np4/8218" xr:uid="{8F521A32-FCA2-4742-8308-8C11067CF5C8}"/>
    <hyperlink ref="B14:C14" r:id="rId5" display="ttp://www.observatorioemigracao.pt/np4/8218" xr:uid="{53CF8E75-198A-471D-B409-D52AF9BA502F}"/>
    <hyperlink ref="B14:D14" r:id="rId6" display="http://www.observatorioemigracao.pt/np4/10517" xr:uid="{DBAD0FE5-9718-4A77-A34C-A955046E7F2A}"/>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A21" sqref="A21: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4"/>
      <c r="E1" s="4"/>
      <c r="F1" s="36"/>
    </row>
    <row r="2" spans="1:16" s="10" customFormat="1" ht="30" customHeight="1" x14ac:dyDescent="0.25">
      <c r="A2" s="8"/>
      <c r="B2" s="364" t="s">
        <v>147</v>
      </c>
      <c r="C2" s="365"/>
      <c r="D2" s="365"/>
      <c r="E2" s="365"/>
      <c r="F2" s="365"/>
      <c r="G2" s="5"/>
      <c r="H2" s="5"/>
      <c r="I2" s="5"/>
      <c r="J2" s="14"/>
      <c r="K2" s="14"/>
      <c r="L2" s="9"/>
      <c r="M2" s="9"/>
      <c r="N2" s="9"/>
      <c r="O2" s="5"/>
      <c r="P2" s="5"/>
    </row>
    <row r="3" spans="1:16" s="6" customFormat="1" ht="15" customHeight="1" x14ac:dyDescent="0.25">
      <c r="B3" s="52"/>
      <c r="C3" s="53"/>
      <c r="D3" s="53"/>
      <c r="E3" s="53"/>
      <c r="F3" s="53"/>
      <c r="G3" s="5"/>
      <c r="H3" s="5"/>
      <c r="I3" s="5"/>
      <c r="J3" s="5"/>
      <c r="K3" s="5"/>
      <c r="L3" s="5"/>
      <c r="M3" s="5"/>
      <c r="N3" s="5"/>
      <c r="O3" s="5"/>
      <c r="P3" s="5"/>
    </row>
    <row r="4" spans="1:16" s="6" customFormat="1" ht="15" customHeight="1" x14ac:dyDescent="0.25">
      <c r="B4" s="52"/>
      <c r="C4" s="53"/>
      <c r="D4" s="53"/>
      <c r="E4" s="53"/>
      <c r="F4" s="53"/>
      <c r="G4" s="5"/>
      <c r="H4" s="5"/>
      <c r="I4" s="5"/>
      <c r="J4" s="5"/>
      <c r="K4" s="5"/>
      <c r="L4" s="5"/>
      <c r="M4" s="5"/>
      <c r="N4" s="5"/>
      <c r="O4" s="5"/>
      <c r="P4" s="5"/>
    </row>
    <row r="5" spans="1:16" s="6" customFormat="1" ht="15" customHeight="1" x14ac:dyDescent="0.25">
      <c r="B5" s="52"/>
      <c r="C5" s="53"/>
      <c r="D5" s="53"/>
      <c r="E5" s="53"/>
      <c r="F5" s="53"/>
      <c r="G5" s="5"/>
      <c r="H5" s="5"/>
      <c r="I5" s="5"/>
      <c r="J5" s="5"/>
      <c r="K5" s="5"/>
      <c r="L5" s="5"/>
      <c r="M5" s="5"/>
      <c r="N5" s="5"/>
      <c r="O5" s="5"/>
      <c r="P5" s="5"/>
    </row>
    <row r="6" spans="1:16" s="6" customFormat="1" ht="15" customHeight="1" x14ac:dyDescent="0.25">
      <c r="B6" s="52"/>
      <c r="C6" s="53"/>
      <c r="D6" s="53"/>
      <c r="E6" s="53"/>
      <c r="F6" s="53"/>
      <c r="G6" s="5"/>
      <c r="H6" s="5"/>
      <c r="I6" s="5"/>
      <c r="J6" s="5"/>
      <c r="K6" s="5"/>
      <c r="L6" s="5"/>
      <c r="M6" s="5"/>
      <c r="N6" s="5"/>
      <c r="O6" s="5"/>
      <c r="P6" s="5"/>
    </row>
    <row r="7" spans="1:16" s="6" customFormat="1" ht="15" customHeight="1" x14ac:dyDescent="0.25">
      <c r="B7" s="52"/>
      <c r="C7" s="53"/>
      <c r="D7" s="53"/>
      <c r="E7" s="53"/>
      <c r="F7" s="53"/>
      <c r="G7" s="5"/>
      <c r="H7" s="5"/>
      <c r="I7" s="5"/>
      <c r="J7" s="5"/>
      <c r="K7" s="5"/>
      <c r="L7" s="5"/>
      <c r="M7" s="5"/>
      <c r="N7" s="5"/>
      <c r="O7" s="5"/>
      <c r="P7" s="5"/>
    </row>
    <row r="8" spans="1:16" s="6" customFormat="1" ht="15" customHeight="1" x14ac:dyDescent="0.25">
      <c r="B8" s="52"/>
      <c r="C8" s="53"/>
      <c r="D8" s="53"/>
      <c r="E8" s="53"/>
      <c r="F8" s="53"/>
      <c r="G8" s="5"/>
      <c r="H8" s="5"/>
      <c r="I8" s="5"/>
      <c r="J8" s="5"/>
      <c r="K8" s="5"/>
      <c r="L8" s="5"/>
      <c r="M8" s="5"/>
      <c r="N8" s="5"/>
      <c r="O8" s="5"/>
      <c r="P8" s="5"/>
    </row>
    <row r="9" spans="1:16" s="6" customFormat="1" ht="15" customHeight="1" x14ac:dyDescent="0.25">
      <c r="B9" s="52"/>
      <c r="C9" s="53"/>
      <c r="D9" s="53"/>
      <c r="E9" s="53"/>
      <c r="F9" s="53"/>
      <c r="G9" s="5"/>
      <c r="H9" s="5"/>
      <c r="I9" s="5"/>
      <c r="J9" s="5"/>
      <c r="K9" s="5"/>
      <c r="L9" s="5"/>
      <c r="M9" s="5"/>
      <c r="N9" s="5"/>
      <c r="O9" s="5"/>
      <c r="P9" s="5"/>
    </row>
    <row r="10" spans="1:16" s="6" customFormat="1" ht="15" customHeight="1" x14ac:dyDescent="0.25">
      <c r="B10" s="52"/>
      <c r="C10" s="53"/>
      <c r="D10" s="53"/>
      <c r="E10" s="53"/>
      <c r="F10" s="53"/>
      <c r="G10" s="5"/>
      <c r="H10" s="5"/>
      <c r="I10" s="5"/>
      <c r="J10" s="5"/>
      <c r="K10" s="5"/>
      <c r="L10" s="5"/>
      <c r="M10" s="5"/>
      <c r="N10" s="5"/>
      <c r="O10" s="5"/>
      <c r="P10" s="5"/>
    </row>
    <row r="11" spans="1:16" s="6" customFormat="1" ht="15" customHeight="1" x14ac:dyDescent="0.25">
      <c r="B11" s="52"/>
      <c r="C11" s="53"/>
      <c r="D11" s="53"/>
      <c r="E11" s="53"/>
      <c r="F11" s="53"/>
      <c r="G11" s="5"/>
      <c r="H11" s="5"/>
      <c r="I11" s="5"/>
      <c r="J11" s="5"/>
      <c r="K11" s="5"/>
      <c r="L11" s="5"/>
      <c r="M11" s="5"/>
      <c r="N11" s="5"/>
      <c r="O11" s="5"/>
      <c r="P11" s="5"/>
    </row>
    <row r="12" spans="1:16" s="6" customFormat="1" ht="15" customHeight="1" x14ac:dyDescent="0.25">
      <c r="B12" s="52"/>
      <c r="C12" s="53"/>
      <c r="D12" s="53"/>
      <c r="E12" s="53"/>
      <c r="F12" s="53"/>
      <c r="G12" s="5"/>
      <c r="H12" s="5"/>
      <c r="I12" s="5"/>
      <c r="J12" s="5"/>
      <c r="K12" s="5"/>
      <c r="L12" s="5"/>
      <c r="M12" s="5"/>
      <c r="N12" s="5"/>
      <c r="O12" s="5"/>
      <c r="P12" s="5"/>
    </row>
    <row r="13" spans="1:16" s="6" customFormat="1" ht="15" customHeight="1" x14ac:dyDescent="0.25">
      <c r="B13" s="52"/>
      <c r="C13" s="53"/>
      <c r="D13" s="53"/>
      <c r="E13" s="53"/>
      <c r="F13" s="53"/>
      <c r="G13" s="5"/>
      <c r="H13" s="5"/>
      <c r="I13" s="5"/>
      <c r="J13" s="5"/>
      <c r="K13" s="5"/>
      <c r="L13" s="5"/>
      <c r="M13" s="5"/>
      <c r="N13" s="5"/>
      <c r="O13" s="5"/>
      <c r="P13" s="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29" t="s">
        <v>9</v>
      </c>
      <c r="B20" s="366" t="s">
        <v>28</v>
      </c>
      <c r="C20" s="333"/>
      <c r="D20" s="333"/>
      <c r="E20" s="333"/>
      <c r="F20" s="333"/>
    </row>
    <row r="21" spans="1:8" s="140" customFormat="1" ht="15" customHeight="1" x14ac:dyDescent="0.25">
      <c r="A21" s="3" t="s">
        <v>7</v>
      </c>
      <c r="B21" s="295" t="s">
        <v>188</v>
      </c>
      <c r="C21" s="296"/>
    </row>
    <row r="22" spans="1:8" s="140" customFormat="1" ht="15" customHeight="1" x14ac:dyDescent="0.25">
      <c r="A22" s="268" t="s">
        <v>1</v>
      </c>
      <c r="B22" s="297" t="s">
        <v>187</v>
      </c>
      <c r="C22" s="297"/>
      <c r="D22" s="297"/>
      <c r="E22" s="262"/>
      <c r="F22" s="262"/>
      <c r="G22" s="262"/>
      <c r="H22" s="269"/>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3"/>
      <c r="D50" s="13"/>
      <c r="E50" s="13"/>
      <c r="F50" s="13"/>
      <c r="G50" s="13"/>
      <c r="H50" s="13"/>
      <c r="I50" s="13"/>
    </row>
    <row r="51" spans="1:9" ht="12" customHeight="1" x14ac:dyDescent="0.25">
      <c r="A51" s="15"/>
      <c r="B51" s="18"/>
      <c r="C51" s="13"/>
      <c r="D51" s="13"/>
      <c r="E51" s="13"/>
      <c r="F51" s="13"/>
      <c r="G51" s="13"/>
      <c r="H51" s="13"/>
      <c r="I51" s="13"/>
    </row>
    <row r="52" spans="1:9" ht="12" customHeight="1" x14ac:dyDescent="0.25">
      <c r="A52" s="15"/>
      <c r="B52" s="19"/>
      <c r="C52" s="11"/>
      <c r="D52" s="11"/>
      <c r="E52" s="11"/>
      <c r="F52" s="11"/>
      <c r="G52" s="11"/>
      <c r="H52" s="11"/>
      <c r="I52" s="11"/>
    </row>
    <row r="53" spans="1:9" ht="12" customHeight="1" x14ac:dyDescent="0.25">
      <c r="A53" s="15"/>
      <c r="B53" s="20"/>
      <c r="C53" s="15"/>
      <c r="D53" s="13"/>
      <c r="E53" s="13"/>
      <c r="F53" s="13"/>
      <c r="G53" s="13"/>
      <c r="H53" s="13"/>
      <c r="I53" s="13"/>
    </row>
    <row r="54" spans="1:9" s="16" customFormat="1" ht="12" customHeight="1" x14ac:dyDescent="0.25">
      <c r="B54" s="18"/>
      <c r="C54" s="13"/>
      <c r="D54" s="12"/>
      <c r="E54" s="12"/>
      <c r="F54" s="12"/>
    </row>
    <row r="55" spans="1:9" s="16" customFormat="1" ht="12" customHeight="1" x14ac:dyDescent="0.25">
      <c r="B55" s="19"/>
      <c r="C55" s="11"/>
      <c r="D55" s="12"/>
      <c r="E55" s="12"/>
      <c r="F55" s="12"/>
    </row>
    <row r="56" spans="1:9" s="16" customFormat="1" ht="12" customHeight="1" x14ac:dyDescent="0.25">
      <c r="B56" s="20"/>
      <c r="C56" s="13"/>
      <c r="D56" s="12"/>
      <c r="E56" s="12"/>
      <c r="F56" s="12"/>
    </row>
    <row r="57" spans="1:9" s="16" customFormat="1" ht="12" customHeight="1" x14ac:dyDescent="0.25"/>
  </sheetData>
  <customSheetViews>
    <customSheetView guid="{B544136C-407E-43E6-9B24-EBD70BB50554}"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B3" sqref="B3"/>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900-000000000000}"/>
    <hyperlink ref="B22" r:id="rId4" display="http://www.observatorioemigracao.pt/np4/8218" xr:uid="{4368ED1F-1BD6-4F5E-993A-2E15457977A5}"/>
    <hyperlink ref="B22:C22" r:id="rId5" display="ttp://www.observatorioemigracao.pt/np4/8218" xr:uid="{4EC409AB-EFEF-4687-8EC2-4AA3F396D59C}"/>
    <hyperlink ref="B22:D22" r:id="rId6" display="http://www.observatorioemigracao.pt/np4/10517" xr:uid="{030D86C6-0D94-4F03-B3FA-93FFA2169CF7}"/>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7"/>
  <sheetViews>
    <sheetView showGridLines="0" zoomScaleNormal="100" workbookViewId="0">
      <selection activeCell="A21" sqref="A21:XFD22"/>
    </sheetView>
  </sheetViews>
  <sheetFormatPr defaultColWidth="8.7109375" defaultRowHeight="12" customHeight="1" x14ac:dyDescent="0.25"/>
  <cols>
    <col min="1" max="1" width="12.7109375" style="4" customWidth="1"/>
    <col min="2" max="6" width="16.7109375" style="4" customWidth="1"/>
    <col min="7" max="8" width="8.7109375" style="4"/>
    <col min="9" max="9" width="13.42578125" style="4" customWidth="1"/>
    <col min="10" max="16384" width="8.7109375" style="4"/>
  </cols>
  <sheetData>
    <row r="1" spans="1:16" s="1" customFormat="1" ht="30" customHeight="1" x14ac:dyDescent="0.25">
      <c r="A1" s="25" t="s">
        <v>0</v>
      </c>
      <c r="B1" s="62"/>
      <c r="C1" s="36" t="s">
        <v>103</v>
      </c>
      <c r="D1" s="4"/>
      <c r="E1" s="4"/>
      <c r="F1" s="36"/>
    </row>
    <row r="2" spans="1:16" s="10" customFormat="1" ht="45" customHeight="1" x14ac:dyDescent="0.25">
      <c r="A2" s="8"/>
      <c r="B2" s="364" t="s">
        <v>148</v>
      </c>
      <c r="C2" s="365"/>
      <c r="D2" s="365"/>
      <c r="E2" s="365"/>
      <c r="F2" s="365"/>
      <c r="G2" s="5"/>
      <c r="H2" s="5"/>
      <c r="I2" s="5"/>
      <c r="J2" s="14"/>
      <c r="K2" s="14"/>
      <c r="L2" s="9"/>
      <c r="M2" s="9"/>
      <c r="N2" s="9"/>
      <c r="O2" s="5"/>
      <c r="P2" s="5"/>
    </row>
    <row r="3" spans="1:16" ht="15" customHeight="1" x14ac:dyDescent="0.25">
      <c r="H3"/>
    </row>
    <row r="4" spans="1:16" ht="15" customHeight="1" x14ac:dyDescent="0.25">
      <c r="H4"/>
    </row>
    <row r="5" spans="1:16" ht="15" customHeight="1" x14ac:dyDescent="0.25">
      <c r="H5"/>
    </row>
    <row r="6" spans="1:16" ht="15" customHeight="1" x14ac:dyDescent="0.25">
      <c r="H6"/>
    </row>
    <row r="7" spans="1:16" ht="15" customHeight="1" x14ac:dyDescent="0.25">
      <c r="H7"/>
    </row>
    <row r="8" spans="1:16" ht="15" customHeight="1" x14ac:dyDescent="0.25">
      <c r="H8"/>
    </row>
    <row r="9" spans="1:16" ht="15" customHeight="1" x14ac:dyDescent="0.25">
      <c r="H9"/>
    </row>
    <row r="10" spans="1:16" ht="15" customHeight="1" x14ac:dyDescent="0.25">
      <c r="H10"/>
    </row>
    <row r="11" spans="1:16" ht="15" customHeight="1" x14ac:dyDescent="0.25">
      <c r="H11"/>
    </row>
    <row r="12" spans="1:16" ht="15" customHeight="1" x14ac:dyDescent="0.25">
      <c r="H12"/>
    </row>
    <row r="13" spans="1:16" ht="15" customHeight="1" x14ac:dyDescent="0.25">
      <c r="H13"/>
    </row>
    <row r="14" spans="1:16" ht="15" customHeight="1" x14ac:dyDescent="0.25">
      <c r="H14"/>
    </row>
    <row r="15" spans="1:16" ht="15" customHeight="1" x14ac:dyDescent="0.25">
      <c r="H15"/>
    </row>
    <row r="16" spans="1:16" ht="15" customHeight="1" x14ac:dyDescent="0.25">
      <c r="H16"/>
    </row>
    <row r="17" spans="1:8" ht="15" customHeight="1" x14ac:dyDescent="0.25">
      <c r="H17"/>
    </row>
    <row r="18" spans="1:8" ht="15" customHeight="1" x14ac:dyDescent="0.25">
      <c r="H18"/>
    </row>
    <row r="19" spans="1:8" ht="15" customHeight="1" x14ac:dyDescent="0.25"/>
    <row r="20" spans="1:8" s="1" customFormat="1" ht="45" customHeight="1" x14ac:dyDescent="0.25">
      <c r="A20" s="29" t="s">
        <v>9</v>
      </c>
      <c r="B20" s="321" t="s">
        <v>149</v>
      </c>
      <c r="C20" s="322"/>
      <c r="D20" s="322"/>
      <c r="E20" s="322"/>
      <c r="F20" s="322"/>
      <c r="G20"/>
    </row>
    <row r="21" spans="1:8" s="140" customFormat="1" ht="15" customHeight="1" x14ac:dyDescent="0.25">
      <c r="A21" s="3" t="s">
        <v>7</v>
      </c>
      <c r="B21" s="295" t="s">
        <v>188</v>
      </c>
      <c r="C21" s="296"/>
    </row>
    <row r="22" spans="1:8" s="140" customFormat="1" ht="15" customHeight="1" x14ac:dyDescent="0.25">
      <c r="A22" s="268" t="s">
        <v>1</v>
      </c>
      <c r="B22" s="297" t="s">
        <v>187</v>
      </c>
      <c r="C22" s="297"/>
      <c r="D22" s="297"/>
      <c r="E22" s="262"/>
      <c r="F22" s="262"/>
      <c r="G22" s="262"/>
      <c r="H22" s="269"/>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3"/>
      <c r="D50" s="13"/>
      <c r="E50" s="13"/>
      <c r="F50" s="13"/>
      <c r="G50" s="13"/>
      <c r="H50" s="13"/>
      <c r="I50" s="13"/>
    </row>
    <row r="51" spans="1:9" ht="12" customHeight="1" x14ac:dyDescent="0.25">
      <c r="A51" s="15"/>
      <c r="B51" s="18"/>
      <c r="C51" s="13"/>
      <c r="D51" s="13"/>
      <c r="E51" s="13"/>
      <c r="F51" s="13"/>
      <c r="G51" s="13"/>
      <c r="H51" s="13"/>
      <c r="I51" s="13"/>
    </row>
    <row r="52" spans="1:9" ht="12" customHeight="1" x14ac:dyDescent="0.25">
      <c r="A52" s="15"/>
      <c r="B52" s="19"/>
      <c r="C52" s="11"/>
      <c r="D52" s="11"/>
      <c r="E52" s="11"/>
      <c r="F52" s="11"/>
      <c r="G52" s="11"/>
      <c r="H52" s="11"/>
      <c r="I52" s="11"/>
    </row>
    <row r="53" spans="1:9" ht="12" customHeight="1" x14ac:dyDescent="0.25">
      <c r="A53" s="15"/>
      <c r="B53" s="20"/>
      <c r="C53" s="15"/>
      <c r="D53" s="13"/>
      <c r="E53" s="13"/>
      <c r="F53" s="13"/>
      <c r="G53" s="13"/>
      <c r="H53" s="13"/>
      <c r="I53" s="13"/>
    </row>
    <row r="54" spans="1:9" s="16" customFormat="1" ht="12" customHeight="1" x14ac:dyDescent="0.25">
      <c r="B54" s="18"/>
      <c r="C54" s="13"/>
      <c r="D54" s="12"/>
      <c r="E54" s="12"/>
      <c r="F54" s="12"/>
    </row>
    <row r="55" spans="1:9" s="16" customFormat="1" ht="12" customHeight="1" x14ac:dyDescent="0.25">
      <c r="B55" s="19"/>
      <c r="C55" s="11"/>
      <c r="D55" s="12"/>
      <c r="E55" s="12"/>
      <c r="F55" s="12"/>
    </row>
    <row r="56" spans="1:9" s="16" customFormat="1" ht="12" customHeight="1" x14ac:dyDescent="0.25">
      <c r="B56" s="20"/>
      <c r="C56" s="13"/>
      <c r="D56" s="12"/>
      <c r="E56" s="12"/>
      <c r="F56" s="12"/>
    </row>
    <row r="57" spans="1:9" s="16" customFormat="1" ht="12" customHeight="1" x14ac:dyDescent="0.25"/>
  </sheetData>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A00-000000000000}"/>
    <hyperlink ref="B22" r:id="rId4" display="http://www.observatorioemigracao.pt/np4/8218" xr:uid="{AD66B916-7A5D-4DD7-9D51-92C854416A5C}"/>
    <hyperlink ref="B22:C22" r:id="rId5" display="ttp://www.observatorioemigracao.pt/np4/8218" xr:uid="{51CAF332-6658-4350-8824-F1D67F760453}"/>
    <hyperlink ref="B22:D22" r:id="rId6" display="http://www.observatorioemigracao.pt/np4/10517" xr:uid="{609D48DC-C1E8-4237-B559-305B24B00B8A}"/>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9"/>
  <sheetViews>
    <sheetView showGridLines="0" zoomScaleNormal="100" workbookViewId="0">
      <selection activeCell="A21" sqref="A21: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35"/>
      <c r="E1" s="35"/>
      <c r="F1" s="36"/>
    </row>
    <row r="2" spans="1:16" s="10" customFormat="1" ht="45" customHeight="1" x14ac:dyDescent="0.25">
      <c r="A2" s="8"/>
      <c r="B2" s="364" t="s">
        <v>91</v>
      </c>
      <c r="C2" s="365"/>
      <c r="D2" s="365"/>
      <c r="E2" s="365"/>
      <c r="F2" s="365"/>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9</v>
      </c>
      <c r="B20" s="357" t="s">
        <v>96</v>
      </c>
      <c r="C20" s="356"/>
      <c r="D20" s="356"/>
      <c r="E20" s="356"/>
      <c r="F20" s="356"/>
    </row>
    <row r="21" spans="1:12" s="140" customFormat="1" ht="15" customHeight="1" x14ac:dyDescent="0.25">
      <c r="A21" s="3" t="s">
        <v>7</v>
      </c>
      <c r="B21" s="295" t="s">
        <v>188</v>
      </c>
      <c r="C21" s="296"/>
    </row>
    <row r="22" spans="1:12" s="140" customFormat="1" ht="15" customHeight="1" x14ac:dyDescent="0.25">
      <c r="A22" s="268" t="s">
        <v>1</v>
      </c>
      <c r="B22" s="297" t="s">
        <v>187</v>
      </c>
      <c r="C22" s="297"/>
      <c r="D22" s="297"/>
      <c r="E22" s="262"/>
      <c r="F22" s="262"/>
      <c r="G22" s="262"/>
      <c r="H22" s="269"/>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row>
    <row r="47" spans="1:12" ht="12" customHeight="1" x14ac:dyDescent="0.25">
      <c r="A47"/>
      <c r="B47"/>
      <c r="C47"/>
      <c r="D47"/>
    </row>
    <row r="48" spans="1:12" ht="12" customHeight="1" x14ac:dyDescent="0.25">
      <c r="A48"/>
      <c r="B48"/>
      <c r="C48"/>
      <c r="D48"/>
    </row>
    <row r="49" spans="1:4" ht="12" customHeight="1" x14ac:dyDescent="0.25">
      <c r="A49"/>
      <c r="B49"/>
      <c r="C49"/>
      <c r="D49"/>
    </row>
    <row r="50" spans="1:4" ht="12" customHeight="1" x14ac:dyDescent="0.25">
      <c r="A50"/>
      <c r="B50"/>
      <c r="C50"/>
      <c r="D50"/>
    </row>
    <row r="51" spans="1:4" ht="12" customHeight="1" x14ac:dyDescent="0.25">
      <c r="A51"/>
      <c r="B51"/>
      <c r="C51"/>
      <c r="D51"/>
    </row>
    <row r="52" spans="1:4" ht="12" customHeight="1" x14ac:dyDescent="0.25">
      <c r="A52"/>
      <c r="B52"/>
      <c r="C52"/>
      <c r="D52"/>
    </row>
    <row r="53" spans="1:4" ht="12" customHeight="1" x14ac:dyDescent="0.25">
      <c r="A53"/>
      <c r="B53"/>
      <c r="C53"/>
      <c r="D53"/>
    </row>
    <row r="54" spans="1:4" ht="12" customHeight="1" x14ac:dyDescent="0.25">
      <c r="A54"/>
      <c r="B54"/>
      <c r="C54"/>
      <c r="D54"/>
    </row>
    <row r="55" spans="1:4" ht="12" customHeight="1" x14ac:dyDescent="0.25">
      <c r="A55"/>
      <c r="B55"/>
      <c r="C55"/>
      <c r="D55"/>
    </row>
    <row r="56" spans="1:4" ht="12" customHeight="1" x14ac:dyDescent="0.25">
      <c r="A56"/>
      <c r="B56"/>
      <c r="C56"/>
      <c r="D56"/>
    </row>
    <row r="57" spans="1:4" ht="12" customHeight="1" x14ac:dyDescent="0.25">
      <c r="A57"/>
      <c r="B57"/>
      <c r="C57"/>
      <c r="D57"/>
    </row>
    <row r="58" spans="1:4" ht="12" customHeight="1" x14ac:dyDescent="0.25">
      <c r="A58"/>
      <c r="B58"/>
      <c r="C58"/>
      <c r="D58"/>
    </row>
    <row r="59" spans="1:4" ht="12" customHeight="1" x14ac:dyDescent="0.25">
      <c r="A59"/>
      <c r="B59"/>
      <c r="C59"/>
      <c r="D59"/>
    </row>
  </sheetData>
  <sortState xmlns:xlrd2="http://schemas.microsoft.com/office/spreadsheetml/2017/richdata2" ref="B50:C57">
    <sortCondition descending="1" ref="C50:C57"/>
  </sortState>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B00-000000000000}"/>
    <hyperlink ref="B22" r:id="rId4" display="http://www.observatorioemigracao.pt/np4/8218" xr:uid="{FBF6ED57-E9E1-45FB-B0E9-A8C03097DB8B}"/>
    <hyperlink ref="B22:C22" r:id="rId5" display="ttp://www.observatorioemigracao.pt/np4/8218" xr:uid="{220C98C5-33F0-4673-A236-88DEB1776DDF}"/>
    <hyperlink ref="B22:D22" r:id="rId6" display="http://www.observatorioemigracao.pt/np4/10517" xr:uid="{7256BD3A-4090-4480-A8EF-612902D34F33}"/>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showGridLines="0" zoomScaleNormal="100" workbookViewId="0">
      <selection activeCell="A21" sqref="A21:XFD22"/>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35"/>
      <c r="E1" s="35"/>
      <c r="F1" s="36"/>
    </row>
    <row r="2" spans="1:16" s="10" customFormat="1" ht="45" customHeight="1" x14ac:dyDescent="0.25">
      <c r="A2" s="8"/>
      <c r="B2" s="364" t="s">
        <v>92</v>
      </c>
      <c r="C2" s="365"/>
      <c r="D2" s="365"/>
      <c r="E2" s="365"/>
      <c r="F2" s="365"/>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2" ht="15" customHeight="1" x14ac:dyDescent="0.25"/>
    <row r="18" spans="1:12" ht="15" customHeight="1" x14ac:dyDescent="0.25"/>
    <row r="19" spans="1:12" ht="15" customHeight="1" x14ac:dyDescent="0.25"/>
    <row r="20" spans="1:12" s="1" customFormat="1" ht="30" customHeight="1" x14ac:dyDescent="0.25">
      <c r="A20" s="29" t="s">
        <v>9</v>
      </c>
      <c r="B20" s="357" t="s">
        <v>96</v>
      </c>
      <c r="C20" s="356"/>
      <c r="D20" s="356"/>
      <c r="E20" s="356"/>
      <c r="F20" s="356"/>
    </row>
    <row r="21" spans="1:12" s="140" customFormat="1" ht="15" customHeight="1" x14ac:dyDescent="0.25">
      <c r="A21" s="3" t="s">
        <v>7</v>
      </c>
      <c r="B21" s="295" t="s">
        <v>188</v>
      </c>
      <c r="C21" s="296"/>
    </row>
    <row r="22" spans="1:12" s="140" customFormat="1" ht="15" customHeight="1" x14ac:dyDescent="0.25">
      <c r="A22" s="268" t="s">
        <v>1</v>
      </c>
      <c r="B22" s="297" t="s">
        <v>187</v>
      </c>
      <c r="C22" s="297"/>
      <c r="D22" s="297"/>
      <c r="E22" s="262"/>
      <c r="F22" s="262"/>
      <c r="G22" s="262"/>
      <c r="H22" s="269"/>
    </row>
    <row r="23" spans="1:12" s="1" customFormat="1" ht="15" customHeight="1" x14ac:dyDescent="0.25">
      <c r="A23" s="43"/>
      <c r="B23" s="68"/>
      <c r="C23" s="67"/>
      <c r="D23" s="67"/>
      <c r="E23" s="67"/>
      <c r="F23" s="67"/>
    </row>
    <row r="24" spans="1:12" s="1" customFormat="1" ht="15" customHeight="1" x14ac:dyDescent="0.25">
      <c r="A24" s="43"/>
      <c r="B24" s="68"/>
      <c r="C24" s="67"/>
      <c r="D24" s="67"/>
      <c r="E24" s="67"/>
      <c r="F24" s="67"/>
    </row>
    <row r="25" spans="1:12" s="1" customFormat="1" ht="15" customHeight="1" x14ac:dyDescent="0.25">
      <c r="A25" s="43"/>
      <c r="B25" s="68"/>
      <c r="C25" s="67"/>
      <c r="D25" s="67"/>
      <c r="E25" s="67"/>
      <c r="F25" s="67"/>
    </row>
    <row r="26" spans="1:12" s="1" customFormat="1" ht="15" customHeight="1" x14ac:dyDescent="0.25">
      <c r="A26" s="43"/>
      <c r="B26" s="68"/>
      <c r="C26" s="67"/>
      <c r="D26" s="67"/>
      <c r="E26" s="67"/>
      <c r="F26" s="67"/>
    </row>
    <row r="27" spans="1:12" s="1" customFormat="1" ht="15" customHeight="1" x14ac:dyDescent="0.25">
      <c r="A27" s="43"/>
      <c r="B27" s="68"/>
      <c r="C27" s="67"/>
      <c r="D27" s="67"/>
      <c r="E27" s="67"/>
      <c r="F27" s="67"/>
    </row>
    <row r="28" spans="1:12" s="1" customFormat="1" ht="15" customHeight="1" x14ac:dyDescent="0.25">
      <c r="A28" s="43"/>
      <c r="B28" s="68"/>
      <c r="C28" s="67"/>
      <c r="D28" s="67"/>
      <c r="E28" s="67"/>
      <c r="F28" s="67"/>
    </row>
    <row r="29" spans="1:12" s="1" customFormat="1" ht="15" customHeight="1" x14ac:dyDescent="0.25">
      <c r="A29" s="43"/>
      <c r="B29" s="68"/>
      <c r="C29" s="67"/>
      <c r="D29" s="67"/>
      <c r="E29" s="67"/>
      <c r="F29" s="67"/>
    </row>
    <row r="30" spans="1:12" s="1" customFormat="1" ht="15" customHeight="1" x14ac:dyDescent="0.25">
      <c r="A30" s="43"/>
      <c r="B30" s="68"/>
      <c r="C30" s="67"/>
      <c r="D30" s="67"/>
      <c r="E30" s="67"/>
      <c r="F30" s="67"/>
    </row>
    <row r="31" spans="1:12" s="1" customFormat="1" ht="15" customHeight="1" x14ac:dyDescent="0.25">
      <c r="A31" s="43"/>
      <c r="B31" s="68"/>
      <c r="C31" s="67"/>
      <c r="D31" s="67"/>
      <c r="E31" s="67"/>
      <c r="F31" s="67"/>
    </row>
    <row r="32" spans="1:12" ht="15" customHeight="1" x14ac:dyDescent="0.25">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c r="E46"/>
    </row>
    <row r="47" spans="1:12" ht="12" customHeight="1" x14ac:dyDescent="0.25">
      <c r="A47"/>
      <c r="B47"/>
      <c r="C47"/>
      <c r="D47"/>
      <c r="E47"/>
    </row>
    <row r="48" spans="1:12" ht="12" customHeight="1" x14ac:dyDescent="0.25">
      <c r="A48"/>
      <c r="B48"/>
      <c r="C48"/>
      <c r="D48"/>
      <c r="E48"/>
    </row>
    <row r="49" spans="1:5" ht="12" customHeight="1" x14ac:dyDescent="0.25">
      <c r="A49"/>
      <c r="B49"/>
      <c r="C49"/>
      <c r="D49"/>
      <c r="E49"/>
    </row>
    <row r="50" spans="1:5" ht="12" customHeight="1" x14ac:dyDescent="0.25">
      <c r="A50"/>
      <c r="B50"/>
      <c r="C50"/>
      <c r="D50"/>
      <c r="E50"/>
    </row>
    <row r="51" spans="1:5" ht="12" customHeight="1" x14ac:dyDescent="0.25">
      <c r="A51"/>
      <c r="B51"/>
      <c r="C51"/>
      <c r="D51"/>
      <c r="E51"/>
    </row>
    <row r="52" spans="1:5" ht="12" customHeight="1" x14ac:dyDescent="0.25">
      <c r="A52"/>
      <c r="B52"/>
      <c r="C52"/>
      <c r="D52"/>
      <c r="E52"/>
    </row>
    <row r="53" spans="1:5" ht="12" customHeight="1" x14ac:dyDescent="0.25">
      <c r="A53"/>
      <c r="B53"/>
      <c r="C53"/>
      <c r="D53"/>
      <c r="E53"/>
    </row>
    <row r="54" spans="1:5" ht="12" customHeight="1" x14ac:dyDescent="0.25">
      <c r="A54"/>
      <c r="B54"/>
      <c r="C54"/>
      <c r="D54"/>
      <c r="E54"/>
    </row>
    <row r="55" spans="1:5" ht="12" customHeight="1" x14ac:dyDescent="0.25">
      <c r="A55"/>
      <c r="B55"/>
      <c r="C55"/>
      <c r="D55"/>
      <c r="E55"/>
    </row>
    <row r="56" spans="1:5" ht="12" customHeight="1" x14ac:dyDescent="0.25">
      <c r="A56"/>
      <c r="B56"/>
      <c r="C56"/>
      <c r="D56"/>
      <c r="E56"/>
    </row>
    <row r="57" spans="1:5" ht="12" customHeight="1" x14ac:dyDescent="0.25">
      <c r="A57"/>
      <c r="B57"/>
      <c r="C57"/>
      <c r="D57"/>
      <c r="E57"/>
    </row>
    <row r="58" spans="1:5" ht="12" customHeight="1" x14ac:dyDescent="0.25">
      <c r="A58"/>
      <c r="B58"/>
      <c r="C58"/>
      <c r="D58"/>
      <c r="E58"/>
    </row>
    <row r="59" spans="1:5" ht="12" customHeight="1" x14ac:dyDescent="0.25">
      <c r="A59"/>
      <c r="B59"/>
      <c r="C59"/>
      <c r="D59"/>
      <c r="E59"/>
    </row>
    <row r="60" spans="1:5" ht="12" customHeight="1" x14ac:dyDescent="0.25">
      <c r="A60"/>
      <c r="B60"/>
      <c r="C60"/>
      <c r="D60"/>
      <c r="E60"/>
    </row>
    <row r="61" spans="1:5" ht="12" customHeight="1" x14ac:dyDescent="0.25">
      <c r="A61"/>
      <c r="B61"/>
      <c r="C61"/>
      <c r="D61"/>
      <c r="E61"/>
    </row>
    <row r="62" spans="1:5" ht="12" customHeight="1" x14ac:dyDescent="0.25">
      <c r="A62"/>
      <c r="B62"/>
      <c r="C62"/>
      <c r="D62"/>
      <c r="E62"/>
    </row>
    <row r="63" spans="1:5" ht="12" customHeight="1" x14ac:dyDescent="0.25">
      <c r="A63"/>
      <c r="B63"/>
      <c r="C63"/>
      <c r="D63"/>
      <c r="E63"/>
    </row>
  </sheetData>
  <customSheetViews>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D22"/>
  </mergeCells>
  <hyperlinks>
    <hyperlink ref="C1" location="Índice!A1" display="[índice Ç]" xr:uid="{00000000-0004-0000-0C00-000000000000}"/>
    <hyperlink ref="B22" r:id="rId4" display="http://www.observatorioemigracao.pt/np4/8218" xr:uid="{D78C6DCA-2DB5-4DF7-9232-FAB7B7D7A2A9}"/>
    <hyperlink ref="B22:C22" r:id="rId5" display="ttp://www.observatorioemigracao.pt/np4/8218" xr:uid="{C7D27B02-D4E7-45A2-B7E9-996F687191C3}"/>
    <hyperlink ref="B22:D22" r:id="rId6" display="http://www.observatorioemigracao.pt/np4/10517" xr:uid="{5C641B01-5100-4705-AB97-6FB9751B957A}"/>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0"/>
  <sheetViews>
    <sheetView showGridLines="0" topLeftCell="A6" zoomScaleNormal="100" workbookViewId="0">
      <selection activeCell="A38" sqref="A38:XFD39"/>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4"/>
      <c r="E1" s="4"/>
      <c r="F1" s="36"/>
    </row>
    <row r="2" spans="1:16" s="10" customFormat="1" ht="30" customHeight="1" x14ac:dyDescent="0.25">
      <c r="A2" s="8"/>
      <c r="B2" s="364" t="s">
        <v>150</v>
      </c>
      <c r="C2" s="365"/>
      <c r="D2" s="365"/>
      <c r="E2" s="365"/>
      <c r="F2" s="365"/>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row r="34" spans="1:8" s="140" customFormat="1" ht="15" customHeight="1" x14ac:dyDescent="0.25"/>
    <row r="35" spans="1:8" s="140" customFormat="1" ht="15" customHeight="1" x14ac:dyDescent="0.25">
      <c r="G35" s="262"/>
      <c r="H35" s="269"/>
    </row>
    <row r="36" spans="1:8" ht="15" customHeight="1" x14ac:dyDescent="0.25"/>
    <row r="37" spans="1:8" ht="30" customHeight="1" x14ac:dyDescent="0.25">
      <c r="A37" s="29" t="s">
        <v>9</v>
      </c>
      <c r="B37" s="321" t="s">
        <v>151</v>
      </c>
      <c r="C37" s="322"/>
      <c r="D37" s="322"/>
      <c r="E37" s="322"/>
      <c r="F37" s="322"/>
    </row>
    <row r="38" spans="1:8" s="140" customFormat="1" ht="15" customHeight="1" x14ac:dyDescent="0.25">
      <c r="A38" s="3" t="s">
        <v>7</v>
      </c>
      <c r="B38" s="295" t="s">
        <v>188</v>
      </c>
      <c r="C38" s="296"/>
    </row>
    <row r="39" spans="1:8" s="140" customFormat="1" ht="15" customHeight="1" x14ac:dyDescent="0.25">
      <c r="A39" s="268" t="s">
        <v>1</v>
      </c>
      <c r="B39" s="297" t="s">
        <v>187</v>
      </c>
      <c r="C39" s="297"/>
      <c r="D39" s="297"/>
      <c r="E39" s="262"/>
      <c r="F39" s="262"/>
      <c r="G39" s="262"/>
      <c r="H39" s="269"/>
    </row>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3"/>
      <c r="D63" s="13"/>
      <c r="E63" s="13"/>
      <c r="F63" s="13"/>
      <c r="G63" s="13"/>
      <c r="H63" s="13"/>
      <c r="I63" s="13"/>
    </row>
    <row r="64" spans="1:9" ht="12" customHeight="1" x14ac:dyDescent="0.25">
      <c r="A64" s="15"/>
      <c r="B64" s="18"/>
      <c r="C64" s="13"/>
      <c r="D64" s="13"/>
      <c r="E64" s="13"/>
      <c r="F64" s="13"/>
      <c r="G64" s="13"/>
      <c r="H64" s="13"/>
      <c r="I64" s="13"/>
    </row>
    <row r="65" spans="1:9" ht="12" customHeight="1" x14ac:dyDescent="0.25">
      <c r="A65" s="15"/>
      <c r="B65" s="19"/>
      <c r="C65" s="11"/>
      <c r="D65" s="11"/>
      <c r="E65" s="11"/>
      <c r="F65" s="11"/>
      <c r="G65" s="11"/>
      <c r="H65" s="11"/>
      <c r="I65" s="11"/>
    </row>
    <row r="66" spans="1:9" ht="12" customHeight="1" x14ac:dyDescent="0.25">
      <c r="A66" s="15"/>
      <c r="B66" s="20"/>
      <c r="C66" s="15"/>
      <c r="D66" s="13"/>
      <c r="E66" s="13"/>
      <c r="F66" s="13"/>
      <c r="G66" s="13"/>
      <c r="H66" s="13"/>
      <c r="I66" s="13"/>
    </row>
    <row r="67" spans="1:9" s="16" customFormat="1" ht="12" customHeight="1" x14ac:dyDescent="0.25">
      <c r="B67" s="18"/>
      <c r="C67" s="13"/>
      <c r="D67" s="12"/>
      <c r="E67" s="12"/>
      <c r="F67" s="12"/>
    </row>
    <row r="68" spans="1:9" s="16" customFormat="1" ht="12" customHeight="1" x14ac:dyDescent="0.25">
      <c r="B68" s="19"/>
      <c r="C68" s="11"/>
      <c r="D68" s="12"/>
      <c r="E68" s="12"/>
      <c r="F68" s="12"/>
    </row>
    <row r="69" spans="1:9" s="16" customFormat="1" ht="12" customHeight="1" x14ac:dyDescent="0.25">
      <c r="B69" s="20"/>
      <c r="C69" s="13"/>
      <c r="D69" s="12"/>
      <c r="E69" s="12"/>
      <c r="F69" s="12"/>
    </row>
    <row r="70" spans="1:9" s="16" customFormat="1" ht="12" customHeight="1" x14ac:dyDescent="0.25"/>
  </sheetData>
  <customSheetViews>
    <customSheetView guid="{B544136C-407E-43E6-9B24-EBD70BB50554}"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37:F37"/>
    <mergeCell ref="B38:C38"/>
    <mergeCell ref="B39:D39"/>
  </mergeCells>
  <hyperlinks>
    <hyperlink ref="C1" location="Índice!A1" display="[índice Ç]" xr:uid="{00000000-0004-0000-0D00-000000000000}"/>
    <hyperlink ref="B39" r:id="rId4" display="http://www.observatorioemigracao.pt/np4/8218" xr:uid="{F651209D-D2E4-4E90-9A86-B17058094E03}"/>
    <hyperlink ref="B39:C39" r:id="rId5" display="ttp://www.observatorioemigracao.pt/np4/8218" xr:uid="{133E2389-7279-45BF-9D54-AE6466B07491}"/>
    <hyperlink ref="B39:D39" r:id="rId6" display="http://www.observatorioemigracao.pt/np4/10517" xr:uid="{47446D40-DE3F-4E89-9E06-87192ED2FA0E}"/>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1"/>
  <sheetViews>
    <sheetView showGridLines="0" topLeftCell="A5" zoomScaleNormal="100" workbookViewId="0">
      <selection activeCell="A35" sqref="A35:XFD36"/>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4"/>
      <c r="E1" s="4"/>
      <c r="F1" s="36"/>
    </row>
    <row r="2" spans="1:16" s="10" customFormat="1" ht="30" customHeight="1" x14ac:dyDescent="0.25">
      <c r="A2" s="8"/>
      <c r="B2" s="364" t="s">
        <v>104</v>
      </c>
      <c r="C2" s="365"/>
      <c r="D2" s="365"/>
      <c r="E2" s="365"/>
      <c r="F2" s="365"/>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30" customHeight="1" x14ac:dyDescent="0.25">
      <c r="A33" s="29" t="s">
        <v>8</v>
      </c>
      <c r="B33" s="367" t="s">
        <v>97</v>
      </c>
      <c r="C33" s="361"/>
      <c r="D33" s="361"/>
      <c r="E33" s="361"/>
      <c r="F33" s="361"/>
    </row>
    <row r="34" spans="1:8" s="1" customFormat="1" ht="30" customHeight="1" x14ac:dyDescent="0.25">
      <c r="A34" s="29" t="s">
        <v>9</v>
      </c>
      <c r="B34" s="321" t="s">
        <v>151</v>
      </c>
      <c r="C34" s="322"/>
      <c r="D34" s="322"/>
      <c r="E34" s="322"/>
      <c r="F34" s="322"/>
    </row>
    <row r="35" spans="1:8" s="140" customFormat="1" ht="15" customHeight="1" x14ac:dyDescent="0.25">
      <c r="A35" s="3" t="s">
        <v>7</v>
      </c>
      <c r="B35" s="295" t="s">
        <v>188</v>
      </c>
      <c r="C35" s="296"/>
    </row>
    <row r="36" spans="1:8" s="140" customFormat="1" ht="15" customHeight="1" x14ac:dyDescent="0.25">
      <c r="A36" s="268" t="s">
        <v>1</v>
      </c>
      <c r="B36" s="297" t="s">
        <v>187</v>
      </c>
      <c r="C36" s="297"/>
      <c r="D36" s="297"/>
      <c r="E36" s="262"/>
      <c r="F36" s="262"/>
      <c r="G36" s="262"/>
      <c r="H36" s="269"/>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2" spans="1:9" ht="12" customHeight="1" x14ac:dyDescent="0.25">
      <c r="A62" s="16"/>
      <c r="B62" s="16"/>
      <c r="C62" s="16"/>
      <c r="D62" s="16"/>
      <c r="E62" s="16"/>
      <c r="F62" s="16"/>
      <c r="G62" s="16"/>
      <c r="H62" s="16"/>
      <c r="I62" s="16"/>
    </row>
    <row r="63" spans="1:9" ht="12" customHeight="1" x14ac:dyDescent="0.25">
      <c r="A63" s="16"/>
      <c r="B63" s="16"/>
      <c r="C63" s="16"/>
      <c r="D63" s="16"/>
      <c r="E63" s="16"/>
      <c r="F63" s="16"/>
      <c r="G63" s="16"/>
      <c r="H63" s="16"/>
      <c r="I63" s="16"/>
    </row>
    <row r="64" spans="1:9" ht="12" customHeight="1" x14ac:dyDescent="0.25">
      <c r="A64" s="15"/>
      <c r="B64" s="18"/>
      <c r="C64" s="13"/>
      <c r="D64" s="13"/>
      <c r="E64" s="13"/>
      <c r="F64" s="13"/>
      <c r="G64" s="13"/>
      <c r="H64" s="13"/>
      <c r="I64" s="13"/>
    </row>
    <row r="65" spans="1:9" ht="12" customHeight="1" x14ac:dyDescent="0.25">
      <c r="A65" s="15"/>
      <c r="B65" s="18"/>
      <c r="C65" s="13"/>
      <c r="D65" s="13"/>
      <c r="E65" s="13"/>
      <c r="F65" s="13"/>
      <c r="G65" s="13"/>
      <c r="H65" s="13"/>
      <c r="I65" s="13"/>
    </row>
    <row r="66" spans="1:9" ht="12" customHeight="1" x14ac:dyDescent="0.25">
      <c r="A66" s="15"/>
      <c r="B66" s="19"/>
      <c r="C66" s="11"/>
      <c r="D66" s="11"/>
      <c r="E66" s="11"/>
      <c r="F66" s="11"/>
      <c r="G66" s="11"/>
      <c r="H66" s="11"/>
      <c r="I66" s="11"/>
    </row>
    <row r="67" spans="1:9" ht="12" customHeight="1" x14ac:dyDescent="0.25">
      <c r="A67" s="15"/>
      <c r="B67" s="20"/>
      <c r="C67" s="15"/>
      <c r="D67" s="13"/>
      <c r="E67" s="13"/>
      <c r="F67" s="13"/>
      <c r="G67" s="13"/>
      <c r="H67" s="13"/>
      <c r="I67" s="13"/>
    </row>
    <row r="68" spans="1:9" s="16" customFormat="1" ht="12" customHeight="1" x14ac:dyDescent="0.25">
      <c r="B68" s="18"/>
      <c r="C68" s="13"/>
      <c r="D68" s="12"/>
      <c r="E68" s="12"/>
      <c r="F68" s="12"/>
    </row>
    <row r="69" spans="1:9" s="16" customFormat="1" ht="12" customHeight="1" x14ac:dyDescent="0.25">
      <c r="B69" s="19"/>
      <c r="C69" s="11"/>
      <c r="D69" s="12"/>
      <c r="E69" s="12"/>
      <c r="F69" s="12"/>
    </row>
    <row r="70" spans="1:9" s="16" customFormat="1" ht="12" customHeight="1" x14ac:dyDescent="0.25">
      <c r="B70" s="20"/>
      <c r="C70" s="13"/>
      <c r="D70" s="12"/>
      <c r="E70" s="12"/>
      <c r="F70" s="12"/>
    </row>
    <row r="71" spans="1:9" s="16" customFormat="1" ht="12" customHeight="1" x14ac:dyDescent="0.25"/>
  </sheetData>
  <customSheetViews>
    <customSheetView guid="{B544136C-407E-43E6-9B24-EBD70BB50554}"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Q40" sqref="Q40"/>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E00-000000000000}"/>
    <hyperlink ref="B36" r:id="rId4" display="http://www.observatorioemigracao.pt/np4/8218" xr:uid="{06D901EF-8C96-4DBF-93DA-B7169BD611B2}"/>
    <hyperlink ref="B36:C36" r:id="rId5" display="ttp://www.observatorioemigracao.pt/np4/8218" xr:uid="{0FFBEE76-8E12-404C-B55F-F6E8E5CA7C76}"/>
    <hyperlink ref="B36:D36" r:id="rId6" display="http://www.observatorioemigracao.pt/np4/10517" xr:uid="{1E9E8A46-EDC9-4E1B-A03B-939CBA484C0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7"/>
  <sheetViews>
    <sheetView showGridLines="0" topLeftCell="A6" zoomScaleNormal="100" workbookViewId="0">
      <selection activeCell="A35" sqref="A35:XFD36"/>
    </sheetView>
  </sheetViews>
  <sheetFormatPr defaultColWidth="8.7109375" defaultRowHeight="12" customHeight="1" x14ac:dyDescent="0.25"/>
  <cols>
    <col min="1" max="1" width="12.7109375" style="4" customWidth="1"/>
    <col min="2" max="6" width="16.7109375" style="4" customWidth="1"/>
    <col min="7" max="16384" width="8.7109375" style="4"/>
  </cols>
  <sheetData>
    <row r="1" spans="1:16" s="1" customFormat="1" ht="30" customHeight="1" x14ac:dyDescent="0.25">
      <c r="A1" s="25" t="s">
        <v>0</v>
      </c>
      <c r="B1" s="62"/>
      <c r="C1" s="36" t="s">
        <v>103</v>
      </c>
      <c r="D1" s="4"/>
      <c r="E1" s="4"/>
      <c r="F1" s="36"/>
    </row>
    <row r="2" spans="1:16" s="10" customFormat="1" ht="30" customHeight="1" x14ac:dyDescent="0.25">
      <c r="A2" s="8"/>
      <c r="B2" s="368" t="s">
        <v>152</v>
      </c>
      <c r="C2" s="369"/>
      <c r="D2" s="369"/>
      <c r="E2" s="369"/>
      <c r="F2" s="369"/>
      <c r="G2" s="5"/>
      <c r="H2" s="5"/>
      <c r="I2" s="5"/>
      <c r="J2" s="14"/>
      <c r="K2" s="14"/>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45" customHeight="1" x14ac:dyDescent="0.25">
      <c r="A33" s="29" t="s">
        <v>8</v>
      </c>
      <c r="B33" s="370" t="s">
        <v>55</v>
      </c>
      <c r="C33" s="356"/>
      <c r="D33" s="356"/>
      <c r="E33" s="356"/>
      <c r="F33" s="356"/>
    </row>
    <row r="34" spans="1:8" s="1" customFormat="1" ht="30" customHeight="1" x14ac:dyDescent="0.25">
      <c r="A34" s="29" t="s">
        <v>9</v>
      </c>
      <c r="B34" s="321" t="s">
        <v>151</v>
      </c>
      <c r="C34" s="322"/>
      <c r="D34" s="322"/>
      <c r="E34" s="322"/>
      <c r="F34" s="322"/>
    </row>
    <row r="35" spans="1:8" s="140" customFormat="1" ht="15" customHeight="1" x14ac:dyDescent="0.25">
      <c r="A35" s="3" t="s">
        <v>7</v>
      </c>
      <c r="B35" s="295" t="s">
        <v>188</v>
      </c>
      <c r="C35" s="296"/>
    </row>
    <row r="36" spans="1:8" s="140" customFormat="1" ht="15" customHeight="1" x14ac:dyDescent="0.25">
      <c r="A36" s="268" t="s">
        <v>1</v>
      </c>
      <c r="B36" s="297" t="s">
        <v>187</v>
      </c>
      <c r="C36" s="297"/>
      <c r="D36" s="297"/>
      <c r="E36" s="262"/>
      <c r="F36" s="262"/>
      <c r="G36" s="262"/>
      <c r="H36" s="269"/>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8" spans="1:9" ht="12" customHeight="1" x14ac:dyDescent="0.25">
      <c r="E58" s="88"/>
      <c r="F58" s="116"/>
      <c r="G58" s="116"/>
    </row>
    <row r="59" spans="1:9" ht="12" customHeight="1" x14ac:dyDescent="0.25">
      <c r="E59" s="88"/>
      <c r="F59" s="116"/>
      <c r="G59" s="116"/>
    </row>
    <row r="60" spans="1:9" ht="12" customHeight="1" x14ac:dyDescent="0.2">
      <c r="A60" s="89"/>
      <c r="B60" s="123" t="s">
        <v>24</v>
      </c>
      <c r="C60" s="124">
        <v>5.0823406906229645</v>
      </c>
      <c r="D60" s="124">
        <v>19.81033690389901</v>
      </c>
      <c r="E60" s="88"/>
      <c r="F60" s="116"/>
      <c r="G60" s="116"/>
    </row>
    <row r="61" spans="1:9" ht="12" customHeight="1" x14ac:dyDescent="0.2">
      <c r="A61" s="89"/>
      <c r="B61" s="123" t="s">
        <v>29</v>
      </c>
      <c r="C61" s="124">
        <v>4.720631812098329</v>
      </c>
      <c r="D61" s="124">
        <v>25.513778212534344</v>
      </c>
      <c r="E61" s="88"/>
      <c r="F61" s="116"/>
      <c r="G61" s="116"/>
    </row>
    <row r="62" spans="1:9" ht="12" customHeight="1" x14ac:dyDescent="0.2">
      <c r="A62" s="89"/>
      <c r="B62" s="123" t="s">
        <v>30</v>
      </c>
      <c r="C62" s="124">
        <v>4.4458176726116712</v>
      </c>
      <c r="D62" s="124">
        <v>20.010898933729219</v>
      </c>
      <c r="E62" s="88"/>
      <c r="F62" s="116"/>
      <c r="G62" s="116"/>
      <c r="H62" s="16"/>
      <c r="I62" s="16"/>
    </row>
    <row r="63" spans="1:9" ht="12" customHeight="1" x14ac:dyDescent="0.2">
      <c r="A63" s="84"/>
      <c r="B63" s="123" t="s">
        <v>31</v>
      </c>
      <c r="C63" s="124">
        <v>18.530506508955945</v>
      </c>
      <c r="D63" s="124">
        <v>4.426069326362903</v>
      </c>
      <c r="E63" s="120"/>
      <c r="F63" s="116"/>
      <c r="G63" s="116"/>
      <c r="H63" s="13"/>
      <c r="I63" s="13"/>
    </row>
    <row r="64" spans="1:9" ht="12" customHeight="1" x14ac:dyDescent="0.2">
      <c r="A64" s="84"/>
      <c r="B64" s="123" t="s">
        <v>32</v>
      </c>
      <c r="C64" s="124">
        <v>5.9457461705301258</v>
      </c>
      <c r="D64" s="124">
        <v>14.876292257425188</v>
      </c>
      <c r="E64" s="88"/>
      <c r="F64" s="116"/>
      <c r="G64" s="116"/>
      <c r="H64" s="13"/>
      <c r="I64" s="13"/>
    </row>
    <row r="65" spans="1:9" ht="12" customHeight="1" x14ac:dyDescent="0.2">
      <c r="A65" s="84"/>
      <c r="B65" s="123" t="s">
        <v>47</v>
      </c>
      <c r="C65" s="124">
        <v>21.318624889525395</v>
      </c>
      <c r="D65" s="124">
        <v>13.620302813312431</v>
      </c>
      <c r="E65" s="88"/>
      <c r="F65" s="116"/>
      <c r="G65" s="116"/>
      <c r="H65" s="11"/>
      <c r="I65" s="11"/>
    </row>
    <row r="66" spans="1:9" ht="12" customHeight="1" x14ac:dyDescent="0.2">
      <c r="A66" s="89"/>
      <c r="B66" s="123" t="s">
        <v>33</v>
      </c>
      <c r="C66" s="124">
        <v>2.0856015948039053</v>
      </c>
      <c r="D66" s="124">
        <v>14.177958621557289</v>
      </c>
      <c r="E66" s="88"/>
      <c r="F66" s="116"/>
      <c r="G66" s="116"/>
      <c r="H66" s="13"/>
      <c r="I66" s="13"/>
    </row>
    <row r="67" spans="1:9" s="16" customFormat="1" ht="12" customHeight="1" x14ac:dyDescent="0.2">
      <c r="A67" s="89"/>
      <c r="B67" s="123" t="s">
        <v>34</v>
      </c>
      <c r="C67" s="124">
        <v>7.0805519034786339</v>
      </c>
      <c r="D67" s="124">
        <v>5.8835140808751429</v>
      </c>
      <c r="E67" s="88"/>
      <c r="F67" s="116"/>
      <c r="G67" s="116"/>
    </row>
    <row r="68" spans="1:9" s="16" customFormat="1" ht="12" customHeight="1" x14ac:dyDescent="0.2">
      <c r="A68" s="89"/>
      <c r="B68" s="123" t="s">
        <v>35</v>
      </c>
      <c r="C68" s="124">
        <v>3.7196446683976045</v>
      </c>
      <c r="D68" s="124">
        <v>14.873386803304106</v>
      </c>
      <c r="E68" s="88"/>
      <c r="F68" s="116"/>
      <c r="G68" s="116"/>
    </row>
    <row r="69" spans="1:9" s="16" customFormat="1" ht="12" customHeight="1" x14ac:dyDescent="0.2">
      <c r="A69" s="89"/>
      <c r="B69" s="123" t="s">
        <v>21</v>
      </c>
      <c r="C69" s="124">
        <v>3.3887125346943594</v>
      </c>
      <c r="D69" s="124">
        <v>18.514776898921962</v>
      </c>
      <c r="E69" s="88"/>
      <c r="F69" s="116"/>
      <c r="G69" s="116"/>
    </row>
    <row r="70" spans="1:9" s="16" customFormat="1" ht="12" customHeight="1" x14ac:dyDescent="0.2">
      <c r="A70" s="89"/>
      <c r="B70" s="123" t="s">
        <v>36</v>
      </c>
      <c r="C70" s="124">
        <v>9.1298640398781075</v>
      </c>
      <c r="D70" s="124">
        <v>14.923861449741501</v>
      </c>
      <c r="E70" s="88"/>
      <c r="F70" s="116"/>
      <c r="G70" s="116"/>
    </row>
    <row r="71" spans="1:9" ht="12" customHeight="1" x14ac:dyDescent="0.2">
      <c r="A71" s="89"/>
      <c r="B71" s="123" t="s">
        <v>37</v>
      </c>
      <c r="C71" s="124">
        <v>3.2370298238836739</v>
      </c>
      <c r="D71" s="124">
        <v>9.1579777509163645</v>
      </c>
      <c r="E71" s="88"/>
      <c r="F71" s="116"/>
      <c r="G71" s="116"/>
    </row>
    <row r="72" spans="1:9" ht="12" customHeight="1" x14ac:dyDescent="0.2">
      <c r="A72" s="89"/>
      <c r="B72" s="123" t="s">
        <v>22</v>
      </c>
      <c r="C72" s="124">
        <v>3.8275195560292619</v>
      </c>
      <c r="D72" s="124">
        <v>13.804597937775636</v>
      </c>
      <c r="E72" s="88"/>
      <c r="F72" s="116"/>
      <c r="G72" s="116"/>
    </row>
    <row r="73" spans="1:9" ht="12" customHeight="1" x14ac:dyDescent="0.2">
      <c r="A73" s="89"/>
      <c r="B73" s="123" t="s">
        <v>38</v>
      </c>
      <c r="C73" s="124">
        <v>7.7639949055600832</v>
      </c>
      <c r="D73" s="124">
        <v>14.171874348428121</v>
      </c>
      <c r="E73" s="88"/>
      <c r="F73" s="116"/>
      <c r="G73" s="116"/>
    </row>
    <row r="74" spans="1:9" ht="12" customHeight="1" x14ac:dyDescent="0.2">
      <c r="A74" s="89"/>
      <c r="B74" s="123" t="s">
        <v>48</v>
      </c>
      <c r="C74" s="124">
        <v>3.4637113191903204</v>
      </c>
      <c r="D74" s="124">
        <v>16.218990866182647</v>
      </c>
      <c r="E74" s="88"/>
      <c r="F74" s="116"/>
      <c r="G74" s="116"/>
    </row>
    <row r="75" spans="1:9" ht="12" customHeight="1" x14ac:dyDescent="0.2">
      <c r="A75" s="89"/>
      <c r="B75" s="123" t="s">
        <v>39</v>
      </c>
      <c r="C75" s="124">
        <v>5.5682770031629367</v>
      </c>
      <c r="D75" s="124">
        <v>7.1264507987951804</v>
      </c>
      <c r="E75" s="88"/>
      <c r="F75" s="116"/>
      <c r="G75" s="116"/>
    </row>
    <row r="76" spans="1:9" ht="12" customHeight="1" x14ac:dyDescent="0.2">
      <c r="A76" s="89"/>
      <c r="B76" s="123" t="s">
        <v>40</v>
      </c>
      <c r="C76" s="124">
        <v>13.594722909554813</v>
      </c>
      <c r="D76" s="124">
        <v>23.144301911868219</v>
      </c>
      <c r="E76" s="88"/>
      <c r="F76" s="116"/>
      <c r="G76" s="116"/>
    </row>
    <row r="77" spans="1:9" ht="12" customHeight="1" x14ac:dyDescent="0.2">
      <c r="A77" s="89"/>
      <c r="B77" s="123" t="s">
        <v>41</v>
      </c>
      <c r="C77" s="124">
        <v>4.956693447251209</v>
      </c>
      <c r="D77" s="124">
        <v>11.04373841594138</v>
      </c>
      <c r="E77" s="88"/>
      <c r="F77" s="116"/>
      <c r="G77" s="116"/>
    </row>
    <row r="78" spans="1:9" ht="12" customHeight="1" x14ac:dyDescent="0.2">
      <c r="A78" s="89"/>
      <c r="B78" s="123" t="s">
        <v>42</v>
      </c>
      <c r="C78" s="124">
        <v>8.6017679637111737</v>
      </c>
      <c r="D78" s="124">
        <v>11.778108641033491</v>
      </c>
      <c r="E78" s="88"/>
      <c r="F78" s="116"/>
      <c r="G78" s="116"/>
    </row>
    <row r="79" spans="1:9" ht="12" customHeight="1" x14ac:dyDescent="0.2">
      <c r="A79" s="89"/>
      <c r="B79" s="125" t="s">
        <v>43</v>
      </c>
      <c r="C79" s="124">
        <v>16.063320403901912</v>
      </c>
      <c r="D79" s="124">
        <v>6.1275711672513475</v>
      </c>
      <c r="E79" s="78"/>
      <c r="F79" s="116"/>
      <c r="G79" s="116"/>
    </row>
    <row r="80" spans="1:9" ht="12" customHeight="1" x14ac:dyDescent="0.2">
      <c r="A80" s="89"/>
      <c r="B80" s="123" t="s">
        <v>23</v>
      </c>
      <c r="C80" s="124">
        <v>9.1910388151599616</v>
      </c>
      <c r="D80" s="124">
        <v>51.157590381495197</v>
      </c>
      <c r="E80" s="88"/>
      <c r="F80" s="116"/>
      <c r="G80" s="116"/>
    </row>
    <row r="81" spans="1:7" ht="12" customHeight="1" x14ac:dyDescent="0.2">
      <c r="A81" s="89"/>
      <c r="B81" s="123" t="s">
        <v>5</v>
      </c>
      <c r="C81" s="124">
        <v>8.1429633047755132</v>
      </c>
      <c r="D81" s="124">
        <v>36.965050490449528</v>
      </c>
      <c r="E81" s="121"/>
      <c r="F81" s="122"/>
      <c r="G81" s="122"/>
    </row>
    <row r="82" spans="1:7" ht="12" customHeight="1" x14ac:dyDescent="0.2">
      <c r="A82" s="89"/>
      <c r="B82" s="123" t="s">
        <v>44</v>
      </c>
      <c r="C82" s="124">
        <v>11.864836014633516</v>
      </c>
      <c r="D82" s="124">
        <v>4.5146265486925898</v>
      </c>
      <c r="E82" s="88"/>
      <c r="F82" s="116"/>
      <c r="G82" s="116"/>
    </row>
    <row r="83" spans="1:7" ht="12" customHeight="1" x14ac:dyDescent="0.2">
      <c r="A83" s="89"/>
      <c r="B83" s="123" t="s">
        <v>3</v>
      </c>
      <c r="C83" s="124">
        <v>17.257828365862558</v>
      </c>
      <c r="D83" s="124">
        <v>10.812013706666441</v>
      </c>
      <c r="E83" s="88"/>
      <c r="F83" s="116"/>
      <c r="G83" s="116"/>
    </row>
    <row r="84" spans="1:7" ht="12" customHeight="1" x14ac:dyDescent="0.2">
      <c r="B84" s="123" t="s">
        <v>45</v>
      </c>
      <c r="C84" s="124">
        <v>5.4323925081355853</v>
      </c>
      <c r="D84" s="124">
        <v>9.5492964279802859</v>
      </c>
      <c r="E84" s="41"/>
      <c r="F84" s="116"/>
      <c r="G84" s="116"/>
    </row>
    <row r="85" spans="1:7" ht="12" customHeight="1" x14ac:dyDescent="0.2">
      <c r="B85" s="123" t="s">
        <v>26</v>
      </c>
      <c r="C85" s="124">
        <v>24.106220281494359</v>
      </c>
      <c r="D85" s="124">
        <v>3.4476779702518336</v>
      </c>
      <c r="E85" s="88"/>
      <c r="F85" s="116"/>
      <c r="G85" s="116"/>
    </row>
    <row r="86" spans="1:7" ht="12" customHeight="1" x14ac:dyDescent="0.2">
      <c r="B86" s="123" t="s">
        <v>46</v>
      </c>
      <c r="C86" s="124">
        <v>2.10717470605965</v>
      </c>
      <c r="D86" s="124">
        <v>21.421308703809625</v>
      </c>
    </row>
    <row r="87" spans="1:7" ht="12" customHeight="1" x14ac:dyDescent="0.25">
      <c r="C87" s="282">
        <f>+AVERAGE(C60:C86)</f>
        <v>8.5417605116282829</v>
      </c>
      <c r="D87" s="282">
        <f>+AVERAGE(D60:D86)</f>
        <v>15.447124161822261</v>
      </c>
    </row>
  </sheetData>
  <sortState xmlns:xlrd2="http://schemas.microsoft.com/office/spreadsheetml/2017/richdata2" ref="B60:D84">
    <sortCondition ref="B60:B84"/>
  </sortState>
  <customSheetViews>
    <customSheetView guid="{B544136C-407E-43E6-9B24-EBD70BB50554}" showGridLines="0">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DC35590C-2B94-4904-B7EE-424B7FEB2A9E}" showGridLines="0">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D36"/>
  </mergeCells>
  <hyperlinks>
    <hyperlink ref="C1" location="Índice!A1" display="[índice Ç]" xr:uid="{00000000-0004-0000-0F00-000000000000}"/>
    <hyperlink ref="B36" r:id="rId4" display="http://www.observatorioemigracao.pt/np4/8218" xr:uid="{5C971EB7-3C7D-4F8F-BCB8-0B48DEF72E74}"/>
    <hyperlink ref="B36:C36" r:id="rId5" display="ttp://www.observatorioemigracao.pt/np4/8218" xr:uid="{97DA9B40-7BE4-4DCC-9768-07E522CE981E}"/>
    <hyperlink ref="B36:D36" r:id="rId6" display="http://www.observatorioemigracao.pt/np4/10517" xr:uid="{74DCA20E-FCD4-404B-B2FB-461814CB1B95}"/>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2"/>
  <sheetViews>
    <sheetView showGridLines="0" zoomScaleNormal="100" workbookViewId="0">
      <selection activeCell="A14" sqref="A14:XFD14"/>
    </sheetView>
  </sheetViews>
  <sheetFormatPr defaultColWidth="8.7109375" defaultRowHeight="12" customHeight="1" x14ac:dyDescent="0.25"/>
  <cols>
    <col min="1" max="1" width="12.7109375" style="1" customWidth="1"/>
    <col min="2" max="2" width="54.7109375" style="1" customWidth="1"/>
    <col min="3" max="9" width="12.7109375" style="1" customWidth="1"/>
    <col min="10" max="10" width="8.7109375" style="1"/>
    <col min="11" max="11" width="14.5703125" bestFit="1" customWidth="1"/>
    <col min="20" max="16384" width="8.7109375" style="1"/>
  </cols>
  <sheetData>
    <row r="1" spans="1:19" ht="30" customHeight="1" x14ac:dyDescent="0.25">
      <c r="A1" s="25"/>
      <c r="B1" s="62"/>
      <c r="C1" s="36" t="s">
        <v>103</v>
      </c>
      <c r="D1" s="57"/>
      <c r="E1" s="57"/>
      <c r="F1" s="57"/>
      <c r="G1" s="7"/>
      <c r="H1" s="7"/>
    </row>
    <row r="2" spans="1:19" ht="30" customHeight="1" thickBot="1" x14ac:dyDescent="0.3">
      <c r="B2" s="309" t="s">
        <v>153</v>
      </c>
      <c r="C2" s="310"/>
      <c r="D2" s="310"/>
      <c r="E2" s="310"/>
      <c r="F2" s="310"/>
      <c r="G2" s="310"/>
      <c r="H2" s="310"/>
      <c r="I2" s="310"/>
    </row>
    <row r="3" spans="1:19" ht="45" customHeight="1" x14ac:dyDescent="0.25">
      <c r="B3" s="311" t="s">
        <v>27</v>
      </c>
      <c r="C3" s="313" t="s">
        <v>3</v>
      </c>
      <c r="D3" s="315" t="s">
        <v>94</v>
      </c>
      <c r="E3" s="316"/>
      <c r="F3" s="317"/>
      <c r="G3" s="318" t="s">
        <v>95</v>
      </c>
      <c r="H3" s="316"/>
      <c r="I3" s="316"/>
    </row>
    <row r="4" spans="1:19" ht="30" customHeight="1" x14ac:dyDescent="0.25">
      <c r="B4" s="312"/>
      <c r="C4" s="314"/>
      <c r="D4" s="44" t="s">
        <v>20</v>
      </c>
      <c r="E4" s="55" t="s">
        <v>106</v>
      </c>
      <c r="F4" s="58" t="s">
        <v>21</v>
      </c>
      <c r="G4" s="55" t="s">
        <v>25</v>
      </c>
      <c r="H4" s="55" t="s">
        <v>107</v>
      </c>
      <c r="I4" s="56" t="s">
        <v>108</v>
      </c>
    </row>
    <row r="5" spans="1:19" s="139" customFormat="1" ht="15" customHeight="1" x14ac:dyDescent="0.25">
      <c r="B5" s="155" t="s">
        <v>157</v>
      </c>
      <c r="C5" s="156">
        <v>92.2</v>
      </c>
      <c r="D5" s="157">
        <v>243.6</v>
      </c>
      <c r="E5" s="158">
        <v>41.29</v>
      </c>
      <c r="F5" s="159">
        <v>506</v>
      </c>
      <c r="G5" s="160">
        <v>8510.4</v>
      </c>
      <c r="H5" s="158">
        <v>1246.7</v>
      </c>
      <c r="I5" s="158">
        <v>3287.2</v>
      </c>
      <c r="K5" s="140"/>
      <c r="L5" s="140"/>
      <c r="M5" s="140"/>
      <c r="N5" s="140"/>
      <c r="O5" s="140"/>
      <c r="P5" s="140"/>
      <c r="Q5" s="140"/>
      <c r="R5" s="140"/>
      <c r="S5" s="140"/>
    </row>
    <row r="6" spans="1:19" s="139" customFormat="1" ht="15" customHeight="1" x14ac:dyDescent="0.25">
      <c r="B6" s="142" t="s">
        <v>158</v>
      </c>
      <c r="C6" s="143">
        <v>10.7</v>
      </c>
      <c r="D6" s="144">
        <v>69.225999999999999</v>
      </c>
      <c r="E6" s="145">
        <v>9.0340000000000007</v>
      </c>
      <c r="F6" s="146">
        <v>48.807000000000002</v>
      </c>
      <c r="G6" s="147">
        <v>211.999</v>
      </c>
      <c r="H6" s="145">
        <v>37.886000000000003</v>
      </c>
      <c r="I6" s="145">
        <v>1450.9359999999999</v>
      </c>
      <c r="K6" s="140"/>
      <c r="L6" s="140"/>
      <c r="M6" s="140"/>
      <c r="N6" s="140"/>
      <c r="O6" s="140"/>
      <c r="P6" s="140"/>
      <c r="Q6" s="140"/>
    </row>
    <row r="7" spans="1:19" s="139" customFormat="1" ht="15" customHeight="1" x14ac:dyDescent="0.25">
      <c r="B7" s="142" t="s">
        <v>159</v>
      </c>
      <c r="C7" s="143">
        <v>115.48</v>
      </c>
      <c r="D7" s="144">
        <v>238.11</v>
      </c>
      <c r="E7" s="145">
        <v>224.96</v>
      </c>
      <c r="F7" s="146">
        <v>96.75</v>
      </c>
      <c r="G7" s="147">
        <v>25.26</v>
      </c>
      <c r="H7" s="145">
        <v>29.48</v>
      </c>
      <c r="I7" s="145">
        <v>483.68</v>
      </c>
      <c r="K7" s="140"/>
      <c r="L7" s="140"/>
      <c r="M7" s="140"/>
      <c r="N7" s="140"/>
      <c r="O7" s="140"/>
      <c r="P7" s="140"/>
      <c r="Q7" s="140"/>
    </row>
    <row r="8" spans="1:19" s="139" customFormat="1" ht="15" customHeight="1" x14ac:dyDescent="0.25">
      <c r="B8" s="142" t="s">
        <v>160</v>
      </c>
      <c r="C8" s="143">
        <v>68.42</v>
      </c>
      <c r="D8" s="144">
        <v>84.88</v>
      </c>
      <c r="E8" s="145">
        <v>74.33</v>
      </c>
      <c r="F8" s="146">
        <v>81.8</v>
      </c>
      <c r="G8" s="147">
        <v>88.02</v>
      </c>
      <c r="H8" s="145">
        <v>69.28</v>
      </c>
      <c r="I8" s="145">
        <v>36.869999999999997</v>
      </c>
      <c r="K8" s="140"/>
      <c r="L8" s="140"/>
      <c r="M8" s="140"/>
      <c r="N8" s="140"/>
      <c r="O8" s="140"/>
      <c r="P8" s="140"/>
      <c r="Q8" s="140"/>
      <c r="R8" s="140"/>
      <c r="S8" s="140"/>
    </row>
    <row r="9" spans="1:19" s="139" customFormat="1" ht="15" customHeight="1" x14ac:dyDescent="0.25">
      <c r="B9" s="142" t="s">
        <v>161</v>
      </c>
      <c r="C9" s="143">
        <v>1.1599999999999999</v>
      </c>
      <c r="D9" s="144">
        <v>1.07</v>
      </c>
      <c r="E9" s="145">
        <v>1.63</v>
      </c>
      <c r="F9" s="146">
        <v>0.95</v>
      </c>
      <c r="G9" s="147">
        <v>0.95</v>
      </c>
      <c r="H9" s="145">
        <v>3.04</v>
      </c>
      <c r="I9" s="145">
        <v>0.89</v>
      </c>
      <c r="K9" s="140"/>
      <c r="L9" s="140"/>
      <c r="M9" s="140"/>
      <c r="N9" s="140"/>
      <c r="O9" s="140"/>
      <c r="P9" s="140"/>
      <c r="Q9" s="140"/>
      <c r="R9" s="140"/>
      <c r="S9" s="140"/>
    </row>
    <row r="10" spans="1:19" s="139" customFormat="1" ht="15" customHeight="1" x14ac:dyDescent="0.25">
      <c r="B10" s="142" t="s">
        <v>162</v>
      </c>
      <c r="C10" s="143">
        <v>12.8</v>
      </c>
      <c r="D10" s="144">
        <v>17.190000000000001</v>
      </c>
      <c r="E10" s="145">
        <v>14.95</v>
      </c>
      <c r="F10" s="146">
        <v>12.92</v>
      </c>
      <c r="G10" s="147">
        <v>19.670000000000002</v>
      </c>
      <c r="H10" s="145">
        <v>44.35</v>
      </c>
      <c r="I10" s="145">
        <v>24.62</v>
      </c>
      <c r="K10" s="140"/>
      <c r="L10" s="140"/>
      <c r="M10" s="140"/>
      <c r="N10" s="140"/>
      <c r="O10" s="140"/>
      <c r="P10" s="140"/>
      <c r="Q10" s="140"/>
      <c r="R10" s="140"/>
      <c r="S10" s="140"/>
    </row>
    <row r="11" spans="1:19" s="139" customFormat="1" ht="15" customHeight="1" x14ac:dyDescent="0.25">
      <c r="B11" s="142" t="s">
        <v>163</v>
      </c>
      <c r="C11" s="143">
        <v>24.53</v>
      </c>
      <c r="D11" s="144">
        <v>19.5</v>
      </c>
      <c r="E11" s="145">
        <v>20.02</v>
      </c>
      <c r="F11" s="146">
        <v>21.15</v>
      </c>
      <c r="G11" s="147">
        <v>11.05</v>
      </c>
      <c r="H11" s="145">
        <v>2.85</v>
      </c>
      <c r="I11" s="145">
        <v>7.15</v>
      </c>
      <c r="K11" s="140"/>
      <c r="L11" s="140"/>
      <c r="M11" s="140"/>
      <c r="N11" s="140"/>
      <c r="O11" s="140"/>
      <c r="P11" s="140"/>
      <c r="Q11" s="140"/>
      <c r="R11" s="140"/>
      <c r="S11" s="140"/>
    </row>
    <row r="12" spans="1:19" s="139" customFormat="1" ht="15" customHeight="1" x14ac:dyDescent="0.25">
      <c r="B12" s="142" t="s">
        <v>164</v>
      </c>
      <c r="C12" s="143">
        <v>1.62</v>
      </c>
      <c r="D12" s="144">
        <v>1.62</v>
      </c>
      <c r="E12" s="145">
        <v>1.33</v>
      </c>
      <c r="F12" s="146">
        <v>1.1200000000000001</v>
      </c>
      <c r="G12" s="147">
        <v>1.62</v>
      </c>
      <c r="H12" s="145">
        <v>5.12</v>
      </c>
      <c r="I12" s="145">
        <v>1.98</v>
      </c>
      <c r="K12" s="140"/>
      <c r="L12" s="140"/>
      <c r="M12" s="140"/>
      <c r="N12" s="140"/>
      <c r="O12" s="140"/>
      <c r="P12" s="140"/>
      <c r="Q12" s="140"/>
      <c r="R12" s="140"/>
      <c r="S12" s="140"/>
    </row>
    <row r="13" spans="1:19" s="139" customFormat="1" ht="15" customHeight="1" x14ac:dyDescent="0.25">
      <c r="B13" s="142" t="s">
        <v>166</v>
      </c>
      <c r="C13" s="143">
        <v>5.4640000000000004</v>
      </c>
      <c r="D13" s="144">
        <v>35.359000000000002</v>
      </c>
      <c r="E13" s="145">
        <v>5.1529999999999996</v>
      </c>
      <c r="F13" s="146">
        <v>24.385999999999999</v>
      </c>
      <c r="G13" s="147">
        <v>106.79</v>
      </c>
      <c r="H13" s="145">
        <v>14.746</v>
      </c>
      <c r="I13" s="145">
        <v>607.69100000000003</v>
      </c>
      <c r="K13" s="140"/>
      <c r="L13" s="140"/>
      <c r="M13" s="140"/>
      <c r="N13" s="140"/>
      <c r="O13" s="140"/>
      <c r="P13" s="140"/>
      <c r="Q13" s="140"/>
      <c r="R13" s="140"/>
      <c r="S13" s="140"/>
    </row>
    <row r="14" spans="1:19" s="139" customFormat="1" ht="15" customHeight="1" x14ac:dyDescent="0.25">
      <c r="B14" s="142" t="s">
        <v>165</v>
      </c>
      <c r="C14" s="143">
        <v>83.41</v>
      </c>
      <c r="D14" s="144">
        <v>85.07</v>
      </c>
      <c r="E14" s="145">
        <v>80.040000000000006</v>
      </c>
      <c r="F14" s="146">
        <v>78.81</v>
      </c>
      <c r="G14" s="147">
        <v>81.88</v>
      </c>
      <c r="H14" s="145" t="s">
        <v>6</v>
      </c>
      <c r="I14" s="145">
        <v>65.31</v>
      </c>
      <c r="K14" s="140"/>
      <c r="L14" s="140"/>
      <c r="M14" s="140"/>
      <c r="N14" s="140"/>
      <c r="O14" s="140"/>
      <c r="P14" s="140"/>
      <c r="Q14" s="140"/>
      <c r="R14" s="140"/>
      <c r="S14" s="140"/>
    </row>
    <row r="15" spans="1:19" s="139" customFormat="1" ht="15" customHeight="1" x14ac:dyDescent="0.25">
      <c r="B15" s="142" t="s">
        <v>167</v>
      </c>
      <c r="C15" s="143">
        <v>6.43</v>
      </c>
      <c r="D15" s="144">
        <v>4.3600000000000003</v>
      </c>
      <c r="E15" s="145">
        <v>4.34</v>
      </c>
      <c r="F15" s="146">
        <v>11.43</v>
      </c>
      <c r="G15" s="147">
        <v>6.8</v>
      </c>
      <c r="H15" s="145" t="s">
        <v>6</v>
      </c>
      <c r="I15" s="145">
        <v>4.17</v>
      </c>
      <c r="K15" s="140"/>
      <c r="L15" s="140"/>
      <c r="M15" s="140"/>
      <c r="N15" s="140"/>
      <c r="O15" s="140"/>
      <c r="P15" s="140"/>
      <c r="Q15" s="140"/>
      <c r="R15" s="140"/>
      <c r="S15" s="140"/>
    </row>
    <row r="16" spans="1:19" s="139" customFormat="1" ht="15" customHeight="1" x14ac:dyDescent="0.25">
      <c r="B16" s="142" t="s">
        <v>168</v>
      </c>
      <c r="C16" s="143">
        <v>21.63</v>
      </c>
      <c r="D16" s="144">
        <v>14.29</v>
      </c>
      <c r="E16" s="145">
        <v>8.23</v>
      </c>
      <c r="F16" s="146">
        <v>26.52</v>
      </c>
      <c r="G16" s="147">
        <v>15.7</v>
      </c>
      <c r="H16" s="145" t="s">
        <v>6</v>
      </c>
      <c r="I16" s="145">
        <v>15.56</v>
      </c>
      <c r="K16" s="140"/>
      <c r="L16" s="140"/>
      <c r="M16" s="140"/>
      <c r="N16" s="140"/>
      <c r="O16" s="140"/>
      <c r="P16" s="140"/>
      <c r="Q16" s="140"/>
      <c r="R16" s="140"/>
      <c r="S16" s="140"/>
    </row>
    <row r="17" spans="1:19" s="139" customFormat="1" ht="15" customHeight="1" x14ac:dyDescent="0.25">
      <c r="B17" s="142" t="s">
        <v>170</v>
      </c>
      <c r="C17" s="143">
        <v>308.68299999999999</v>
      </c>
      <c r="D17" s="144">
        <v>3643.8339999999998</v>
      </c>
      <c r="E17" s="145">
        <v>936.56399999999996</v>
      </c>
      <c r="F17" s="146">
        <v>1722.7460000000001</v>
      </c>
      <c r="G17" s="147">
        <v>2179.4119999999998</v>
      </c>
      <c r="H17" s="145">
        <v>80.397000000000006</v>
      </c>
      <c r="I17" s="145">
        <v>3912.6860000000001</v>
      </c>
      <c r="K17" s="140"/>
      <c r="L17" s="140"/>
      <c r="M17" s="140"/>
      <c r="N17" s="140"/>
      <c r="O17" s="140"/>
      <c r="P17" s="140"/>
      <c r="Q17" s="140"/>
      <c r="R17" s="140"/>
      <c r="S17" s="140"/>
    </row>
    <row r="18" spans="1:19" s="139" customFormat="1" ht="15" customHeight="1" x14ac:dyDescent="0.25">
      <c r="B18" s="142" t="s">
        <v>171</v>
      </c>
      <c r="C18" s="143">
        <v>1.93</v>
      </c>
      <c r="D18" s="144">
        <v>1.1000000000000001</v>
      </c>
      <c r="E18" s="145">
        <v>1.3</v>
      </c>
      <c r="F18" s="146">
        <v>3.15</v>
      </c>
      <c r="G18" s="147">
        <v>3.4</v>
      </c>
      <c r="H18" s="145">
        <v>4.42</v>
      </c>
      <c r="I18" s="145">
        <v>6.48</v>
      </c>
      <c r="K18" s="140"/>
      <c r="L18" s="140"/>
      <c r="M18" s="140"/>
      <c r="N18" s="140"/>
      <c r="O18" s="140"/>
      <c r="P18" s="140"/>
      <c r="Q18" s="140"/>
      <c r="R18" s="140"/>
      <c r="S18" s="140"/>
    </row>
    <row r="19" spans="1:19" s="139" customFormat="1" ht="15" customHeight="1" x14ac:dyDescent="0.25">
      <c r="B19" s="142" t="s">
        <v>172</v>
      </c>
      <c r="C19" s="143">
        <v>28.844999999999999</v>
      </c>
      <c r="D19" s="144">
        <v>52.637</v>
      </c>
      <c r="E19" s="145">
        <v>103.67</v>
      </c>
      <c r="F19" s="146">
        <v>35.296999999999997</v>
      </c>
      <c r="G19" s="147">
        <v>10.28</v>
      </c>
      <c r="H19" s="145">
        <v>2.1219999999999999</v>
      </c>
      <c r="I19" s="145">
        <v>2.6970000000000001</v>
      </c>
      <c r="K19" s="140"/>
      <c r="L19" s="140"/>
      <c r="M19" s="140"/>
      <c r="N19" s="140"/>
      <c r="O19" s="140"/>
      <c r="P19" s="140"/>
      <c r="Q19" s="140"/>
      <c r="R19" s="140"/>
      <c r="S19" s="140"/>
    </row>
    <row r="20" spans="1:19" s="139" customFormat="1" ht="15" customHeight="1" x14ac:dyDescent="0.25">
      <c r="B20" s="142" t="s">
        <v>169</v>
      </c>
      <c r="C20" s="143">
        <v>2.6</v>
      </c>
      <c r="D20" s="144">
        <v>4</v>
      </c>
      <c r="E20" s="145">
        <v>3.5</v>
      </c>
      <c r="F20" s="146">
        <v>2.6</v>
      </c>
      <c r="G20" s="147">
        <v>12.5</v>
      </c>
      <c r="H20" s="145">
        <v>38.299999999999997</v>
      </c>
      <c r="I20" s="145">
        <v>24.5</v>
      </c>
      <c r="K20" s="140"/>
      <c r="L20" s="140"/>
      <c r="M20" s="140"/>
      <c r="N20" s="140"/>
      <c r="O20" s="140"/>
      <c r="P20" s="140"/>
      <c r="Q20" s="140"/>
      <c r="R20" s="140"/>
      <c r="S20" s="140"/>
    </row>
    <row r="21" spans="1:19" s="139" customFormat="1" ht="15" customHeight="1" x14ac:dyDescent="0.25">
      <c r="B21" s="142" t="s">
        <v>174</v>
      </c>
      <c r="C21" s="143" t="s">
        <v>173</v>
      </c>
      <c r="D21" s="144">
        <v>13.5</v>
      </c>
      <c r="E21" s="145" t="s">
        <v>109</v>
      </c>
      <c r="F21" s="146">
        <v>10.8</v>
      </c>
      <c r="G21" s="147">
        <v>8.4</v>
      </c>
      <c r="H21" s="145">
        <v>6</v>
      </c>
      <c r="I21" s="145">
        <v>6.9</v>
      </c>
      <c r="K21" s="140"/>
      <c r="L21" s="140"/>
      <c r="M21" s="140"/>
      <c r="N21" s="140"/>
      <c r="O21" s="140"/>
      <c r="P21" s="140"/>
      <c r="Q21" s="140"/>
      <c r="R21" s="140"/>
      <c r="S21" s="140"/>
    </row>
    <row r="22" spans="1:19" s="139" customFormat="1" ht="15" customHeight="1" x14ac:dyDescent="0.25">
      <c r="B22" s="142" t="s">
        <v>175</v>
      </c>
      <c r="C22" s="263">
        <v>0.89</v>
      </c>
      <c r="D22" s="264">
        <v>0.94599999999999995</v>
      </c>
      <c r="E22" s="265" t="s">
        <v>177</v>
      </c>
      <c r="F22" s="266">
        <v>0.91800000000000004</v>
      </c>
      <c r="G22" s="267">
        <v>0.78600000000000003</v>
      </c>
      <c r="H22" s="265">
        <v>0.61599999999999999</v>
      </c>
      <c r="I22" s="265">
        <v>0.68500000000000005</v>
      </c>
      <c r="K22" s="140"/>
      <c r="L22" s="140"/>
      <c r="M22" s="140"/>
      <c r="N22" s="140"/>
      <c r="O22" s="140"/>
      <c r="P22" s="140"/>
      <c r="Q22" s="140"/>
      <c r="R22" s="140"/>
      <c r="S22" s="140"/>
    </row>
    <row r="23" spans="1:19" s="139" customFormat="1" ht="12" customHeight="1" thickBot="1" x14ac:dyDescent="0.3">
      <c r="B23" s="149" t="s">
        <v>176</v>
      </c>
      <c r="C23" s="150">
        <v>40</v>
      </c>
      <c r="D23" s="151">
        <v>13</v>
      </c>
      <c r="E23" s="152">
        <v>2</v>
      </c>
      <c r="F23" s="153">
        <v>28</v>
      </c>
      <c r="G23" s="154">
        <v>84</v>
      </c>
      <c r="H23" s="152">
        <v>148</v>
      </c>
      <c r="I23" s="152">
        <v>130</v>
      </c>
      <c r="K23" s="140"/>
      <c r="L23" s="140"/>
      <c r="M23" s="140"/>
      <c r="N23" s="140"/>
      <c r="O23" s="140"/>
      <c r="P23" s="140"/>
      <c r="Q23" s="140"/>
      <c r="R23" s="140"/>
      <c r="S23" s="140"/>
    </row>
    <row r="24" spans="1:19" ht="15" customHeight="1" x14ac:dyDescent="0.25">
      <c r="B24" s="2"/>
      <c r="C24" s="2"/>
      <c r="D24" s="2"/>
      <c r="E24" s="2"/>
      <c r="F24" s="2"/>
      <c r="G24" s="3"/>
      <c r="H24" s="3"/>
      <c r="I24" s="3"/>
    </row>
    <row r="25" spans="1:19" ht="15" customHeight="1" x14ac:dyDescent="0.25">
      <c r="A25" s="29" t="s">
        <v>8</v>
      </c>
      <c r="B25" s="307" t="s">
        <v>155</v>
      </c>
      <c r="C25" s="308"/>
      <c r="D25" s="308"/>
      <c r="E25" s="308"/>
      <c r="F25" s="308"/>
      <c r="G25" s="308"/>
      <c r="H25" s="308"/>
      <c r="I25" s="308"/>
    </row>
    <row r="26" spans="1:19" ht="25.5" customHeight="1" x14ac:dyDescent="0.25">
      <c r="A26" s="29" t="s">
        <v>9</v>
      </c>
      <c r="B26" s="307" t="s">
        <v>178</v>
      </c>
      <c r="C26" s="308"/>
      <c r="D26" s="308"/>
      <c r="E26" s="308"/>
      <c r="F26" s="308"/>
      <c r="G26" s="308"/>
      <c r="H26" s="308"/>
      <c r="I26" s="308"/>
    </row>
    <row r="27" spans="1:19" s="140" customFormat="1" ht="15" customHeight="1" x14ac:dyDescent="0.25">
      <c r="A27" s="3" t="s">
        <v>7</v>
      </c>
      <c r="B27" s="295" t="s">
        <v>188</v>
      </c>
      <c r="C27" s="296"/>
    </row>
    <row r="28" spans="1:19" s="140" customFormat="1" ht="15" customHeight="1" x14ac:dyDescent="0.25">
      <c r="A28" s="268" t="s">
        <v>1</v>
      </c>
      <c r="B28" s="297" t="s">
        <v>187</v>
      </c>
      <c r="C28" s="297"/>
      <c r="D28" s="297"/>
      <c r="E28" s="262"/>
      <c r="F28" s="262"/>
      <c r="G28" s="262"/>
      <c r="H28" s="269"/>
    </row>
    <row r="29" spans="1:19" ht="15" customHeight="1" x14ac:dyDescent="0.25">
      <c r="B29"/>
      <c r="C29"/>
      <c r="D29"/>
      <c r="E29"/>
      <c r="F29"/>
      <c r="G29"/>
      <c r="H29"/>
      <c r="I29"/>
    </row>
    <row r="30" spans="1:19" ht="15" customHeight="1" x14ac:dyDescent="0.25">
      <c r="B30"/>
      <c r="C30"/>
      <c r="D30"/>
      <c r="E30"/>
      <c r="F30"/>
      <c r="G30"/>
      <c r="H30"/>
      <c r="I30"/>
    </row>
    <row r="31" spans="1:19" ht="15" customHeight="1" x14ac:dyDescent="0.25">
      <c r="B31" s="305"/>
      <c r="C31" s="306"/>
      <c r="D31" s="306"/>
      <c r="E31" s="306"/>
      <c r="F31" s="306"/>
      <c r="G31" s="306"/>
      <c r="H31"/>
      <c r="I31"/>
    </row>
    <row r="32" spans="1:19" ht="15" customHeight="1" x14ac:dyDescent="0.25">
      <c r="B32"/>
      <c r="C32"/>
      <c r="D32"/>
      <c r="E32"/>
      <c r="F32"/>
      <c r="G32"/>
      <c r="H32"/>
      <c r="I32"/>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customSheetViews>
    <customSheetView guid="{B544136C-407E-43E6-9B24-EBD70BB50554}"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8" sqref="B28:I28"/>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0">
    <mergeCell ref="B31:G31"/>
    <mergeCell ref="B26:I26"/>
    <mergeCell ref="B2:I2"/>
    <mergeCell ref="B3:B4"/>
    <mergeCell ref="C3:C4"/>
    <mergeCell ref="D3:F3"/>
    <mergeCell ref="G3:I3"/>
    <mergeCell ref="B25:I25"/>
    <mergeCell ref="B27:C27"/>
    <mergeCell ref="B28:D28"/>
  </mergeCells>
  <hyperlinks>
    <hyperlink ref="C1" location="Índice!A1" display="[índice Ç]" xr:uid="{00000000-0004-0000-0100-000000000000}"/>
    <hyperlink ref="B28" r:id="rId4" display="http://www.observatorioemigracao.pt/np4/8218" xr:uid="{EC6D1905-9B62-4AFB-90A3-9F504EC4C124}"/>
    <hyperlink ref="B28:C28" r:id="rId5" display="ttp://www.observatorioemigracao.pt/np4/8218" xr:uid="{216E7B1B-5C9B-4982-B45C-856C0D72F430}"/>
    <hyperlink ref="B28:D28" r:id="rId6" display="http://www.observatorioemigracao.pt/np4/10517" xr:uid="{FAF45BE8-8898-4B25-99D2-D0D472F39036}"/>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showGridLines="0" zoomScaleNormal="100" workbookViewId="0">
      <selection activeCell="A15" sqref="A15:XFD16"/>
    </sheetView>
  </sheetViews>
  <sheetFormatPr defaultColWidth="8.7109375" defaultRowHeight="12" customHeight="1" x14ac:dyDescent="0.25"/>
  <cols>
    <col min="1" max="1" width="12.7109375" style="1" customWidth="1"/>
    <col min="2" max="2" width="78.7109375" style="1" customWidth="1"/>
    <col min="3" max="5" width="12.7109375" style="1" customWidth="1"/>
    <col min="6" max="7" width="12.7109375" customWidth="1"/>
    <col min="8" max="9" width="12.7109375" style="1" customWidth="1"/>
    <col min="10" max="16384" width="8.7109375" style="1"/>
  </cols>
  <sheetData>
    <row r="1" spans="1:19" ht="30" customHeight="1" x14ac:dyDescent="0.25">
      <c r="A1" s="25" t="s">
        <v>0</v>
      </c>
      <c r="B1" s="62"/>
      <c r="C1" s="36" t="s">
        <v>103</v>
      </c>
      <c r="D1" s="7"/>
      <c r="I1" s="36"/>
    </row>
    <row r="2" spans="1:19" ht="30" customHeight="1" thickBot="1" x14ac:dyDescent="0.3">
      <c r="B2" s="309" t="s">
        <v>154</v>
      </c>
      <c r="C2" s="319"/>
      <c r="D2" s="319"/>
      <c r="E2" s="319"/>
      <c r="F2" s="320"/>
      <c r="G2" s="320"/>
      <c r="H2" s="320"/>
      <c r="I2" s="320"/>
    </row>
    <row r="3" spans="1:19" ht="45" customHeight="1" x14ac:dyDescent="0.25">
      <c r="B3" s="311" t="s">
        <v>27</v>
      </c>
      <c r="C3" s="313" t="s">
        <v>3</v>
      </c>
      <c r="D3" s="315" t="s">
        <v>94</v>
      </c>
      <c r="E3" s="316"/>
      <c r="F3" s="317"/>
      <c r="G3" s="318" t="s">
        <v>95</v>
      </c>
      <c r="H3" s="316"/>
      <c r="I3" s="316"/>
    </row>
    <row r="4" spans="1:19" ht="30" customHeight="1" x14ac:dyDescent="0.25">
      <c r="B4" s="312"/>
      <c r="C4" s="314"/>
      <c r="D4" s="44" t="s">
        <v>20</v>
      </c>
      <c r="E4" s="55" t="s">
        <v>106</v>
      </c>
      <c r="F4" s="58" t="s">
        <v>21</v>
      </c>
      <c r="G4" s="55" t="s">
        <v>25</v>
      </c>
      <c r="H4" s="55" t="s">
        <v>107</v>
      </c>
      <c r="I4" s="56" t="s">
        <v>108</v>
      </c>
    </row>
    <row r="5" spans="1:19" ht="15" customHeight="1" x14ac:dyDescent="0.25">
      <c r="B5" s="155" t="s">
        <v>180</v>
      </c>
      <c r="C5" s="161">
        <v>1799.1790000000001</v>
      </c>
      <c r="D5" s="162">
        <v>4804.9440000000004</v>
      </c>
      <c r="E5" s="163">
        <v>512.54700000000003</v>
      </c>
      <c r="F5" s="164">
        <v>1623.55</v>
      </c>
      <c r="G5" s="163">
        <v>2194.3249999999998</v>
      </c>
      <c r="H5" s="163">
        <v>616.96699999999998</v>
      </c>
      <c r="I5" s="163">
        <v>18533.845000000001</v>
      </c>
    </row>
    <row r="6" spans="1:19" ht="15" customHeight="1" x14ac:dyDescent="0.25">
      <c r="B6" s="142" t="s">
        <v>181</v>
      </c>
      <c r="C6" s="165">
        <v>17.257828365862558</v>
      </c>
      <c r="D6" s="166">
        <v>6.9497680818728957</v>
      </c>
      <c r="E6" s="147">
        <v>5.7447667732087755</v>
      </c>
      <c r="F6" s="167">
        <v>3.3887125346943594</v>
      </c>
      <c r="G6" s="147">
        <v>1.0350659294296287</v>
      </c>
      <c r="H6" s="147">
        <v>1.6284893074456375</v>
      </c>
      <c r="I6" s="147">
        <v>1.2773718254772861</v>
      </c>
    </row>
    <row r="7" spans="1:19" ht="15" customHeight="1" x14ac:dyDescent="0.25">
      <c r="B7" s="142" t="s">
        <v>182</v>
      </c>
      <c r="C7" s="168">
        <v>1127.184</v>
      </c>
      <c r="D7" s="169">
        <v>11845.478999999999</v>
      </c>
      <c r="E7" s="170">
        <v>2773.84</v>
      </c>
      <c r="F7" s="171">
        <v>8870.527</v>
      </c>
      <c r="G7" s="170">
        <v>1406.299</v>
      </c>
      <c r="H7" s="170">
        <v>676.50699999999995</v>
      </c>
      <c r="I7" s="170">
        <v>4796.2550000000001</v>
      </c>
    </row>
    <row r="8" spans="1:19" ht="15" customHeight="1" x14ac:dyDescent="0.25">
      <c r="B8" s="142" t="s">
        <v>183</v>
      </c>
      <c r="C8" s="165">
        <v>10.812013706666441</v>
      </c>
      <c r="D8" s="166">
        <v>17.133047100797775</v>
      </c>
      <c r="E8" s="147">
        <v>31.089956367313491</v>
      </c>
      <c r="F8" s="167">
        <v>18.514776898921962</v>
      </c>
      <c r="G8" s="147">
        <v>0.66335305002265277</v>
      </c>
      <c r="H8" s="147">
        <v>1.7856456113732597</v>
      </c>
      <c r="I8" s="147">
        <v>0.33056287051092531</v>
      </c>
    </row>
    <row r="9" spans="1:19" s="139" customFormat="1" ht="15" customHeight="1" x14ac:dyDescent="0.25">
      <c r="A9" s="254"/>
      <c r="B9" s="142" t="s">
        <v>185</v>
      </c>
      <c r="C9" s="168">
        <v>1804.89365</v>
      </c>
      <c r="D9" s="169">
        <v>4833.9623700000002</v>
      </c>
      <c r="E9" s="170">
        <v>3501.7199700000001</v>
      </c>
      <c r="F9" s="171">
        <v>6338.7136600000003</v>
      </c>
      <c r="G9" s="170">
        <v>4902.4004500000001</v>
      </c>
      <c r="H9" s="170">
        <v>51.039360000000002</v>
      </c>
      <c r="I9" s="170">
        <v>11952.605500810199</v>
      </c>
    </row>
    <row r="10" spans="1:19" ht="15" customHeight="1" x14ac:dyDescent="0.25">
      <c r="A10" s="22"/>
      <c r="B10" s="142" t="s">
        <v>184</v>
      </c>
      <c r="C10" s="165">
        <v>137674.53390000001</v>
      </c>
      <c r="D10" s="166">
        <v>0.1</v>
      </c>
      <c r="E10" s="147">
        <v>0.4</v>
      </c>
      <c r="F10" s="167">
        <v>0.4</v>
      </c>
      <c r="G10" s="147">
        <v>0.2</v>
      </c>
      <c r="H10" s="147">
        <v>0.1</v>
      </c>
      <c r="I10" s="147">
        <v>3.5</v>
      </c>
    </row>
    <row r="11" spans="1:19" ht="15" customHeight="1" thickBot="1" x14ac:dyDescent="0.3">
      <c r="B11" s="149" t="s">
        <v>186</v>
      </c>
      <c r="C11" s="255">
        <v>445.33739000000003</v>
      </c>
      <c r="D11" s="256">
        <v>12271.5926</v>
      </c>
      <c r="E11" s="154">
        <v>37794.498529999997</v>
      </c>
      <c r="F11" s="257">
        <v>588.21366999999998</v>
      </c>
      <c r="G11" s="154">
        <v>2090.0437299999999</v>
      </c>
      <c r="H11" s="154">
        <v>419.53447999999997</v>
      </c>
      <c r="I11" s="154">
        <v>12072.3007</v>
      </c>
    </row>
    <row r="12" spans="1:19" ht="15" customHeight="1" x14ac:dyDescent="0.25">
      <c r="B12" s="2"/>
      <c r="C12" s="2"/>
      <c r="D12" s="2"/>
      <c r="E12" s="2"/>
      <c r="F12" s="2"/>
      <c r="G12" s="3"/>
      <c r="H12" s="3"/>
      <c r="I12" s="3"/>
    </row>
    <row r="13" spans="1:19" ht="15" customHeight="1" x14ac:dyDescent="0.25">
      <c r="A13" s="29" t="s">
        <v>8</v>
      </c>
      <c r="B13" s="323" t="s">
        <v>156</v>
      </c>
      <c r="C13" s="324"/>
      <c r="D13" s="324"/>
      <c r="E13" s="324"/>
      <c r="F13" s="324"/>
      <c r="G13" s="324"/>
      <c r="H13" s="324"/>
      <c r="I13" s="324"/>
      <c r="K13"/>
      <c r="L13"/>
      <c r="M13"/>
      <c r="N13"/>
      <c r="O13"/>
      <c r="P13"/>
      <c r="Q13"/>
      <c r="R13"/>
      <c r="S13"/>
    </row>
    <row r="14" spans="1:19" ht="45" customHeight="1" x14ac:dyDescent="0.25">
      <c r="A14" s="29" t="s">
        <v>9</v>
      </c>
      <c r="B14" s="321" t="s">
        <v>179</v>
      </c>
      <c r="C14" s="322"/>
      <c r="D14" s="322"/>
      <c r="E14" s="322"/>
      <c r="F14" s="322"/>
      <c r="G14" s="322"/>
      <c r="H14" s="322"/>
      <c r="I14" s="322"/>
    </row>
    <row r="15" spans="1:19" s="140" customFormat="1" ht="15" customHeight="1" x14ac:dyDescent="0.25">
      <c r="A15" s="3" t="s">
        <v>7</v>
      </c>
      <c r="B15" s="295" t="s">
        <v>188</v>
      </c>
      <c r="C15" s="296"/>
    </row>
    <row r="16" spans="1:19" s="140" customFormat="1" ht="15" customHeight="1" x14ac:dyDescent="0.25">
      <c r="A16" s="268" t="s">
        <v>1</v>
      </c>
      <c r="B16" s="297" t="s">
        <v>187</v>
      </c>
      <c r="C16" s="297"/>
      <c r="D16" s="297"/>
      <c r="E16" s="262"/>
      <c r="F16" s="262"/>
      <c r="G16" s="262"/>
      <c r="H16" s="269"/>
    </row>
    <row r="17" spans="1:17" ht="15" customHeight="1" x14ac:dyDescent="0.25">
      <c r="H17"/>
    </row>
    <row r="18" spans="1:17" ht="15" customHeight="1" x14ac:dyDescent="0.25">
      <c r="A18"/>
      <c r="B18"/>
      <c r="C18"/>
      <c r="D18"/>
      <c r="E18"/>
      <c r="H18"/>
      <c r="K18"/>
      <c r="L18"/>
      <c r="M18"/>
      <c r="N18"/>
      <c r="O18"/>
      <c r="P18"/>
      <c r="Q18"/>
    </row>
    <row r="19" spans="1:17" ht="12" customHeight="1" x14ac:dyDescent="0.25">
      <c r="A19"/>
      <c r="B19"/>
      <c r="C19"/>
      <c r="D19"/>
      <c r="E19"/>
      <c r="H19"/>
    </row>
    <row r="20" spans="1:17" ht="12" customHeight="1" x14ac:dyDescent="0.25">
      <c r="H20"/>
    </row>
    <row r="21" spans="1:17" ht="12" customHeight="1" x14ac:dyDescent="0.25">
      <c r="H21"/>
    </row>
    <row r="22" spans="1:17" ht="12" customHeight="1" x14ac:dyDescent="0.25">
      <c r="H22"/>
    </row>
    <row r="23" spans="1:17" ht="12" customHeight="1" x14ac:dyDescent="0.25">
      <c r="B23" s="97"/>
      <c r="H23"/>
    </row>
    <row r="24" spans="1:17" ht="12" customHeight="1" x14ac:dyDescent="0.25">
      <c r="H24"/>
    </row>
    <row r="25" spans="1:17" ht="12" customHeight="1" x14ac:dyDescent="0.25">
      <c r="H25"/>
    </row>
    <row r="26" spans="1:17" ht="12" customHeight="1" x14ac:dyDescent="0.25">
      <c r="H26"/>
    </row>
    <row r="27" spans="1:17" ht="12" customHeight="1" x14ac:dyDescent="0.25">
      <c r="H27"/>
    </row>
    <row r="28" spans="1:17" ht="12" customHeight="1" x14ac:dyDescent="0.25">
      <c r="H28"/>
    </row>
    <row r="29" spans="1:17" ht="12" customHeight="1" x14ac:dyDescent="0.25">
      <c r="H29"/>
    </row>
  </sheetData>
  <customSheetViews>
    <customSheetView guid="{B544136C-407E-43E6-9B24-EBD70BB50554}" showGridLines="0">
      <selection activeCell="I1" sqref="I1"/>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0" sqref="B2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I1" sqref="I1"/>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9">
    <mergeCell ref="B16:D16"/>
    <mergeCell ref="B2:I2"/>
    <mergeCell ref="G3:I3"/>
    <mergeCell ref="B14:I14"/>
    <mergeCell ref="B3:B4"/>
    <mergeCell ref="C3:C4"/>
    <mergeCell ref="D3:F3"/>
    <mergeCell ref="B13:I13"/>
    <mergeCell ref="B15:C15"/>
  </mergeCells>
  <hyperlinks>
    <hyperlink ref="C1" location="Índice!A1" display="[índice Ç]" xr:uid="{00000000-0004-0000-0200-000000000000}"/>
    <hyperlink ref="B16" r:id="rId4" display="http://www.observatorioemigracao.pt/np4/8218" xr:uid="{4D930754-B168-4593-A13D-AA6D34ED7300}"/>
    <hyperlink ref="B16:C16" r:id="rId5" display="ttp://www.observatorioemigracao.pt/np4/8218" xr:uid="{1C3B26E3-C8BD-4F49-B49E-C6883120CC17}"/>
    <hyperlink ref="B16:D16" r:id="rId6" display="http://www.observatorioemigracao.pt/np4/10517" xr:uid="{6987299B-5B87-4240-8534-69F50AE42D4C}"/>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showGridLines="0" zoomScaleNormal="100" workbookViewId="0"/>
  </sheetViews>
  <sheetFormatPr defaultColWidth="8.7109375" defaultRowHeight="12" customHeight="1" x14ac:dyDescent="0.25"/>
  <cols>
    <col min="1" max="1" width="12.7109375" style="1" customWidth="1"/>
    <col min="2" max="2" width="8.7109375" style="1" customWidth="1"/>
    <col min="3" max="5" width="16.7109375" style="1" customWidth="1"/>
    <col min="6" max="6" width="12.7109375" style="1" customWidth="1"/>
    <col min="7" max="7" width="4.7109375" style="1" customWidth="1"/>
    <col min="8" max="8" width="12.7109375" style="1" customWidth="1"/>
    <col min="9" max="9" width="4.7109375" style="1" customWidth="1"/>
    <col min="10" max="10" width="8.7109375" style="1"/>
    <col min="14" max="16384" width="8.7109375" style="1"/>
  </cols>
  <sheetData>
    <row r="1" spans="1:18" ht="30" customHeight="1" x14ac:dyDescent="0.25">
      <c r="A1" s="25" t="s">
        <v>0</v>
      </c>
      <c r="B1" s="62"/>
      <c r="C1" s="36" t="s">
        <v>103</v>
      </c>
      <c r="D1" s="7"/>
      <c r="E1" s="7"/>
      <c r="F1" s="7"/>
      <c r="G1" s="36"/>
      <c r="H1" s="325"/>
      <c r="I1" s="325"/>
      <c r="K1" s="1"/>
      <c r="N1"/>
    </row>
    <row r="2" spans="1:18" s="17" customFormat="1" ht="30" customHeight="1" thickBot="1" x14ac:dyDescent="0.3">
      <c r="B2" s="309" t="s">
        <v>111</v>
      </c>
      <c r="C2" s="337"/>
      <c r="D2" s="337"/>
      <c r="E2" s="337"/>
      <c r="F2" s="337"/>
      <c r="K2"/>
      <c r="L2"/>
      <c r="M2"/>
    </row>
    <row r="3" spans="1:18" s="17" customFormat="1" ht="30" customHeight="1" x14ac:dyDescent="0.25">
      <c r="B3" s="341" t="s">
        <v>11</v>
      </c>
      <c r="C3" s="318" t="s">
        <v>9</v>
      </c>
      <c r="D3" s="334"/>
      <c r="E3" s="334"/>
      <c r="F3" s="334"/>
      <c r="G3" s="335"/>
      <c r="H3" s="336"/>
      <c r="I3" s="336"/>
      <c r="K3"/>
      <c r="L3"/>
      <c r="M3"/>
    </row>
    <row r="4" spans="1:18" ht="30" customHeight="1" x14ac:dyDescent="0.25">
      <c r="B4" s="342"/>
      <c r="C4" s="338" t="s">
        <v>10</v>
      </c>
      <c r="D4" s="339"/>
      <c r="E4" s="340"/>
      <c r="F4" s="326" t="s">
        <v>93</v>
      </c>
      <c r="G4" s="327"/>
      <c r="H4" s="327"/>
      <c r="I4" s="327"/>
      <c r="N4"/>
      <c r="O4"/>
      <c r="P4"/>
      <c r="Q4"/>
      <c r="R4"/>
    </row>
    <row r="5" spans="1:18" ht="30" customHeight="1" x14ac:dyDescent="0.25">
      <c r="B5" s="343"/>
      <c r="C5" s="49" t="s">
        <v>2</v>
      </c>
      <c r="D5" s="72" t="s">
        <v>12</v>
      </c>
      <c r="E5" s="50" t="s">
        <v>13</v>
      </c>
      <c r="F5" s="328" t="s">
        <v>99</v>
      </c>
      <c r="G5" s="329"/>
      <c r="H5" s="330" t="s">
        <v>101</v>
      </c>
      <c r="I5" s="330"/>
      <c r="N5"/>
      <c r="O5"/>
      <c r="P5"/>
      <c r="Q5"/>
      <c r="R5"/>
    </row>
    <row r="6" spans="1:18" ht="15" customHeight="1" x14ac:dyDescent="0.25">
      <c r="B6" s="172">
        <v>2001</v>
      </c>
      <c r="C6" s="173">
        <f>D6+E6</f>
        <v>20589</v>
      </c>
      <c r="D6" s="174">
        <v>5762</v>
      </c>
      <c r="E6" s="175">
        <v>14827</v>
      </c>
      <c r="F6" s="176">
        <v>40000</v>
      </c>
      <c r="G6" s="177"/>
      <c r="H6" s="176">
        <v>45000</v>
      </c>
      <c r="I6" s="178" t="s">
        <v>100</v>
      </c>
      <c r="N6"/>
      <c r="O6"/>
      <c r="P6"/>
      <c r="Q6"/>
      <c r="R6"/>
    </row>
    <row r="7" spans="1:18" ht="15" customHeight="1" x14ac:dyDescent="0.25">
      <c r="B7" s="179">
        <v>2002</v>
      </c>
      <c r="C7" s="180">
        <f>D7+E7</f>
        <v>27358</v>
      </c>
      <c r="D7" s="181">
        <v>8813</v>
      </c>
      <c r="E7" s="182">
        <v>18545</v>
      </c>
      <c r="F7" s="183">
        <v>50000</v>
      </c>
      <c r="G7" s="184"/>
      <c r="H7" s="183">
        <v>50000</v>
      </c>
      <c r="I7" s="185"/>
      <c r="N7"/>
      <c r="O7"/>
      <c r="P7"/>
      <c r="Q7"/>
      <c r="R7"/>
    </row>
    <row r="8" spans="1:18" ht="15" customHeight="1" x14ac:dyDescent="0.25">
      <c r="B8" s="179">
        <v>2003</v>
      </c>
      <c r="C8" s="180">
        <f>D8+E8</f>
        <v>27008</v>
      </c>
      <c r="D8" s="181">
        <v>6687</v>
      </c>
      <c r="E8" s="182">
        <v>20321</v>
      </c>
      <c r="F8" s="183">
        <v>60000</v>
      </c>
      <c r="G8" s="184"/>
      <c r="H8" s="183">
        <v>60000</v>
      </c>
      <c r="I8" s="185"/>
      <c r="N8"/>
      <c r="O8"/>
      <c r="P8"/>
      <c r="Q8"/>
      <c r="R8"/>
    </row>
    <row r="9" spans="1:18" ht="15" customHeight="1" x14ac:dyDescent="0.25">
      <c r="B9" s="179">
        <v>2004</v>
      </c>
      <c r="C9" s="180" t="s">
        <v>6</v>
      </c>
      <c r="D9" s="181">
        <v>6757</v>
      </c>
      <c r="E9" s="182" t="s">
        <v>6</v>
      </c>
      <c r="F9" s="183">
        <v>70000</v>
      </c>
      <c r="G9" s="184"/>
      <c r="H9" s="183">
        <v>70000</v>
      </c>
      <c r="I9" s="185"/>
      <c r="N9"/>
      <c r="O9"/>
      <c r="P9"/>
      <c r="Q9"/>
      <c r="R9"/>
    </row>
    <row r="10" spans="1:18" ht="15" customHeight="1" x14ac:dyDescent="0.25">
      <c r="B10" s="179">
        <v>2005</v>
      </c>
      <c r="C10" s="180" t="s">
        <v>6</v>
      </c>
      <c r="D10" s="181">
        <v>6360</v>
      </c>
      <c r="E10" s="182" t="s">
        <v>6</v>
      </c>
      <c r="F10" s="183">
        <v>65000</v>
      </c>
      <c r="G10" s="184"/>
      <c r="H10" s="183">
        <v>65000</v>
      </c>
      <c r="I10" s="185"/>
      <c r="N10"/>
      <c r="O10"/>
      <c r="P10"/>
      <c r="Q10"/>
      <c r="R10"/>
    </row>
    <row r="11" spans="1:18" ht="15" customHeight="1" x14ac:dyDescent="0.25">
      <c r="B11" s="179">
        <v>2006</v>
      </c>
      <c r="C11" s="180" t="s">
        <v>6</v>
      </c>
      <c r="D11" s="181">
        <v>5600</v>
      </c>
      <c r="E11" s="182" t="s">
        <v>6</v>
      </c>
      <c r="F11" s="183">
        <v>75000</v>
      </c>
      <c r="G11" s="184"/>
      <c r="H11" s="183">
        <v>75000</v>
      </c>
      <c r="I11" s="185"/>
      <c r="N11"/>
      <c r="O11"/>
      <c r="P11"/>
      <c r="Q11"/>
      <c r="R11"/>
    </row>
    <row r="12" spans="1:18" ht="15" customHeight="1" x14ac:dyDescent="0.25">
      <c r="B12" s="179">
        <v>2007</v>
      </c>
      <c r="C12" s="180" t="s">
        <v>6</v>
      </c>
      <c r="D12" s="181">
        <v>7890</v>
      </c>
      <c r="E12" s="182" t="s">
        <v>6</v>
      </c>
      <c r="F12" s="183">
        <v>85000</v>
      </c>
      <c r="G12" s="184"/>
      <c r="H12" s="183">
        <v>90000</v>
      </c>
      <c r="I12" s="185" t="s">
        <v>100</v>
      </c>
      <c r="N12"/>
      <c r="O12"/>
      <c r="P12"/>
      <c r="Q12"/>
      <c r="R12"/>
    </row>
    <row r="13" spans="1:18" ht="15" customHeight="1" x14ac:dyDescent="0.25">
      <c r="B13" s="179">
        <v>2008</v>
      </c>
      <c r="C13" s="180" t="s">
        <v>6</v>
      </c>
      <c r="D13" s="181">
        <v>20357</v>
      </c>
      <c r="E13" s="182" t="s">
        <v>6</v>
      </c>
      <c r="F13" s="183">
        <v>85000</v>
      </c>
      <c r="G13" s="184"/>
      <c r="H13" s="183">
        <v>85000</v>
      </c>
      <c r="I13" s="185"/>
      <c r="N13"/>
      <c r="O13"/>
      <c r="P13"/>
      <c r="Q13"/>
      <c r="R13"/>
    </row>
    <row r="14" spans="1:18" ht="15" customHeight="1" x14ac:dyDescent="0.25">
      <c r="B14" s="179">
        <v>2009</v>
      </c>
      <c r="C14" s="180" t="s">
        <v>6</v>
      </c>
      <c r="D14" s="181">
        <v>16899</v>
      </c>
      <c r="E14" s="182" t="s">
        <v>6</v>
      </c>
      <c r="F14" s="183">
        <v>70000</v>
      </c>
      <c r="G14" s="184"/>
      <c r="H14" s="183">
        <v>75000</v>
      </c>
      <c r="I14" s="185" t="s">
        <v>100</v>
      </c>
      <c r="J14"/>
      <c r="N14"/>
      <c r="O14"/>
      <c r="P14"/>
      <c r="Q14"/>
      <c r="R14"/>
    </row>
    <row r="15" spans="1:18" ht="15" customHeight="1" x14ac:dyDescent="0.25">
      <c r="B15" s="179">
        <v>2010</v>
      </c>
      <c r="C15" s="180" t="s">
        <v>6</v>
      </c>
      <c r="D15" s="181">
        <v>23760</v>
      </c>
      <c r="E15" s="182" t="s">
        <v>6</v>
      </c>
      <c r="F15" s="183">
        <v>65000</v>
      </c>
      <c r="G15" s="184"/>
      <c r="H15" s="183">
        <v>70000</v>
      </c>
      <c r="I15" s="185" t="s">
        <v>100</v>
      </c>
      <c r="J15"/>
      <c r="N15"/>
      <c r="O15"/>
      <c r="P15"/>
      <c r="Q15"/>
      <c r="R15"/>
    </row>
    <row r="16" spans="1:18" ht="15" customHeight="1" x14ac:dyDescent="0.25">
      <c r="B16" s="179">
        <v>2011</v>
      </c>
      <c r="C16" s="180">
        <f>D16+E16</f>
        <v>100978</v>
      </c>
      <c r="D16" s="181">
        <v>43998</v>
      </c>
      <c r="E16" s="182">
        <v>56980</v>
      </c>
      <c r="F16" s="183">
        <v>85000</v>
      </c>
      <c r="G16" s="184"/>
      <c r="H16" s="183">
        <v>85000</v>
      </c>
      <c r="I16" s="185"/>
      <c r="J16"/>
      <c r="N16"/>
      <c r="O16"/>
      <c r="P16"/>
      <c r="Q16"/>
      <c r="R16"/>
    </row>
    <row r="17" spans="1:18" ht="15" customHeight="1" x14ac:dyDescent="0.25">
      <c r="B17" s="179">
        <v>2012</v>
      </c>
      <c r="C17" s="180">
        <f>D17+E17</f>
        <v>121418</v>
      </c>
      <c r="D17" s="181">
        <v>51958</v>
      </c>
      <c r="E17" s="182">
        <v>69460</v>
      </c>
      <c r="F17" s="183">
        <v>105000</v>
      </c>
      <c r="G17" s="184"/>
      <c r="H17" s="183">
        <v>105000</v>
      </c>
      <c r="I17" s="185"/>
      <c r="J17"/>
      <c r="N17"/>
      <c r="O17"/>
      <c r="P17"/>
      <c r="Q17"/>
      <c r="R17"/>
    </row>
    <row r="18" spans="1:18" ht="15" customHeight="1" x14ac:dyDescent="0.25">
      <c r="B18" s="179">
        <v>2013</v>
      </c>
      <c r="C18" s="180">
        <f>D18+E18</f>
        <v>128108</v>
      </c>
      <c r="D18" s="181">
        <v>53786</v>
      </c>
      <c r="E18" s="182">
        <v>74322</v>
      </c>
      <c r="F18" s="183">
        <v>120000</v>
      </c>
      <c r="G18" s="184"/>
      <c r="H18" s="183">
        <v>120000</v>
      </c>
      <c r="I18" s="185"/>
      <c r="J18"/>
      <c r="N18"/>
      <c r="O18"/>
      <c r="P18"/>
      <c r="Q18"/>
      <c r="R18"/>
    </row>
    <row r="19" spans="1:18" ht="15" customHeight="1" x14ac:dyDescent="0.25">
      <c r="B19" s="186">
        <v>2014</v>
      </c>
      <c r="C19" s="180">
        <f>D19+E19</f>
        <v>134624</v>
      </c>
      <c r="D19" s="181">
        <v>49572</v>
      </c>
      <c r="E19" s="182">
        <v>85052</v>
      </c>
      <c r="F19" s="183">
        <v>110000</v>
      </c>
      <c r="G19" s="185"/>
      <c r="H19" s="183">
        <v>115000</v>
      </c>
      <c r="I19" s="185" t="s">
        <v>100</v>
      </c>
      <c r="J19"/>
      <c r="N19"/>
      <c r="O19"/>
      <c r="P19"/>
      <c r="Q19"/>
      <c r="R19"/>
    </row>
    <row r="20" spans="1:18" ht="15" customHeight="1" x14ac:dyDescent="0.25">
      <c r="B20" s="179">
        <v>2015</v>
      </c>
      <c r="C20" s="180">
        <v>101203</v>
      </c>
      <c r="D20" s="181">
        <v>40377</v>
      </c>
      <c r="E20" s="182">
        <v>60826</v>
      </c>
      <c r="F20" s="183">
        <v>105000</v>
      </c>
      <c r="G20" s="184"/>
      <c r="H20" s="183">
        <v>115000</v>
      </c>
      <c r="I20" s="184" t="s">
        <v>100</v>
      </c>
      <c r="J20"/>
      <c r="N20"/>
      <c r="O20"/>
      <c r="P20"/>
      <c r="Q20"/>
      <c r="R20"/>
    </row>
    <row r="21" spans="1:18" ht="15" customHeight="1" x14ac:dyDescent="0.25">
      <c r="B21" s="179">
        <v>2016</v>
      </c>
      <c r="C21" s="180">
        <v>97151</v>
      </c>
      <c r="D21" s="181">
        <v>38273</v>
      </c>
      <c r="E21" s="182">
        <v>58878</v>
      </c>
      <c r="F21" s="183">
        <v>95000</v>
      </c>
      <c r="G21" s="184"/>
      <c r="H21" s="183">
        <v>100000</v>
      </c>
      <c r="I21" s="184" t="s">
        <v>100</v>
      </c>
      <c r="J21"/>
      <c r="N21"/>
      <c r="O21"/>
      <c r="P21"/>
      <c r="Q21"/>
      <c r="R21"/>
    </row>
    <row r="22" spans="1:18" ht="15" customHeight="1" x14ac:dyDescent="0.25">
      <c r="B22" s="179">
        <v>2017</v>
      </c>
      <c r="C22" s="180">
        <v>81051</v>
      </c>
      <c r="D22" s="181">
        <v>31753</v>
      </c>
      <c r="E22" s="182">
        <v>49298</v>
      </c>
      <c r="F22" s="183">
        <v>80000</v>
      </c>
      <c r="G22" s="184"/>
      <c r="H22" s="183">
        <v>85000</v>
      </c>
      <c r="I22" s="184" t="s">
        <v>100</v>
      </c>
      <c r="J22"/>
      <c r="N22"/>
      <c r="O22"/>
      <c r="P22"/>
      <c r="Q22"/>
      <c r="R22"/>
    </row>
    <row r="23" spans="1:18" ht="15" customHeight="1" x14ac:dyDescent="0.25">
      <c r="B23" s="179">
        <v>2018</v>
      </c>
      <c r="C23" s="180">
        <v>81754</v>
      </c>
      <c r="D23" s="181">
        <v>31600</v>
      </c>
      <c r="E23" s="182">
        <v>50154</v>
      </c>
      <c r="F23" s="183">
        <v>75000</v>
      </c>
      <c r="G23" s="184"/>
      <c r="H23" s="183">
        <v>80000</v>
      </c>
      <c r="I23" s="184" t="s">
        <v>100</v>
      </c>
      <c r="J23"/>
      <c r="N23"/>
      <c r="O23"/>
      <c r="P23"/>
      <c r="Q23"/>
      <c r="R23"/>
    </row>
    <row r="24" spans="1:18" ht="15" customHeight="1" x14ac:dyDescent="0.25">
      <c r="B24" s="242">
        <v>2019</v>
      </c>
      <c r="C24" s="243">
        <v>77040</v>
      </c>
      <c r="D24" s="244">
        <v>28219</v>
      </c>
      <c r="E24" s="245">
        <v>48821</v>
      </c>
      <c r="F24" s="246">
        <v>80000</v>
      </c>
      <c r="G24" s="247"/>
      <c r="H24" s="246" t="s">
        <v>6</v>
      </c>
      <c r="I24" s="247"/>
      <c r="J24"/>
      <c r="N24"/>
      <c r="O24"/>
      <c r="P24"/>
      <c r="Q24"/>
      <c r="R24"/>
    </row>
    <row r="25" spans="1:18" ht="15" customHeight="1" x14ac:dyDescent="0.25">
      <c r="B25" s="242">
        <v>2020</v>
      </c>
      <c r="C25" s="243">
        <v>68209</v>
      </c>
      <c r="D25" s="244">
        <v>25886</v>
      </c>
      <c r="E25" s="245">
        <v>42323</v>
      </c>
      <c r="F25" s="246">
        <v>45000</v>
      </c>
      <c r="G25" s="247"/>
      <c r="H25" s="246" t="s">
        <v>6</v>
      </c>
      <c r="I25" s="247"/>
      <c r="J25"/>
      <c r="N25"/>
      <c r="O25"/>
      <c r="P25"/>
      <c r="Q25"/>
      <c r="R25"/>
    </row>
    <row r="26" spans="1:18" ht="15" customHeight="1" x14ac:dyDescent="0.25">
      <c r="B26" s="242">
        <v>2021</v>
      </c>
      <c r="C26" s="243">
        <v>65983</v>
      </c>
      <c r="D26" s="244">
        <v>25079</v>
      </c>
      <c r="E26" s="245">
        <v>40904</v>
      </c>
      <c r="F26" s="246">
        <v>65000</v>
      </c>
      <c r="G26" s="247"/>
      <c r="H26" s="246" t="s">
        <v>6</v>
      </c>
      <c r="I26" s="247"/>
      <c r="J26"/>
      <c r="N26"/>
      <c r="O26"/>
      <c r="P26"/>
      <c r="Q26"/>
      <c r="R26"/>
    </row>
    <row r="27" spans="1:18" ht="15" customHeight="1" x14ac:dyDescent="0.25">
      <c r="B27" s="242">
        <v>2022</v>
      </c>
      <c r="C27" s="243">
        <v>71717</v>
      </c>
      <c r="D27" s="244">
        <v>30954</v>
      </c>
      <c r="E27" s="245">
        <v>40763</v>
      </c>
      <c r="F27" s="246">
        <v>70000</v>
      </c>
      <c r="G27" s="247"/>
      <c r="H27" s="246"/>
      <c r="I27" s="247"/>
      <c r="J27"/>
      <c r="N27"/>
      <c r="O27"/>
      <c r="P27"/>
      <c r="Q27"/>
      <c r="R27"/>
    </row>
    <row r="28" spans="1:18" ht="15" customHeight="1" x14ac:dyDescent="0.25">
      <c r="B28" s="242">
        <v>2023</v>
      </c>
      <c r="C28" s="243">
        <f>+D28+E28</f>
        <v>81426</v>
      </c>
      <c r="D28" s="244">
        <v>33666</v>
      </c>
      <c r="E28" s="245">
        <v>47760</v>
      </c>
      <c r="F28" s="246">
        <v>70000</v>
      </c>
      <c r="G28" s="247"/>
      <c r="H28" s="246" t="s">
        <v>6</v>
      </c>
      <c r="I28" s="247"/>
      <c r="J28"/>
      <c r="N28"/>
      <c r="O28"/>
      <c r="P28"/>
      <c r="Q28"/>
      <c r="R28"/>
    </row>
    <row r="29" spans="1:18" ht="15" customHeight="1" thickBot="1" x14ac:dyDescent="0.3">
      <c r="B29" s="187">
        <v>2024</v>
      </c>
      <c r="C29" s="188">
        <f>+D29+E29</f>
        <v>80101</v>
      </c>
      <c r="D29" s="189">
        <v>33916</v>
      </c>
      <c r="E29" s="190">
        <v>46185</v>
      </c>
      <c r="F29" s="191">
        <v>65000</v>
      </c>
      <c r="G29" s="192"/>
      <c r="H29" s="193" t="s">
        <v>6</v>
      </c>
      <c r="I29" s="192"/>
      <c r="J29"/>
      <c r="N29"/>
      <c r="O29"/>
      <c r="P29"/>
      <c r="Q29"/>
      <c r="R29"/>
    </row>
    <row r="30" spans="1:18" ht="15" customHeight="1" x14ac:dyDescent="0.25">
      <c r="B30" s="48"/>
      <c r="C30" s="71"/>
      <c r="D30" s="71"/>
      <c r="E30" s="71"/>
      <c r="F30" s="96"/>
      <c r="I30"/>
      <c r="J30"/>
      <c r="N30"/>
      <c r="O30"/>
      <c r="P30"/>
      <c r="Q30"/>
      <c r="R30"/>
    </row>
    <row r="31" spans="1:18" s="80" customFormat="1" ht="15" customHeight="1" x14ac:dyDescent="0.25">
      <c r="A31" s="29" t="s">
        <v>8</v>
      </c>
      <c r="B31" s="321" t="s">
        <v>105</v>
      </c>
      <c r="C31" s="332"/>
      <c r="D31" s="332"/>
      <c r="E31" s="332"/>
      <c r="F31" s="332"/>
      <c r="G31" s="332"/>
      <c r="K31"/>
      <c r="L31"/>
      <c r="M31"/>
    </row>
    <row r="32" spans="1:18" ht="45" customHeight="1" x14ac:dyDescent="0.25">
      <c r="A32" s="29" t="s">
        <v>9</v>
      </c>
      <c r="B32" s="331" t="s">
        <v>102</v>
      </c>
      <c r="C32" s="332"/>
      <c r="D32" s="332"/>
      <c r="E32" s="332"/>
      <c r="F32" s="332"/>
      <c r="G32" s="332"/>
      <c r="H32" s="333"/>
      <c r="I32" s="333"/>
    </row>
    <row r="33" spans="1:8" s="140" customFormat="1" ht="15" customHeight="1" x14ac:dyDescent="0.25">
      <c r="A33" s="3" t="s">
        <v>7</v>
      </c>
      <c r="B33" s="295" t="s">
        <v>188</v>
      </c>
      <c r="C33" s="296"/>
    </row>
    <row r="34" spans="1:8" s="140" customFormat="1" ht="15" customHeight="1" x14ac:dyDescent="0.25">
      <c r="A34" s="268" t="s">
        <v>1</v>
      </c>
      <c r="B34" s="297" t="s">
        <v>187</v>
      </c>
      <c r="C34" s="297"/>
      <c r="D34" s="297"/>
      <c r="E34" s="262"/>
      <c r="F34" s="262"/>
      <c r="G34" s="262"/>
      <c r="H34" s="269"/>
    </row>
    <row r="35" spans="1:8" ht="15" customHeight="1" x14ac:dyDescent="0.25"/>
    <row r="36" spans="1:8" ht="15" customHeight="1" x14ac:dyDescent="0.25"/>
    <row r="37" spans="1:8" ht="15" customHeight="1" x14ac:dyDescent="0.25"/>
    <row r="38" spans="1:8" ht="15" customHeight="1" x14ac:dyDescent="0.25"/>
    <row r="39" spans="1:8" ht="15" customHeight="1" x14ac:dyDescent="0.25"/>
  </sheetData>
  <customSheetViews>
    <customSheetView guid="{B544136C-407E-43E6-9B24-EBD70BB50554}" showGridLines="0" topLeftCell="A4">
      <selection activeCell="B26" sqref="B26:G26"/>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D9" sqref="D9:D1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DC35590C-2B94-4904-B7EE-424B7FEB2A9E}" showGridLines="0">
      <selection activeCell="B23" sqref="B23:G23"/>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2">
    <mergeCell ref="B33:C33"/>
    <mergeCell ref="B34:D34"/>
    <mergeCell ref="H1:I1"/>
    <mergeCell ref="F4:I4"/>
    <mergeCell ref="F5:G5"/>
    <mergeCell ref="H5:I5"/>
    <mergeCell ref="B32:I32"/>
    <mergeCell ref="C3:I3"/>
    <mergeCell ref="B31:G31"/>
    <mergeCell ref="B2:F2"/>
    <mergeCell ref="C4:E4"/>
    <mergeCell ref="B3:B5"/>
  </mergeCells>
  <hyperlinks>
    <hyperlink ref="C1" location="Índice!A1" display="[índice Ç]" xr:uid="{00000000-0004-0000-0300-000000000000}"/>
    <hyperlink ref="B34" r:id="rId4" display="http://www.observatorioemigracao.pt/np4/8218" xr:uid="{E278FE88-42D0-4044-B8D0-57541EAF0892}"/>
    <hyperlink ref="B34:C34" r:id="rId5" display="ttp://www.observatorioemigracao.pt/np4/8218" xr:uid="{626E6484-B340-4757-94E1-EE4469A7F345}"/>
    <hyperlink ref="B34:D34" r:id="rId6" display="http://www.observatorioemigracao.pt/np4/10517" xr:uid="{C6494776-9F1A-46FA-9B97-0FE68A9759A1}"/>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showGridLines="0" workbookViewId="0">
      <selection activeCell="C20" sqref="C20"/>
    </sheetView>
  </sheetViews>
  <sheetFormatPr defaultRowHeight="15" x14ac:dyDescent="0.25"/>
  <cols>
    <col min="1" max="1" width="12.7109375" customWidth="1"/>
    <col min="2" max="2" width="8.7109375" customWidth="1"/>
    <col min="3" max="10" width="12.7109375" customWidth="1"/>
  </cols>
  <sheetData>
    <row r="1" spans="1:29" s="22" customFormat="1" ht="30" customHeight="1" x14ac:dyDescent="0.25">
      <c r="A1" s="24" t="s">
        <v>0</v>
      </c>
      <c r="B1" s="61"/>
      <c r="C1" s="36" t="s">
        <v>103</v>
      </c>
      <c r="D1" s="60"/>
      <c r="E1" s="60"/>
      <c r="F1" s="60"/>
      <c r="G1" s="60"/>
      <c r="H1" s="60"/>
      <c r="I1" s="60"/>
      <c r="J1" s="36"/>
      <c r="M1"/>
    </row>
    <row r="2" spans="1:29" s="22" customFormat="1" ht="45" customHeight="1" thickBot="1" x14ac:dyDescent="0.3">
      <c r="B2" s="344" t="s">
        <v>114</v>
      </c>
      <c r="C2" s="345"/>
      <c r="D2" s="345"/>
      <c r="E2" s="345"/>
      <c r="F2" s="345"/>
      <c r="G2" s="345"/>
      <c r="H2" s="345"/>
      <c r="I2" s="345"/>
      <c r="J2" s="345"/>
      <c r="M2"/>
    </row>
    <row r="3" spans="1:29" s="22" customFormat="1" ht="30" customHeight="1" x14ac:dyDescent="0.25">
      <c r="B3" s="349" t="s">
        <v>11</v>
      </c>
      <c r="C3" s="347" t="s">
        <v>2</v>
      </c>
      <c r="D3" s="348"/>
      <c r="E3" s="351" t="s">
        <v>50</v>
      </c>
      <c r="F3" s="352"/>
      <c r="G3" s="351" t="s">
        <v>51</v>
      </c>
      <c r="H3" s="353"/>
      <c r="I3" s="354" t="s">
        <v>52</v>
      </c>
      <c r="J3" s="352"/>
      <c r="M3"/>
    </row>
    <row r="4" spans="1:29" s="22" customFormat="1" ht="30" customHeight="1" x14ac:dyDescent="0.25">
      <c r="B4" s="350"/>
      <c r="C4" s="63" t="s">
        <v>14</v>
      </c>
      <c r="D4" s="64" t="s">
        <v>15</v>
      </c>
      <c r="E4" s="63" t="s">
        <v>14</v>
      </c>
      <c r="F4" s="64" t="s">
        <v>15</v>
      </c>
      <c r="G4" s="63" t="s">
        <v>14</v>
      </c>
      <c r="H4" s="64" t="s">
        <v>15</v>
      </c>
      <c r="I4" s="65" t="s">
        <v>14</v>
      </c>
      <c r="J4" s="66" t="s">
        <v>15</v>
      </c>
      <c r="M4"/>
    </row>
    <row r="5" spans="1:29" s="28" customFormat="1" ht="15" customHeight="1" x14ac:dyDescent="0.25">
      <c r="A5" s="27"/>
      <c r="B5" s="201">
        <v>1990</v>
      </c>
      <c r="C5" s="202">
        <v>1589830</v>
      </c>
      <c r="D5" s="203">
        <f>C5/$C5*100</f>
        <v>100</v>
      </c>
      <c r="E5" s="250">
        <v>828170</v>
      </c>
      <c r="F5" s="205">
        <f t="shared" ref="F5:F14" si="0">E5/$C5*100</f>
        <v>52.091733078379455</v>
      </c>
      <c r="G5" s="259">
        <v>701266</v>
      </c>
      <c r="H5" s="206">
        <f t="shared" ref="H5:H8" si="1">G5/$C5*100</f>
        <v>44.109495983847332</v>
      </c>
      <c r="I5" s="204">
        <v>60394</v>
      </c>
      <c r="J5" s="207">
        <f t="shared" ref="J5:J8" si="2">I5/$C5*100</f>
        <v>3.7987709377732206</v>
      </c>
      <c r="K5" s="27"/>
      <c r="L5" s="27"/>
      <c r="M5"/>
      <c r="N5" s="31"/>
      <c r="O5" s="27"/>
      <c r="P5" s="27"/>
      <c r="Q5" s="27"/>
      <c r="R5" s="27"/>
      <c r="S5" s="27"/>
      <c r="T5" s="27"/>
      <c r="U5" s="27"/>
      <c r="V5" s="27"/>
      <c r="W5" s="27"/>
      <c r="X5" s="27"/>
      <c r="Y5" s="27"/>
      <c r="Z5" s="27"/>
      <c r="AA5" s="27"/>
      <c r="AB5" s="27"/>
      <c r="AC5" s="27"/>
    </row>
    <row r="6" spans="1:29" s="28" customFormat="1" ht="15" customHeight="1" x14ac:dyDescent="0.25">
      <c r="A6" s="27"/>
      <c r="B6" s="194">
        <v>1995</v>
      </c>
      <c r="C6" s="195">
        <v>1540545</v>
      </c>
      <c r="D6" s="196">
        <f t="shared" ref="D6:D14" si="3">C6/$C6*100</f>
        <v>100</v>
      </c>
      <c r="E6" s="251">
        <v>859455</v>
      </c>
      <c r="F6" s="198">
        <f t="shared" si="0"/>
        <v>55.789022715986881</v>
      </c>
      <c r="G6" s="260">
        <v>628243</v>
      </c>
      <c r="H6" s="199">
        <f t="shared" si="1"/>
        <v>40.780567915899887</v>
      </c>
      <c r="I6" s="197">
        <v>52847</v>
      </c>
      <c r="J6" s="200">
        <f t="shared" si="2"/>
        <v>3.4304093681132324</v>
      </c>
      <c r="K6" s="27"/>
      <c r="L6" s="27"/>
      <c r="M6"/>
      <c r="N6" s="31"/>
      <c r="O6" s="27"/>
      <c r="P6" s="27"/>
      <c r="Q6" s="27"/>
      <c r="R6" s="27"/>
      <c r="S6" s="27"/>
      <c r="T6" s="27"/>
      <c r="U6" s="27"/>
      <c r="V6" s="27"/>
      <c r="W6" s="27"/>
      <c r="X6" s="27"/>
      <c r="Y6" s="27"/>
      <c r="Z6" s="27"/>
      <c r="AA6" s="27"/>
      <c r="AB6" s="27"/>
      <c r="AC6" s="27"/>
    </row>
    <row r="7" spans="1:29" s="28" customFormat="1" ht="15" customHeight="1" x14ac:dyDescent="0.25">
      <c r="A7" s="27"/>
      <c r="B7" s="194">
        <v>2000</v>
      </c>
      <c r="C7" s="195">
        <v>1554095</v>
      </c>
      <c r="D7" s="196">
        <f t="shared" si="3"/>
        <v>100</v>
      </c>
      <c r="E7" s="251">
        <v>901763</v>
      </c>
      <c r="F7" s="198">
        <f t="shared" si="0"/>
        <v>58.024959864100964</v>
      </c>
      <c r="G7" s="260">
        <v>598720</v>
      </c>
      <c r="H7" s="199">
        <f t="shared" si="1"/>
        <v>38.525315376473124</v>
      </c>
      <c r="I7" s="197">
        <v>53612</v>
      </c>
      <c r="J7" s="200">
        <f t="shared" si="2"/>
        <v>3.4497247594259042</v>
      </c>
      <c r="K7" s="27"/>
      <c r="L7" s="27"/>
      <c r="M7"/>
      <c r="N7" s="31"/>
      <c r="O7" s="27"/>
      <c r="P7" s="27"/>
      <c r="Q7" s="27"/>
      <c r="R7" s="27"/>
      <c r="S7" s="27"/>
      <c r="T7" s="27"/>
      <c r="U7" s="27"/>
      <c r="V7" s="27"/>
      <c r="W7" s="27"/>
      <c r="X7" s="27"/>
      <c r="Y7" s="27"/>
      <c r="Z7" s="27"/>
      <c r="AA7" s="27"/>
      <c r="AB7" s="27"/>
      <c r="AC7" s="27"/>
    </row>
    <row r="8" spans="1:29" s="28" customFormat="1" ht="15" customHeight="1" x14ac:dyDescent="0.25">
      <c r="A8" s="27"/>
      <c r="B8" s="194">
        <v>2005</v>
      </c>
      <c r="C8" s="195">
        <v>1622764</v>
      </c>
      <c r="D8" s="196">
        <f t="shared" si="3"/>
        <v>100</v>
      </c>
      <c r="E8" s="251">
        <v>1006769</v>
      </c>
      <c r="F8" s="198">
        <f t="shared" si="0"/>
        <v>62.04038295155673</v>
      </c>
      <c r="G8" s="260">
        <v>561680</v>
      </c>
      <c r="H8" s="199">
        <f t="shared" si="1"/>
        <v>34.61254994564829</v>
      </c>
      <c r="I8" s="197">
        <v>54315</v>
      </c>
      <c r="J8" s="200">
        <f t="shared" si="2"/>
        <v>3.3470671027949845</v>
      </c>
      <c r="K8" s="31"/>
      <c r="L8" s="31"/>
      <c r="M8"/>
      <c r="N8" s="31"/>
      <c r="O8" s="27"/>
      <c r="P8" s="27"/>
      <c r="Q8" s="27"/>
      <c r="R8" s="27"/>
      <c r="S8" s="27"/>
      <c r="T8" s="27"/>
      <c r="U8" s="27"/>
      <c r="V8" s="27"/>
      <c r="W8" s="27"/>
      <c r="X8" s="27"/>
      <c r="Y8" s="27"/>
      <c r="Z8" s="27"/>
      <c r="AA8" s="27"/>
      <c r="AB8" s="27"/>
      <c r="AC8" s="27"/>
    </row>
    <row r="9" spans="1:29" s="28" customFormat="1" ht="15" customHeight="1" x14ac:dyDescent="0.25">
      <c r="A9" s="27"/>
      <c r="B9" s="194">
        <v>2010</v>
      </c>
      <c r="C9" s="195">
        <v>1727839</v>
      </c>
      <c r="D9" s="196">
        <f>C9/$C9*100</f>
        <v>100</v>
      </c>
      <c r="E9" s="251">
        <v>1158331</v>
      </c>
      <c r="F9" s="198">
        <f>E9/$C9*100</f>
        <v>67.039290119044665</v>
      </c>
      <c r="G9" s="260">
        <v>516188</v>
      </c>
      <c r="H9" s="199">
        <f>G9/$C9*100</f>
        <v>29.87477421218065</v>
      </c>
      <c r="I9" s="197">
        <v>53320</v>
      </c>
      <c r="J9" s="200">
        <f>I9/$C9*100</f>
        <v>3.0859356687746948</v>
      </c>
      <c r="K9" s="31"/>
      <c r="L9" s="31"/>
      <c r="M9"/>
      <c r="N9" s="31"/>
      <c r="O9" s="27"/>
      <c r="P9" s="27"/>
      <c r="Q9" s="27"/>
      <c r="R9" s="27"/>
      <c r="S9" s="27"/>
      <c r="T9" s="27"/>
      <c r="U9" s="27"/>
      <c r="V9" s="27"/>
      <c r="W9" s="27"/>
      <c r="X9" s="27"/>
      <c r="Y9" s="27"/>
      <c r="Z9" s="27"/>
      <c r="AA9" s="27"/>
      <c r="AB9" s="27"/>
      <c r="AC9" s="27"/>
    </row>
    <row r="10" spans="1:29" s="28" customFormat="1" ht="15" customHeight="1" x14ac:dyDescent="0.25">
      <c r="A10" s="27"/>
      <c r="B10" s="194">
        <v>2015</v>
      </c>
      <c r="C10" s="248">
        <v>1801647</v>
      </c>
      <c r="D10" s="196">
        <f>C10/$C10*100</f>
        <v>100</v>
      </c>
      <c r="E10" s="251">
        <v>1286279</v>
      </c>
      <c r="F10" s="198">
        <f>E10/$C10*100</f>
        <v>71.39461836863714</v>
      </c>
      <c r="G10" s="260">
        <v>465248</v>
      </c>
      <c r="H10" s="199">
        <f>G10/$C10*100</f>
        <v>25.823482624509687</v>
      </c>
      <c r="I10" s="197">
        <v>50120</v>
      </c>
      <c r="J10" s="200">
        <f>I10/$C10*100</f>
        <v>2.7818990068531737</v>
      </c>
      <c r="K10" s="31"/>
      <c r="L10" s="31"/>
      <c r="M10"/>
      <c r="N10" s="31"/>
      <c r="O10" s="27"/>
      <c r="P10" s="27"/>
      <c r="Q10" s="27"/>
      <c r="R10" s="27"/>
      <c r="S10" s="27"/>
      <c r="T10" s="27"/>
      <c r="U10" s="27"/>
      <c r="V10" s="27"/>
      <c r="W10" s="27"/>
      <c r="X10" s="27"/>
      <c r="Y10" s="27"/>
      <c r="Z10" s="27"/>
      <c r="AA10" s="27"/>
      <c r="AB10" s="27"/>
      <c r="AC10" s="27"/>
    </row>
    <row r="11" spans="1:29" s="28" customFormat="1" ht="15" customHeight="1" x14ac:dyDescent="0.25">
      <c r="A11" s="27"/>
      <c r="B11" s="270">
        <v>2017</v>
      </c>
      <c r="C11" s="271">
        <v>2266735</v>
      </c>
      <c r="D11" s="272">
        <f>C11/$C11*100</f>
        <v>100</v>
      </c>
      <c r="E11" s="273">
        <v>1502151</v>
      </c>
      <c r="F11" s="274">
        <f>E11/$C11*100</f>
        <v>66.269369820468654</v>
      </c>
      <c r="G11" s="275">
        <v>592642</v>
      </c>
      <c r="H11" s="276">
        <f>G11/$C11*100</f>
        <v>26.145182387883896</v>
      </c>
      <c r="I11" s="277">
        <v>171942</v>
      </c>
      <c r="J11" s="278">
        <f>I11/$C11*100</f>
        <v>7.5854477916474581</v>
      </c>
      <c r="K11" s="31"/>
      <c r="L11" s="31"/>
      <c r="M11"/>
      <c r="N11" s="31"/>
      <c r="O11" s="27"/>
      <c r="P11" s="27"/>
      <c r="Q11" s="27"/>
      <c r="R11" s="27"/>
      <c r="S11" s="27"/>
      <c r="T11" s="27"/>
      <c r="U11" s="27"/>
      <c r="V11" s="27"/>
      <c r="W11" s="27"/>
      <c r="X11" s="27"/>
      <c r="Y11" s="27"/>
      <c r="Z11" s="27"/>
      <c r="AA11" s="27"/>
      <c r="AB11" s="27"/>
      <c r="AC11" s="27"/>
    </row>
    <row r="12" spans="1:29" s="28" customFormat="1" ht="15" customHeight="1" x14ac:dyDescent="0.25">
      <c r="A12" s="27"/>
      <c r="B12" s="270">
        <v>2019</v>
      </c>
      <c r="C12" s="271">
        <v>2631559</v>
      </c>
      <c r="D12" s="272">
        <f t="shared" ref="D12:D13" si="4">C12/$C12*100</f>
        <v>100</v>
      </c>
      <c r="E12" s="273">
        <v>1493128</v>
      </c>
      <c r="F12" s="274">
        <f>E12/$C12*100</f>
        <v>56.73929408384916</v>
      </c>
      <c r="G12" s="275">
        <v>1051484</v>
      </c>
      <c r="H12" s="276">
        <f t="shared" ref="H12:H13" si="5">G12/$C12*100</f>
        <v>39.956694871747125</v>
      </c>
      <c r="I12" s="277">
        <v>86947</v>
      </c>
      <c r="J12" s="278">
        <f t="shared" ref="J12:J13" si="6">I12/$C12*100</f>
        <v>3.3040110444037167</v>
      </c>
      <c r="K12" s="31"/>
      <c r="L12" s="31"/>
      <c r="M12"/>
      <c r="N12" s="31"/>
      <c r="O12" s="27"/>
      <c r="P12" s="27"/>
      <c r="Q12" s="27"/>
      <c r="R12" s="27"/>
      <c r="S12" s="27"/>
      <c r="T12" s="27"/>
      <c r="U12" s="27"/>
      <c r="V12" s="27"/>
      <c r="W12" s="27"/>
      <c r="X12" s="27"/>
      <c r="Y12" s="27"/>
      <c r="Z12" s="27"/>
      <c r="AA12" s="27"/>
      <c r="AB12" s="27"/>
      <c r="AC12" s="27"/>
    </row>
    <row r="13" spans="1:29" s="28" customFormat="1" ht="15" customHeight="1" x14ac:dyDescent="0.25">
      <c r="A13" s="27"/>
      <c r="B13" s="270">
        <v>2020</v>
      </c>
      <c r="C13" s="271">
        <v>1729500</v>
      </c>
      <c r="D13" s="272">
        <f t="shared" si="4"/>
        <v>100</v>
      </c>
      <c r="E13" s="273">
        <v>1276983</v>
      </c>
      <c r="F13" s="274">
        <f>E13/$C13*100</f>
        <v>73.835385949696445</v>
      </c>
      <c r="G13" s="275">
        <v>406458</v>
      </c>
      <c r="H13" s="276">
        <f t="shared" si="5"/>
        <v>23.501474414570687</v>
      </c>
      <c r="I13" s="277">
        <v>46059</v>
      </c>
      <c r="J13" s="278">
        <f t="shared" si="6"/>
        <v>2.6631396357328705</v>
      </c>
      <c r="K13" s="31"/>
      <c r="L13" s="31"/>
      <c r="M13"/>
      <c r="N13" s="31"/>
      <c r="O13" s="27"/>
      <c r="P13" s="27"/>
      <c r="Q13" s="27"/>
      <c r="R13" s="27"/>
      <c r="S13" s="27"/>
      <c r="T13" s="27"/>
      <c r="U13" s="27"/>
      <c r="V13" s="27"/>
      <c r="W13" s="27"/>
      <c r="X13" s="27"/>
      <c r="Y13" s="27"/>
      <c r="Z13" s="27"/>
      <c r="AA13" s="27"/>
      <c r="AB13" s="27"/>
      <c r="AC13" s="27"/>
    </row>
    <row r="14" spans="1:29" s="28" customFormat="1" ht="15" customHeight="1" thickBot="1" x14ac:dyDescent="0.3">
      <c r="A14" s="27"/>
      <c r="B14" s="208">
        <v>2024</v>
      </c>
      <c r="C14" s="249">
        <v>1799179</v>
      </c>
      <c r="D14" s="209">
        <f t="shared" si="3"/>
        <v>100</v>
      </c>
      <c r="E14" s="252">
        <v>1287911</v>
      </c>
      <c r="F14" s="211">
        <f t="shared" si="0"/>
        <v>71.583261031837296</v>
      </c>
      <c r="G14" s="261">
        <v>468141</v>
      </c>
      <c r="H14" s="212">
        <f>G14/$C14*100</f>
        <v>26.019701208162164</v>
      </c>
      <c r="I14" s="210">
        <v>43127</v>
      </c>
      <c r="J14" s="213">
        <f>I14/$C14*100</f>
        <v>2.3970377600005333</v>
      </c>
      <c r="K14" s="31"/>
      <c r="L14" s="31"/>
      <c r="M14"/>
      <c r="N14" s="31"/>
      <c r="O14" s="27"/>
      <c r="P14" s="27"/>
      <c r="Q14" s="27"/>
      <c r="R14" s="27"/>
      <c r="S14" s="27"/>
      <c r="T14" s="27"/>
      <c r="U14" s="27"/>
      <c r="V14" s="27"/>
      <c r="W14" s="27"/>
      <c r="X14" s="27"/>
      <c r="Y14" s="27"/>
      <c r="Z14" s="27"/>
      <c r="AA14" s="27"/>
      <c r="AB14" s="27"/>
      <c r="AC14" s="27"/>
    </row>
    <row r="15" spans="1:29" x14ac:dyDescent="0.25">
      <c r="A15" s="21"/>
      <c r="B15" s="21"/>
      <c r="C15" s="21"/>
      <c r="D15" s="21"/>
      <c r="E15" s="21"/>
      <c r="F15" s="21"/>
      <c r="G15" s="21"/>
      <c r="H15" s="21"/>
      <c r="I15" s="21"/>
      <c r="J15" s="21"/>
      <c r="K15" s="21"/>
      <c r="L15" s="21"/>
      <c r="N15" s="21"/>
      <c r="O15" s="21"/>
      <c r="P15" s="21"/>
      <c r="Q15" s="21"/>
      <c r="R15" s="21"/>
      <c r="S15" s="21"/>
      <c r="T15" s="21"/>
      <c r="U15" s="21"/>
      <c r="V15" s="21"/>
      <c r="W15" s="21"/>
      <c r="X15" s="21"/>
      <c r="Y15" s="21"/>
      <c r="Z15" s="21"/>
      <c r="AA15" s="21"/>
      <c r="AB15" s="21"/>
      <c r="AC15" s="21"/>
    </row>
    <row r="16" spans="1:29" ht="45" customHeight="1" x14ac:dyDescent="0.25">
      <c r="A16" s="29" t="s">
        <v>9</v>
      </c>
      <c r="B16" s="346" t="s">
        <v>112</v>
      </c>
      <c r="C16" s="346"/>
      <c r="D16" s="346"/>
      <c r="E16" s="346"/>
      <c r="F16" s="346"/>
      <c r="G16" s="346"/>
      <c r="H16" s="346"/>
      <c r="I16" s="346"/>
      <c r="J16" s="346"/>
    </row>
    <row r="17" spans="1:29" s="140" customFormat="1" ht="15" customHeight="1" x14ac:dyDescent="0.25">
      <c r="A17" s="3" t="s">
        <v>7</v>
      </c>
      <c r="B17" s="295" t="s">
        <v>188</v>
      </c>
      <c r="C17" s="296"/>
    </row>
    <row r="18" spans="1:29" s="140" customFormat="1" ht="15" customHeight="1" x14ac:dyDescent="0.25">
      <c r="A18" s="268" t="s">
        <v>1</v>
      </c>
      <c r="B18" s="297" t="s">
        <v>187</v>
      </c>
      <c r="C18" s="297"/>
      <c r="D18" s="297"/>
      <c r="E18" s="297"/>
      <c r="F18" s="262"/>
      <c r="G18" s="262"/>
      <c r="H18" s="269"/>
    </row>
    <row r="19" spans="1:29" ht="25.5" customHeight="1" x14ac:dyDescent="0.25"/>
    <row r="20" spans="1:29" x14ac:dyDescent="0.25">
      <c r="C20" s="258"/>
    </row>
    <row r="21" spans="1:29" x14ac:dyDescent="0.25">
      <c r="C21" s="82"/>
    </row>
    <row r="22" spans="1:29" ht="33" customHeight="1" x14ac:dyDescent="0.25"/>
    <row r="23" spans="1:29" ht="15.75" customHeight="1" x14ac:dyDescent="0.25"/>
    <row r="30" spans="1:29" x14ac:dyDescent="0.25">
      <c r="A30" s="21"/>
      <c r="B30" s="23"/>
      <c r="C30" s="23"/>
      <c r="D30" s="23"/>
      <c r="E30" s="23"/>
      <c r="F30" s="23"/>
      <c r="G30" s="23"/>
      <c r="H30" s="23"/>
      <c r="I30" s="23"/>
      <c r="J30" s="23"/>
      <c r="K30" s="21"/>
      <c r="L30" s="21"/>
      <c r="N30" s="21"/>
      <c r="O30" s="21"/>
      <c r="P30" s="21"/>
      <c r="Q30" s="21"/>
      <c r="R30" s="21"/>
      <c r="S30" s="21"/>
      <c r="T30" s="21"/>
      <c r="U30" s="21"/>
      <c r="V30" s="21"/>
      <c r="W30" s="21"/>
      <c r="X30" s="21"/>
      <c r="Y30" s="21"/>
      <c r="Z30" s="21"/>
      <c r="AA30" s="21"/>
      <c r="AB30" s="21"/>
      <c r="AC30" s="21"/>
    </row>
    <row r="31" spans="1:29" x14ac:dyDescent="0.25">
      <c r="A31" s="21"/>
      <c r="B31" s="23"/>
      <c r="C31" s="23"/>
      <c r="D31" s="23"/>
      <c r="E31" s="23"/>
      <c r="F31" s="23"/>
      <c r="G31" s="23"/>
      <c r="H31" s="23"/>
      <c r="I31" s="23"/>
      <c r="J31" s="23"/>
      <c r="K31" s="21"/>
      <c r="L31" s="21"/>
      <c r="N31" s="21"/>
      <c r="O31" s="21"/>
      <c r="P31" s="21"/>
      <c r="Q31" s="21"/>
      <c r="R31" s="21"/>
      <c r="S31" s="21"/>
      <c r="T31" s="21"/>
      <c r="U31" s="21"/>
      <c r="V31" s="21"/>
      <c r="W31" s="21"/>
      <c r="X31" s="21"/>
      <c r="Y31" s="21"/>
      <c r="Z31" s="21"/>
      <c r="AA31" s="21"/>
      <c r="AB31" s="21"/>
      <c r="AC31" s="21"/>
    </row>
    <row r="32" spans="1:29" x14ac:dyDescent="0.25">
      <c r="A32" s="21"/>
      <c r="B32" s="21"/>
      <c r="C32" s="21"/>
      <c r="D32" s="21"/>
      <c r="E32" s="21"/>
      <c r="F32" s="21"/>
      <c r="G32" s="21"/>
      <c r="H32" s="21"/>
      <c r="I32" s="21"/>
      <c r="J32" s="21"/>
      <c r="K32" s="21"/>
      <c r="L32" s="21"/>
      <c r="N32" s="21"/>
      <c r="O32" s="21"/>
      <c r="P32" s="21"/>
      <c r="Q32" s="21"/>
      <c r="R32" s="21"/>
      <c r="S32" s="21"/>
      <c r="T32" s="21"/>
      <c r="U32" s="21"/>
      <c r="V32" s="21"/>
      <c r="W32" s="21"/>
      <c r="X32" s="21"/>
      <c r="Y32" s="21"/>
      <c r="Z32" s="21"/>
      <c r="AA32" s="21"/>
      <c r="AB32" s="21"/>
      <c r="AC32" s="21"/>
    </row>
    <row r="33" spans="1:29" x14ac:dyDescent="0.25">
      <c r="A33" s="21"/>
      <c r="B33" s="21"/>
      <c r="C33" s="21"/>
      <c r="D33" s="21"/>
      <c r="E33" s="21"/>
      <c r="F33" s="21"/>
      <c r="G33" s="21"/>
      <c r="H33" s="21"/>
      <c r="I33" s="21"/>
      <c r="J33" s="21"/>
      <c r="K33" s="21"/>
      <c r="L33" s="21"/>
      <c r="N33" s="21"/>
      <c r="O33" s="21"/>
      <c r="P33" s="21"/>
      <c r="Q33" s="21"/>
      <c r="R33" s="21"/>
      <c r="S33" s="21"/>
      <c r="T33" s="21"/>
      <c r="U33" s="21"/>
      <c r="V33" s="21"/>
      <c r="W33" s="21"/>
      <c r="X33" s="21"/>
      <c r="Y33" s="21"/>
      <c r="Z33" s="21"/>
      <c r="AA33" s="21"/>
      <c r="AB33" s="21"/>
      <c r="AC33" s="21"/>
    </row>
    <row r="34" spans="1:29" x14ac:dyDescent="0.25">
      <c r="A34" s="21"/>
      <c r="B34" s="21"/>
      <c r="C34" s="21"/>
      <c r="D34" s="21"/>
      <c r="E34" s="21"/>
      <c r="F34" s="21"/>
      <c r="G34" s="21"/>
      <c r="H34" s="21"/>
      <c r="I34" s="21"/>
      <c r="J34" s="21"/>
      <c r="K34" s="21"/>
      <c r="L34" s="21"/>
      <c r="N34" s="21"/>
      <c r="O34" s="21"/>
      <c r="P34" s="21"/>
      <c r="Q34" s="21"/>
      <c r="R34" s="21"/>
      <c r="S34" s="21"/>
      <c r="T34" s="21"/>
      <c r="U34" s="21"/>
      <c r="V34" s="21"/>
      <c r="W34" s="21"/>
      <c r="X34" s="21"/>
      <c r="Y34" s="21"/>
      <c r="Z34" s="21"/>
      <c r="AA34" s="21"/>
      <c r="AB34" s="21"/>
      <c r="AC34" s="21"/>
    </row>
    <row r="35" spans="1:29" x14ac:dyDescent="0.25">
      <c r="A35" s="21"/>
      <c r="B35" s="21"/>
      <c r="C35" s="21"/>
      <c r="D35" s="21"/>
      <c r="E35" s="21"/>
      <c r="F35" s="21"/>
      <c r="G35" s="21"/>
      <c r="H35" s="21"/>
      <c r="I35" s="21"/>
      <c r="J35" s="21"/>
      <c r="K35" s="21"/>
      <c r="L35" s="21"/>
      <c r="N35" s="21"/>
      <c r="O35" s="21"/>
      <c r="P35" s="21"/>
      <c r="Q35" s="21"/>
      <c r="R35" s="21"/>
      <c r="S35" s="21"/>
      <c r="T35" s="21"/>
      <c r="U35" s="21"/>
      <c r="V35" s="21"/>
      <c r="W35" s="21"/>
      <c r="X35" s="21"/>
      <c r="Y35" s="21"/>
      <c r="Z35" s="21"/>
      <c r="AA35" s="21"/>
      <c r="AB35" s="21"/>
      <c r="AC35" s="21"/>
    </row>
    <row r="36" spans="1:29" x14ac:dyDescent="0.25">
      <c r="A36" s="21"/>
      <c r="B36" s="21"/>
      <c r="C36" s="21"/>
      <c r="D36" s="21"/>
      <c r="E36" s="21"/>
      <c r="F36" s="21"/>
      <c r="G36" s="21"/>
      <c r="H36" s="21"/>
      <c r="I36" s="21"/>
      <c r="J36" s="21"/>
      <c r="K36" s="21"/>
      <c r="L36" s="21"/>
      <c r="N36" s="21"/>
      <c r="O36" s="21"/>
      <c r="P36" s="21"/>
      <c r="Q36" s="21"/>
      <c r="R36" s="21"/>
      <c r="S36" s="21"/>
      <c r="T36" s="21"/>
      <c r="U36" s="21"/>
      <c r="V36" s="21"/>
      <c r="W36" s="21"/>
      <c r="X36" s="21"/>
      <c r="Y36" s="21"/>
      <c r="Z36" s="21"/>
      <c r="AA36" s="21"/>
      <c r="AB36" s="21"/>
      <c r="AC36" s="21"/>
    </row>
    <row r="37" spans="1:29" x14ac:dyDescent="0.25">
      <c r="A37" s="21"/>
      <c r="B37" s="21"/>
      <c r="C37" s="21"/>
      <c r="D37" s="21"/>
      <c r="E37" s="21"/>
      <c r="F37" s="21"/>
      <c r="G37" s="21"/>
      <c r="H37" s="21"/>
      <c r="I37" s="21"/>
      <c r="J37" s="21"/>
      <c r="K37" s="21"/>
      <c r="L37" s="21"/>
      <c r="N37" s="21"/>
      <c r="O37" s="21"/>
      <c r="P37" s="21"/>
      <c r="Q37" s="21"/>
      <c r="R37" s="21"/>
      <c r="S37" s="21"/>
      <c r="T37" s="21"/>
      <c r="U37" s="21"/>
      <c r="V37" s="21"/>
      <c r="W37" s="21"/>
      <c r="X37" s="21"/>
      <c r="Y37" s="21"/>
      <c r="Z37" s="21"/>
      <c r="AA37" s="21"/>
      <c r="AB37" s="21"/>
      <c r="AC37" s="21"/>
    </row>
  </sheetData>
  <customSheetViews>
    <customSheetView guid="{B544136C-407E-43E6-9B24-EBD70BB50554}" showGridLines="0">
      <selection activeCell="B14" sqref="B14:J14"/>
      <pageMargins left="0.7" right="0.7" top="0.75" bottom="0.75" header="0.3" footer="0.3"/>
      <pageSetup paperSize="9" orientation="portrait" r:id="rId1"/>
    </customSheetView>
    <customSheetView guid="{0736B1FA-9E06-4CE7-B68A-C3C39CCEF01C}" showGridLines="0">
      <selection activeCell="G18" sqref="G18"/>
      <pageMargins left="0.7" right="0.7" top="0.75" bottom="0.75" header="0.3" footer="0.3"/>
      <pageSetup paperSize="9" orientation="portrait" r:id="rId2"/>
    </customSheetView>
    <customSheetView guid="{DC35590C-2B94-4904-B7EE-424B7FEB2A9E}" showGridLines="0">
      <selection activeCell="B14" sqref="B14:J14"/>
      <pageMargins left="0.7" right="0.7" top="0.75" bottom="0.75" header="0.3" footer="0.3"/>
      <pageSetup paperSize="9" orientation="portrait" r:id="rId3"/>
    </customSheetView>
  </customSheetViews>
  <mergeCells count="9">
    <mergeCell ref="B18:E18"/>
    <mergeCell ref="B17:C17"/>
    <mergeCell ref="B2:J2"/>
    <mergeCell ref="B16:J16"/>
    <mergeCell ref="C3:D3"/>
    <mergeCell ref="B3:B4"/>
    <mergeCell ref="E3:F3"/>
    <mergeCell ref="G3:H3"/>
    <mergeCell ref="I3:J3"/>
  </mergeCells>
  <hyperlinks>
    <hyperlink ref="C1" location="Índice!A1" display="[índice Ç]" xr:uid="{00000000-0004-0000-0400-000000000000}"/>
    <hyperlink ref="B18" r:id="rId4" display="http://www.observatorioemigracao.pt/np4/8218" xr:uid="{3978F3F3-5CA6-43DB-8364-1A55A521B4BB}"/>
    <hyperlink ref="B18:C18" r:id="rId5" display="ttp://www.observatorioemigracao.pt/np4/8218" xr:uid="{B61D14C4-DFF7-4AD3-A6F9-CAE2A7CAB553}"/>
    <hyperlink ref="B18:D18" r:id="rId6" display="http://www.observatorioemigracao.pt/np4/10517" xr:uid="{4B52773A-BB2F-46DA-B6CF-C24ADB7134DB}"/>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1"/>
  <sheetViews>
    <sheetView showGridLines="0" topLeftCell="A22" zoomScaleNormal="100" workbookViewId="0">
      <selection activeCell="A40" sqref="A40:XFD41"/>
    </sheetView>
  </sheetViews>
  <sheetFormatPr defaultRowHeight="15" x14ac:dyDescent="0.25"/>
  <cols>
    <col min="1" max="1" width="12.7109375" customWidth="1"/>
    <col min="2" max="2" width="48.7109375" customWidth="1"/>
    <col min="3" max="4" width="24.7109375" customWidth="1"/>
    <col min="5" max="6" width="18.7109375" customWidth="1"/>
    <col min="8" max="8" width="9.140625" style="87"/>
    <col min="9" max="9" width="9.140625" style="93"/>
  </cols>
  <sheetData>
    <row r="1" spans="1:13" s="1" customFormat="1" ht="30" customHeight="1" x14ac:dyDescent="0.25">
      <c r="A1" s="25" t="s">
        <v>0</v>
      </c>
      <c r="B1" s="62"/>
      <c r="C1" s="36" t="s">
        <v>103</v>
      </c>
      <c r="D1" s="36"/>
      <c r="G1" s="84"/>
      <c r="H1" s="90"/>
    </row>
    <row r="2" spans="1:13" s="22" customFormat="1" ht="45" customHeight="1" thickBot="1" x14ac:dyDescent="0.25">
      <c r="A2" s="1"/>
      <c r="B2" s="355" t="s">
        <v>81</v>
      </c>
      <c r="C2" s="310"/>
      <c r="D2" s="310"/>
      <c r="E2" s="107"/>
      <c r="F2" s="107"/>
      <c r="H2" s="85"/>
      <c r="I2" s="91"/>
    </row>
    <row r="3" spans="1:13" s="22" customFormat="1" ht="30" customHeight="1" x14ac:dyDescent="0.2">
      <c r="A3" s="1"/>
      <c r="B3" s="99" t="s">
        <v>58</v>
      </c>
      <c r="C3" s="100" t="s">
        <v>59</v>
      </c>
      <c r="D3" s="100" t="s">
        <v>60</v>
      </c>
      <c r="E3" s="107"/>
      <c r="F3" s="107"/>
      <c r="H3" s="85"/>
      <c r="I3" s="91"/>
    </row>
    <row r="4" spans="1:13" s="22" customFormat="1" ht="30" customHeight="1" x14ac:dyDescent="0.25">
      <c r="A4" s="1"/>
      <c r="B4" s="101" t="s">
        <v>61</v>
      </c>
      <c r="C4" s="102"/>
      <c r="D4" s="102"/>
      <c r="E4" s="107"/>
      <c r="F4"/>
      <c r="G4"/>
      <c r="H4"/>
      <c r="I4"/>
      <c r="J4"/>
      <c r="K4"/>
      <c r="L4"/>
      <c r="M4"/>
    </row>
    <row r="5" spans="1:13" s="22" customFormat="1" ht="15" customHeight="1" x14ac:dyDescent="0.25">
      <c r="A5" s="1"/>
      <c r="B5" s="214" t="s">
        <v>62</v>
      </c>
      <c r="C5" s="215">
        <v>0.50554850668399653</v>
      </c>
      <c r="D5" s="215">
        <v>0.51452106735312475</v>
      </c>
      <c r="E5" s="107"/>
      <c r="F5"/>
      <c r="G5"/>
      <c r="H5"/>
      <c r="I5"/>
      <c r="J5"/>
      <c r="K5"/>
      <c r="L5"/>
      <c r="M5"/>
    </row>
    <row r="6" spans="1:13" s="21" customFormat="1" ht="15" customHeight="1" x14ac:dyDescent="0.25">
      <c r="A6" s="1"/>
      <c r="B6" s="148" t="s">
        <v>63</v>
      </c>
      <c r="C6" s="216">
        <v>0.49445149331600341</v>
      </c>
      <c r="D6" s="216">
        <v>0.48547893264687531</v>
      </c>
      <c r="E6" s="107"/>
      <c r="F6"/>
      <c r="G6"/>
      <c r="H6"/>
      <c r="I6"/>
      <c r="J6"/>
      <c r="K6"/>
      <c r="L6"/>
      <c r="M6"/>
    </row>
    <row r="7" spans="1:13" s="21" customFormat="1" ht="15" customHeight="1" x14ac:dyDescent="0.25">
      <c r="A7" s="1"/>
      <c r="B7" s="217" t="s">
        <v>64</v>
      </c>
      <c r="C7" s="218">
        <v>1260.249</v>
      </c>
      <c r="D7" s="218">
        <v>1435.7760000000001</v>
      </c>
      <c r="E7" s="107"/>
      <c r="F7"/>
      <c r="G7"/>
      <c r="H7"/>
      <c r="I7"/>
      <c r="J7"/>
      <c r="K7"/>
      <c r="L7"/>
      <c r="M7"/>
    </row>
    <row r="8" spans="1:13" s="21" customFormat="1" ht="30" customHeight="1" x14ac:dyDescent="0.25">
      <c r="A8" s="1"/>
      <c r="B8" s="103" t="s">
        <v>65</v>
      </c>
      <c r="C8" s="104"/>
      <c r="D8" s="104"/>
      <c r="E8" s="107"/>
      <c r="F8" s="107"/>
      <c r="H8" s="86"/>
      <c r="I8" s="92"/>
    </row>
    <row r="9" spans="1:13" s="21" customFormat="1" ht="15" customHeight="1" x14ac:dyDescent="0.25">
      <c r="A9" s="1"/>
      <c r="B9" s="214" t="s">
        <v>66</v>
      </c>
      <c r="C9" s="215">
        <v>6.5255358266501307E-2</v>
      </c>
      <c r="D9" s="215">
        <v>5.4640643639985623E-2</v>
      </c>
      <c r="E9" s="107"/>
      <c r="F9" s="107"/>
      <c r="H9" s="86"/>
      <c r="I9" s="92"/>
    </row>
    <row r="10" spans="1:13" s="21" customFormat="1" ht="15" customHeight="1" x14ac:dyDescent="0.25">
      <c r="A10" s="1"/>
      <c r="B10" s="148" t="s">
        <v>67</v>
      </c>
      <c r="C10" s="216">
        <v>0.83989354484708978</v>
      </c>
      <c r="D10" s="216">
        <v>0.77704874722887252</v>
      </c>
      <c r="E10" s="107"/>
      <c r="F10"/>
      <c r="G10"/>
      <c r="H10"/>
      <c r="I10"/>
      <c r="J10"/>
      <c r="K10"/>
      <c r="L10"/>
      <c r="M10"/>
    </row>
    <row r="11" spans="1:13" s="21" customFormat="1" ht="15" customHeight="1" x14ac:dyDescent="0.25">
      <c r="A11" s="1"/>
      <c r="B11" s="148" t="s">
        <v>68</v>
      </c>
      <c r="C11" s="216">
        <v>9.4851096886408956E-2</v>
      </c>
      <c r="D11" s="216">
        <v>0.16831060913114182</v>
      </c>
      <c r="E11" s="107"/>
      <c r="F11"/>
      <c r="G11"/>
      <c r="H11"/>
      <c r="I11"/>
      <c r="J11"/>
      <c r="K11"/>
      <c r="L11"/>
      <c r="M11"/>
    </row>
    <row r="12" spans="1:13" s="21" customFormat="1" ht="15" customHeight="1" x14ac:dyDescent="0.25">
      <c r="A12" s="1"/>
      <c r="B12" s="217" t="s">
        <v>64</v>
      </c>
      <c r="C12" s="218">
        <v>1260.249</v>
      </c>
      <c r="D12" s="218">
        <v>1218.818</v>
      </c>
      <c r="E12" s="107"/>
      <c r="F12"/>
      <c r="G12"/>
      <c r="H12"/>
      <c r="I12"/>
      <c r="J12"/>
      <c r="K12"/>
      <c r="L12"/>
      <c r="M12"/>
    </row>
    <row r="13" spans="1:13" s="21" customFormat="1" ht="30" customHeight="1" x14ac:dyDescent="0.25">
      <c r="A13" s="1"/>
      <c r="B13" s="105" t="s">
        <v>87</v>
      </c>
      <c r="C13" s="106"/>
      <c r="D13" s="106"/>
      <c r="E13" s="107"/>
      <c r="F13"/>
      <c r="G13"/>
      <c r="H13"/>
      <c r="I13"/>
      <c r="J13"/>
      <c r="K13"/>
      <c r="L13"/>
      <c r="M13"/>
    </row>
    <row r="14" spans="1:13" s="21" customFormat="1" ht="15" customHeight="1" x14ac:dyDescent="0.25">
      <c r="A14" s="1"/>
      <c r="B14" s="219" t="s">
        <v>89</v>
      </c>
      <c r="C14" s="220">
        <f>1-C15</f>
        <v>0.64914203682685778</v>
      </c>
      <c r="D14" s="220">
        <f>1-D15</f>
        <v>0.60166127235713007</v>
      </c>
      <c r="E14" s="107"/>
      <c r="F14"/>
      <c r="G14"/>
      <c r="H14"/>
      <c r="I14"/>
      <c r="J14"/>
      <c r="K14"/>
      <c r="L14"/>
      <c r="M14"/>
    </row>
    <row r="15" spans="1:13" s="21" customFormat="1" ht="15" customHeight="1" x14ac:dyDescent="0.25">
      <c r="A15" s="1"/>
      <c r="B15" s="142" t="s">
        <v>88</v>
      </c>
      <c r="C15" s="221">
        <v>0.35085796317314222</v>
      </c>
      <c r="D15" s="221">
        <v>0.39833872764286993</v>
      </c>
      <c r="E15" s="107"/>
      <c r="F15"/>
      <c r="G15"/>
      <c r="H15"/>
      <c r="I15"/>
      <c r="J15"/>
      <c r="K15"/>
      <c r="L15"/>
      <c r="M15"/>
    </row>
    <row r="16" spans="1:13" s="21" customFormat="1" ht="15" customHeight="1" x14ac:dyDescent="0.25">
      <c r="A16" s="1"/>
      <c r="B16" s="222" t="s">
        <v>64</v>
      </c>
      <c r="C16" s="218">
        <v>1157.742</v>
      </c>
      <c r="D16" s="218">
        <v>1219.1859999999999</v>
      </c>
      <c r="E16" s="107"/>
      <c r="F16"/>
      <c r="G16"/>
      <c r="H16"/>
      <c r="I16"/>
      <c r="J16"/>
      <c r="K16"/>
      <c r="L16"/>
      <c r="M16"/>
    </row>
    <row r="17" spans="1:19" s="21" customFormat="1" ht="30" customHeight="1" x14ac:dyDescent="0.25">
      <c r="A17" s="1"/>
      <c r="B17" s="105" t="s">
        <v>69</v>
      </c>
      <c r="C17" s="106"/>
      <c r="D17" s="106"/>
      <c r="E17" s="107"/>
      <c r="F17"/>
      <c r="G17"/>
      <c r="H17"/>
      <c r="I17"/>
      <c r="J17"/>
      <c r="K17"/>
      <c r="L17"/>
      <c r="M17"/>
    </row>
    <row r="18" spans="1:19" s="21" customFormat="1" ht="15" customHeight="1" x14ac:dyDescent="0.25">
      <c r="A18" s="1"/>
      <c r="B18" s="219" t="s">
        <v>70</v>
      </c>
      <c r="C18" s="220">
        <v>6.6876434950949165E-2</v>
      </c>
      <c r="D18" s="220">
        <v>0.10855316758313249</v>
      </c>
      <c r="E18" s="107"/>
      <c r="F18" s="107"/>
      <c r="H18" s="86"/>
      <c r="I18" s="92"/>
    </row>
    <row r="19" spans="1:19" s="21" customFormat="1" ht="15" customHeight="1" x14ac:dyDescent="0.25">
      <c r="A19" s="1"/>
      <c r="B19" s="142" t="s">
        <v>71</v>
      </c>
      <c r="C19" s="221">
        <v>8.3314068298812161E-2</v>
      </c>
      <c r="D19" s="221">
        <v>8.1650984197551277E-2</v>
      </c>
      <c r="E19" s="107"/>
      <c r="F19" s="107"/>
      <c r="H19" s="86"/>
      <c r="I19" s="92"/>
    </row>
    <row r="20" spans="1:19" s="21" customFormat="1" ht="15" customHeight="1" x14ac:dyDescent="0.25">
      <c r="A20" s="1"/>
      <c r="B20" s="142" t="s">
        <v>72</v>
      </c>
      <c r="C20" s="221">
        <v>0.84980949675023865</v>
      </c>
      <c r="D20" s="221">
        <v>0.80979584821931627</v>
      </c>
      <c r="E20" s="107"/>
      <c r="F20" s="107"/>
      <c r="H20" s="86"/>
      <c r="I20" s="92"/>
    </row>
    <row r="21" spans="1:19" s="21" customFormat="1" ht="15" customHeight="1" x14ac:dyDescent="0.25">
      <c r="A21" s="1"/>
      <c r="B21" s="222" t="s">
        <v>64</v>
      </c>
      <c r="C21" s="218">
        <v>1133.3140000000001</v>
      </c>
      <c r="D21" s="218">
        <v>1233.5429999999999</v>
      </c>
      <c r="E21" s="107"/>
      <c r="F21" s="107"/>
      <c r="H21" s="86"/>
      <c r="I21" s="92"/>
    </row>
    <row r="22" spans="1:19" s="21" customFormat="1" ht="30" customHeight="1" x14ac:dyDescent="0.25">
      <c r="A22" s="1"/>
      <c r="B22" s="105" t="s">
        <v>73</v>
      </c>
      <c r="C22" s="106"/>
      <c r="D22" s="106"/>
      <c r="E22" s="107"/>
      <c r="F22" s="107"/>
      <c r="H22" s="86"/>
      <c r="I22" s="92"/>
    </row>
    <row r="23" spans="1:19" s="21" customFormat="1" ht="15" customHeight="1" x14ac:dyDescent="0.25">
      <c r="A23" s="1"/>
      <c r="B23" s="219" t="s">
        <v>74</v>
      </c>
      <c r="C23" s="220">
        <v>0.7</v>
      </c>
      <c r="D23" s="220">
        <v>0.61873123220655435</v>
      </c>
      <c r="E23" s="107"/>
      <c r="F23" s="107"/>
      <c r="H23" s="86"/>
      <c r="I23" s="92"/>
    </row>
    <row r="24" spans="1:19" s="21" customFormat="1" ht="15" customHeight="1" x14ac:dyDescent="0.25">
      <c r="A24" s="1"/>
      <c r="B24" s="142" t="s">
        <v>75</v>
      </c>
      <c r="C24" s="221">
        <v>0.24185652334628596</v>
      </c>
      <c r="D24" s="221">
        <v>0.26900609106532397</v>
      </c>
      <c r="E24" s="107"/>
      <c r="F24" s="107"/>
      <c r="H24" s="87"/>
      <c r="I24" s="93"/>
    </row>
    <row r="25" spans="1:19" ht="15" customHeight="1" x14ac:dyDescent="0.25">
      <c r="A25" s="1"/>
      <c r="B25" s="142" t="s">
        <v>76</v>
      </c>
      <c r="C25" s="221">
        <v>6.3828235199621011E-2</v>
      </c>
      <c r="D25" s="221">
        <v>0.11226267672812172</v>
      </c>
      <c r="E25" s="107"/>
      <c r="F25" s="107"/>
      <c r="H25" s="86"/>
      <c r="I25" s="92"/>
    </row>
    <row r="26" spans="1:19" s="21" customFormat="1" ht="15" customHeight="1" x14ac:dyDescent="0.25">
      <c r="A26" s="1"/>
      <c r="B26" s="222" t="s">
        <v>64</v>
      </c>
      <c r="C26" s="218">
        <v>1220.087</v>
      </c>
      <c r="D26" s="218">
        <v>1347.0550000000001</v>
      </c>
      <c r="E26" s="107"/>
      <c r="F26" s="107"/>
      <c r="H26" s="86"/>
      <c r="I26" s="92"/>
    </row>
    <row r="27" spans="1:19" s="21" customFormat="1" ht="30" customHeight="1" x14ac:dyDescent="0.25">
      <c r="A27" s="1"/>
      <c r="B27" s="105" t="s">
        <v>77</v>
      </c>
      <c r="C27" s="106"/>
      <c r="D27" s="106"/>
      <c r="E27" s="107"/>
      <c r="F27" s="107"/>
      <c r="H27" s="86"/>
      <c r="I27" s="92"/>
      <c r="J27"/>
      <c r="K27"/>
      <c r="L27"/>
      <c r="M27"/>
      <c r="N27"/>
      <c r="O27"/>
      <c r="P27"/>
      <c r="Q27"/>
      <c r="R27"/>
      <c r="S27"/>
    </row>
    <row r="28" spans="1:19" s="21" customFormat="1" ht="15" customHeight="1" x14ac:dyDescent="0.25">
      <c r="A28" s="1"/>
      <c r="B28" s="219" t="s">
        <v>78</v>
      </c>
      <c r="C28" s="220">
        <v>0.65541235524882357</v>
      </c>
      <c r="D28" s="220">
        <v>0.61967638858271146</v>
      </c>
      <c r="E28" s="107"/>
      <c r="F28" s="107"/>
      <c r="H28" s="86"/>
      <c r="I28" s="92"/>
      <c r="J28"/>
      <c r="K28"/>
      <c r="L28"/>
      <c r="M28"/>
      <c r="N28"/>
      <c r="O28"/>
      <c r="P28"/>
      <c r="Q28"/>
      <c r="R28"/>
      <c r="S28"/>
    </row>
    <row r="29" spans="1:19" s="21" customFormat="1" ht="15" customHeight="1" x14ac:dyDescent="0.25">
      <c r="A29" s="1"/>
      <c r="B29" s="142" t="s">
        <v>79</v>
      </c>
      <c r="C29" s="221">
        <v>5.4921199808852808E-2</v>
      </c>
      <c r="D29" s="221">
        <v>6.0645098919513141E-2</v>
      </c>
      <c r="E29" s="107"/>
      <c r="F29" s="107"/>
      <c r="H29" s="86"/>
      <c r="I29" s="92"/>
      <c r="J29"/>
      <c r="K29"/>
      <c r="L29"/>
      <c r="M29"/>
      <c r="N29"/>
      <c r="O29"/>
      <c r="P29"/>
      <c r="Q29"/>
      <c r="R29"/>
      <c r="S29"/>
    </row>
    <row r="30" spans="1:19" s="21" customFormat="1" ht="15" customHeight="1" x14ac:dyDescent="0.25">
      <c r="A30" s="1"/>
      <c r="B30" s="142" t="s">
        <v>80</v>
      </c>
      <c r="C30" s="221">
        <v>0.28966644494232363</v>
      </c>
      <c r="D30" s="221">
        <v>0.3196785124977754</v>
      </c>
      <c r="E30" s="107"/>
      <c r="F30" s="107"/>
      <c r="H30" s="86"/>
      <c r="I30" s="92"/>
      <c r="J30"/>
      <c r="K30"/>
      <c r="L30"/>
      <c r="M30"/>
      <c r="N30"/>
      <c r="O30"/>
      <c r="P30"/>
      <c r="Q30"/>
      <c r="R30"/>
      <c r="S30"/>
    </row>
    <row r="31" spans="1:19" s="21" customFormat="1" ht="15" customHeight="1" x14ac:dyDescent="0.25">
      <c r="A31" s="1"/>
      <c r="B31" s="222" t="s">
        <v>64</v>
      </c>
      <c r="C31" s="218">
        <v>1249.299</v>
      </c>
      <c r="D31" s="218">
        <v>1365.403</v>
      </c>
      <c r="E31" s="107"/>
      <c r="F31" s="107"/>
      <c r="H31" s="86"/>
      <c r="I31" s="92"/>
      <c r="J31"/>
      <c r="K31"/>
      <c r="L31"/>
      <c r="M31"/>
      <c r="N31"/>
      <c r="O31"/>
      <c r="P31"/>
      <c r="Q31"/>
      <c r="R31"/>
      <c r="S31"/>
    </row>
    <row r="32" spans="1:19" s="21" customFormat="1" ht="30" customHeight="1" x14ac:dyDescent="0.25">
      <c r="A32" s="1"/>
      <c r="B32" s="109" t="s">
        <v>82</v>
      </c>
      <c r="C32" s="110"/>
      <c r="D32" s="110"/>
      <c r="E32" s="107"/>
      <c r="F32" s="107"/>
      <c r="H32" s="86"/>
      <c r="I32" s="92"/>
      <c r="J32"/>
      <c r="K32"/>
      <c r="L32"/>
      <c r="M32"/>
      <c r="N32"/>
      <c r="O32"/>
      <c r="P32"/>
      <c r="Q32"/>
      <c r="R32"/>
      <c r="S32"/>
    </row>
    <row r="33" spans="1:19" s="21" customFormat="1" ht="15" customHeight="1" x14ac:dyDescent="0.25">
      <c r="A33" s="1"/>
      <c r="B33" s="219" t="s">
        <v>83</v>
      </c>
      <c r="C33" s="220">
        <v>0.20799999999999996</v>
      </c>
      <c r="D33" s="220">
        <v>0.1863470079388084</v>
      </c>
      <c r="E33" s="107"/>
      <c r="F33" s="107"/>
      <c r="H33" s="86"/>
      <c r="I33" s="92"/>
      <c r="J33"/>
      <c r="K33"/>
      <c r="L33"/>
      <c r="M33"/>
      <c r="N33"/>
      <c r="O33"/>
      <c r="P33"/>
      <c r="Q33"/>
      <c r="R33"/>
      <c r="S33"/>
    </row>
    <row r="34" spans="1:19" s="21" customFormat="1" ht="15" customHeight="1" x14ac:dyDescent="0.25">
      <c r="A34" s="1"/>
      <c r="B34" s="142" t="s">
        <v>85</v>
      </c>
      <c r="C34" s="221">
        <v>0.64200000000000002</v>
      </c>
      <c r="D34" s="221">
        <v>0.58458560629060241</v>
      </c>
      <c r="E34" s="107"/>
      <c r="F34" s="107"/>
      <c r="H34" s="86"/>
      <c r="I34" s="92"/>
      <c r="J34"/>
      <c r="K34"/>
      <c r="L34"/>
      <c r="M34"/>
      <c r="N34"/>
      <c r="O34"/>
      <c r="P34"/>
      <c r="Q34"/>
      <c r="R34"/>
      <c r="S34"/>
    </row>
    <row r="35" spans="1:19" s="21" customFormat="1" ht="15" customHeight="1" x14ac:dyDescent="0.25">
      <c r="A35" s="1"/>
      <c r="B35" s="142" t="s">
        <v>84</v>
      </c>
      <c r="C35" s="221">
        <v>0.15</v>
      </c>
      <c r="D35" s="221">
        <v>0.22906738577058922</v>
      </c>
      <c r="E35" s="107"/>
      <c r="F35" s="107"/>
      <c r="H35" s="86"/>
      <c r="I35" s="92"/>
      <c r="J35"/>
      <c r="K35"/>
      <c r="L35"/>
      <c r="M35"/>
      <c r="N35"/>
      <c r="O35"/>
      <c r="P35"/>
      <c r="Q35"/>
      <c r="R35"/>
      <c r="S35"/>
    </row>
    <row r="36" spans="1:19" s="21" customFormat="1" ht="15" customHeight="1" thickBot="1" x14ac:dyDescent="0.3">
      <c r="A36" s="1"/>
      <c r="B36" s="149" t="s">
        <v>64</v>
      </c>
      <c r="C36" s="223">
        <v>576.99099999999999</v>
      </c>
      <c r="D36" s="223">
        <v>727.94299999999998</v>
      </c>
      <c r="E36" s="107"/>
      <c r="F36" s="107"/>
      <c r="H36" s="86"/>
      <c r="I36" s="92"/>
      <c r="J36"/>
      <c r="K36"/>
      <c r="L36"/>
      <c r="M36"/>
      <c r="N36"/>
      <c r="O36"/>
      <c r="P36"/>
      <c r="Q36"/>
      <c r="R36"/>
      <c r="S36"/>
    </row>
    <row r="37" spans="1:19" s="21" customFormat="1" ht="15" customHeight="1" x14ac:dyDescent="0.25">
      <c r="A37" s="1"/>
      <c r="B37" s="2"/>
      <c r="C37" s="108"/>
      <c r="D37" s="108"/>
      <c r="E37" s="107"/>
      <c r="F37" s="107"/>
      <c r="H37" s="86"/>
      <c r="I37" s="92"/>
      <c r="J37"/>
      <c r="K37"/>
      <c r="L37"/>
      <c r="M37"/>
      <c r="N37"/>
      <c r="O37"/>
      <c r="P37"/>
      <c r="Q37"/>
      <c r="R37"/>
      <c r="S37"/>
    </row>
    <row r="38" spans="1:19" s="21" customFormat="1" ht="45" customHeight="1" x14ac:dyDescent="0.25">
      <c r="A38" s="51" t="s">
        <v>8</v>
      </c>
      <c r="B38" s="307" t="s">
        <v>90</v>
      </c>
      <c r="C38" s="356"/>
      <c r="D38" s="356"/>
      <c r="E38" s="107"/>
      <c r="F38" s="107"/>
      <c r="H38" s="86"/>
      <c r="I38" s="92"/>
      <c r="J38"/>
      <c r="K38"/>
      <c r="L38"/>
      <c r="M38"/>
      <c r="N38"/>
      <c r="O38"/>
      <c r="P38"/>
      <c r="Q38"/>
      <c r="R38"/>
      <c r="S38"/>
    </row>
    <row r="39" spans="1:19" s="21" customFormat="1" ht="30" customHeight="1" x14ac:dyDescent="0.25">
      <c r="A39" s="29" t="s">
        <v>9</v>
      </c>
      <c r="B39" s="357" t="s">
        <v>86</v>
      </c>
      <c r="C39" s="356"/>
      <c r="D39" s="356"/>
      <c r="E39" s="107"/>
      <c r="F39" s="107"/>
      <c r="H39" s="86"/>
      <c r="I39" s="92"/>
    </row>
    <row r="40" spans="1:19" s="140" customFormat="1" ht="15" customHeight="1" x14ac:dyDescent="0.25">
      <c r="A40" s="3" t="s">
        <v>7</v>
      </c>
      <c r="B40" s="295" t="s">
        <v>188</v>
      </c>
      <c r="C40" s="296"/>
    </row>
    <row r="41" spans="1:19" s="140" customFormat="1" ht="15" customHeight="1" x14ac:dyDescent="0.25">
      <c r="A41" s="268" t="s">
        <v>1</v>
      </c>
      <c r="B41" s="297" t="s">
        <v>187</v>
      </c>
      <c r="C41" s="297"/>
      <c r="D41" s="297"/>
      <c r="E41" s="262"/>
      <c r="F41" s="262"/>
      <c r="G41" s="262"/>
      <c r="H41" s="269"/>
    </row>
    <row r="42" spans="1:19" s="21" customFormat="1" ht="15" customHeight="1" x14ac:dyDescent="0.25">
      <c r="C42" s="107"/>
      <c r="D42" s="107"/>
      <c r="E42" s="107"/>
      <c r="F42" s="107"/>
      <c r="H42" s="86"/>
      <c r="I42" s="92"/>
    </row>
    <row r="43" spans="1:19" s="21" customFormat="1" ht="15" customHeight="1" x14ac:dyDescent="0.25">
      <c r="C43" s="107"/>
      <c r="D43" s="107"/>
      <c r="E43" s="107"/>
      <c r="F43" s="107"/>
      <c r="H43" s="86"/>
      <c r="I43" s="92"/>
    </row>
    <row r="44" spans="1:19" s="21" customFormat="1" ht="15" customHeight="1" x14ac:dyDescent="0.25">
      <c r="C44" s="107"/>
      <c r="D44" s="107"/>
      <c r="E44" s="107"/>
      <c r="F44" s="107"/>
      <c r="H44" s="86"/>
      <c r="I44" s="92"/>
    </row>
    <row r="45" spans="1:19" s="21" customFormat="1" ht="15" customHeight="1" x14ac:dyDescent="0.25">
      <c r="C45" s="107"/>
      <c r="D45" s="107"/>
      <c r="E45" s="107"/>
      <c r="F45" s="107"/>
      <c r="H45" s="87"/>
      <c r="I45" s="92"/>
    </row>
    <row r="46" spans="1:19" s="21" customFormat="1" ht="15" customHeight="1" x14ac:dyDescent="0.25">
      <c r="C46" s="107"/>
      <c r="D46" s="107"/>
      <c r="E46" s="107"/>
      <c r="F46" s="107"/>
      <c r="H46" s="85"/>
      <c r="I46" s="93"/>
    </row>
    <row r="47" spans="1:19" ht="15" customHeight="1" x14ac:dyDescent="0.25">
      <c r="A47" s="21"/>
      <c r="B47" s="21"/>
      <c r="C47" s="107"/>
      <c r="D47" s="107"/>
      <c r="E47" s="107"/>
      <c r="F47" s="107"/>
      <c r="G47" s="21"/>
      <c r="H47" s="85"/>
      <c r="I47" s="91"/>
    </row>
    <row r="48" spans="1:19" s="22" customFormat="1" ht="15" customHeight="1" x14ac:dyDescent="0.25">
      <c r="A48" s="21"/>
      <c r="B48" s="21"/>
      <c r="C48" s="107"/>
      <c r="D48" s="107"/>
      <c r="E48" s="107"/>
      <c r="F48" s="107"/>
      <c r="H48" s="85"/>
      <c r="I48" s="91"/>
    </row>
    <row r="49" spans="1:9" s="22" customFormat="1" ht="15" customHeight="1" x14ac:dyDescent="0.25">
      <c r="A49" s="21"/>
      <c r="B49" s="21"/>
      <c r="C49" s="67"/>
      <c r="D49" s="67"/>
      <c r="E49" s="67"/>
      <c r="H49" s="87"/>
      <c r="I49" s="91"/>
    </row>
    <row r="50" spans="1:9" s="22" customFormat="1" ht="15" customHeight="1" x14ac:dyDescent="0.25">
      <c r="A50" s="21"/>
      <c r="B50" s="21"/>
      <c r="C50" s="98"/>
      <c r="D50" s="98"/>
      <c r="E50" s="98"/>
      <c r="H50" s="87"/>
      <c r="I50" s="93"/>
    </row>
    <row r="51" spans="1:9" ht="15" customHeight="1" x14ac:dyDescent="0.25">
      <c r="C51" s="21"/>
      <c r="D51" s="21"/>
      <c r="E51" s="21"/>
      <c r="F51" s="21"/>
      <c r="G51" s="21"/>
    </row>
    <row r="52" spans="1:9" ht="15" customHeight="1" x14ac:dyDescent="0.25">
      <c r="C52" s="21"/>
      <c r="D52" s="21"/>
      <c r="E52" s="21"/>
      <c r="F52" s="21"/>
      <c r="G52" s="21"/>
    </row>
    <row r="53" spans="1:9" ht="15" customHeight="1" x14ac:dyDescent="0.25">
      <c r="C53" s="21"/>
      <c r="D53" s="21"/>
      <c r="E53" s="21"/>
      <c r="F53" s="21"/>
      <c r="G53" s="21"/>
    </row>
    <row r="54" spans="1:9" ht="15" customHeight="1" x14ac:dyDescent="0.25">
      <c r="C54" s="21"/>
      <c r="D54" s="21"/>
      <c r="E54" s="21"/>
      <c r="F54" s="21"/>
      <c r="G54" s="21"/>
    </row>
    <row r="55" spans="1:9" ht="15" customHeight="1" x14ac:dyDescent="0.25">
      <c r="C55" s="21"/>
      <c r="D55" s="21"/>
      <c r="E55" s="21"/>
      <c r="F55" s="21"/>
      <c r="G55" s="21"/>
    </row>
    <row r="56" spans="1:9" ht="15" customHeight="1" x14ac:dyDescent="0.25">
      <c r="C56" s="21"/>
      <c r="D56" s="21"/>
      <c r="E56" s="21"/>
      <c r="F56" s="21"/>
      <c r="G56" s="21"/>
    </row>
    <row r="57" spans="1:9" ht="15" customHeight="1" x14ac:dyDescent="0.25">
      <c r="C57" s="21"/>
      <c r="D57" s="21"/>
      <c r="E57" s="21"/>
      <c r="F57" s="21"/>
      <c r="G57" s="21"/>
    </row>
    <row r="58" spans="1:9" ht="15" customHeight="1" x14ac:dyDescent="0.25">
      <c r="C58" s="21"/>
      <c r="D58" s="21"/>
      <c r="E58" s="21"/>
      <c r="F58" s="21"/>
      <c r="G58" s="21"/>
    </row>
    <row r="59" spans="1:9" ht="15" customHeight="1" x14ac:dyDescent="0.25">
      <c r="C59" s="21"/>
      <c r="D59" s="21"/>
      <c r="E59" s="21"/>
      <c r="F59" s="21"/>
      <c r="G59" s="21"/>
    </row>
    <row r="60" spans="1:9" ht="15" customHeight="1" x14ac:dyDescent="0.25"/>
    <row r="61" spans="1:9" ht="15" customHeight="1" x14ac:dyDescent="0.25"/>
  </sheetData>
  <sortState xmlns:xlrd2="http://schemas.microsoft.com/office/spreadsheetml/2017/richdata2" ref="B5:E35">
    <sortCondition ref="B5:B35"/>
  </sortState>
  <customSheetViews>
    <customSheetView guid="{B544136C-407E-43E6-9B24-EBD70BB50554}" showGridLines="0" topLeftCell="A24">
      <selection activeCell="B41" sqref="B41:D41"/>
      <pageMargins left="0.7" right="0.7" top="0.75" bottom="0.75" header="0.3" footer="0.3"/>
      <pageSetup paperSize="9" orientation="portrait" horizontalDpi="4294967293" verticalDpi="0" r:id="rId1"/>
    </customSheetView>
    <customSheetView guid="{0736B1FA-9E06-4CE7-B68A-C3C39CCEF01C}" showGridLines="0">
      <selection activeCell="E6" sqref="E6"/>
      <pageMargins left="0.7" right="0.7" top="0.75" bottom="0.75" header="0.3" footer="0.3"/>
      <pageSetup paperSize="9" orientation="portrait" horizontalDpi="4294967293" verticalDpi="0" r:id="rId2"/>
    </customSheetView>
    <customSheetView guid="{DC35590C-2B94-4904-B7EE-424B7FEB2A9E}" showGridLines="0" topLeftCell="A24">
      <selection activeCell="B41" sqref="B41:D41"/>
      <pageMargins left="0.7" right="0.7" top="0.75" bottom="0.75" header="0.3" footer="0.3"/>
      <pageSetup paperSize="9" orientation="portrait" horizontalDpi="4294967293" verticalDpi="0" r:id="rId3"/>
    </customSheetView>
  </customSheetViews>
  <mergeCells count="5">
    <mergeCell ref="B2:D2"/>
    <mergeCell ref="B38:D38"/>
    <mergeCell ref="B39:D39"/>
    <mergeCell ref="B40:C40"/>
    <mergeCell ref="B41:D41"/>
  </mergeCells>
  <hyperlinks>
    <hyperlink ref="C1" location="Índice!A1" display="[índice Ç]" xr:uid="{00000000-0004-0000-0500-000000000000}"/>
    <hyperlink ref="B41" r:id="rId4" display="http://www.observatorioemigracao.pt/np4/8218" xr:uid="{840154A1-AB44-4BEE-BD55-E449B13FADB6}"/>
    <hyperlink ref="B41:C41" r:id="rId5" display="ttp://www.observatorioemigracao.pt/np4/8218" xr:uid="{5130CB12-882F-40F6-97C1-4BDEE269561D}"/>
    <hyperlink ref="B41:D41" r:id="rId6" display="http://www.observatorioemigracao.pt/np4/10517" xr:uid="{38639D9A-39D6-4FA6-980C-37C249C05D9B}"/>
  </hyperlinks>
  <pageMargins left="0.7" right="0.7" top="0.75" bottom="0.75" header="0.3" footer="0.3"/>
  <pageSetup paperSize="9" orientation="portrait" horizontalDpi="4294967293" verticalDpi="0"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7"/>
  <sheetViews>
    <sheetView showGridLines="0" zoomScaleNormal="100" workbookViewId="0">
      <selection activeCell="C33" activeCellId="4" sqref="C17 C18 C20 C30 C33"/>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16384" width="9.140625" style="21"/>
  </cols>
  <sheetData>
    <row r="1" spans="1:6" s="22" customFormat="1" ht="30" customHeight="1" x14ac:dyDescent="0.25">
      <c r="A1" s="24" t="s">
        <v>0</v>
      </c>
      <c r="B1" s="62"/>
      <c r="C1" s="36" t="s">
        <v>103</v>
      </c>
      <c r="D1" s="36"/>
    </row>
    <row r="2" spans="1:6" s="22" customFormat="1" ht="45" customHeight="1" thickBot="1" x14ac:dyDescent="0.3">
      <c r="B2" s="309" t="s">
        <v>113</v>
      </c>
      <c r="C2" s="358"/>
      <c r="D2" s="358"/>
    </row>
    <row r="3" spans="1:6" s="22" customFormat="1" ht="45" customHeight="1" x14ac:dyDescent="0.25">
      <c r="B3" s="45" t="s">
        <v>4</v>
      </c>
      <c r="C3" s="54" t="s">
        <v>17</v>
      </c>
      <c r="D3" s="54" t="s">
        <v>56</v>
      </c>
    </row>
    <row r="4" spans="1:6" ht="15" customHeight="1" x14ac:dyDescent="0.25">
      <c r="A4"/>
      <c r="B4" s="224">
        <v>1</v>
      </c>
      <c r="C4" s="225" t="s">
        <v>189</v>
      </c>
      <c r="D4" s="226">
        <v>18.533844999999999</v>
      </c>
    </row>
    <row r="5" spans="1:6" ht="15" customHeight="1" x14ac:dyDescent="0.25">
      <c r="A5"/>
      <c r="B5" s="227">
        <v>2</v>
      </c>
      <c r="C5" s="142" t="s">
        <v>115</v>
      </c>
      <c r="D5" s="228">
        <v>11.701619000000001</v>
      </c>
    </row>
    <row r="6" spans="1:6" ht="15" customHeight="1" x14ac:dyDescent="0.25">
      <c r="A6"/>
      <c r="B6" s="227">
        <v>3</v>
      </c>
      <c r="C6" s="142" t="s">
        <v>190</v>
      </c>
      <c r="D6" s="228">
        <v>11.596529</v>
      </c>
    </row>
    <row r="7" spans="1:6" ht="15" customHeight="1" x14ac:dyDescent="0.25">
      <c r="A7"/>
      <c r="B7" s="227">
        <v>4</v>
      </c>
      <c r="C7" s="142" t="s">
        <v>139</v>
      </c>
      <c r="D7" s="228">
        <v>9.7692160000000001</v>
      </c>
    </row>
    <row r="8" spans="1:6" ht="15" customHeight="1" x14ac:dyDescent="0.25">
      <c r="A8"/>
      <c r="B8" s="227">
        <v>5</v>
      </c>
      <c r="C8" s="142" t="s">
        <v>191</v>
      </c>
      <c r="D8" s="228">
        <v>9.1340939999999993</v>
      </c>
    </row>
    <row r="9" spans="1:6" ht="15" customHeight="1" x14ac:dyDescent="0.25">
      <c r="A9"/>
      <c r="B9" s="227">
        <v>6</v>
      </c>
      <c r="C9" s="142" t="s">
        <v>192</v>
      </c>
      <c r="D9" s="228">
        <v>8.9275230000000008</v>
      </c>
    </row>
    <row r="10" spans="1:6" ht="15" customHeight="1" x14ac:dyDescent="0.25">
      <c r="A10"/>
      <c r="B10" s="227">
        <v>7</v>
      </c>
      <c r="C10" s="142" t="s">
        <v>116</v>
      </c>
      <c r="D10" s="228">
        <v>8.7069469999999995</v>
      </c>
    </row>
    <row r="11" spans="1:6" ht="15" customHeight="1" x14ac:dyDescent="0.25">
      <c r="A11"/>
      <c r="B11" s="227">
        <v>8</v>
      </c>
      <c r="C11" s="142" t="s">
        <v>193</v>
      </c>
      <c r="D11" s="228">
        <v>8.3285140000000002</v>
      </c>
    </row>
    <row r="12" spans="1:6" ht="15" customHeight="1" x14ac:dyDescent="0.25">
      <c r="A12"/>
      <c r="B12" s="227">
        <v>9</v>
      </c>
      <c r="C12" s="142" t="s">
        <v>142</v>
      </c>
      <c r="D12" s="228">
        <v>7.528994</v>
      </c>
    </row>
    <row r="13" spans="1:6" ht="15" customHeight="1" x14ac:dyDescent="0.25">
      <c r="A13"/>
      <c r="B13" s="227">
        <v>10</v>
      </c>
      <c r="C13" s="142" t="s">
        <v>194</v>
      </c>
      <c r="D13" s="228">
        <v>6.9883829999999998</v>
      </c>
      <c r="F13"/>
    </row>
    <row r="14" spans="1:6" ht="15" customHeight="1" x14ac:dyDescent="0.25">
      <c r="A14"/>
      <c r="B14" s="227">
        <v>11</v>
      </c>
      <c r="C14" s="142" t="s">
        <v>195</v>
      </c>
      <c r="D14" s="228">
        <v>6.915057</v>
      </c>
    </row>
    <row r="15" spans="1:6" ht="15" customHeight="1" x14ac:dyDescent="0.25">
      <c r="A15"/>
      <c r="B15" s="227">
        <v>12</v>
      </c>
      <c r="C15" s="142" t="s">
        <v>196</v>
      </c>
      <c r="D15" s="228">
        <v>4.8200019999999997</v>
      </c>
      <c r="F15"/>
    </row>
    <row r="16" spans="1:6" ht="15" customHeight="1" x14ac:dyDescent="0.25">
      <c r="A16"/>
      <c r="B16" s="227">
        <v>13</v>
      </c>
      <c r="C16" s="142" t="s">
        <v>20</v>
      </c>
      <c r="D16" s="228">
        <v>4.8049439999999999</v>
      </c>
    </row>
    <row r="17" spans="1:6" ht="15" customHeight="1" x14ac:dyDescent="0.25">
      <c r="A17"/>
      <c r="B17" s="227">
        <v>14</v>
      </c>
      <c r="C17" s="142" t="s">
        <v>26</v>
      </c>
      <c r="D17" s="228">
        <v>4.5838190000000001</v>
      </c>
    </row>
    <row r="18" spans="1:6" ht="15" customHeight="1" x14ac:dyDescent="0.25">
      <c r="A18"/>
      <c r="B18" s="227">
        <v>15</v>
      </c>
      <c r="C18" s="142" t="s">
        <v>44</v>
      </c>
      <c r="D18" s="228">
        <v>4.5726129999999996</v>
      </c>
    </row>
    <row r="19" spans="1:6" ht="15" customHeight="1" x14ac:dyDescent="0.25">
      <c r="A19"/>
      <c r="B19" s="227">
        <v>16</v>
      </c>
      <c r="C19" s="142" t="s">
        <v>197</v>
      </c>
      <c r="D19" s="228">
        <v>4.320462</v>
      </c>
    </row>
    <row r="20" spans="1:6" ht="15" customHeight="1" x14ac:dyDescent="0.25">
      <c r="A20"/>
      <c r="B20" s="227">
        <v>17</v>
      </c>
      <c r="C20" s="142" t="s">
        <v>24</v>
      </c>
      <c r="D20" s="228">
        <v>4.2972330000000003</v>
      </c>
      <c r="F20"/>
    </row>
    <row r="21" spans="1:6" ht="15" customHeight="1" x14ac:dyDescent="0.25">
      <c r="A21"/>
      <c r="B21" s="227">
        <v>18</v>
      </c>
      <c r="C21" s="142" t="s">
        <v>198</v>
      </c>
      <c r="D21" s="228">
        <v>4.2332479999999997</v>
      </c>
    </row>
    <row r="22" spans="1:6" ht="15" customHeight="1" x14ac:dyDescent="0.25">
      <c r="A22"/>
      <c r="B22" s="227">
        <v>19</v>
      </c>
      <c r="C22" s="142" t="s">
        <v>199</v>
      </c>
      <c r="D22" s="228">
        <v>3.7866029999999999</v>
      </c>
    </row>
    <row r="23" spans="1:6" ht="15" customHeight="1" x14ac:dyDescent="0.25">
      <c r="A23"/>
      <c r="B23" s="227">
        <v>20</v>
      </c>
      <c r="C23" s="142" t="s">
        <v>200</v>
      </c>
      <c r="D23" s="228">
        <v>3.7451479999999999</v>
      </c>
    </row>
    <row r="24" spans="1:6" ht="15" customHeight="1" x14ac:dyDescent="0.25">
      <c r="A24"/>
      <c r="B24" s="227">
        <v>21</v>
      </c>
      <c r="C24" s="142" t="s">
        <v>201</v>
      </c>
      <c r="D24" s="228">
        <v>3.6935370000000001</v>
      </c>
      <c r="F24"/>
    </row>
    <row r="25" spans="1:6" ht="15" customHeight="1" x14ac:dyDescent="0.25">
      <c r="A25"/>
      <c r="B25" s="227">
        <v>22</v>
      </c>
      <c r="C25" s="142" t="s">
        <v>202</v>
      </c>
      <c r="D25" s="228">
        <v>3.6522380000000001</v>
      </c>
    </row>
    <row r="26" spans="1:6" ht="15" customHeight="1" x14ac:dyDescent="0.25">
      <c r="A26"/>
      <c r="B26" s="227">
        <v>23</v>
      </c>
      <c r="C26" s="142" t="s">
        <v>203</v>
      </c>
      <c r="D26" s="228">
        <v>3.6278290000000002</v>
      </c>
      <c r="F26"/>
    </row>
    <row r="27" spans="1:6" ht="15" customHeight="1" x14ac:dyDescent="0.25">
      <c r="A27"/>
      <c r="B27" s="227">
        <v>24</v>
      </c>
      <c r="C27" s="142" t="s">
        <v>204</v>
      </c>
      <c r="D27" s="228">
        <v>3.1869990000000001</v>
      </c>
    </row>
    <row r="28" spans="1:6" ht="15" customHeight="1" x14ac:dyDescent="0.25">
      <c r="A28"/>
      <c r="B28" s="227">
        <v>25</v>
      </c>
      <c r="C28" s="142" t="s">
        <v>137</v>
      </c>
      <c r="D28" s="228">
        <v>3.1688360000000002</v>
      </c>
      <c r="F28"/>
    </row>
    <row r="29" spans="1:6" ht="15" customHeight="1" x14ac:dyDescent="0.25">
      <c r="A29"/>
      <c r="B29" s="227">
        <v>26</v>
      </c>
      <c r="C29" s="142" t="s">
        <v>205</v>
      </c>
      <c r="D29" s="228">
        <v>3.1303369999999999</v>
      </c>
      <c r="F29"/>
    </row>
    <row r="30" spans="1:6" ht="15" customHeight="1" x14ac:dyDescent="0.25">
      <c r="A30"/>
      <c r="B30" s="227">
        <v>27</v>
      </c>
      <c r="C30" s="142" t="s">
        <v>41</v>
      </c>
      <c r="D30" s="228">
        <v>2.9414440000000002</v>
      </c>
    </row>
    <row r="31" spans="1:6" ht="15" customHeight="1" x14ac:dyDescent="0.25">
      <c r="A31"/>
      <c r="B31" s="227">
        <v>28</v>
      </c>
      <c r="C31" s="142" t="s">
        <v>206</v>
      </c>
      <c r="D31" s="228">
        <v>2.7965719999999998</v>
      </c>
      <c r="F31"/>
    </row>
    <row r="32" spans="1:6" ht="15" customHeight="1" x14ac:dyDescent="0.25">
      <c r="A32"/>
      <c r="B32" s="227">
        <v>29</v>
      </c>
      <c r="C32" s="142" t="s">
        <v>117</v>
      </c>
      <c r="D32" s="228">
        <v>2.6371950000000002</v>
      </c>
    </row>
    <row r="33" spans="1:6" ht="15" customHeight="1" x14ac:dyDescent="0.25">
      <c r="A33"/>
      <c r="B33" s="279">
        <v>30</v>
      </c>
      <c r="C33" s="280" t="s">
        <v>22</v>
      </c>
      <c r="D33" s="281">
        <v>2.547158</v>
      </c>
    </row>
    <row r="34" spans="1:6" ht="15" customHeight="1" x14ac:dyDescent="0.25">
      <c r="A34"/>
      <c r="B34" s="279">
        <v>31</v>
      </c>
      <c r="C34" s="280" t="s">
        <v>207</v>
      </c>
      <c r="D34" s="281">
        <v>2.480734</v>
      </c>
    </row>
    <row r="35" spans="1:6" ht="15" customHeight="1" x14ac:dyDescent="0.25">
      <c r="A35"/>
      <c r="B35" s="279">
        <v>32</v>
      </c>
      <c r="C35" s="280" t="s">
        <v>208</v>
      </c>
      <c r="D35" s="281">
        <v>2.433875</v>
      </c>
    </row>
    <row r="36" spans="1:6" ht="15" customHeight="1" x14ac:dyDescent="0.25">
      <c r="A36"/>
      <c r="B36" s="279">
        <v>33</v>
      </c>
      <c r="C36" s="280" t="s">
        <v>209</v>
      </c>
      <c r="D36" s="281">
        <v>2.3130280000000001</v>
      </c>
    </row>
    <row r="37" spans="1:6" ht="15" customHeight="1" x14ac:dyDescent="0.25">
      <c r="A37"/>
      <c r="B37" s="279">
        <v>34</v>
      </c>
      <c r="C37" s="280" t="s">
        <v>25</v>
      </c>
      <c r="D37" s="281">
        <v>2.1943250000000001</v>
      </c>
    </row>
    <row r="38" spans="1:6" ht="15" customHeight="1" x14ac:dyDescent="0.25">
      <c r="A38"/>
      <c r="B38" s="279">
        <v>35</v>
      </c>
      <c r="C38" s="280" t="s">
        <v>210</v>
      </c>
      <c r="D38" s="281">
        <v>2.1144799999999999</v>
      </c>
      <c r="F38"/>
    </row>
    <row r="39" spans="1:6" ht="15" customHeight="1" x14ac:dyDescent="0.25">
      <c r="A39"/>
      <c r="B39" s="371">
        <v>36</v>
      </c>
      <c r="C39" s="372" t="s">
        <v>211</v>
      </c>
      <c r="D39" s="373">
        <v>2.0973869999999999</v>
      </c>
    </row>
    <row r="40" spans="1:6" ht="15" customHeight="1" x14ac:dyDescent="0.25">
      <c r="A40"/>
      <c r="B40" s="227">
        <v>37</v>
      </c>
      <c r="C40" s="142" t="s">
        <v>212</v>
      </c>
      <c r="D40" s="228">
        <v>2.094265</v>
      </c>
    </row>
    <row r="41" spans="1:6" ht="15" customHeight="1" x14ac:dyDescent="0.25">
      <c r="A41"/>
      <c r="B41" s="227">
        <v>38</v>
      </c>
      <c r="C41" s="142" t="s">
        <v>118</v>
      </c>
      <c r="D41" s="228">
        <v>2.0500500000000001</v>
      </c>
      <c r="F41"/>
    </row>
    <row r="42" spans="1:6" ht="15" customHeight="1" x14ac:dyDescent="0.25">
      <c r="A42"/>
      <c r="B42" s="227">
        <v>39</v>
      </c>
      <c r="C42" s="142" t="s">
        <v>213</v>
      </c>
      <c r="D42" s="228">
        <v>2.0304730000000002</v>
      </c>
    </row>
    <row r="43" spans="1:6" ht="15" customHeight="1" x14ac:dyDescent="0.25">
      <c r="A43"/>
      <c r="B43" s="227">
        <v>40</v>
      </c>
      <c r="C43" s="142" t="s">
        <v>119</v>
      </c>
      <c r="D43" s="228">
        <v>2.0176919999999998</v>
      </c>
      <c r="F43"/>
    </row>
    <row r="44" spans="1:6" ht="15" customHeight="1" x14ac:dyDescent="0.25">
      <c r="A44"/>
      <c r="B44" s="227">
        <v>41</v>
      </c>
      <c r="C44" s="142" t="s">
        <v>130</v>
      </c>
      <c r="D44" s="228">
        <v>1.948223</v>
      </c>
    </row>
    <row r="45" spans="1:6" ht="15" customHeight="1" x14ac:dyDescent="0.25">
      <c r="A45"/>
      <c r="B45" s="227">
        <v>42</v>
      </c>
      <c r="C45" s="142" t="s">
        <v>214</v>
      </c>
      <c r="D45" s="228">
        <v>1.935594</v>
      </c>
      <c r="F45"/>
    </row>
    <row r="46" spans="1:6" ht="15" customHeight="1" x14ac:dyDescent="0.25">
      <c r="A46"/>
      <c r="B46" s="227">
        <v>43</v>
      </c>
      <c r="C46" s="142" t="s">
        <v>144</v>
      </c>
      <c r="D46" s="228">
        <v>1.9171530000000001</v>
      </c>
      <c r="F46"/>
    </row>
    <row r="47" spans="1:6" ht="15" customHeight="1" x14ac:dyDescent="0.25">
      <c r="A47"/>
      <c r="B47" s="227">
        <v>44</v>
      </c>
      <c r="C47" s="142" t="s">
        <v>120</v>
      </c>
      <c r="D47" s="228">
        <v>1.879613</v>
      </c>
    </row>
    <row r="48" spans="1:6" ht="15" customHeight="1" x14ac:dyDescent="0.25">
      <c r="A48"/>
      <c r="B48" s="279">
        <v>45</v>
      </c>
      <c r="C48" s="280" t="s">
        <v>121</v>
      </c>
      <c r="D48" s="281">
        <v>1.83467</v>
      </c>
    </row>
    <row r="49" spans="1:10" ht="15" customHeight="1" x14ac:dyDescent="0.25">
      <c r="A49"/>
      <c r="B49" s="229">
        <v>46</v>
      </c>
      <c r="C49" s="230" t="s">
        <v>3</v>
      </c>
      <c r="D49" s="231">
        <v>1.7991790000000001</v>
      </c>
    </row>
    <row r="50" spans="1:10" ht="15" customHeight="1" x14ac:dyDescent="0.25">
      <c r="A50"/>
      <c r="B50" s="279">
        <v>47</v>
      </c>
      <c r="C50" s="280" t="s">
        <v>215</v>
      </c>
      <c r="D50" s="281">
        <v>1.7803990000000001</v>
      </c>
    </row>
    <row r="51" spans="1:10" ht="15" customHeight="1" x14ac:dyDescent="0.25">
      <c r="A51"/>
      <c r="B51" s="279">
        <v>48</v>
      </c>
      <c r="C51" s="280" t="s">
        <v>216</v>
      </c>
      <c r="D51" s="281">
        <v>1.733468</v>
      </c>
    </row>
    <row r="52" spans="1:10" ht="15" customHeight="1" x14ac:dyDescent="0.25">
      <c r="A52"/>
      <c r="B52" s="279">
        <v>49</v>
      </c>
      <c r="C52" s="280" t="s">
        <v>122</v>
      </c>
      <c r="D52" s="281">
        <v>1.672482</v>
      </c>
    </row>
    <row r="53" spans="1:10" ht="15" customHeight="1" thickBot="1" x14ac:dyDescent="0.3">
      <c r="A53"/>
      <c r="B53" s="232">
        <v>50</v>
      </c>
      <c r="C53" s="149" t="s">
        <v>21</v>
      </c>
      <c r="D53" s="233">
        <v>1.62355</v>
      </c>
      <c r="F53"/>
    </row>
    <row r="54" spans="1:10" x14ac:dyDescent="0.25">
      <c r="C54" s="34"/>
    </row>
    <row r="55" spans="1:10" s="33" customFormat="1" ht="45" customHeight="1" x14ac:dyDescent="0.25">
      <c r="A55" s="29" t="s">
        <v>9</v>
      </c>
      <c r="B55" s="359" t="s">
        <v>123</v>
      </c>
      <c r="C55" s="308"/>
      <c r="D55" s="308"/>
      <c r="E55" s="23"/>
      <c r="F55" s="23"/>
      <c r="G55" s="23"/>
      <c r="H55" s="23"/>
      <c r="I55" s="30"/>
      <c r="J55" s="30"/>
    </row>
    <row r="56" spans="1:10" s="140" customFormat="1" ht="15" customHeight="1" x14ac:dyDescent="0.25">
      <c r="A56" s="3" t="s">
        <v>7</v>
      </c>
      <c r="B56" s="295" t="s">
        <v>188</v>
      </c>
      <c r="C56" s="296"/>
    </row>
    <row r="57" spans="1:10" s="140" customFormat="1" ht="15" customHeight="1" x14ac:dyDescent="0.25">
      <c r="A57" s="268" t="s">
        <v>1</v>
      </c>
      <c r="B57" s="297" t="s">
        <v>187</v>
      </c>
      <c r="C57" s="297"/>
      <c r="D57" s="297"/>
      <c r="E57" s="262"/>
      <c r="F57" s="262"/>
      <c r="G57" s="262"/>
      <c r="H57" s="269"/>
    </row>
  </sheetData>
  <customSheetViews>
    <customSheetView guid="{B544136C-407E-43E6-9B24-EBD70BB50554}" showGridLines="0" topLeftCell="A16">
      <selection activeCell="B37" sqref="B37:D37"/>
      <pageMargins left="0.7" right="0.7" top="0.75" bottom="0.75" header="0.3" footer="0.3"/>
      <pageSetup paperSize="9" orientation="portrait" r:id="rId1"/>
    </customSheetView>
    <customSheetView guid="{0736B1FA-9E06-4CE7-B68A-C3C39CCEF01C}" showGridLines="0">
      <selection activeCell="G20" sqref="G20"/>
      <pageMargins left="0.7" right="0.7" top="0.75" bottom="0.75" header="0.3" footer="0.3"/>
      <pageSetup paperSize="9" orientation="portrait" r:id="rId2"/>
    </customSheetView>
    <customSheetView guid="{DC35590C-2B94-4904-B7EE-424B7FEB2A9E}" showGridLines="0" topLeftCell="A16">
      <selection activeCell="B37" sqref="B37:D37"/>
      <pageMargins left="0.7" right="0.7" top="0.75" bottom="0.75" header="0.3" footer="0.3"/>
      <pageSetup paperSize="9" orientation="portrait" r:id="rId3"/>
    </customSheetView>
  </customSheetViews>
  <mergeCells count="4">
    <mergeCell ref="B2:D2"/>
    <mergeCell ref="B55:D55"/>
    <mergeCell ref="B56:C56"/>
    <mergeCell ref="B57:D57"/>
  </mergeCells>
  <hyperlinks>
    <hyperlink ref="C1" location="Índice!A1" display="[índice Ç]" xr:uid="{00000000-0004-0000-0600-000000000000}"/>
    <hyperlink ref="B57" r:id="rId4" display="http://www.observatorioemigracao.pt/np4/8218" xr:uid="{1BE599A1-A292-45F6-B90A-FDAB196D1A97}"/>
    <hyperlink ref="B57:C57" r:id="rId5" display="ttp://www.observatorioemigracao.pt/np4/8218" xr:uid="{D3D380D1-6D12-4378-BF52-343CC47EC639}"/>
    <hyperlink ref="B57:D57" r:id="rId6" display="http://www.observatorioemigracao.pt/np4/10517" xr:uid="{12573BF9-6773-4999-AE7C-880FE31253B7}"/>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8"/>
  <sheetViews>
    <sheetView showGridLines="0" zoomScaleNormal="100" workbookViewId="0">
      <selection activeCell="C1" sqref="C1"/>
    </sheetView>
  </sheetViews>
  <sheetFormatPr defaultRowHeight="15" x14ac:dyDescent="0.25"/>
  <cols>
    <col min="1" max="1" width="12.7109375" style="21" customWidth="1"/>
    <col min="2" max="2" width="8.7109375" style="21" customWidth="1"/>
    <col min="3" max="3" width="32.7109375" style="26" customWidth="1"/>
    <col min="4" max="4" width="16.7109375" style="21" customWidth="1"/>
    <col min="5" max="6" width="9.140625" style="21"/>
    <col min="7" max="7" width="29.85546875" style="21" customWidth="1"/>
    <col min="8" max="8" width="28" style="21" customWidth="1"/>
    <col min="9" max="16384" width="9.140625" style="21"/>
  </cols>
  <sheetData>
    <row r="1" spans="1:9" s="22" customFormat="1" ht="30" customHeight="1" x14ac:dyDescent="0.25">
      <c r="A1" s="24" t="s">
        <v>0</v>
      </c>
      <c r="B1" s="62"/>
      <c r="C1" s="36" t="s">
        <v>103</v>
      </c>
      <c r="D1" s="36"/>
    </row>
    <row r="2" spans="1:9" s="22" customFormat="1" ht="45" customHeight="1" thickBot="1" x14ac:dyDescent="0.3">
      <c r="B2" s="309" t="s">
        <v>128</v>
      </c>
      <c r="C2" s="358"/>
      <c r="D2" s="358"/>
    </row>
    <row r="3" spans="1:9" s="22" customFormat="1" ht="30" customHeight="1" x14ac:dyDescent="0.25">
      <c r="B3" s="45" t="s">
        <v>4</v>
      </c>
      <c r="C3" s="46" t="s">
        <v>17</v>
      </c>
      <c r="D3" s="54" t="s">
        <v>57</v>
      </c>
      <c r="F3" s="136"/>
      <c r="G3" s="137"/>
      <c r="H3" s="138"/>
      <c r="I3" s="1"/>
    </row>
    <row r="4" spans="1:9" ht="15" customHeight="1" x14ac:dyDescent="0.25">
      <c r="A4"/>
      <c r="B4" s="224">
        <v>1</v>
      </c>
      <c r="C4" s="225" t="s">
        <v>129</v>
      </c>
      <c r="D4" s="226">
        <v>77.031969943096485</v>
      </c>
      <c r="F4" s="126"/>
      <c r="G4" s="127"/>
      <c r="H4" s="128"/>
      <c r="I4"/>
    </row>
    <row r="5" spans="1:9" ht="15" customHeight="1" x14ac:dyDescent="0.25">
      <c r="A5"/>
      <c r="B5" s="227">
        <v>2</v>
      </c>
      <c r="C5" s="142" t="s">
        <v>130</v>
      </c>
      <c r="D5" s="228">
        <v>60.089463833861167</v>
      </c>
      <c r="F5" s="126"/>
      <c r="G5" s="129"/>
      <c r="H5" s="128"/>
      <c r="I5"/>
    </row>
    <row r="6" spans="1:9" ht="15" customHeight="1" x14ac:dyDescent="0.25">
      <c r="A6"/>
      <c r="B6" s="227">
        <v>3</v>
      </c>
      <c r="C6" s="142" t="s">
        <v>131</v>
      </c>
      <c r="D6" s="228">
        <v>50.827920523422115</v>
      </c>
      <c r="F6" s="126"/>
      <c r="G6" s="129"/>
      <c r="H6" s="128"/>
      <c r="I6"/>
    </row>
    <row r="7" spans="1:9" ht="15" customHeight="1" x14ac:dyDescent="0.25">
      <c r="A7"/>
      <c r="B7" s="227">
        <v>4</v>
      </c>
      <c r="C7" s="142" t="s">
        <v>125</v>
      </c>
      <c r="D7" s="228">
        <v>43.97446441307774</v>
      </c>
      <c r="F7" s="126"/>
      <c r="G7" s="129"/>
      <c r="H7" s="128"/>
      <c r="I7"/>
    </row>
    <row r="8" spans="1:9" ht="15" customHeight="1" x14ac:dyDescent="0.25">
      <c r="A8"/>
      <c r="B8" s="227">
        <v>5</v>
      </c>
      <c r="C8" s="142" t="s">
        <v>132</v>
      </c>
      <c r="D8" s="228">
        <v>43.579169450150708</v>
      </c>
      <c r="F8" s="126"/>
      <c r="G8" s="130"/>
      <c r="H8" s="128"/>
      <c r="I8"/>
    </row>
    <row r="9" spans="1:9" ht="15" customHeight="1" x14ac:dyDescent="0.25">
      <c r="A9"/>
      <c r="B9" s="227">
        <v>6</v>
      </c>
      <c r="C9" s="142" t="s">
        <v>133</v>
      </c>
      <c r="D9" s="228">
        <v>36.18372245342637</v>
      </c>
      <c r="F9" s="126"/>
      <c r="G9" s="129"/>
      <c r="H9" s="128"/>
      <c r="I9"/>
    </row>
    <row r="10" spans="1:9" ht="15" customHeight="1" x14ac:dyDescent="0.25">
      <c r="A10"/>
      <c r="B10" s="227">
        <v>7</v>
      </c>
      <c r="C10" s="142" t="s">
        <v>134</v>
      </c>
      <c r="D10" s="228">
        <v>29.326020880862355</v>
      </c>
      <c r="F10" s="126"/>
      <c r="G10" s="129"/>
      <c r="H10" s="128"/>
      <c r="I10"/>
    </row>
    <row r="11" spans="1:9" ht="15" customHeight="1" x14ac:dyDescent="0.25">
      <c r="A11"/>
      <c r="B11" s="227">
        <v>8</v>
      </c>
      <c r="C11" s="142" t="s">
        <v>135</v>
      </c>
      <c r="D11" s="228">
        <v>29.320030953113623</v>
      </c>
      <c r="F11" s="126"/>
      <c r="G11" s="129"/>
      <c r="H11" s="128"/>
      <c r="I11"/>
    </row>
    <row r="12" spans="1:9" ht="15" customHeight="1" x14ac:dyDescent="0.25">
      <c r="A12"/>
      <c r="B12" s="227">
        <v>9</v>
      </c>
      <c r="C12" s="142" t="s">
        <v>121</v>
      </c>
      <c r="D12" s="228">
        <v>28.946262759748716</v>
      </c>
      <c r="F12" s="126"/>
      <c r="G12" s="129"/>
      <c r="H12" s="128"/>
      <c r="I12"/>
    </row>
    <row r="13" spans="1:9" ht="15" customHeight="1" x14ac:dyDescent="0.25">
      <c r="A13"/>
      <c r="B13" s="227">
        <v>10</v>
      </c>
      <c r="C13" s="142" t="s">
        <v>136</v>
      </c>
      <c r="D13" s="228">
        <v>28.476708596914424</v>
      </c>
      <c r="F13" s="126"/>
      <c r="G13" s="130"/>
      <c r="H13" s="128"/>
      <c r="I13"/>
    </row>
    <row r="14" spans="1:9" ht="15" customHeight="1" x14ac:dyDescent="0.25">
      <c r="A14"/>
      <c r="B14" s="227">
        <v>11</v>
      </c>
      <c r="C14" s="142" t="s">
        <v>126</v>
      </c>
      <c r="D14" s="228">
        <v>27.891486957896802</v>
      </c>
      <c r="F14" s="126"/>
      <c r="G14" s="131"/>
      <c r="H14" s="128"/>
      <c r="I14"/>
    </row>
    <row r="15" spans="1:9" ht="15" customHeight="1" x14ac:dyDescent="0.25">
      <c r="A15"/>
      <c r="B15" s="227">
        <v>12</v>
      </c>
      <c r="C15" s="142" t="s">
        <v>137</v>
      </c>
      <c r="D15" s="228">
        <v>26.532092012598078</v>
      </c>
      <c r="F15" s="132"/>
      <c r="G15" s="133"/>
      <c r="H15" s="134"/>
      <c r="I15"/>
    </row>
    <row r="16" spans="1:9" ht="15" customHeight="1" x14ac:dyDescent="0.25">
      <c r="A16"/>
      <c r="B16" s="227">
        <v>13</v>
      </c>
      <c r="C16" s="142" t="s">
        <v>138</v>
      </c>
      <c r="D16" s="228">
        <v>25.817151982278553</v>
      </c>
      <c r="F16" s="126"/>
      <c r="G16" s="129"/>
      <c r="H16" s="128"/>
      <c r="I16"/>
    </row>
    <row r="17" spans="1:9" ht="15" customHeight="1" x14ac:dyDescent="0.25">
      <c r="A17"/>
      <c r="B17" s="227">
        <v>14</v>
      </c>
      <c r="C17" s="142" t="s">
        <v>139</v>
      </c>
      <c r="D17" s="228">
        <v>25.803378168341911</v>
      </c>
      <c r="F17" s="126"/>
      <c r="G17" s="129"/>
      <c r="H17" s="128"/>
      <c r="I17"/>
    </row>
    <row r="18" spans="1:9" ht="15" customHeight="1" x14ac:dyDescent="0.25">
      <c r="A18"/>
      <c r="B18" s="227">
        <v>15</v>
      </c>
      <c r="C18" s="142" t="s">
        <v>26</v>
      </c>
      <c r="D18" s="228">
        <v>24.106220281494359</v>
      </c>
      <c r="F18" s="126"/>
      <c r="G18" s="129"/>
      <c r="H18" s="128"/>
      <c r="I18"/>
    </row>
    <row r="19" spans="1:9" ht="15" customHeight="1" x14ac:dyDescent="0.25">
      <c r="A19"/>
      <c r="B19" s="227">
        <v>16</v>
      </c>
      <c r="C19" s="148" t="s">
        <v>140</v>
      </c>
      <c r="D19" s="228">
        <v>21.463978214357248</v>
      </c>
      <c r="F19" s="126"/>
      <c r="G19" s="129"/>
      <c r="H19" s="128"/>
      <c r="I19"/>
    </row>
    <row r="20" spans="1:9" ht="15" customHeight="1" x14ac:dyDescent="0.25">
      <c r="A20"/>
      <c r="B20" s="227">
        <v>17</v>
      </c>
      <c r="C20" s="142" t="s">
        <v>141</v>
      </c>
      <c r="D20" s="228">
        <v>21.44042719177898</v>
      </c>
      <c r="F20" s="126"/>
      <c r="G20" s="129"/>
      <c r="H20" s="128"/>
      <c r="I20"/>
    </row>
    <row r="21" spans="1:9" ht="15" customHeight="1" x14ac:dyDescent="0.25">
      <c r="A21"/>
      <c r="B21" s="227">
        <v>18</v>
      </c>
      <c r="C21" s="142" t="s">
        <v>47</v>
      </c>
      <c r="D21" s="228">
        <v>21.318624889525395</v>
      </c>
      <c r="F21" s="126"/>
      <c r="G21" s="129"/>
      <c r="H21" s="128"/>
      <c r="I21"/>
    </row>
    <row r="22" spans="1:9" ht="15" customHeight="1" x14ac:dyDescent="0.25">
      <c r="A22"/>
      <c r="B22" s="227">
        <v>19</v>
      </c>
      <c r="C22" s="142" t="s">
        <v>31</v>
      </c>
      <c r="D22" s="228">
        <v>18.530506508955945</v>
      </c>
      <c r="F22" s="126"/>
      <c r="G22" s="129"/>
      <c r="H22" s="128"/>
      <c r="I22"/>
    </row>
    <row r="23" spans="1:9" ht="15" customHeight="1" x14ac:dyDescent="0.25">
      <c r="A23"/>
      <c r="B23" s="227">
        <v>20</v>
      </c>
      <c r="C23" s="142" t="s">
        <v>142</v>
      </c>
      <c r="D23" s="228">
        <v>17.654013511509657</v>
      </c>
      <c r="F23" s="126"/>
      <c r="G23" s="129"/>
      <c r="H23" s="128"/>
      <c r="I23"/>
    </row>
    <row r="24" spans="1:9" ht="15" customHeight="1" x14ac:dyDescent="0.25">
      <c r="A24"/>
      <c r="B24" s="229">
        <v>21</v>
      </c>
      <c r="C24" s="230" t="s">
        <v>3</v>
      </c>
      <c r="D24" s="231">
        <v>17.257828365862558</v>
      </c>
      <c r="F24" s="126"/>
      <c r="G24" s="129"/>
      <c r="H24" s="128"/>
      <c r="I24"/>
    </row>
    <row r="25" spans="1:9" ht="15" customHeight="1" x14ac:dyDescent="0.25">
      <c r="A25"/>
      <c r="B25" s="227">
        <v>22</v>
      </c>
      <c r="C25" s="142" t="s">
        <v>119</v>
      </c>
      <c r="D25" s="228">
        <v>17.138944411141946</v>
      </c>
      <c r="F25" s="135"/>
      <c r="G25" s="2"/>
      <c r="H25" s="128"/>
      <c r="I25"/>
    </row>
    <row r="26" spans="1:9" ht="15" customHeight="1" x14ac:dyDescent="0.25">
      <c r="A26"/>
      <c r="B26" s="227">
        <v>23</v>
      </c>
      <c r="C26" s="142" t="s">
        <v>120</v>
      </c>
      <c r="D26" s="228">
        <v>17.118853806127134</v>
      </c>
      <c r="F26" s="126"/>
      <c r="G26" s="129"/>
      <c r="H26" s="128"/>
      <c r="I26"/>
    </row>
    <row r="27" spans="1:9" ht="15" customHeight="1" x14ac:dyDescent="0.25">
      <c r="A27"/>
      <c r="B27" s="227">
        <v>24</v>
      </c>
      <c r="C27" s="148" t="s">
        <v>143</v>
      </c>
      <c r="D27" s="228">
        <v>16.99232181950179</v>
      </c>
      <c r="F27" s="126"/>
      <c r="G27" s="129"/>
      <c r="H27" s="128"/>
      <c r="I27"/>
    </row>
    <row r="28" spans="1:9" ht="15" customHeight="1" x14ac:dyDescent="0.25">
      <c r="A28"/>
      <c r="B28" s="227">
        <v>25</v>
      </c>
      <c r="C28" s="142" t="s">
        <v>144</v>
      </c>
      <c r="D28" s="228">
        <v>16.776577880994161</v>
      </c>
      <c r="F28" s="126"/>
      <c r="G28" s="131"/>
      <c r="H28" s="128"/>
      <c r="I28"/>
    </row>
    <row r="29" spans="1:9" ht="15" customHeight="1" x14ac:dyDescent="0.25">
      <c r="A29"/>
      <c r="B29" s="227">
        <v>26</v>
      </c>
      <c r="C29" s="142" t="s">
        <v>145</v>
      </c>
      <c r="D29" s="228">
        <v>16.726435887480211</v>
      </c>
      <c r="F29" s="126"/>
      <c r="G29" s="253"/>
      <c r="H29" s="128"/>
      <c r="I29"/>
    </row>
    <row r="30" spans="1:9" ht="15" customHeight="1" x14ac:dyDescent="0.25">
      <c r="A30"/>
      <c r="B30" s="227">
        <v>27</v>
      </c>
      <c r="C30" s="142" t="s">
        <v>43</v>
      </c>
      <c r="D30" s="228">
        <v>16.063320403901912</v>
      </c>
      <c r="F30" s="126"/>
      <c r="G30" s="129"/>
      <c r="H30" s="128"/>
      <c r="I30"/>
    </row>
    <row r="31" spans="1:9" ht="15" customHeight="1" x14ac:dyDescent="0.25">
      <c r="A31"/>
      <c r="B31" s="227">
        <v>28</v>
      </c>
      <c r="C31" s="142" t="s">
        <v>146</v>
      </c>
      <c r="D31" s="228">
        <v>14.300417326285261</v>
      </c>
      <c r="F31" s="126"/>
      <c r="G31" s="129"/>
      <c r="H31" s="128"/>
      <c r="I31"/>
    </row>
    <row r="32" spans="1:9" ht="15" customHeight="1" x14ac:dyDescent="0.25">
      <c r="A32"/>
      <c r="B32" s="227">
        <v>29</v>
      </c>
      <c r="C32" s="142" t="s">
        <v>127</v>
      </c>
      <c r="D32" s="228">
        <v>14.202189891915005</v>
      </c>
      <c r="F32" s="126"/>
      <c r="G32" s="129"/>
      <c r="H32" s="128"/>
      <c r="I32"/>
    </row>
    <row r="33" spans="1:9" ht="15" customHeight="1" thickBot="1" x14ac:dyDescent="0.3">
      <c r="A33"/>
      <c r="B33" s="232">
        <v>30</v>
      </c>
      <c r="C33" s="149" t="s">
        <v>40</v>
      </c>
      <c r="D33" s="233">
        <v>13.594722909554813</v>
      </c>
      <c r="F33" s="126"/>
      <c r="G33" s="129"/>
      <c r="H33" s="128"/>
      <c r="I33"/>
    </row>
    <row r="34" spans="1:9" x14ac:dyDescent="0.25">
      <c r="C34" s="34"/>
    </row>
    <row r="35" spans="1:9" ht="30" customHeight="1" x14ac:dyDescent="0.25">
      <c r="A35" s="51" t="s">
        <v>8</v>
      </c>
      <c r="B35" s="360" t="s">
        <v>54</v>
      </c>
      <c r="C35" s="361"/>
      <c r="D35" s="361"/>
    </row>
    <row r="36" spans="1:9" s="33" customFormat="1" ht="45" customHeight="1" x14ac:dyDescent="0.25">
      <c r="A36" s="29" t="s">
        <v>9</v>
      </c>
      <c r="B36" s="359" t="s">
        <v>123</v>
      </c>
      <c r="C36" s="308"/>
      <c r="D36" s="308"/>
      <c r="E36" s="23"/>
      <c r="F36" s="23"/>
      <c r="G36" s="30"/>
      <c r="H36" s="30"/>
    </row>
    <row r="37" spans="1:9" s="140" customFormat="1" ht="15" customHeight="1" x14ac:dyDescent="0.25">
      <c r="A37" s="3" t="s">
        <v>7</v>
      </c>
      <c r="B37" s="295" t="s">
        <v>188</v>
      </c>
      <c r="C37" s="296"/>
    </row>
    <row r="38" spans="1:9" s="140" customFormat="1" ht="15" customHeight="1" x14ac:dyDescent="0.25">
      <c r="A38" s="268" t="s">
        <v>1</v>
      </c>
      <c r="B38" s="297" t="s">
        <v>187</v>
      </c>
      <c r="C38" s="297"/>
      <c r="D38" s="297"/>
      <c r="E38" s="262"/>
      <c r="F38" s="262"/>
      <c r="G38" s="262"/>
      <c r="H38" s="269"/>
    </row>
  </sheetData>
  <customSheetViews>
    <customSheetView guid="{B544136C-407E-43E6-9B24-EBD70BB50554}" showGridLines="0" topLeftCell="A19">
      <selection activeCell="B38" sqref="B38:D38"/>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DC35590C-2B94-4904-B7EE-424B7FEB2A9E}" showGridLines="0" topLeftCell="A19">
      <selection activeCell="B38" sqref="B38:D38"/>
      <pageMargins left="0.7" right="0.7" top="0.75" bottom="0.75" header="0.3" footer="0.3"/>
      <pageSetup paperSize="9" orientation="portrait" r:id="rId3"/>
    </customSheetView>
  </customSheetViews>
  <mergeCells count="5">
    <mergeCell ref="B2:D2"/>
    <mergeCell ref="B36:D36"/>
    <mergeCell ref="B35:D35"/>
    <mergeCell ref="B37:C37"/>
    <mergeCell ref="B38:D38"/>
  </mergeCells>
  <hyperlinks>
    <hyperlink ref="C1" location="Índice!A1" display="[índice Ç]" xr:uid="{00000000-0004-0000-0700-000000000000}"/>
    <hyperlink ref="B38" r:id="rId4" display="http://www.observatorioemigracao.pt/np4/8218" xr:uid="{412D1E9C-041F-454B-B556-F803CCF153D8}"/>
    <hyperlink ref="B38:C38" r:id="rId5" display="ttp://www.observatorioemigracao.pt/np4/8218" xr:uid="{FB9C4FC8-8B83-405B-9E98-61FFBD89102B}"/>
    <hyperlink ref="B38:D38" r:id="rId6" display="http://www.observatorioemigracao.pt/np4/10517" xr:uid="{70146834-23D6-45A3-9C34-2FDA9C82D4B1}"/>
  </hyperlinks>
  <pageMargins left="0.7" right="0.7" top="0.75" bottom="0.75" header="0.3" footer="0.3"/>
  <pageSetup paperSize="9"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E50"/>
  <sheetViews>
    <sheetView showGridLines="0" workbookViewId="0">
      <selection activeCell="C1" sqref="C1"/>
    </sheetView>
  </sheetViews>
  <sheetFormatPr defaultRowHeight="15" x14ac:dyDescent="0.25"/>
  <cols>
    <col min="1" max="1" width="12.7109375" style="21" customWidth="1"/>
    <col min="2" max="2" width="24.7109375" style="21" customWidth="1"/>
    <col min="3" max="3" width="24.7109375" style="26" customWidth="1"/>
    <col min="4" max="4" width="24.7109375" style="21" customWidth="1"/>
    <col min="5" max="5" width="9.140625" style="21"/>
    <col min="6" max="6" width="15.7109375" style="115" customWidth="1"/>
    <col min="7" max="7" width="18.140625" style="115" customWidth="1"/>
    <col min="8" max="16384" width="9.140625" style="21"/>
  </cols>
  <sheetData>
    <row r="1" spans="1:135" s="22" customFormat="1" ht="30" customHeight="1" x14ac:dyDescent="0.25">
      <c r="A1" s="24" t="s">
        <v>0</v>
      </c>
      <c r="B1" s="62"/>
      <c r="C1" s="36" t="s">
        <v>103</v>
      </c>
      <c r="D1" s="36"/>
      <c r="F1" s="112"/>
      <c r="G1" s="112"/>
    </row>
    <row r="2" spans="1:135" s="22" customFormat="1" ht="45" customHeight="1" thickBot="1" x14ac:dyDescent="0.3">
      <c r="B2" s="309" t="s">
        <v>124</v>
      </c>
      <c r="C2" s="358"/>
      <c r="D2" s="362"/>
      <c r="F2" s="112"/>
      <c r="G2" s="112"/>
    </row>
    <row r="3" spans="1:135" s="22" customFormat="1" ht="30" customHeight="1" x14ac:dyDescent="0.25">
      <c r="B3" s="47" t="s">
        <v>16</v>
      </c>
      <c r="C3" s="45" t="s">
        <v>18</v>
      </c>
      <c r="D3" s="40" t="s">
        <v>19</v>
      </c>
      <c r="F3" s="111"/>
      <c r="G3" s="111"/>
    </row>
    <row r="4" spans="1:135" s="32" customFormat="1" ht="15" customHeight="1" x14ac:dyDescent="0.25">
      <c r="A4"/>
      <c r="B4" s="234" t="s">
        <v>24</v>
      </c>
      <c r="C4" s="235">
        <v>5.0823406906229645</v>
      </c>
      <c r="D4" s="235">
        <v>19.81033690389901</v>
      </c>
      <c r="E4" s="21"/>
      <c r="F4" s="117"/>
      <c r="G4" s="118"/>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row>
    <row r="5" spans="1:135" ht="15" customHeight="1" x14ac:dyDescent="0.25">
      <c r="A5"/>
      <c r="B5" s="236" t="s">
        <v>29</v>
      </c>
      <c r="C5" s="237">
        <v>4.720631812098329</v>
      </c>
      <c r="D5" s="237">
        <v>25.513778212534344</v>
      </c>
      <c r="F5" s="117"/>
      <c r="G5" s="118"/>
    </row>
    <row r="6" spans="1:135" s="32" customFormat="1" ht="15" customHeight="1" x14ac:dyDescent="0.25">
      <c r="A6"/>
      <c r="B6" s="236" t="s">
        <v>30</v>
      </c>
      <c r="C6" s="237">
        <v>4.4458176726116712</v>
      </c>
      <c r="D6" s="237">
        <v>20.010898933729219</v>
      </c>
      <c r="E6" s="21"/>
      <c r="F6" s="117"/>
      <c r="G6" s="118"/>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row>
    <row r="7" spans="1:135" ht="15" customHeight="1" x14ac:dyDescent="0.25">
      <c r="A7"/>
      <c r="B7" s="236" t="s">
        <v>31</v>
      </c>
      <c r="C7" s="237">
        <v>18.530506508955945</v>
      </c>
      <c r="D7" s="237">
        <v>4.426069326362903</v>
      </c>
      <c r="F7" s="117"/>
      <c r="G7" s="118"/>
    </row>
    <row r="8" spans="1:135" s="32" customFormat="1" ht="15" customHeight="1" x14ac:dyDescent="0.25">
      <c r="A8"/>
      <c r="B8" s="236" t="s">
        <v>32</v>
      </c>
      <c r="C8" s="237">
        <v>5.9457461705301258</v>
      </c>
      <c r="D8" s="237">
        <v>14.876292257425188</v>
      </c>
      <c r="E8" s="21"/>
      <c r="F8" s="117"/>
      <c r="G8" s="118"/>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row>
    <row r="9" spans="1:135" s="32" customFormat="1" ht="15" customHeight="1" x14ac:dyDescent="0.25">
      <c r="A9"/>
      <c r="B9" s="236" t="s">
        <v>47</v>
      </c>
      <c r="C9" s="237">
        <v>21.318624889525395</v>
      </c>
      <c r="D9" s="237">
        <v>13.620302813312431</v>
      </c>
      <c r="E9" s="21"/>
      <c r="F9" s="117"/>
      <c r="G9" s="118"/>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row>
    <row r="10" spans="1:135" ht="15" customHeight="1" x14ac:dyDescent="0.25">
      <c r="A10"/>
      <c r="B10" s="236" t="s">
        <v>33</v>
      </c>
      <c r="C10" s="237">
        <v>2.0856015948039053</v>
      </c>
      <c r="D10" s="237">
        <v>14.177958621557289</v>
      </c>
      <c r="F10" s="117"/>
      <c r="G10" s="118"/>
    </row>
    <row r="11" spans="1:135" s="32" customFormat="1" ht="15" customHeight="1" x14ac:dyDescent="0.25">
      <c r="A11"/>
      <c r="B11" s="236" t="s">
        <v>34</v>
      </c>
      <c r="C11" s="237">
        <v>7.0805519034786339</v>
      </c>
      <c r="D11" s="237">
        <v>5.8835140808751429</v>
      </c>
      <c r="E11" s="21"/>
      <c r="F11" s="117"/>
      <c r="G11" s="118"/>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row>
    <row r="12" spans="1:135" ht="15" customHeight="1" x14ac:dyDescent="0.25">
      <c r="A12"/>
      <c r="B12" s="236" t="s">
        <v>35</v>
      </c>
      <c r="C12" s="237">
        <v>3.7196446683976045</v>
      </c>
      <c r="D12" s="237">
        <v>14.873386803304106</v>
      </c>
      <c r="F12" s="117"/>
      <c r="G12" s="118"/>
    </row>
    <row r="13" spans="1:135" s="32" customFormat="1" ht="15" customHeight="1" x14ac:dyDescent="0.25">
      <c r="A13"/>
      <c r="B13" s="236" t="s">
        <v>21</v>
      </c>
      <c r="C13" s="237">
        <v>3.3887125346943594</v>
      </c>
      <c r="D13" s="237">
        <v>18.514776898921962</v>
      </c>
      <c r="E13" s="21"/>
      <c r="F13" s="117"/>
      <c r="G13" s="118"/>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row>
    <row r="14" spans="1:135" ht="15" customHeight="1" x14ac:dyDescent="0.25">
      <c r="A14"/>
      <c r="B14" s="236" t="s">
        <v>36</v>
      </c>
      <c r="C14" s="237">
        <v>9.1298640398781075</v>
      </c>
      <c r="D14" s="237">
        <v>14.923861449741501</v>
      </c>
      <c r="F14" s="117"/>
      <c r="G14" s="118"/>
    </row>
    <row r="15" spans="1:135" s="32" customFormat="1" ht="15" customHeight="1" x14ac:dyDescent="0.25">
      <c r="A15"/>
      <c r="B15" s="236" t="s">
        <v>37</v>
      </c>
      <c r="C15" s="237">
        <v>3.2370298238836739</v>
      </c>
      <c r="D15" s="237">
        <v>9.1579777509163645</v>
      </c>
      <c r="E15" s="21"/>
      <c r="F15" s="117"/>
      <c r="G15" s="118"/>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row>
    <row r="16" spans="1:135" ht="15" customHeight="1" x14ac:dyDescent="0.25">
      <c r="A16"/>
      <c r="B16" s="236" t="s">
        <v>22</v>
      </c>
      <c r="C16" s="237">
        <v>3.8275195560292619</v>
      </c>
      <c r="D16" s="237">
        <v>13.804597937775636</v>
      </c>
      <c r="F16" s="117"/>
      <c r="G16" s="118"/>
    </row>
    <row r="17" spans="1:135" s="32" customFormat="1" ht="15" customHeight="1" x14ac:dyDescent="0.25">
      <c r="A17"/>
      <c r="B17" s="236" t="s">
        <v>38</v>
      </c>
      <c r="C17" s="237">
        <v>7.7639949055600832</v>
      </c>
      <c r="D17" s="237">
        <v>14.171874348428121</v>
      </c>
      <c r="E17" s="21"/>
      <c r="F17" s="117"/>
      <c r="G17" s="118"/>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row>
    <row r="18" spans="1:135" ht="15" customHeight="1" x14ac:dyDescent="0.25">
      <c r="A18"/>
      <c r="B18" s="236" t="s">
        <v>48</v>
      </c>
      <c r="C18" s="237">
        <v>3.4637113191903204</v>
      </c>
      <c r="D18" s="237">
        <v>16.218990866182647</v>
      </c>
      <c r="F18" s="117"/>
      <c r="G18" s="118"/>
    </row>
    <row r="19" spans="1:135" s="32" customFormat="1" ht="15" customHeight="1" x14ac:dyDescent="0.25">
      <c r="A19"/>
      <c r="B19" s="236" t="s">
        <v>39</v>
      </c>
      <c r="C19" s="237">
        <v>5.5682770031629367</v>
      </c>
      <c r="D19" s="237">
        <v>7.1264507987951804</v>
      </c>
      <c r="E19" s="21"/>
      <c r="F19" s="117"/>
      <c r="G19" s="118"/>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row>
    <row r="20" spans="1:135" ht="15" customHeight="1" x14ac:dyDescent="0.25">
      <c r="A20"/>
      <c r="B20" s="236" t="s">
        <v>40</v>
      </c>
      <c r="C20" s="237">
        <v>13.594722909554813</v>
      </c>
      <c r="D20" s="237">
        <v>23.144301911868219</v>
      </c>
      <c r="F20" s="117"/>
      <c r="G20" s="118"/>
    </row>
    <row r="21" spans="1:135" s="32" customFormat="1" ht="15" customHeight="1" x14ac:dyDescent="0.25">
      <c r="A21"/>
      <c r="B21" s="236" t="s">
        <v>41</v>
      </c>
      <c r="C21" s="237">
        <v>4.956693447251209</v>
      </c>
      <c r="D21" s="237">
        <v>11.04373841594138</v>
      </c>
      <c r="E21" s="21"/>
      <c r="F21" s="117"/>
      <c r="G21" s="118"/>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row>
    <row r="22" spans="1:135" ht="15" customHeight="1" x14ac:dyDescent="0.25">
      <c r="A22"/>
      <c r="B22" s="236" t="s">
        <v>42</v>
      </c>
      <c r="C22" s="237">
        <v>8.6017679637111737</v>
      </c>
      <c r="D22" s="237">
        <v>11.778108641033491</v>
      </c>
      <c r="E22"/>
      <c r="F22" s="117"/>
      <c r="G22" s="118"/>
    </row>
    <row r="23" spans="1:135" s="32" customFormat="1" ht="15" customHeight="1" x14ac:dyDescent="0.25">
      <c r="A23"/>
      <c r="B23" s="236" t="s">
        <v>43</v>
      </c>
      <c r="C23" s="237">
        <v>16.063320403901912</v>
      </c>
      <c r="D23" s="237">
        <v>6.1275711672513475</v>
      </c>
      <c r="E23" s="21"/>
      <c r="F23" s="117"/>
      <c r="G23" s="118"/>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row>
    <row r="24" spans="1:135" ht="15" customHeight="1" x14ac:dyDescent="0.25">
      <c r="A24"/>
      <c r="B24" s="236" t="s">
        <v>23</v>
      </c>
      <c r="C24" s="237">
        <v>9.1910388151599616</v>
      </c>
      <c r="D24" s="237">
        <v>51.157590381495197</v>
      </c>
      <c r="F24" s="117"/>
      <c r="G24" s="118"/>
    </row>
    <row r="25" spans="1:135" s="32" customFormat="1" ht="15" customHeight="1" x14ac:dyDescent="0.25">
      <c r="A25"/>
      <c r="B25" s="236" t="s">
        <v>5</v>
      </c>
      <c r="C25" s="237">
        <v>8.1429633047755132</v>
      </c>
      <c r="D25" s="237">
        <v>36.965050490449528</v>
      </c>
      <c r="E25" s="21"/>
      <c r="F25" s="117"/>
      <c r="G25" s="118"/>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row>
    <row r="26" spans="1:135" ht="15" customHeight="1" x14ac:dyDescent="0.25">
      <c r="A26"/>
      <c r="B26" s="236" t="s">
        <v>44</v>
      </c>
      <c r="C26" s="237">
        <v>11.864836014633516</v>
      </c>
      <c r="D26" s="237">
        <v>4.5146265486925898</v>
      </c>
      <c r="F26" s="117"/>
      <c r="G26" s="118"/>
    </row>
    <row r="27" spans="1:135" s="32" customFormat="1" ht="15" customHeight="1" x14ac:dyDescent="0.25">
      <c r="A27"/>
      <c r="B27" s="238" t="s">
        <v>3</v>
      </c>
      <c r="C27" s="239">
        <v>17.257828365862558</v>
      </c>
      <c r="D27" s="239">
        <v>10.812013706666441</v>
      </c>
      <c r="E27" s="21"/>
      <c r="F27" s="117"/>
      <c r="G27" s="118"/>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row>
    <row r="28" spans="1:135" s="32" customFormat="1" ht="15" customHeight="1" x14ac:dyDescent="0.25">
      <c r="A28"/>
      <c r="B28" s="236" t="s">
        <v>45</v>
      </c>
      <c r="C28" s="237">
        <v>5.4323925081355853</v>
      </c>
      <c r="D28" s="237">
        <v>9.5492964279802859</v>
      </c>
      <c r="E28" s="21"/>
      <c r="F28" s="117"/>
      <c r="G28" s="118"/>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row>
    <row r="29" spans="1:135" ht="15" customHeight="1" x14ac:dyDescent="0.25">
      <c r="A29"/>
      <c r="B29" s="236" t="s">
        <v>26</v>
      </c>
      <c r="C29" s="237">
        <v>24.106220281494359</v>
      </c>
      <c r="D29" s="237">
        <v>3.4476779702518336</v>
      </c>
      <c r="F29" s="117"/>
      <c r="G29" s="119"/>
    </row>
    <row r="30" spans="1:135" s="32" customFormat="1" ht="15" customHeight="1" thickBot="1" x14ac:dyDescent="0.3">
      <c r="A30"/>
      <c r="B30" s="240" t="s">
        <v>46</v>
      </c>
      <c r="C30" s="241">
        <v>2.10717470605965</v>
      </c>
      <c r="D30" s="241">
        <v>21.421308703809625</v>
      </c>
      <c r="E30" s="21"/>
      <c r="F30" s="117"/>
      <c r="G30" s="118"/>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row>
    <row r="31" spans="1:135" s="32" customFormat="1" ht="15" customHeight="1" x14ac:dyDescent="0.25">
      <c r="A31" s="21"/>
      <c r="B31" s="78"/>
      <c r="C31" s="69"/>
      <c r="D31" s="70"/>
      <c r="E31" s="21"/>
      <c r="F31" s="119"/>
      <c r="G31" s="118"/>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row>
    <row r="32" spans="1:135" s="83" customFormat="1" ht="30" customHeight="1" x14ac:dyDescent="0.25">
      <c r="A32" s="51" t="s">
        <v>8</v>
      </c>
      <c r="B32" s="363" t="s">
        <v>98</v>
      </c>
      <c r="C32" s="332"/>
      <c r="D32" s="332"/>
      <c r="F32" s="113"/>
      <c r="G32" s="113"/>
    </row>
    <row r="33" spans="1:8" ht="30" customHeight="1" x14ac:dyDescent="0.25">
      <c r="A33" s="29" t="s">
        <v>9</v>
      </c>
      <c r="B33" s="359" t="s">
        <v>123</v>
      </c>
      <c r="C33" s="308"/>
      <c r="D33" s="308"/>
      <c r="E33" s="23"/>
      <c r="F33" s="114"/>
      <c r="G33" s="114"/>
    </row>
    <row r="34" spans="1:8" s="140" customFormat="1" ht="15" customHeight="1" x14ac:dyDescent="0.25">
      <c r="A34" s="3" t="s">
        <v>7</v>
      </c>
      <c r="B34" s="295" t="s">
        <v>188</v>
      </c>
      <c r="C34" s="296"/>
    </row>
    <row r="35" spans="1:8" s="140" customFormat="1" ht="15" customHeight="1" x14ac:dyDescent="0.25">
      <c r="A35" s="268" t="s">
        <v>1</v>
      </c>
      <c r="B35" s="297" t="s">
        <v>187</v>
      </c>
      <c r="C35" s="297"/>
      <c r="D35" s="297"/>
      <c r="E35" s="262"/>
      <c r="F35" s="262"/>
      <c r="G35" s="262"/>
      <c r="H35" s="269"/>
    </row>
    <row r="36" spans="1:8" x14ac:dyDescent="0.25">
      <c r="B36"/>
      <c r="C36"/>
      <c r="D36"/>
      <c r="E36"/>
    </row>
    <row r="37" spans="1:8" x14ac:dyDescent="0.25">
      <c r="B37"/>
      <c r="C37"/>
      <c r="D37"/>
      <c r="E37"/>
    </row>
    <row r="38" spans="1:8" x14ac:dyDescent="0.25">
      <c r="B38"/>
      <c r="C38"/>
      <c r="D38"/>
      <c r="E38"/>
    </row>
    <row r="39" spans="1:8" x14ac:dyDescent="0.25">
      <c r="B39"/>
      <c r="C39"/>
      <c r="D39"/>
      <c r="E39"/>
    </row>
    <row r="40" spans="1:8" x14ac:dyDescent="0.25">
      <c r="B40"/>
      <c r="C40"/>
      <c r="D40"/>
      <c r="E40"/>
    </row>
    <row r="41" spans="1:8" x14ac:dyDescent="0.25">
      <c r="B41"/>
      <c r="C41"/>
      <c r="D41"/>
      <c r="E41"/>
    </row>
    <row r="42" spans="1:8" x14ac:dyDescent="0.25">
      <c r="B42"/>
      <c r="C42"/>
      <c r="D42"/>
      <c r="E42"/>
    </row>
    <row r="43" spans="1:8" x14ac:dyDescent="0.25">
      <c r="B43"/>
      <c r="C43"/>
      <c r="D43"/>
      <c r="E43"/>
    </row>
    <row r="44" spans="1:8" x14ac:dyDescent="0.25">
      <c r="B44"/>
      <c r="C44"/>
      <c r="D44"/>
      <c r="E44"/>
    </row>
    <row r="45" spans="1:8" x14ac:dyDescent="0.25">
      <c r="B45"/>
      <c r="C45"/>
      <c r="D45"/>
      <c r="E45"/>
    </row>
    <row r="46" spans="1:8" x14ac:dyDescent="0.25">
      <c r="B46"/>
      <c r="C46"/>
      <c r="D46"/>
      <c r="E46"/>
    </row>
    <row r="47" spans="1:8" x14ac:dyDescent="0.25">
      <c r="B47"/>
      <c r="C47"/>
      <c r="D47"/>
      <c r="E47"/>
    </row>
    <row r="48" spans="1:8" x14ac:dyDescent="0.25">
      <c r="B48"/>
      <c r="C48"/>
      <c r="D48"/>
      <c r="E48"/>
    </row>
    <row r="49" spans="2:5" x14ac:dyDescent="0.25">
      <c r="B49"/>
      <c r="C49"/>
      <c r="D49"/>
      <c r="E49"/>
    </row>
    <row r="50" spans="2:5" x14ac:dyDescent="0.25">
      <c r="B50"/>
      <c r="C50"/>
    </row>
  </sheetData>
  <sortState xmlns:xlrd2="http://schemas.microsoft.com/office/spreadsheetml/2017/richdata2" ref="F4:G30">
    <sortCondition descending="1" ref="G4:G30"/>
  </sortState>
  <customSheetViews>
    <customSheetView guid="{B544136C-407E-43E6-9B24-EBD70BB50554}" showGridLines="0" topLeftCell="A19">
      <selection activeCell="D1" sqref="D1"/>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DC35590C-2B94-4904-B7EE-424B7FEB2A9E}" showGridLines="0" topLeftCell="A19">
      <selection activeCell="D1" sqref="D1"/>
      <pageMargins left="0.7" right="0.7" top="0.75" bottom="0.75" header="0.3" footer="0.3"/>
      <pageSetup paperSize="9" orientation="portrait" r:id="rId3"/>
    </customSheetView>
  </customSheetViews>
  <mergeCells count="5">
    <mergeCell ref="B2:D2"/>
    <mergeCell ref="B33:D33"/>
    <mergeCell ref="B32:D32"/>
    <mergeCell ref="B34:C34"/>
    <mergeCell ref="B35:D35"/>
  </mergeCells>
  <hyperlinks>
    <hyperlink ref="C1" location="Índice!A1" display="[índice Ç]" xr:uid="{00000000-0004-0000-0800-000000000000}"/>
    <hyperlink ref="B35" r:id="rId4" display="http://www.observatorioemigracao.pt/np4/8218" xr:uid="{ED0C31CE-7EF2-4E7B-BC54-F5D3A2EB37AF}"/>
    <hyperlink ref="B35:C35" r:id="rId5" display="ttp://www.observatorioemigracao.pt/np4/8218" xr:uid="{CC43B940-2BFB-4173-ADCD-BBBD3E9D2059}"/>
    <hyperlink ref="B35:D35" r:id="rId6" display="http://www.observatorioemigracao.pt/np4/10517" xr:uid="{D6A5EDF1-4823-4B81-BB24-002212677FC8}"/>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5</vt:i4>
      </vt:variant>
    </vt:vector>
  </HeadingPairs>
  <TitlesOfParts>
    <vt:vector size="21" baseType="lpstr">
      <vt:lpstr>Índice</vt:lpstr>
      <vt:lpstr>Quadro 1.1</vt:lpstr>
      <vt:lpstr>Quadro 1.2</vt:lpstr>
      <vt:lpstr>Quadro 1.3</vt:lpstr>
      <vt:lpstr>Quadro 1.4</vt:lpstr>
      <vt:lpstr>Quadro 1.5</vt:lpstr>
      <vt:lpstr>Quadro 1.6</vt:lpstr>
      <vt:lpstr>Quadro 1.7</vt:lpstr>
      <vt:lpstr>Quadro 1.8</vt:lpstr>
      <vt:lpstr>Gráfico 1.1</vt:lpstr>
      <vt:lpstr>Gráfico 1.2</vt:lpstr>
      <vt:lpstr>Gráfico 1.3</vt:lpstr>
      <vt:lpstr>Gráfico 1.4</vt:lpstr>
      <vt:lpstr>Gráfico 1.5</vt:lpstr>
      <vt:lpstr>Gráfico 1.6</vt:lpstr>
      <vt:lpstr>Gráfico 1.7</vt:lpstr>
      <vt:lpstr>Quadro_1.1_Indicadores_sociais_de_contexto</vt:lpstr>
      <vt:lpstr>Índice!Títulos_de_Impressão</vt:lpstr>
      <vt:lpstr>'Quadro 1.1'!Títulos_de_Impressão</vt:lpstr>
      <vt:lpstr>'Quadro 1.2'!Títulos_de_Impressão</vt:lpstr>
      <vt:lpstr>'Quadro 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2026-02-26T14:18:19Z</dcterms:modified>
</cp:coreProperties>
</file>