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inesm\Desktop\OEm\Teletrabalho\Relatórios\Relatório 2023\"/>
    </mc:Choice>
  </mc:AlternateContent>
  <xr:revisionPtr revIDLastSave="0" documentId="13_ncr:1_{2E04CBC4-928F-4229-A020-DB6A24B45F58}" xr6:coauthVersionLast="47" xr6:coauthVersionMax="47" xr10:uidLastSave="{00000000-0000-0000-0000-000000000000}"/>
  <bookViews>
    <workbookView xWindow="-120" yWindow="-120" windowWidth="29040" windowHeight="15720" tabRatio="873" xr2:uid="{00000000-000D-0000-FFFF-FFFF00000000}"/>
  </bookViews>
  <sheets>
    <sheet name="Índice" sheetId="11" r:id="rId1"/>
    <sheet name="Quadro 4.1" sheetId="7" r:id="rId2"/>
    <sheet name="Quadro 4.2" sheetId="6" r:id="rId3"/>
    <sheet name="Quadro 4.3" sheetId="8" r:id="rId4"/>
    <sheet name="Quadro 4.4" sheetId="10" r:id="rId5"/>
    <sheet name="Quadro 4.5" sheetId="2" r:id="rId6"/>
    <sheet name="Gráfico 4.1" sheetId="12" r:id="rId7"/>
    <sheet name="Gráfico 4.2" sheetId="13" r:id="rId8"/>
    <sheet name="Gráfico 4.3" sheetId="14" r:id="rId9"/>
    <sheet name="Gráfico 4.4" sheetId="17" r:id="rId10"/>
    <sheet name="Gráfico 4.5" sheetId="15" r:id="rId11"/>
    <sheet name="Gráfico 4.6" sheetId="1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8" i="10" l="1"/>
  <c r="Y19" i="10"/>
  <c r="Y17" i="10"/>
  <c r="Y16" i="10"/>
  <c r="Y15" i="10"/>
  <c r="Y14" i="10"/>
  <c r="Y13" i="10"/>
  <c r="Y12" i="10"/>
  <c r="Y11" i="10"/>
  <c r="Y10" i="10"/>
  <c r="Y9" i="10"/>
  <c r="Y8" i="10"/>
  <c r="Y7" i="10"/>
  <c r="Y6" i="10"/>
  <c r="Y5" i="10"/>
  <c r="X5" i="10"/>
  <c r="G31" i="8"/>
  <c r="F31" i="8"/>
  <c r="E31" i="8"/>
  <c r="G30" i="8"/>
  <c r="F30" i="8"/>
  <c r="E30" i="8"/>
  <c r="E40" i="2"/>
  <c r="E39" i="2"/>
  <c r="G29" i="8"/>
  <c r="F29" i="8"/>
  <c r="E29" i="8"/>
  <c r="X17" i="10"/>
  <c r="G28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11" i="8"/>
  <c r="F6" i="8"/>
  <c r="F7" i="8"/>
  <c r="F8" i="8"/>
  <c r="F9" i="8"/>
  <c r="F10" i="8"/>
  <c r="F5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11" i="8"/>
  <c r="E6" i="8"/>
  <c r="E7" i="8"/>
  <c r="E8" i="8"/>
  <c r="E9" i="8"/>
  <c r="E10" i="8"/>
  <c r="E5" i="8"/>
  <c r="X9" i="10" l="1"/>
  <c r="X10" i="10"/>
  <c r="X11" i="10"/>
  <c r="X12" i="10"/>
  <c r="X13" i="10"/>
  <c r="X14" i="10"/>
  <c r="X15" i="10"/>
  <c r="X16" i="10"/>
  <c r="X18" i="10"/>
  <c r="X19" i="10"/>
  <c r="G27" i="8"/>
  <c r="E38" i="2" l="1"/>
  <c r="E37" i="2"/>
  <c r="G26" i="8" l="1"/>
  <c r="E4" i="2" l="1"/>
  <c r="E41" i="2" l="1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G25" i="8" l="1"/>
  <c r="X8" i="10" l="1"/>
  <c r="X7" i="10"/>
  <c r="X6" i="10"/>
  <c r="B4" i="11" l="1"/>
  <c r="G23" i="8" l="1"/>
  <c r="E9" i="11" l="1"/>
  <c r="E8" i="11"/>
  <c r="E7" i="11"/>
  <c r="E6" i="11"/>
  <c r="E5" i="11"/>
  <c r="E4" i="11"/>
  <c r="B8" i="11"/>
  <c r="B7" i="11"/>
  <c r="B6" i="11"/>
  <c r="B5" i="11"/>
  <c r="C5" i="6" l="1"/>
  <c r="D5" i="6" s="1"/>
  <c r="G24" i="8" l="1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6" i="6" s="1"/>
  <c r="D4" i="6"/>
  <c r="E7" i="6" l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<sst xmlns="http://schemas.openxmlformats.org/spreadsheetml/2006/main" count="357" uniqueCount="171">
  <si>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</si>
  <si>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</si>
  <si>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</si>
  <si>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</si>
  <si>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</si>
  <si>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</si>
  <si>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</si>
  <si>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</si>
  <si>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</si>
  <si>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</si>
  <si>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</si>
  <si>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</si>
  <si>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</si>
  <si>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</si>
  <si>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</si>
  <si>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</si>
  <si>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</si>
  <si>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</si>
  <si>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</si>
  <si>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Croácia</t>
  </si>
  <si>
    <t>Dinamarca</t>
  </si>
  <si>
    <t>Egito</t>
  </si>
  <si>
    <t>Emirados Árabes Unidos</t>
  </si>
  <si>
    <t>Eslováquia</t>
  </si>
  <si>
    <t>Eslovénia</t>
  </si>
  <si>
    <t>Espanha</t>
  </si>
  <si>
    <t>EUA</t>
  </si>
  <si>
    <t>Estónia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</si>
  <si>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</si>
  <si>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</si>
  <si>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</si>
  <si>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</si>
  <si>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</si>
  <si>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</si>
  <si>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</si>
  <si>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</si>
  <si>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Irlanda</t>
  </si>
  <si>
    <t>Islândia</t>
  </si>
  <si>
    <t>Itália</t>
  </si>
  <si>
    <t>Japão</t>
  </si>
  <si>
    <t>Letónia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</si>
  <si>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</si>
  <si>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</si>
  <si>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</si>
  <si>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</si>
  <si>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</si>
  <si>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</si>
  <si>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</si>
  <si>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</si>
  <si>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</si>
  <si>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</si>
  <si>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</si>
  <si>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</si>
  <si>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</si>
  <si>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</si>
  <si>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</si>
  <si>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</si>
  <si>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</si>
  <si>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Suécia</t>
  </si>
  <si>
    <t>Suíça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</si>
  <si>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</si>
  <si>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</si>
  <si>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</si>
  <si>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</si>
  <si>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</si>
  <si>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</si>
  <si>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</si>
  <si>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</si>
  <si>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Total</t>
  </si>
  <si>
    <t>PALOP</t>
  </si>
  <si>
    <t>República da Coreia</t>
  </si>
  <si>
    <t>OCDE</t>
  </si>
  <si>
    <t>Zona Euro (15)</t>
  </si>
  <si>
    <t>Ano</t>
  </si>
  <si>
    <t>Guiné Equatorial</t>
  </si>
  <si>
    <t>Macau</t>
  </si>
  <si>
    <t>Percentagem
acumulada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</si>
  <si>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</si>
  <si>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</si>
  <si>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</si>
  <si>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</si>
  <si>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</si>
  <si>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</si>
  <si>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Em milhares
de euros</t>
  </si>
  <si>
    <t>Evolução (2002=100)</t>
  </si>
  <si>
    <t>(milhares de euros, preços correntes)</t>
  </si>
  <si>
    <t>Remessas em percentagem 
do PIB</t>
  </si>
  <si>
    <t>Gráfico elaborado pelo Observatório da Emigração, valores da Banco de Portugal.</t>
  </si>
  <si>
    <t>Gráfico elaborado pelo Observatório da Emigração, valores do Banco de Portugal (remessas) 
e do Instituto Nacional de Estatística (PIB).</t>
  </si>
  <si>
    <t>Variação percentual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</si>
  <si>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</si>
  <si>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 | As remessas dos emigrantes</t>
  </si>
  <si>
    <t>Valores anuais, milhares de euros, preços correntes</t>
  </si>
  <si>
    <t>El Salvador</t>
  </si>
  <si>
    <t>União Europeia (UE28)</t>
  </si>
  <si>
    <t>Nota</t>
  </si>
  <si>
    <t>Países com mais remessas em valor absoluto (dólares).</t>
  </si>
  <si>
    <t>Gráfico  elaborado pelo Observatório da Emigração, dados do Banco Mundial, World DataBank, World Development Indicators, Economic Policy &amp; Debt Series.</t>
  </si>
  <si>
    <t xml:space="preserve">Remessas recebidas
(milhares de dólares, EUA)
</t>
  </si>
  <si>
    <t>Remessas em percentagem do PIB</t>
  </si>
  <si>
    <t>Total de remessas mundiais</t>
  </si>
  <si>
    <t xml:space="preserve">Principais países de destino </t>
  </si>
  <si>
    <t>Colômbia</t>
  </si>
  <si>
    <t>Quadro elaborado pelo Observatório da Emigração, dados do Banco Mundial, World DataBank, World Development Indicators, Economic Policy &amp; Debt Series.</t>
  </si>
  <si>
    <t>Tunísia</t>
  </si>
  <si>
    <t xml:space="preserve">PIB
(milhares de dólares, EUA)
</t>
  </si>
  <si>
    <t>Honduras</t>
  </si>
  <si>
    <t>Filipinas</t>
  </si>
  <si>
    <t>Egipto</t>
  </si>
  <si>
    <t>Paquistão</t>
  </si>
  <si>
    <t>Vietname</t>
  </si>
  <si>
    <t>Indonésia</t>
  </si>
  <si>
    <t>Tailândia</t>
  </si>
  <si>
    <t>Líbano</t>
  </si>
  <si>
    <t>República Dominicana</t>
  </si>
  <si>
    <t>Coreia do Sul</t>
  </si>
  <si>
    <r>
      <t xml:space="preserve">ÍNDICE </t>
    </r>
    <r>
      <rPr>
        <b/>
        <sz val="8"/>
        <color rgb="FFC00000"/>
        <rFont val="Wingdings 3"/>
        <family val="1"/>
        <charset val="2"/>
      </rPr>
      <t>Ç</t>
    </r>
  </si>
  <si>
    <t>Israel</t>
  </si>
  <si>
    <t>Sri Lanla</t>
  </si>
  <si>
    <t>Uzbequistão</t>
  </si>
  <si>
    <t>Países Baixos</t>
  </si>
  <si>
    <t>O valor do PIB em 2021 é provisório.</t>
  </si>
  <si>
    <t>http://www.observatorioemigracao.pt/np4/9387</t>
  </si>
  <si>
    <t>Emigração Portuguesa 2023</t>
  </si>
  <si>
    <t>Sri Lanka</t>
  </si>
  <si>
    <r>
      <rPr>
        <b/>
        <sz val="9"/>
        <color indexed="60"/>
        <rFont val="Arial"/>
        <family val="2"/>
      </rP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2021</t>
    </r>
  </si>
  <si>
    <t>Méexico</t>
  </si>
  <si>
    <t>Jordânia</t>
  </si>
  <si>
    <r>
      <rPr>
        <b/>
        <sz val="9"/>
        <color rgb="FFC00000"/>
        <rFont val="Arial"/>
        <family val="2"/>
      </rPr>
      <t>Gráfico 4.5</t>
    </r>
    <r>
      <rPr>
        <b/>
        <sz val="9"/>
        <rFont val="Arial"/>
        <family val="2"/>
      </rPr>
      <t xml:space="preserve"> Remessas mundiais de emigrantes, principais países de destino das transferências, milhares de dólares, 2021</t>
    </r>
  </si>
  <si>
    <r>
      <rPr>
        <b/>
        <sz val="9"/>
        <color rgb="FFC00000"/>
        <rFont val="Arial"/>
        <family val="2"/>
      </rPr>
      <t>Gráfico 4.6</t>
    </r>
    <r>
      <rPr>
        <b/>
        <sz val="9"/>
        <rFont val="Arial"/>
        <family val="2"/>
      </rPr>
      <t xml:space="preserve"> Remessas mundiais de emigrantes, principais países de destino das transferências, percentagem do PIB, 2021</t>
    </r>
  </si>
  <si>
    <t>União Europeia (UE27)</t>
  </si>
  <si>
    <t>33 480</t>
  </si>
  <si>
    <t>308 630</t>
  </si>
  <si>
    <t>1 570</t>
  </si>
  <si>
    <t>3 370</t>
  </si>
  <si>
    <t>12 160</t>
  </si>
  <si>
    <t>61 420</t>
  </si>
  <si>
    <t>14 480</t>
  </si>
  <si>
    <t>3 570</t>
  </si>
  <si>
    <t>25 150</t>
  </si>
  <si>
    <t>5 090</t>
  </si>
  <si>
    <t>1 180</t>
  </si>
  <si>
    <t>122 450</t>
  </si>
  <si>
    <t>245 020</t>
  </si>
  <si>
    <t>1 240</t>
  </si>
  <si>
    <t>1 081 630</t>
  </si>
  <si>
    <t>1 730</t>
  </si>
  <si>
    <t>1 850</t>
  </si>
  <si>
    <t>3 730</t>
  </si>
  <si>
    <t>4 090</t>
  </si>
  <si>
    <t>98 140</t>
  </si>
  <si>
    <t>1 070</t>
  </si>
  <si>
    <t>1 110</t>
  </si>
  <si>
    <t>4 290</t>
  </si>
  <si>
    <t>3 750</t>
  </si>
  <si>
    <t>48 980</t>
  </si>
  <si>
    <t>458 640</t>
  </si>
  <si>
    <t>9 390</t>
  </si>
  <si>
    <t>1 061 590</t>
  </si>
  <si>
    <t>13 270</t>
  </si>
  <si>
    <t>2002-2022</t>
  </si>
  <si>
    <t>2021-2022</t>
  </si>
  <si>
    <r>
      <rPr>
        <b/>
        <sz val="9"/>
        <color indexed="60"/>
        <rFont val="Arial"/>
        <family val="2"/>
      </rPr>
      <t xml:space="preserve">Quadro 4.1 </t>
    </r>
    <r>
      <rPr>
        <b/>
        <sz val="9"/>
        <color indexed="8"/>
        <rFont val="Arial"/>
        <family val="2"/>
      </rPr>
      <t>Remessas recebidas em Portugal por país de origem das transferências, milhares de euros, 2022</t>
    </r>
  </si>
  <si>
    <r>
      <rPr>
        <b/>
        <sz val="9"/>
        <color indexed="60"/>
        <rFont val="Arial"/>
        <family val="2"/>
      </rPr>
      <t>Quadro 4.2</t>
    </r>
    <r>
      <rPr>
        <b/>
        <sz val="9"/>
        <rFont val="Arial"/>
        <family val="2"/>
      </rPr>
      <t xml:space="preserve"> Remessas recebidas em Portugal, principais países de origem das transferências, 2022</t>
    </r>
  </si>
  <si>
    <r>
      <rPr>
        <b/>
        <sz val="9"/>
        <color indexed="60"/>
        <rFont val="Arial"/>
        <family val="2"/>
      </rPr>
      <t>Quadro 4.3</t>
    </r>
    <r>
      <rPr>
        <b/>
        <sz val="9"/>
        <color indexed="8"/>
        <rFont val="Arial"/>
        <family val="2"/>
      </rPr>
      <t xml:space="preserve"> Comparação entre a evolução das remessas recebidas em Portugal e a evolução do PIB, 1996-2022</t>
    </r>
  </si>
  <si>
    <r>
      <rPr>
        <b/>
        <sz val="9"/>
        <color indexed="60"/>
        <rFont val="Arial"/>
        <family val="2"/>
      </rPr>
      <t>Quadro 4.4</t>
    </r>
    <r>
      <rPr>
        <b/>
        <sz val="9"/>
        <color indexed="8"/>
        <rFont val="Arial"/>
        <family val="2"/>
      </rPr>
      <t xml:space="preserve">  Evolução das remessas recebidas em Portugal, principais países de origem das transferências, 2000-2022</t>
    </r>
  </si>
  <si>
    <r>
      <rPr>
        <b/>
        <sz val="9"/>
        <color rgb="FFC00000"/>
        <rFont val="Arial"/>
        <family val="2"/>
      </rPr>
      <t>Gráfico 4.1</t>
    </r>
    <r>
      <rPr>
        <b/>
        <sz val="9"/>
        <rFont val="Arial"/>
        <family val="2"/>
      </rPr>
      <t xml:space="preserve"> Remessas recebidas em Portugal, principais países de origem das transferências, 2022</t>
    </r>
  </si>
  <si>
    <r>
      <rPr>
        <b/>
        <sz val="9"/>
        <color rgb="FFC00000"/>
        <rFont val="Arial"/>
        <family val="2"/>
      </rPr>
      <t>Gráfico 4.2</t>
    </r>
    <r>
      <rPr>
        <b/>
        <sz val="9"/>
        <rFont val="Arial"/>
        <family val="2"/>
      </rPr>
      <t xml:space="preserve"> Evolução das remessas recebidas em Portugal, milhares de euros, preços correntes, e em percentagem do PIB, 1996-2022</t>
    </r>
  </si>
  <si>
    <r>
      <rPr>
        <b/>
        <sz val="9"/>
        <color rgb="FFC00000"/>
        <rFont val="Arial"/>
        <family val="2"/>
      </rPr>
      <t>Gráfico 4.3</t>
    </r>
    <r>
      <rPr>
        <b/>
        <sz val="9"/>
        <rFont val="Arial"/>
        <family val="2"/>
      </rPr>
      <t xml:space="preserve"> Variação percentual das remessas recebidas em Portugal, principais países de origem das transferências, 2002-2022</t>
    </r>
  </si>
  <si>
    <r>
      <rPr>
        <b/>
        <sz val="9"/>
        <color rgb="FFC00000"/>
        <rFont val="Arial"/>
        <family val="2"/>
      </rPr>
      <t>Gráfico 4.4</t>
    </r>
    <r>
      <rPr>
        <b/>
        <sz val="9"/>
        <rFont val="Arial"/>
        <family val="2"/>
      </rPr>
      <t xml:space="preserve"> Variação percentual das remessas recebidas em Portugal, principais países de origem das transferências, 2020-2022</t>
    </r>
  </si>
  <si>
    <t>12 de setembro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</si>
</sst>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9"/>
      <color rgb="FFC00000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  <font>
      <i/>
      <sz val="8"/>
      <name val="Arial"/>
      <family val="2"/>
    </font>
    <font>
      <b/>
      <sz val="8"/>
      <color rgb="FFC00000"/>
      <name val="Wingdings 3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/>
      <right/>
      <top style="thin">
        <color theme="4" tint="0.79998168889431442"/>
      </top>
      <bottom style="medium">
        <color indexed="64"/>
      </bottom>
      <diagonal/>
    </border>
    <border>
      <left/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/>
      <diagonal/>
    </border>
    <border>
      <left style="thin">
        <color indexed="64"/>
      </left>
      <right/>
      <top style="thin">
        <color theme="4" tint="0.79998168889431442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6" fillId="0" borderId="0" applyNumberFormat="0" applyFill="0" applyBorder="0" applyAlignment="0" applyProtection="0"/>
  </cellStyleXfs>
  <cellXfs count="227">
    <xf numFmtId="0" fontId="0" fillId="0" borderId="0" xfId="0"/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right" vertical="center" indent="1"/>
    </xf>
    <xf numFmtId="0" fontId="0" fillId="2" borderId="0" xfId="0" applyFill="1"/>
    <xf numFmtId="0" fontId="0" fillId="2" borderId="0" xfId="0" applyFill="1" applyAlignment="1">
      <alignment horizontal="right" indent="1"/>
    </xf>
    <xf numFmtId="3" fontId="13" fillId="0" borderId="0" xfId="0" applyNumberFormat="1" applyFont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1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8" fillId="0" borderId="0" xfId="2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left" vertical="center" indent="1"/>
    </xf>
    <xf numFmtId="3" fontId="5" fillId="0" borderId="0" xfId="0" applyNumberFormat="1" applyFont="1" applyAlignment="1">
      <alignment horizontal="left" indent="1"/>
    </xf>
    <xf numFmtId="3" fontId="5" fillId="0" borderId="1" xfId="0" applyNumberFormat="1" applyFont="1" applyBorder="1" applyAlignment="1">
      <alignment horizontal="left" vertical="top" indent="1"/>
    </xf>
    <xf numFmtId="3" fontId="16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3"/>
    </xf>
    <xf numFmtId="165" fontId="5" fillId="0" borderId="0" xfId="0" applyNumberFormat="1" applyFont="1" applyAlignment="1">
      <alignment horizontal="right" vertical="center" indent="4"/>
    </xf>
    <xf numFmtId="3" fontId="13" fillId="0" borderId="0" xfId="0" applyNumberFormat="1" applyFont="1"/>
    <xf numFmtId="3" fontId="5" fillId="2" borderId="0" xfId="0" applyNumberFormat="1" applyFont="1" applyFill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3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horizontal="left" vertical="center" indent="1"/>
    </xf>
    <xf numFmtId="3" fontId="13" fillId="2" borderId="0" xfId="0" applyNumberFormat="1" applyFont="1" applyFill="1" applyAlignment="1">
      <alignment horizontal="right" vertical="center" indent="3"/>
    </xf>
    <xf numFmtId="1" fontId="13" fillId="2" borderId="0" xfId="0" applyNumberFormat="1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3" fontId="13" fillId="0" borderId="0" xfId="0" applyNumberFormat="1" applyFont="1" applyAlignment="1">
      <alignment horizontal="right" vertical="center" indent="3"/>
    </xf>
    <xf numFmtId="1" fontId="13" fillId="2" borderId="0" xfId="0" applyNumberFormat="1" applyFont="1" applyFill="1" applyAlignment="1">
      <alignment horizontal="right" vertical="center" indent="5"/>
    </xf>
    <xf numFmtId="0" fontId="1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 applyProtection="1">
      <alignment horizontal="right" vertical="center" indent="1"/>
      <protection locked="0"/>
    </xf>
    <xf numFmtId="3" fontId="5" fillId="2" borderId="0" xfId="0" applyNumberFormat="1" applyFont="1" applyFill="1" applyAlignment="1" applyProtection="1">
      <alignment horizontal="right" indent="1"/>
      <protection locked="0"/>
    </xf>
    <xf numFmtId="3" fontId="5" fillId="2" borderId="8" xfId="0" applyNumberFormat="1" applyFont="1" applyFill="1" applyBorder="1" applyAlignment="1" applyProtection="1">
      <alignment horizontal="right" vertical="top" indent="1"/>
      <protection locked="0"/>
    </xf>
    <xf numFmtId="0" fontId="15" fillId="0" borderId="0" xfId="0" applyFont="1" applyAlignment="1">
      <alignment horizontal="right" indent="1"/>
    </xf>
    <xf numFmtId="3" fontId="5" fillId="0" borderId="0" xfId="0" applyNumberFormat="1" applyFont="1" applyAlignment="1">
      <alignment horizontal="left" vertical="center" wrapText="1" indent="1"/>
    </xf>
    <xf numFmtId="3" fontId="5" fillId="0" borderId="0" xfId="0" applyNumberFormat="1" applyFont="1" applyAlignment="1">
      <alignment horizontal="right" vertical="center" indent="9"/>
    </xf>
    <xf numFmtId="3" fontId="5" fillId="0" borderId="0" xfId="0" applyNumberFormat="1" applyFont="1" applyAlignment="1">
      <alignment horizontal="right" indent="9"/>
    </xf>
    <xf numFmtId="3" fontId="5" fillId="0" borderId="1" xfId="0" applyNumberFormat="1" applyFont="1" applyBorder="1" applyAlignment="1">
      <alignment horizontal="right" vertical="top" indent="9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3" fontId="5" fillId="2" borderId="3" xfId="0" applyNumberFormat="1" applyFont="1" applyFill="1" applyBorder="1" applyAlignment="1" applyProtection="1">
      <alignment horizontal="center"/>
      <protection locked="0"/>
    </xf>
    <xf numFmtId="3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7" fillId="0" borderId="0" xfId="0" applyFont="1"/>
    <xf numFmtId="0" fontId="3" fillId="0" borderId="0" xfId="0" applyFont="1"/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12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0" fontId="8" fillId="0" borderId="0" xfId="0" applyFont="1" applyAlignment="1">
      <alignment horizontal="left" vertical="top" indent="1"/>
    </xf>
    <xf numFmtId="3" fontId="15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/>
    </xf>
    <xf numFmtId="0" fontId="8" fillId="0" borderId="0" xfId="2" applyFont="1" applyFill="1" applyAlignment="1">
      <alignment horizontal="left" vertical="top"/>
    </xf>
    <xf numFmtId="0" fontId="3" fillId="0" borderId="0" xfId="0" applyFont="1" applyAlignment="1">
      <alignment horizontal="left" vertical="center" indent="1"/>
    </xf>
    <xf numFmtId="3" fontId="16" fillId="0" borderId="0" xfId="2" applyNumberFormat="1" applyFill="1" applyBorder="1" applyAlignment="1">
      <alignment horizontal="left" vertical="top" wrapText="1"/>
    </xf>
    <xf numFmtId="0" fontId="16" fillId="0" borderId="0" xfId="2" applyFill="1" applyBorder="1" applyAlignment="1">
      <alignment horizontal="left" vertical="top" wrapText="1"/>
    </xf>
    <xf numFmtId="0" fontId="16" fillId="0" borderId="0" xfId="0" applyFont="1" applyAlignment="1">
      <alignment horizontal="left" vertical="top" indent="1"/>
    </xf>
    <xf numFmtId="0" fontId="16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top" indent="1"/>
    </xf>
    <xf numFmtId="3" fontId="5" fillId="2" borderId="15" xfId="0" applyNumberFormat="1" applyFont="1" applyFill="1" applyBorder="1" applyAlignment="1" applyProtection="1">
      <alignment horizontal="right" vertical="center" indent="2"/>
      <protection locked="0"/>
    </xf>
    <xf numFmtId="3" fontId="5" fillId="2" borderId="5" xfId="0" applyNumberFormat="1" applyFont="1" applyFill="1" applyBorder="1" applyAlignment="1" applyProtection="1">
      <alignment horizontal="right" indent="2"/>
      <protection locked="0"/>
    </xf>
    <xf numFmtId="3" fontId="5" fillId="2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10" xfId="0" applyNumberFormat="1" applyFont="1" applyFill="1" applyBorder="1" applyAlignment="1" applyProtection="1">
      <alignment horizontal="right" vertical="top" indent="2"/>
      <protection locked="0"/>
    </xf>
    <xf numFmtId="1" fontId="5" fillId="0" borderId="8" xfId="0" applyNumberFormat="1" applyFont="1" applyBorder="1" applyAlignment="1" applyProtection="1">
      <alignment horizontal="center" vertical="center" wrapText="1"/>
      <protection locked="0"/>
    </xf>
    <xf numFmtId="1" fontId="5" fillId="0" borderId="10" xfId="0" applyNumberFormat="1" applyFont="1" applyBorder="1" applyAlignment="1" applyProtection="1">
      <alignment horizontal="center" vertical="center" wrapText="1"/>
      <protection locked="0"/>
    </xf>
    <xf numFmtId="3" fontId="5" fillId="2" borderId="5" xfId="0" applyNumberFormat="1" applyFont="1" applyFill="1" applyBorder="1" applyAlignment="1" applyProtection="1">
      <alignment horizontal="left" vertical="center" indent="1"/>
      <protection locked="0"/>
    </xf>
    <xf numFmtId="3" fontId="5" fillId="2" borderId="5" xfId="0" applyNumberFormat="1" applyFont="1" applyFill="1" applyBorder="1" applyAlignment="1" applyProtection="1">
      <alignment horizontal="left" indent="1"/>
      <protection locked="0"/>
    </xf>
    <xf numFmtId="3" fontId="5" fillId="2" borderId="10" xfId="0" applyNumberFormat="1" applyFont="1" applyFill="1" applyBorder="1" applyAlignment="1" applyProtection="1">
      <alignment horizontal="left" vertical="top" indent="1"/>
      <protection locked="0"/>
    </xf>
    <xf numFmtId="3" fontId="5" fillId="2" borderId="0" xfId="0" applyNumberFormat="1" applyFont="1" applyFill="1" applyAlignment="1">
      <alignment horizontal="right" vertical="center" indent="2"/>
    </xf>
    <xf numFmtId="3" fontId="5" fillId="2" borderId="0" xfId="0" applyNumberFormat="1" applyFont="1" applyFill="1" applyAlignment="1">
      <alignment horizontal="right" indent="2"/>
    </xf>
    <xf numFmtId="3" fontId="5" fillId="2" borderId="9" xfId="0" applyNumberFormat="1" applyFont="1" applyFill="1" applyBorder="1" applyAlignment="1">
      <alignment horizontal="right" vertical="top" indent="2"/>
    </xf>
    <xf numFmtId="1" fontId="3" fillId="0" borderId="0" xfId="0" applyNumberFormat="1" applyFont="1"/>
    <xf numFmtId="0" fontId="15" fillId="0" borderId="2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indent="1"/>
    </xf>
    <xf numFmtId="3" fontId="15" fillId="0" borderId="0" xfId="0" applyNumberFormat="1" applyFont="1" applyAlignment="1">
      <alignment horizontal="right" vertical="center" wrapText="1" indent="5"/>
    </xf>
    <xf numFmtId="3" fontId="15" fillId="0" borderId="0" xfId="0" applyNumberFormat="1" applyFont="1" applyAlignment="1">
      <alignment horizontal="right" vertical="center" indent="5"/>
    </xf>
    <xf numFmtId="165" fontId="15" fillId="0" borderId="0" xfId="0" applyNumberFormat="1" applyFont="1" applyAlignment="1">
      <alignment horizontal="right" vertical="center" indent="8"/>
    </xf>
    <xf numFmtId="3" fontId="5" fillId="0" borderId="0" xfId="0" applyNumberFormat="1" applyFont="1" applyAlignment="1">
      <alignment horizontal="left" vertical="top" indent="1"/>
    </xf>
    <xf numFmtId="3" fontId="5" fillId="2" borderId="0" xfId="0" applyNumberFormat="1" applyFont="1" applyFill="1" applyAlignment="1" applyProtection="1">
      <alignment horizontal="right" vertical="center" indent="3"/>
      <protection locked="0"/>
    </xf>
    <xf numFmtId="3" fontId="0" fillId="0" borderId="0" xfId="0" applyNumberFormat="1"/>
    <xf numFmtId="3" fontId="24" fillId="0" borderId="0" xfId="0" applyNumberFormat="1" applyFont="1" applyAlignment="1">
      <alignment horizontal="right" vertical="center" wrapText="1" indent="1"/>
    </xf>
    <xf numFmtId="0" fontId="5" fillId="0" borderId="0" xfId="0" applyFont="1" applyAlignment="1">
      <alignment horizontal="left" vertical="top" indent="1"/>
    </xf>
    <xf numFmtId="0" fontId="19" fillId="0" borderId="0" xfId="0" applyFont="1"/>
    <xf numFmtId="3" fontId="16" fillId="0" borderId="16" xfId="0" applyNumberFormat="1" applyFont="1" applyBorder="1" applyAlignment="1">
      <alignment horizontal="left" vertical="center" indent="1"/>
    </xf>
    <xf numFmtId="3" fontId="16" fillId="0" borderId="16" xfId="0" applyNumberFormat="1" applyFont="1" applyBorder="1" applyAlignment="1">
      <alignment horizontal="right" vertical="center" indent="9"/>
    </xf>
    <xf numFmtId="3" fontId="16" fillId="0" borderId="17" xfId="0" applyNumberFormat="1" applyFont="1" applyBorder="1" applyAlignment="1">
      <alignment horizontal="left" vertical="center" indent="1"/>
    </xf>
    <xf numFmtId="3" fontId="16" fillId="0" borderId="17" xfId="0" applyNumberFormat="1" applyFont="1" applyBorder="1" applyAlignment="1">
      <alignment horizontal="right" vertical="center" indent="9"/>
    </xf>
    <xf numFmtId="3" fontId="16" fillId="0" borderId="18" xfId="0" applyNumberFormat="1" applyFont="1" applyBorder="1" applyAlignment="1">
      <alignment horizontal="left" vertical="center" indent="1"/>
    </xf>
    <xf numFmtId="3" fontId="16" fillId="0" borderId="18" xfId="0" applyNumberFormat="1" applyFont="1" applyBorder="1" applyAlignment="1">
      <alignment horizontal="right" vertical="center" indent="9"/>
    </xf>
    <xf numFmtId="3" fontId="16" fillId="0" borderId="16" xfId="0" applyNumberFormat="1" applyFont="1" applyBorder="1" applyAlignment="1">
      <alignment horizontal="left" vertical="center" indent="2"/>
    </xf>
    <xf numFmtId="3" fontId="16" fillId="0" borderId="16" xfId="0" applyNumberFormat="1" applyFont="1" applyBorder="1" applyAlignment="1">
      <alignment horizontal="right" vertical="center" indent="3"/>
    </xf>
    <xf numFmtId="165" fontId="16" fillId="0" borderId="16" xfId="0" applyNumberFormat="1" applyFont="1" applyBorder="1" applyAlignment="1">
      <alignment horizontal="right" vertical="center" indent="4"/>
    </xf>
    <xf numFmtId="3" fontId="16" fillId="0" borderId="17" xfId="0" applyNumberFormat="1" applyFont="1" applyBorder="1" applyAlignment="1">
      <alignment horizontal="left" vertical="center" indent="2"/>
    </xf>
    <xf numFmtId="3" fontId="16" fillId="0" borderId="17" xfId="0" applyNumberFormat="1" applyFont="1" applyBorder="1" applyAlignment="1">
      <alignment horizontal="right" vertical="center" indent="3"/>
    </xf>
    <xf numFmtId="165" fontId="16" fillId="0" borderId="17" xfId="0" applyNumberFormat="1" applyFont="1" applyBorder="1" applyAlignment="1">
      <alignment horizontal="right" vertical="center" indent="4"/>
    </xf>
    <xf numFmtId="3" fontId="16" fillId="0" borderId="19" xfId="0" applyNumberFormat="1" applyFont="1" applyBorder="1" applyAlignment="1">
      <alignment horizontal="left" vertical="center" indent="2"/>
    </xf>
    <xf numFmtId="3" fontId="16" fillId="0" borderId="19" xfId="0" applyNumberFormat="1" applyFont="1" applyBorder="1" applyAlignment="1">
      <alignment horizontal="right" vertical="center" indent="3"/>
    </xf>
    <xf numFmtId="165" fontId="16" fillId="0" borderId="19" xfId="0" applyNumberFormat="1" applyFont="1" applyBorder="1" applyAlignment="1">
      <alignment horizontal="right" vertical="center" indent="4"/>
    </xf>
    <xf numFmtId="0" fontId="3" fillId="0" borderId="20" xfId="0" applyFont="1" applyBorder="1" applyAlignment="1">
      <alignment horizontal="center" vertical="center"/>
    </xf>
    <xf numFmtId="3" fontId="13" fillId="0" borderId="21" xfId="0" applyNumberFormat="1" applyFont="1" applyBorder="1" applyAlignment="1">
      <alignment horizontal="right" vertical="center" indent="4"/>
    </xf>
    <xf numFmtId="3" fontId="13" fillId="0" borderId="20" xfId="0" applyNumberFormat="1" applyFont="1" applyBorder="1" applyAlignment="1">
      <alignment horizontal="right" vertical="center" indent="4"/>
    </xf>
    <xf numFmtId="164" fontId="16" fillId="0" borderId="21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" fontId="13" fillId="0" borderId="22" xfId="0" applyNumberFormat="1" applyFont="1" applyBorder="1" applyAlignment="1">
      <alignment horizontal="right" vertical="center" indent="4"/>
    </xf>
    <xf numFmtId="3" fontId="13" fillId="0" borderId="17" xfId="0" applyNumberFormat="1" applyFont="1" applyBorder="1" applyAlignment="1">
      <alignment horizontal="right" vertical="center" indent="4"/>
    </xf>
    <xf numFmtId="164" fontId="16" fillId="0" borderId="22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" fontId="13" fillId="0" borderId="23" xfId="0" applyNumberFormat="1" applyFont="1" applyBorder="1" applyAlignment="1">
      <alignment horizontal="right" vertical="center" indent="4"/>
    </xf>
    <xf numFmtId="3" fontId="13" fillId="0" borderId="19" xfId="0" applyNumberFormat="1" applyFont="1" applyBorder="1" applyAlignment="1">
      <alignment horizontal="right" vertical="center" indent="4"/>
    </xf>
    <xf numFmtId="164" fontId="16" fillId="0" borderId="23" xfId="0" applyNumberFormat="1" applyFont="1" applyBorder="1" applyAlignment="1">
      <alignment horizontal="center" vertical="center"/>
    </xf>
    <xf numFmtId="3" fontId="16" fillId="0" borderId="24" xfId="0" applyNumberFormat="1" applyFont="1" applyBorder="1" applyAlignment="1" applyProtection="1">
      <alignment horizontal="left" vertical="center" indent="1"/>
      <protection locked="0"/>
    </xf>
    <xf numFmtId="3" fontId="16" fillId="0" borderId="16" xfId="0" applyNumberFormat="1" applyFont="1" applyBorder="1" applyAlignment="1" applyProtection="1">
      <alignment horizontal="right" vertical="center" indent="1"/>
      <protection locked="0"/>
    </xf>
    <xf numFmtId="3" fontId="16" fillId="0" borderId="24" xfId="0" applyNumberFormat="1" applyFont="1" applyBorder="1" applyAlignment="1" applyProtection="1">
      <alignment horizontal="right" vertical="center" indent="2"/>
      <protection locked="0"/>
    </xf>
    <xf numFmtId="3" fontId="5" fillId="0" borderId="16" xfId="0" applyNumberFormat="1" applyFont="1" applyBorder="1" applyAlignment="1">
      <alignment horizontal="right" vertical="center" indent="2"/>
    </xf>
    <xf numFmtId="3" fontId="16" fillId="0" borderId="25" xfId="0" applyNumberFormat="1" applyFont="1" applyBorder="1" applyAlignment="1" applyProtection="1">
      <alignment horizontal="left" vertical="center" indent="1"/>
      <protection locked="0"/>
    </xf>
    <xf numFmtId="3" fontId="16" fillId="0" borderId="17" xfId="0" applyNumberFormat="1" applyFont="1" applyBorder="1" applyAlignment="1" applyProtection="1">
      <alignment horizontal="right" vertical="center" indent="1"/>
      <protection locked="0"/>
    </xf>
    <xf numFmtId="3" fontId="16" fillId="0" borderId="25" xfId="0" applyNumberFormat="1" applyFont="1" applyBorder="1" applyAlignment="1" applyProtection="1">
      <alignment horizontal="right" vertical="center" indent="2"/>
      <protection locked="0"/>
    </xf>
    <xf numFmtId="3" fontId="5" fillId="0" borderId="17" xfId="0" applyNumberFormat="1" applyFont="1" applyBorder="1" applyAlignment="1">
      <alignment horizontal="right" vertical="center" indent="2"/>
    </xf>
    <xf numFmtId="3" fontId="16" fillId="0" borderId="26" xfId="0" applyNumberFormat="1" applyFont="1" applyBorder="1" applyAlignment="1" applyProtection="1">
      <alignment horizontal="left" vertical="center" indent="1"/>
      <protection locked="0"/>
    </xf>
    <xf numFmtId="3" fontId="16" fillId="0" borderId="18" xfId="0" applyNumberFormat="1" applyFont="1" applyBorder="1" applyAlignment="1" applyProtection="1">
      <alignment horizontal="right" vertical="center" indent="1"/>
      <protection locked="0"/>
    </xf>
    <xf numFmtId="3" fontId="16" fillId="0" borderId="26" xfId="0" applyNumberFormat="1" applyFont="1" applyBorder="1" applyAlignment="1" applyProtection="1">
      <alignment horizontal="right" vertical="center" indent="2"/>
      <protection locked="0"/>
    </xf>
    <xf numFmtId="3" fontId="5" fillId="0" borderId="18" xfId="0" applyNumberFormat="1" applyFont="1" applyBorder="1" applyAlignment="1">
      <alignment horizontal="right" vertical="center" indent="2"/>
    </xf>
    <xf numFmtId="3" fontId="2" fillId="0" borderId="16" xfId="0" applyNumberFormat="1" applyFont="1" applyBorder="1" applyAlignment="1">
      <alignment horizontal="right" vertical="center" indent="5"/>
    </xf>
    <xf numFmtId="165" fontId="2" fillId="0" borderId="16" xfId="0" applyNumberFormat="1" applyFont="1" applyBorder="1" applyAlignment="1">
      <alignment horizontal="right" vertical="center" indent="8"/>
    </xf>
    <xf numFmtId="0" fontId="16" fillId="0" borderId="17" xfId="0" applyFont="1" applyBorder="1" applyAlignment="1">
      <alignment horizontal="left" vertical="center" indent="2"/>
    </xf>
    <xf numFmtId="3" fontId="16" fillId="0" borderId="17" xfId="0" applyNumberFormat="1" applyFont="1" applyBorder="1" applyAlignment="1">
      <alignment horizontal="right" vertical="center" indent="5"/>
    </xf>
    <xf numFmtId="165" fontId="16" fillId="0" borderId="17" xfId="0" applyNumberFormat="1" applyFont="1" applyBorder="1" applyAlignment="1">
      <alignment horizontal="right" vertical="center" indent="8"/>
    </xf>
    <xf numFmtId="0" fontId="2" fillId="0" borderId="17" xfId="0" applyFont="1" applyBorder="1" applyAlignment="1">
      <alignment horizontal="left" vertical="center" indent="2"/>
    </xf>
    <xf numFmtId="3" fontId="2" fillId="0" borderId="17" xfId="0" applyNumberFormat="1" applyFont="1" applyBorder="1" applyAlignment="1">
      <alignment horizontal="right" vertical="center" indent="5"/>
    </xf>
    <xf numFmtId="165" fontId="2" fillId="0" borderId="17" xfId="0" applyNumberFormat="1" applyFont="1" applyBorder="1" applyAlignment="1">
      <alignment horizontal="right" vertical="center" indent="8"/>
    </xf>
    <xf numFmtId="0" fontId="1" fillId="0" borderId="17" xfId="0" applyFont="1" applyBorder="1" applyAlignment="1">
      <alignment horizontal="left" vertical="center" indent="2"/>
    </xf>
    <xf numFmtId="0" fontId="8" fillId="0" borderId="19" xfId="0" applyFont="1" applyBorder="1" applyAlignment="1">
      <alignment horizontal="left" vertical="center" indent="2"/>
    </xf>
    <xf numFmtId="3" fontId="8" fillId="0" borderId="19" xfId="0" applyNumberFormat="1" applyFont="1" applyBorder="1" applyAlignment="1">
      <alignment horizontal="right" vertical="center" indent="5"/>
    </xf>
    <xf numFmtId="165" fontId="8" fillId="0" borderId="19" xfId="0" applyNumberFormat="1" applyFont="1" applyBorder="1" applyAlignment="1">
      <alignment horizontal="right" vertical="center" indent="8"/>
    </xf>
    <xf numFmtId="0" fontId="3" fillId="0" borderId="18" xfId="0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right" vertical="center" indent="4"/>
    </xf>
    <xf numFmtId="3" fontId="13" fillId="0" borderId="18" xfId="0" applyNumberFormat="1" applyFont="1" applyBorder="1" applyAlignment="1">
      <alignment horizontal="right" vertical="center" indent="4"/>
    </xf>
    <xf numFmtId="164" fontId="16" fillId="0" borderId="27" xfId="0" applyNumberFormat="1" applyFont="1" applyBorder="1" applyAlignment="1">
      <alignment horizontal="center" vertical="center"/>
    </xf>
    <xf numFmtId="3" fontId="0" fillId="2" borderId="0" xfId="0" applyNumberFormat="1" applyFill="1" applyAlignment="1">
      <alignment vertical="center"/>
    </xf>
    <xf numFmtId="3" fontId="13" fillId="0" borderId="21" xfId="0" applyNumberFormat="1" applyFont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 vertical="center"/>
    </xf>
    <xf numFmtId="3" fontId="13" fillId="0" borderId="22" xfId="0" applyNumberFormat="1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3" fontId="13" fillId="0" borderId="18" xfId="0" applyNumberFormat="1" applyFont="1" applyBorder="1" applyAlignment="1">
      <alignment horizontal="center" vertical="center"/>
    </xf>
    <xf numFmtId="3" fontId="13" fillId="0" borderId="23" xfId="0" applyNumberFormat="1" applyFont="1" applyBorder="1" applyAlignment="1">
      <alignment horizontal="center" vertical="center"/>
    </xf>
    <xf numFmtId="3" fontId="13" fillId="0" borderId="19" xfId="0" applyNumberFormat="1" applyFont="1" applyBorder="1" applyAlignment="1">
      <alignment horizontal="center" vertical="center"/>
    </xf>
    <xf numFmtId="3" fontId="5" fillId="2" borderId="28" xfId="0" applyNumberFormat="1" applyFont="1" applyFill="1" applyBorder="1" applyAlignment="1" applyProtection="1">
      <alignment horizontal="right" vertical="center" indent="2"/>
      <protection locked="0"/>
    </xf>
    <xf numFmtId="0" fontId="16" fillId="0" borderId="0" xfId="2" applyFill="1" applyAlignment="1">
      <alignment horizontal="left" vertical="center" wrapText="1"/>
    </xf>
    <xf numFmtId="3" fontId="16" fillId="2" borderId="0" xfId="0" applyNumberFormat="1" applyFont="1" applyFill="1" applyAlignment="1" applyProtection="1">
      <alignment horizontal="right" vertical="center" indent="2"/>
      <protection locked="0"/>
    </xf>
    <xf numFmtId="3" fontId="5" fillId="2" borderId="8" xfId="0" applyNumberFormat="1" applyFont="1" applyFill="1" applyBorder="1" applyAlignment="1">
      <alignment horizontal="right" vertical="top" indent="2"/>
    </xf>
    <xf numFmtId="0" fontId="16" fillId="0" borderId="18" xfId="0" applyFont="1" applyBorder="1" applyAlignment="1">
      <alignment horizontal="left" vertical="center" indent="2"/>
    </xf>
    <xf numFmtId="3" fontId="16" fillId="0" borderId="18" xfId="0" applyNumberFormat="1" applyFont="1" applyBorder="1" applyAlignment="1">
      <alignment horizontal="right" vertical="center" indent="5"/>
    </xf>
    <xf numFmtId="165" fontId="16" fillId="0" borderId="18" xfId="0" applyNumberFormat="1" applyFont="1" applyBorder="1" applyAlignment="1">
      <alignment horizontal="right" vertical="center" indent="8"/>
    </xf>
    <xf numFmtId="0" fontId="1" fillId="0" borderId="16" xfId="0" applyFont="1" applyBorder="1" applyAlignment="1">
      <alignment horizontal="left" vertical="center" indent="2"/>
    </xf>
    <xf numFmtId="0" fontId="16" fillId="0" borderId="17" xfId="0" applyFont="1" applyBorder="1" applyAlignment="1">
      <alignment horizontal="right" vertical="center" indent="9"/>
    </xf>
    <xf numFmtId="1" fontId="0" fillId="0" borderId="0" xfId="0" applyNumberFormat="1"/>
    <xf numFmtId="1" fontId="0" fillId="2" borderId="0" xfId="0" applyNumberFormat="1" applyFill="1"/>
    <xf numFmtId="0" fontId="2" fillId="0" borderId="11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3" fontId="16" fillId="0" borderId="0" xfId="2" quotePrefix="1" applyNumberFormat="1" applyFill="1" applyAlignment="1">
      <alignment horizontal="left" vertical="top" wrapText="1" indent="1"/>
    </xf>
    <xf numFmtId="0" fontId="16" fillId="0" borderId="0" xfId="2" applyAlignment="1">
      <alignment horizontal="left" vertical="top" wrapText="1" indent="1"/>
    </xf>
    <xf numFmtId="3" fontId="16" fillId="0" borderId="0" xfId="2" quotePrefix="1" applyNumberFormat="1" applyFill="1" applyAlignment="1">
      <alignment horizontal="left" vertical="center" wrapText="1"/>
    </xf>
    <xf numFmtId="3" fontId="16" fillId="0" borderId="0" xfId="0" quotePrefix="1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2" applyFill="1" applyAlignment="1">
      <alignment horizontal="left" vertical="center" wrapText="1"/>
    </xf>
    <xf numFmtId="3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3" fontId="17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9" fillId="2" borderId="0" xfId="0" applyNumberFormat="1" applyFont="1" applyFill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3" fontId="5" fillId="2" borderId="1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3" fontId="9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3" fontId="17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3" fontId="2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3" fontId="19" fillId="0" borderId="0" xfId="0" applyNumberFormat="1" applyFont="1"/>
  </cellXfs>
  <cellStyles count="3">
    <cellStyle name="Hiperligação" xfId="2" builtinId="8" customBuiltin="1"/>
    <cellStyle name="Normal" xfId="0" builtinId="0"/>
    <cellStyle name="Normal 5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4.2'!$B$6:$B$19</c:f>
              <c:strCache>
                <c:ptCount val="14"/>
                <c:pt idx="0">
                  <c:v>França</c:v>
                </c:pt>
                <c:pt idx="1">
                  <c:v>Suíça</c:v>
                </c:pt>
                <c:pt idx="2">
                  <c:v>Reino Unido</c:v>
                </c:pt>
                <c:pt idx="3">
                  <c:v>Angola</c:v>
                </c:pt>
                <c:pt idx="4">
                  <c:v>EUA</c:v>
                </c:pt>
                <c:pt idx="5">
                  <c:v>Alemanha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Países Baixos</c:v>
                </c:pt>
                <c:pt idx="10">
                  <c:v>África do Sul</c:v>
                </c:pt>
                <c:pt idx="11">
                  <c:v>Canadá</c:v>
                </c:pt>
                <c:pt idx="12">
                  <c:v>Brasil</c:v>
                </c:pt>
                <c:pt idx="13">
                  <c:v>Venezuela</c:v>
                </c:pt>
              </c:strCache>
            </c:strRef>
          </c:cat>
          <c:val>
            <c:numRef>
              <c:f>'Quadro 4.2'!$C$6:$C$19</c:f>
              <c:numCache>
                <c:formatCode>#,##0</c:formatCode>
                <c:ptCount val="14"/>
                <c:pt idx="0">
                  <c:v>1081630</c:v>
                </c:pt>
                <c:pt idx="1">
                  <c:v>1061590</c:v>
                </c:pt>
                <c:pt idx="2">
                  <c:v>458640</c:v>
                </c:pt>
                <c:pt idx="3">
                  <c:v>308630</c:v>
                </c:pt>
                <c:pt idx="4">
                  <c:v>245020</c:v>
                </c:pt>
                <c:pt idx="5">
                  <c:v>235830</c:v>
                </c:pt>
                <c:pt idx="6">
                  <c:v>122450</c:v>
                </c:pt>
                <c:pt idx="7">
                  <c:v>98140</c:v>
                </c:pt>
                <c:pt idx="8">
                  <c:v>61420</c:v>
                </c:pt>
                <c:pt idx="9">
                  <c:v>48980</c:v>
                </c:pt>
                <c:pt idx="10">
                  <c:v>33480</c:v>
                </c:pt>
                <c:pt idx="11">
                  <c:v>25150</c:v>
                </c:pt>
                <c:pt idx="12">
                  <c:v>14480</c:v>
                </c:pt>
                <c:pt idx="13">
                  <c:v>13270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9-455F-81E2-DE5691A77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0796928"/>
        <c:axId val="220108416"/>
      </c:barChart>
      <c:catAx>
        <c:axId val="220796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220108416"/>
        <c:crosses val="autoZero"/>
        <c:auto val="1"/>
        <c:lblAlgn val="ctr"/>
        <c:lblOffset val="100"/>
        <c:noMultiLvlLbl val="0"/>
      </c:catAx>
      <c:valAx>
        <c:axId val="220108416"/>
        <c:scaling>
          <c:orientation val="minMax"/>
          <c:max val="1200000"/>
          <c:min val="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07969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4F81BD">
                <a:lumMod val="75000"/>
              </a:srgbClr>
            </a:solidFill>
            <a:ln w="25400">
              <a:noFill/>
            </a:ln>
          </c:spPr>
          <c:invertIfNegative val="0"/>
          <c:cat>
            <c:numRef>
              <c:f>'Quadro 4.3'!$B$5:$B$31</c:f>
              <c:numCache>
                <c:formatCode>General</c:formatCod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numCache>
            </c:numRef>
          </c:cat>
          <c:val>
            <c:numRef>
              <c:f>'Quadro 4.3'!$C$5:$C$31</c:f>
              <c:numCache>
                <c:formatCode>#,##0</c:formatCode>
                <c:ptCount val="27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3060710</c:v>
                </c:pt>
                <c:pt idx="19">
                  <c:v>3315620</c:v>
                </c:pt>
                <c:pt idx="20">
                  <c:v>3343200</c:v>
                </c:pt>
                <c:pt idx="21">
                  <c:v>3554750</c:v>
                </c:pt>
                <c:pt idx="22">
                  <c:v>3604010</c:v>
                </c:pt>
                <c:pt idx="23">
                  <c:v>3662130</c:v>
                </c:pt>
                <c:pt idx="24">
                  <c:v>3612860</c:v>
                </c:pt>
                <c:pt idx="25">
                  <c:v>3677760</c:v>
                </c:pt>
                <c:pt idx="26">
                  <c:v>3892260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22240"/>
        <c:axId val="221389952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4.3'!$G$5:$G$31</c:f>
              <c:numCache>
                <c:formatCode>0.0</c:formatCode>
                <c:ptCount val="27"/>
                <c:pt idx="0">
                  <c:v>2.9013713186882026</c:v>
                </c:pt>
                <c:pt idx="1">
                  <c:v>2.8657505020963354</c:v>
                </c:pt>
                <c:pt idx="2">
                  <c:v>2.7087547525835789</c:v>
                </c:pt>
                <c:pt idx="3">
                  <c:v>2.6100282095047458</c:v>
                </c:pt>
                <c:pt idx="4">
                  <c:v>2.6929369199859097</c:v>
                </c:pt>
                <c:pt idx="5">
                  <c:v>2.7522148792492431</c:v>
                </c:pt>
                <c:pt idx="6">
                  <c:v>1.9767069329943499</c:v>
                </c:pt>
                <c:pt idx="7">
                  <c:v>1.6661981857774626</c:v>
                </c:pt>
                <c:pt idx="8">
                  <c:v>1.6040629605877998</c:v>
                </c:pt>
                <c:pt idx="9">
                  <c:v>1.4362732028840075</c:v>
                </c:pt>
                <c:pt idx="10">
                  <c:v>1.4557098356314635</c:v>
                </c:pt>
                <c:pt idx="11">
                  <c:v>1.4750227002951695</c:v>
                </c:pt>
                <c:pt idx="12">
                  <c:v>1.3872928081446148</c:v>
                </c:pt>
                <c:pt idx="13">
                  <c:v>1.30083020669266</c:v>
                </c:pt>
                <c:pt idx="14">
                  <c:v>1.3506427696079424</c:v>
                </c:pt>
                <c:pt idx="15">
                  <c:v>1.3802060466152897</c:v>
                </c:pt>
                <c:pt idx="16">
                  <c:v>1.6337090847590885</c:v>
                </c:pt>
                <c:pt idx="17">
                  <c:v>1.7688661296425119</c:v>
                </c:pt>
                <c:pt idx="18">
                  <c:v>1.768647627400215</c:v>
                </c:pt>
                <c:pt idx="19">
                  <c:v>1.8449511535212626</c:v>
                </c:pt>
                <c:pt idx="20">
                  <c:v>1.7926984761650055</c:v>
                </c:pt>
                <c:pt idx="21">
                  <c:v>1.8141365728044816</c:v>
                </c:pt>
                <c:pt idx="22">
                  <c:v>1.7564760517241578</c:v>
                </c:pt>
                <c:pt idx="23">
                  <c:v>1.7082852438408989</c:v>
                </c:pt>
                <c:pt idx="24">
                  <c:v>1.8017557141595344</c:v>
                </c:pt>
                <c:pt idx="25">
                  <c:v>1.7126491195726845</c:v>
                </c:pt>
                <c:pt idx="26">
                  <c:v>1.6269219574198592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322752"/>
        <c:axId val="221390528"/>
      </c:lineChart>
      <c:catAx>
        <c:axId val="22132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221389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389952"/>
        <c:scaling>
          <c:orientation val="minMax"/>
        </c:scaling>
        <c:delete val="0"/>
        <c:axPos val="l"/>
        <c:majorGridlines>
          <c:spPr>
            <a:ln w="6350">
              <a:solidFill>
                <a:srgbClr val="4F81BD">
                  <a:lumMod val="20000"/>
                  <a:lumOff val="80000"/>
                </a:srgb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21322240"/>
        <c:crosses val="autoZero"/>
        <c:crossBetween val="between"/>
      </c:valAx>
      <c:catAx>
        <c:axId val="221322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390528"/>
        <c:crosses val="autoZero"/>
        <c:auto val="0"/>
        <c:lblAlgn val="ctr"/>
        <c:lblOffset val="100"/>
        <c:noMultiLvlLbl val="0"/>
      </c:catAx>
      <c:valAx>
        <c:axId val="221390528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21322752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1"/>
    </c:legend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86E-48DE-AE57-CC4132D345E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00-401B-9406-6ABD844AF6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C10-42D3-BC83-882445E5A522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4-0100-401B-9406-6ABD844AF656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8-B86E-48DE-AE57-CC4132D345E7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5C9-44E3-BA34-0BDD89DF286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B9AF-4E47-BF56-E86CF063C13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AF-4E47-BF56-E86CF063C135}"/>
              </c:ext>
            </c:extLst>
          </c:dPt>
          <c:cat>
            <c:strRef>
              <c:f>'Gráfico 4.3'!$B$50:$B$59</c:f>
              <c:strCache>
                <c:ptCount val="10"/>
                <c:pt idx="0">
                  <c:v>Angola</c:v>
                </c:pt>
                <c:pt idx="1">
                  <c:v>Holanda</c:v>
                </c:pt>
                <c:pt idx="2">
                  <c:v>Bélgica</c:v>
                </c:pt>
                <c:pt idx="3">
                  <c:v>Reino Unido</c:v>
                </c:pt>
                <c:pt idx="4">
                  <c:v>Suíça</c:v>
                </c:pt>
                <c:pt idx="5">
                  <c:v>Espanha</c:v>
                </c:pt>
                <c:pt idx="6">
                  <c:v>Alemanha</c:v>
                </c:pt>
                <c:pt idx="7">
                  <c:v>França</c:v>
                </c:pt>
                <c:pt idx="8">
                  <c:v>Luxemburgo</c:v>
                </c:pt>
                <c:pt idx="9">
                  <c:v>EUA</c:v>
                </c:pt>
              </c:strCache>
            </c:strRef>
          </c:cat>
          <c:val>
            <c:numRef>
              <c:f>'Gráfico 4.3'!$C$50:$C$59</c:f>
              <c:numCache>
                <c:formatCode>#,##0</c:formatCode>
                <c:ptCount val="10"/>
                <c:pt idx="0">
                  <c:v>2061.2745098039218</c:v>
                </c:pt>
                <c:pt idx="1">
                  <c:v>164.75675675675677</c:v>
                </c:pt>
                <c:pt idx="2">
                  <c:v>124.24242424242422</c:v>
                </c:pt>
                <c:pt idx="3">
                  <c:v>112.69767657561562</c:v>
                </c:pt>
                <c:pt idx="4">
                  <c:v>71.87554623317601</c:v>
                </c:pt>
                <c:pt idx="5">
                  <c:v>57.087876844130847</c:v>
                </c:pt>
                <c:pt idx="6" formatCode="0">
                  <c:v>14.586268888780921</c:v>
                </c:pt>
                <c:pt idx="7">
                  <c:v>13.60221727591815</c:v>
                </c:pt>
                <c:pt idx="8">
                  <c:v>-6.0501627417193191</c:v>
                </c:pt>
                <c:pt idx="9">
                  <c:v>-34.213988454826151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AF-4E47-BF56-E86CF06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491200"/>
        <c:axId val="221391680"/>
      </c:barChart>
      <c:catAx>
        <c:axId val="22149120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221391680"/>
        <c:crosses val="autoZero"/>
        <c:auto val="1"/>
        <c:lblAlgn val="ctr"/>
        <c:lblOffset val="100"/>
        <c:noMultiLvlLbl val="0"/>
      </c:catAx>
      <c:valAx>
        <c:axId val="221391680"/>
        <c:scaling>
          <c:orientation val="minMax"/>
          <c:max val="600"/>
          <c:min val="-50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491200"/>
        <c:crosses val="max"/>
        <c:crossBetween val="between"/>
        <c:majorUnit val="5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C8A-4133-8035-B865AB7D3B7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A31-4983-826E-FA90F358C70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77-4CBF-B6B1-900AFB21F8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31-4983-826E-FA90F358C7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18-4E90-B506-BC8655A20743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1-A688-4DBF-8CE6-425B9771821E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3-A688-4DBF-8CE6-425B9771821E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7C8B-48B0-8069-7246978BF1C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C8B-48B0-8069-7246978BF1C2}"/>
              </c:ext>
            </c:extLst>
          </c:dPt>
          <c:cat>
            <c:strRef>
              <c:f>'Gráfico 4.4'!$B$50:$B$59</c:f>
              <c:strCache>
                <c:ptCount val="10"/>
                <c:pt idx="0">
                  <c:v>Luxemburgo</c:v>
                </c:pt>
                <c:pt idx="1">
                  <c:v>Angola</c:v>
                </c:pt>
                <c:pt idx="2">
                  <c:v>Holanda</c:v>
                </c:pt>
                <c:pt idx="3">
                  <c:v>Reino Unido</c:v>
                </c:pt>
                <c:pt idx="4">
                  <c:v>Bélgica</c:v>
                </c:pt>
                <c:pt idx="5">
                  <c:v>Alemanha</c:v>
                </c:pt>
                <c:pt idx="6">
                  <c:v>França</c:v>
                </c:pt>
                <c:pt idx="7">
                  <c:v>Suíça</c:v>
                </c:pt>
                <c:pt idx="8">
                  <c:v>Espanha</c:v>
                </c:pt>
                <c:pt idx="9">
                  <c:v>EUA</c:v>
                </c:pt>
              </c:strCache>
            </c:strRef>
          </c:cat>
          <c:val>
            <c:numRef>
              <c:f>'Gráfico 4.4'!$C$50:$C$59</c:f>
              <c:numCache>
                <c:formatCode>0</c:formatCode>
                <c:ptCount val="10"/>
                <c:pt idx="0">
                  <c:v>36.590118302018112</c:v>
                </c:pt>
                <c:pt idx="1">
                  <c:v>22.559764911444688</c:v>
                </c:pt>
                <c:pt idx="2">
                  <c:v>9.9192100538599561</c:v>
                </c:pt>
                <c:pt idx="3">
                  <c:v>6.8144766873166134</c:v>
                </c:pt>
                <c:pt idx="4">
                  <c:v>5.8053402239448815</c:v>
                </c:pt>
                <c:pt idx="5">
                  <c:v>5.5451127819548844</c:v>
                </c:pt>
                <c:pt idx="6">
                  <c:v>3.7266109726904091</c:v>
                </c:pt>
                <c:pt idx="7">
                  <c:v>2.8889142552746279</c:v>
                </c:pt>
                <c:pt idx="8">
                  <c:v>-1.5991642558662846</c:v>
                </c:pt>
                <c:pt idx="9">
                  <c:v>-2.2032409994412063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8B0-8069-7246978B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582336"/>
        <c:axId val="221393984"/>
      </c:barChart>
      <c:catAx>
        <c:axId val="22158233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221393984"/>
        <c:crosses val="autoZero"/>
        <c:auto val="1"/>
        <c:lblAlgn val="ctr"/>
        <c:lblOffset val="100"/>
        <c:noMultiLvlLbl val="0"/>
      </c:catAx>
      <c:valAx>
        <c:axId val="221393984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spPr>
          <a:ln>
            <a:noFill/>
          </a:ln>
        </c:spPr>
        <c:crossAx val="221582336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169-426C-892D-C6E637C59704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D23C-428D-A1FD-65F7C3300055}"/>
              </c:ext>
            </c:extLst>
          </c:dPt>
          <c:cat>
            <c:strRef>
              <c:f>'Quadro 4.5'!$B$6:$B$41</c:f>
              <c:strCache>
                <c:ptCount val="36"/>
                <c:pt idx="0">
                  <c:v>Índia</c:v>
                </c:pt>
                <c:pt idx="1">
                  <c:v>Méexico</c:v>
                </c:pt>
                <c:pt idx="2">
                  <c:v>China</c:v>
                </c:pt>
                <c:pt idx="3">
                  <c:v>Filipinas</c:v>
                </c:pt>
                <c:pt idx="4">
                  <c:v>França</c:v>
                </c:pt>
                <c:pt idx="5">
                  <c:v>Egipto</c:v>
                </c:pt>
                <c:pt idx="6">
                  <c:v>Paquistão</c:v>
                </c:pt>
                <c:pt idx="7">
                  <c:v>Bangladesh</c:v>
                </c:pt>
                <c:pt idx="8">
                  <c:v>Alemanha</c:v>
                </c:pt>
                <c:pt idx="9">
                  <c:v>Nigéria</c:v>
                </c:pt>
                <c:pt idx="10">
                  <c:v>Ucrânia</c:v>
                </c:pt>
                <c:pt idx="11">
                  <c:v>Vietname</c:v>
                </c:pt>
                <c:pt idx="12">
                  <c:v>Bélgica</c:v>
                </c:pt>
                <c:pt idx="13">
                  <c:v>Guatemala</c:v>
                </c:pt>
                <c:pt idx="14">
                  <c:v>República Dominicana</c:v>
                </c:pt>
                <c:pt idx="15">
                  <c:v>Marrocos</c:v>
                </c:pt>
                <c:pt idx="16">
                  <c:v>Itália</c:v>
                </c:pt>
                <c:pt idx="17">
                  <c:v>Rússia</c:v>
                </c:pt>
                <c:pt idx="18">
                  <c:v>Indonésia</c:v>
                </c:pt>
                <c:pt idx="19">
                  <c:v>Uzbequistão</c:v>
                </c:pt>
                <c:pt idx="20">
                  <c:v>Roménia</c:v>
                </c:pt>
                <c:pt idx="21">
                  <c:v>Tailândia</c:v>
                </c:pt>
                <c:pt idx="22">
                  <c:v>Espanha</c:v>
                </c:pt>
                <c:pt idx="23">
                  <c:v>Colômbia</c:v>
                </c:pt>
                <c:pt idx="24">
                  <c:v>Nepal</c:v>
                </c:pt>
                <c:pt idx="25">
                  <c:v>Coreia do Sul</c:v>
                </c:pt>
                <c:pt idx="26">
                  <c:v>Israel</c:v>
                </c:pt>
                <c:pt idx="27">
                  <c:v>El Salvador</c:v>
                </c:pt>
                <c:pt idx="28">
                  <c:v>Honduras</c:v>
                </c:pt>
                <c:pt idx="29">
                  <c:v>Polónia</c:v>
                </c:pt>
                <c:pt idx="30">
                  <c:v>EUA</c:v>
                </c:pt>
                <c:pt idx="31">
                  <c:v>Líbano</c:v>
                </c:pt>
                <c:pt idx="32">
                  <c:v>Sri Lanka</c:v>
                </c:pt>
                <c:pt idx="33">
                  <c:v>Japão</c:v>
                </c:pt>
                <c:pt idx="34">
                  <c:v>Jordânia</c:v>
                </c:pt>
                <c:pt idx="35">
                  <c:v>Portugal</c:v>
                </c:pt>
              </c:strCache>
            </c:strRef>
          </c:cat>
          <c:val>
            <c:numRef>
              <c:f>'Quadro 4.5'!$C$6:$C$41</c:f>
              <c:numCache>
                <c:formatCode>#,##0</c:formatCode>
                <c:ptCount val="36"/>
                <c:pt idx="0">
                  <c:v>89375152.21756573</c:v>
                </c:pt>
                <c:pt idx="1">
                  <c:v>54130111.44499997</c:v>
                </c:pt>
                <c:pt idx="2">
                  <c:v>52999999.999999993</c:v>
                </c:pt>
                <c:pt idx="3">
                  <c:v>36685313.168048009</c:v>
                </c:pt>
                <c:pt idx="4">
                  <c:v>32077312.215223629</c:v>
                </c:pt>
                <c:pt idx="5">
                  <c:v>31487000</c:v>
                </c:pt>
                <c:pt idx="6">
                  <c:v>31312000.000000004</c:v>
                </c:pt>
                <c:pt idx="7">
                  <c:v>22202917.783868626</c:v>
                </c:pt>
                <c:pt idx="8">
                  <c:v>20411777.594011545</c:v>
                </c:pt>
                <c:pt idx="9">
                  <c:v>19483402.058910627</c:v>
                </c:pt>
                <c:pt idx="10">
                  <c:v>18060000</c:v>
                </c:pt>
                <c:pt idx="11">
                  <c:v>18059999.999999996</c:v>
                </c:pt>
                <c:pt idx="12">
                  <c:v>15883123.72857143</c:v>
                </c:pt>
                <c:pt idx="13">
                  <c:v>15395390.250000004</c:v>
                </c:pt>
                <c:pt idx="14">
                  <c:v>10742800</c:v>
                </c:pt>
                <c:pt idx="15">
                  <c:v>10704830.03789597</c:v>
                </c:pt>
                <c:pt idx="16">
                  <c:v>10258423.410750359</c:v>
                </c:pt>
                <c:pt idx="17">
                  <c:v>9646920</c:v>
                </c:pt>
                <c:pt idx="18">
                  <c:v>9402427.0888548475</c:v>
                </c:pt>
                <c:pt idx="19">
                  <c:v>9197526.464525383</c:v>
                </c:pt>
                <c:pt idx="20">
                  <c:v>9159745.9326842297</c:v>
                </c:pt>
                <c:pt idx="21">
                  <c:v>9065391.617754668</c:v>
                </c:pt>
                <c:pt idx="22">
                  <c:v>8999999.9999999981</c:v>
                </c:pt>
                <c:pt idx="23">
                  <c:v>8608268.9708854184</c:v>
                </c:pt>
                <c:pt idx="24">
                  <c:v>8203258.7370577436</c:v>
                </c:pt>
                <c:pt idx="25">
                  <c:v>7704200.0000000009</c:v>
                </c:pt>
                <c:pt idx="26">
                  <c:v>7701000</c:v>
                </c:pt>
                <c:pt idx="27">
                  <c:v>7488469.3732876657</c:v>
                </c:pt>
                <c:pt idx="28">
                  <c:v>7203426.6728301672</c:v>
                </c:pt>
                <c:pt idx="29">
                  <c:v>7131000.0000000009</c:v>
                </c:pt>
                <c:pt idx="30">
                  <c:v>6898999.9999999991</c:v>
                </c:pt>
                <c:pt idx="31">
                  <c:v>6393530.0000000037</c:v>
                </c:pt>
                <c:pt idx="32">
                  <c:v>5522000.0000000019</c:v>
                </c:pt>
                <c:pt idx="33">
                  <c:v>5290974.223441381</c:v>
                </c:pt>
                <c:pt idx="34">
                  <c:v>5162253.5211267583</c:v>
                </c:pt>
                <c:pt idx="35">
                  <c:v>5127640.512906895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35-4143-B5FB-ADB50AA7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20636672"/>
        <c:axId val="221429760"/>
      </c:barChart>
      <c:catAx>
        <c:axId val="2206366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1429760"/>
        <c:crosses val="autoZero"/>
        <c:auto val="1"/>
        <c:lblAlgn val="ctr"/>
        <c:lblOffset val="100"/>
        <c:noMultiLvlLbl val="0"/>
      </c:catAx>
      <c:valAx>
        <c:axId val="2214297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 rot="-2700000"/>
          <a:lstStyle/>
          <a:p>
            <a:pPr>
              <a:defRPr/>
            </a:pPr>
            <a:endParaRPr lang="pt-PT"/>
          </a:p>
        </c:txPr>
        <c:crossAx val="22063667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C1D-4AFA-876F-026ED7A666E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C1D-4AFA-876F-026ED7A666EE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11B-49BD-86CC-3308F9BE27B8}"/>
              </c:ext>
            </c:extLst>
          </c:dPt>
          <c:cat>
            <c:strRef>
              <c:f>'Gráfico 4.6'!$B$62:$B$95</c:f>
              <c:strCache>
                <c:ptCount val="34"/>
                <c:pt idx="0">
                  <c:v>El Salvador</c:v>
                </c:pt>
                <c:pt idx="1">
                  <c:v>Nepal</c:v>
                </c:pt>
                <c:pt idx="2">
                  <c:v>Honduras</c:v>
                </c:pt>
                <c:pt idx="3">
                  <c:v>Líbano</c:v>
                </c:pt>
                <c:pt idx="4">
                  <c:v>Guatemala</c:v>
                </c:pt>
                <c:pt idx="5">
                  <c:v>Uzbequistão</c:v>
                </c:pt>
                <c:pt idx="6">
                  <c:v>República Dominicana</c:v>
                </c:pt>
                <c:pt idx="7">
                  <c:v>Paquistão</c:v>
                </c:pt>
                <c:pt idx="8">
                  <c:v>Ucrânia</c:v>
                </c:pt>
                <c:pt idx="9">
                  <c:v>Filipinas</c:v>
                </c:pt>
                <c:pt idx="10">
                  <c:v>Sri Lanla</c:v>
                </c:pt>
                <c:pt idx="11">
                  <c:v>Egipto</c:v>
                </c:pt>
                <c:pt idx="12">
                  <c:v>Bangladesh</c:v>
                </c:pt>
                <c:pt idx="13">
                  <c:v>Marrocos</c:v>
                </c:pt>
                <c:pt idx="14">
                  <c:v>Vietname</c:v>
                </c:pt>
                <c:pt idx="15">
                  <c:v>México</c:v>
                </c:pt>
                <c:pt idx="16">
                  <c:v>Nigéria</c:v>
                </c:pt>
                <c:pt idx="17">
                  <c:v>Índia</c:v>
                </c:pt>
                <c:pt idx="18">
                  <c:v>Roménia</c:v>
                </c:pt>
                <c:pt idx="19">
                  <c:v>Bélgica</c:v>
                </c:pt>
                <c:pt idx="20">
                  <c:v>Colômbia</c:v>
                </c:pt>
                <c:pt idx="21">
                  <c:v>Portugal</c:v>
                </c:pt>
                <c:pt idx="22">
                  <c:v>Tailândia</c:v>
                </c:pt>
                <c:pt idx="23">
                  <c:v>Israel</c:v>
                </c:pt>
                <c:pt idx="24">
                  <c:v>Polónia</c:v>
                </c:pt>
                <c:pt idx="25">
                  <c:v>França</c:v>
                </c:pt>
                <c:pt idx="26">
                  <c:v>Indonésia</c:v>
                </c:pt>
                <c:pt idx="27">
                  <c:v>Espanha</c:v>
                </c:pt>
                <c:pt idx="28">
                  <c:v>Rússia</c:v>
                </c:pt>
                <c:pt idx="29">
                  <c:v>Itália</c:v>
                </c:pt>
                <c:pt idx="30">
                  <c:v>Alemanha</c:v>
                </c:pt>
                <c:pt idx="31">
                  <c:v>Coreia do Sul</c:v>
                </c:pt>
                <c:pt idx="32">
                  <c:v>China</c:v>
                </c:pt>
                <c:pt idx="33">
                  <c:v>EUA</c:v>
                </c:pt>
              </c:strCache>
            </c:strRef>
          </c:cat>
          <c:val>
            <c:numRef>
              <c:f>'Gráfico 4.6'!$C$62:$C$95</c:f>
              <c:numCache>
                <c:formatCode>General</c:formatCode>
                <c:ptCount val="34"/>
                <c:pt idx="0">
                  <c:v>24.092800337561666</c:v>
                </c:pt>
                <c:pt idx="1">
                  <c:v>24.070867987259081</c:v>
                </c:pt>
                <c:pt idx="2">
                  <c:v>23.401197131255575</c:v>
                </c:pt>
                <c:pt idx="3">
                  <c:v>18.867015323940638</c:v>
                </c:pt>
                <c:pt idx="4">
                  <c:v>14.69350729597563</c:v>
                </c:pt>
                <c:pt idx="5">
                  <c:v>12.11167940158443</c:v>
                </c:pt>
                <c:pt idx="6">
                  <c:v>10.567101851974703</c:v>
                </c:pt>
                <c:pt idx="7">
                  <c:v>9.9000118641110308</c:v>
                </c:pt>
                <c:pt idx="8">
                  <c:v>9.6759259789103851</c:v>
                </c:pt>
                <c:pt idx="9">
                  <c:v>9.658193963177613</c:v>
                </c:pt>
                <c:pt idx="10">
                  <c:v>8.8468600830312045</c:v>
                </c:pt>
                <c:pt idx="11">
                  <c:v>8.1535135223367696</c:v>
                </c:pt>
                <c:pt idx="12">
                  <c:v>6.7079189435209994</c:v>
                </c:pt>
                <c:pt idx="13">
                  <c:v>6.5726225369622355</c:v>
                </c:pt>
                <c:pt idx="14">
                  <c:v>6.3431548984384243</c:v>
                </c:pt>
                <c:pt idx="15">
                  <c:v>3.9845553930802744</c:v>
                </c:pt>
                <c:pt idx="16">
                  <c:v>3.9805216384958255</c:v>
                </c:pt>
                <c:pt idx="17">
                  <c:v>3.1700158481880987</c:v>
                </c:pt>
                <c:pt idx="18">
                  <c:v>2.9941517258388362</c:v>
                </c:pt>
                <c:pt idx="19">
                  <c:v>2.5460962996642529</c:v>
                </c:pt>
                <c:pt idx="20">
                  <c:v>2.5331241205926522</c:v>
                </c:pt>
                <c:pt idx="21">
                  <c:v>1.8710540666918116</c:v>
                </c:pt>
                <c:pt idx="22">
                  <c:v>1.6076724194143226</c:v>
                </c:pt>
                <c:pt idx="23">
                  <c:v>1.5190800351982667</c:v>
                </c:pt>
                <c:pt idx="24">
                  <c:v>0.99803978440189378</c:v>
                </c:pt>
                <c:pt idx="25">
                  <c:v>0.94051546029533406</c:v>
                </c:pt>
                <c:pt idx="26">
                  <c:v>0.91182055732821188</c:v>
                </c:pt>
                <c:pt idx="27">
                  <c:v>0.66415170850962868</c:v>
                </c:pt>
                <c:pt idx="28">
                  <c:v>0.6630491868835422</c:v>
                </c:pt>
                <c:pt idx="29">
                  <c:v>0.51479056116894317</c:v>
                </c:pt>
                <c:pt idx="30">
                  <c:v>0.47027104354652632</c:v>
                </c:pt>
                <c:pt idx="31">
                  <c:v>0.45462657580447924</c:v>
                </c:pt>
                <c:pt idx="32">
                  <c:v>0.40418231216688544</c:v>
                </c:pt>
                <c:pt idx="33">
                  <c:v>2.9450818184423452E-2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C-4FC4-AE17-9A9F9B2BD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20579328"/>
        <c:axId val="221432064"/>
      </c:barChart>
      <c:catAx>
        <c:axId val="2205793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1432064"/>
        <c:crosses val="autoZero"/>
        <c:auto val="1"/>
        <c:lblAlgn val="ctr"/>
        <c:lblOffset val="100"/>
        <c:noMultiLvlLbl val="0"/>
      </c:catAx>
      <c:valAx>
        <c:axId val="221432064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22057932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340F2B3-F112-4283-82FE-3D0FFD3D2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+2,061%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39408AF-CA03-49ED-B8B3-F92BAF75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2D68BE-DBC7-45A9-BF09-A769E135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5F19F8-938A-4FB8-AAF7-AF087F9DF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FEFB46F-4AD4-44AD-8AD4-A149DF9F1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5349A11-6A23-4AEB-8BE3-700E1860E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4D3E4FB-33BC-4AEB-91F6-AED106FAD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CA45A1A-C294-4EE7-A5BE-97665E729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1305CD0-F6F2-4F85-9248-EE637F178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8DD0D2-A5FB-491E-AB21-EFF047135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B9C2746A-08BE-418A-97CA-40869EC26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2B04C4-5729-4F44-9A1B-E367C0A39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workbookViewId="0"/>
  </sheetViews>
  <sheetFormatPr defaultRowHeight="15" x14ac:dyDescent="0.25"/>
  <cols>
    <col min="1" max="1" width="12.7109375" customWidth="1"/>
    <col min="2" max="7" width="36.7109375" customWidth="1"/>
    <col min="8" max="8" width="8.7109375" customWidth="1"/>
  </cols>
  <sheetData>
    <row r="1" spans="1:8" ht="30" customHeight="1" x14ac:dyDescent="0.25">
      <c r="A1" s="10" t="s">
        <v>64</v>
      </c>
      <c r="B1" s="184"/>
      <c r="C1" s="185"/>
      <c r="D1" s="185"/>
      <c r="E1" s="12"/>
      <c r="F1" s="12"/>
      <c r="G1" s="12"/>
      <c r="H1" s="60"/>
    </row>
    <row r="2" spans="1:8" ht="30" customHeight="1" x14ac:dyDescent="0.25">
      <c r="A2" s="61"/>
      <c r="B2" s="186" t="s">
        <v>123</v>
      </c>
      <c r="C2" s="187"/>
      <c r="D2" s="187"/>
      <c r="E2" s="187"/>
      <c r="F2" s="187"/>
      <c r="G2" s="187"/>
      <c r="H2" s="188"/>
    </row>
    <row r="3" spans="1:8" ht="30" customHeight="1" x14ac:dyDescent="0.25">
      <c r="A3" s="62"/>
      <c r="B3" s="189" t="s">
        <v>91</v>
      </c>
      <c r="C3" s="190"/>
      <c r="D3" s="190"/>
      <c r="E3" s="190"/>
      <c r="F3" s="190"/>
      <c r="G3" s="190"/>
      <c r="H3" s="63"/>
    </row>
    <row r="4" spans="1:8" ht="15" customHeight="1" x14ac:dyDescent="0.25">
      <c r="A4" s="64"/>
      <c r="B4" s="180" t="str">
        <f>HYPERLINK('Quadro 4.1'!B2)</f>
        <v>Quadro 4.1 Remessas recebidas em Portugal por país de origem das transferências, milhares de euros, 2022</v>
      </c>
      <c r="C4" s="183"/>
      <c r="D4" s="183"/>
      <c r="E4" s="178" t="str">
        <f>HYPERLINK('Gráfico 4.1'!A1,'Gráfico 4.1'!B2)</f>
        <v>Gráfico 4.1 Remessas recebidas em Portugal, principais países de origem das transferências, 2022</v>
      </c>
      <c r="F4" s="179"/>
      <c r="G4" s="179"/>
      <c r="H4" s="65"/>
    </row>
    <row r="5" spans="1:8" ht="15" customHeight="1" x14ac:dyDescent="0.25">
      <c r="A5" s="64"/>
      <c r="B5" s="180" t="str">
        <f>HYPERLINK('Quadro 4.2'!A1,'Quadro 4.2'!B2)</f>
        <v>Quadro 4.2 Remessas recebidas em Portugal, principais países de origem das transferências, 2022</v>
      </c>
      <c r="C5" s="183"/>
      <c r="D5" s="183"/>
      <c r="E5" s="178" t="str">
        <f>HYPERLINK('Gráfico 4.2'!A1,'Gráfico 4.2'!B2)</f>
        <v>Gráfico 4.2 Evolução das remessas recebidas em Portugal, milhares de euros, preços correntes, e em percentagem do PIB, 1996-2022</v>
      </c>
      <c r="F5" s="179"/>
      <c r="G5" s="179"/>
      <c r="H5" s="65"/>
    </row>
    <row r="6" spans="1:8" ht="15" customHeight="1" x14ac:dyDescent="0.25">
      <c r="A6" s="64"/>
      <c r="B6" s="180" t="str">
        <f>HYPERLINK('Quadro 4.3'!A1,'Quadro 4.3'!B2)</f>
        <v>Quadro 4.3 Comparação entre a evolução das remessas recebidas em Portugal e a evolução do PIB, 1996-2022</v>
      </c>
      <c r="C6" s="180"/>
      <c r="D6" s="180"/>
      <c r="E6" s="178" t="str">
        <f>HYPERLINK('Gráfico 4.3'!A1,'Gráfico 4.3'!B2)</f>
        <v>Gráfico 4.3 Variação percentual das remessas recebidas em Portugal, principais países de origem das transferências, 2002-2022</v>
      </c>
      <c r="F6" s="179"/>
      <c r="G6" s="179"/>
      <c r="H6" s="65"/>
    </row>
    <row r="7" spans="1:8" ht="15" customHeight="1" x14ac:dyDescent="0.25">
      <c r="A7" s="64"/>
      <c r="B7" s="180" t="str">
        <f>HYPERLINK('Quadro 4.4'!A1,'Quadro 4.4'!B2)</f>
        <v>Quadro 4.4  Evolução das remessas recebidas em Portugal, principais países de origem das transferências, 2000-2022</v>
      </c>
      <c r="C7" s="180"/>
      <c r="D7" s="180"/>
      <c r="E7" s="178" t="str">
        <f>HYPERLINK('Gráfico 4.4'!A1,'Gráfico 4.4'!B2)</f>
        <v>Gráfico 4.4 Variação percentual das remessas recebidas em Portugal, principais países de origem das transferências, 2020-2022</v>
      </c>
      <c r="F7" s="179"/>
      <c r="G7" s="179"/>
      <c r="H7" s="65"/>
    </row>
    <row r="8" spans="1:8" ht="15" customHeight="1" x14ac:dyDescent="0.25">
      <c r="A8" s="64"/>
      <c r="B8" s="180" t="str">
        <f>HYPERLINK('Quadro 4.5'!A1,'Quadro 4.5'!B2)</f>
        <v>Quadro 4.5  Remessas mundiais de emigrantes, principais países de destino das transferências, valor em milhares de dólares e em percentagem do PIB, 2021</v>
      </c>
      <c r="C8" s="180"/>
      <c r="D8" s="180"/>
      <c r="E8" s="178" t="str">
        <f>HYPERLINK('Gráfico 4.5'!A1,'Gráfico 4.5'!B2)</f>
        <v>Gráfico 4.5 Remessas mundiais de emigrantes, principais países de destino das transferências, milhares de dólares, 2021</v>
      </c>
      <c r="F8" s="179"/>
      <c r="G8" s="179"/>
      <c r="H8" s="63"/>
    </row>
    <row r="9" spans="1:8" ht="15" customHeight="1" x14ac:dyDescent="0.25">
      <c r="A9" s="64"/>
      <c r="E9" s="178" t="str">
        <f>HYPERLINK('Gráfico 4.6'!A1,'Gráfico 4.6'!B2)</f>
        <v>Gráfico 4.6 Remessas mundiais de emigrantes, principais países de destino das transferências, percentagem do PIB, 2021</v>
      </c>
      <c r="F9" s="179"/>
      <c r="G9" s="179"/>
      <c r="H9" s="55"/>
    </row>
    <row r="10" spans="1:8" ht="30" customHeight="1" x14ac:dyDescent="0.25">
      <c r="A10" s="66"/>
      <c r="B10" s="67"/>
      <c r="C10" s="68"/>
      <c r="D10" s="68"/>
      <c r="E10" s="69"/>
      <c r="F10" s="70"/>
      <c r="G10" s="70"/>
      <c r="H10" s="60"/>
    </row>
    <row r="11" spans="1:8" s="99" customFormat="1" ht="15" customHeight="1" x14ac:dyDescent="0.25">
      <c r="A11" s="20" t="s">
        <v>65</v>
      </c>
      <c r="B11" s="181" t="s">
        <v>170</v>
      </c>
      <c r="C11" s="182"/>
    </row>
    <row r="12" spans="1:8" s="99" customFormat="1" ht="15" customHeight="1" x14ac:dyDescent="0.25">
      <c r="A12" s="97" t="s">
        <v>67</v>
      </c>
      <c r="B12" s="183" t="s">
        <v>122</v>
      </c>
      <c r="C12" s="183"/>
      <c r="D12" s="183"/>
      <c r="E12" s="165"/>
      <c r="F12" s="165"/>
      <c r="G12" s="165"/>
      <c r="H12" s="98"/>
    </row>
    <row r="13" spans="1:8" ht="15" customHeight="1" x14ac:dyDescent="0.25">
      <c r="A13" s="66"/>
      <c r="B13" s="71"/>
      <c r="C13" s="71"/>
      <c r="D13" s="71"/>
      <c r="E13" s="66"/>
      <c r="F13" s="66"/>
      <c r="G13" s="66"/>
      <c r="H13" s="60"/>
    </row>
    <row r="14" spans="1:8" ht="60" customHeight="1" x14ac:dyDescent="0.25">
      <c r="A14" s="66"/>
      <c r="B14" s="175" t="s">
        <v>90</v>
      </c>
      <c r="C14" s="176"/>
      <c r="D14" s="177"/>
      <c r="E14" s="66"/>
      <c r="F14" s="66"/>
      <c r="G14" s="66"/>
      <c r="H14" s="60"/>
    </row>
    <row r="15" spans="1:8" ht="15" customHeight="1" x14ac:dyDescent="0.25">
      <c r="A15" s="66"/>
      <c r="B15" s="71"/>
      <c r="C15" s="71"/>
      <c r="D15" s="71"/>
      <c r="E15" s="66"/>
      <c r="F15" s="66"/>
      <c r="G15" s="66"/>
      <c r="H15" s="60"/>
    </row>
    <row r="16" spans="1:8" ht="15" customHeight="1" x14ac:dyDescent="0.25"/>
  </sheetData>
  <mergeCells count="17">
    <mergeCell ref="B5:D5"/>
    <mergeCell ref="E5:G5"/>
    <mergeCell ref="B1:D1"/>
    <mergeCell ref="B2:H2"/>
    <mergeCell ref="B3:G3"/>
    <mergeCell ref="B4:D4"/>
    <mergeCell ref="E4:G4"/>
    <mergeCell ref="B6:D6"/>
    <mergeCell ref="E6:G6"/>
    <mergeCell ref="E7:G7"/>
    <mergeCell ref="B7:D7"/>
    <mergeCell ref="E8:G8"/>
    <mergeCell ref="B14:D14"/>
    <mergeCell ref="E9:G9"/>
    <mergeCell ref="B8:D8"/>
    <mergeCell ref="B11:C11"/>
    <mergeCell ref="B12:D12"/>
  </mergeCells>
  <hyperlinks>
    <hyperlink ref="B4:D4" location="'Quadro 4.1'!B2" display="'Quadro 4.1'!B2" xr:uid="{00000000-0004-0000-0000-000000000000}"/>
    <hyperlink ref="B5:D5" location="'Quadro 4.2'!B2" display="'Quadro 4.2'!B2" xr:uid="{00000000-0004-0000-0000-000001000000}"/>
    <hyperlink ref="B6:D6" location="'Quadro 4.3'!B2" display="'Quadro 4.3'!B2" xr:uid="{00000000-0004-0000-0000-000002000000}"/>
    <hyperlink ref="B7:D7" location="'Quadro 4.4'!B2" display="'Quadro 4.4'!B2" xr:uid="{00000000-0004-0000-0000-000003000000}"/>
    <hyperlink ref="B8:D8" location="'Quadro 4.5'!B2" display="'Quadro 4.5'!B2" xr:uid="{00000000-0004-0000-0000-000004000000}"/>
    <hyperlink ref="E4:G4" location="'Gráfico 4.1'!B2" display="'Gráfico 4.1'!B2" xr:uid="{00000000-0004-0000-0000-000005000000}"/>
    <hyperlink ref="E5:G5" location="'Gráfico 4.2'!B2" display="'Gráfico 4.2'!B2" xr:uid="{00000000-0004-0000-0000-000006000000}"/>
    <hyperlink ref="E6:G6" location="'Gráfico 4.3'!B2" display="'Gráfico 4.3'!B2" xr:uid="{00000000-0004-0000-0000-000007000000}"/>
    <hyperlink ref="E7:G7" location="'Gráfico 4.4'!B2" display="'Gráfico 4.4'!B2" xr:uid="{00000000-0004-0000-0000-000008000000}"/>
    <hyperlink ref="E8:G8" location="'Gráfico 4.5'!B2" display="'Gráfico 4.5'!B2" xr:uid="{00000000-0004-0000-0000-000009000000}"/>
    <hyperlink ref="E9:G9" location="'Gráfico 4.6'!B2" display="'Gráfico 4.6'!B2" xr:uid="{00000000-0004-0000-0000-00000A000000}"/>
    <hyperlink ref="B12" r:id="rId1" display="http://www.observatorioemigracao.pt/np4/8218" xr:uid="{7EB2A481-CBC3-4F8A-86FB-3F7495493746}"/>
    <hyperlink ref="B12:C12" r:id="rId2" display="ttp://www.observatorioemigracao.pt/np4/8218" xr:uid="{3CBBE9A3-38F0-4937-86FA-1C38821ABBA9}"/>
    <hyperlink ref="B12:D12" r:id="rId3" display="http://www.observatorioemigracao.pt/np4/9387" xr:uid="{8CD0DAE1-B072-45B0-8787-EA240DA33E85}"/>
  </hyperlinks>
  <pageMargins left="0.7" right="0.7" top="0.75" bottom="0.75" header="0.3" footer="0.3"/>
  <pageSetup paperSize="9" orientation="portrait" horizontalDpi="4294967293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1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" t="s">
        <v>64</v>
      </c>
      <c r="B1" s="11"/>
      <c r="C1" s="13" t="s">
        <v>116</v>
      </c>
      <c r="D1" s="48"/>
      <c r="E1" s="48"/>
      <c r="F1" s="13"/>
      <c r="G1" s="50"/>
    </row>
    <row r="2" spans="1:7" ht="45" customHeight="1" x14ac:dyDescent="0.25">
      <c r="A2" s="49"/>
      <c r="B2" s="220" t="s">
        <v>169</v>
      </c>
      <c r="C2" s="221"/>
      <c r="D2" s="221"/>
      <c r="E2" s="221"/>
      <c r="F2" s="221"/>
      <c r="G2" s="51"/>
    </row>
    <row r="3" spans="1:7" ht="15" customHeight="1" x14ac:dyDescent="0.25">
      <c r="A3" s="52"/>
      <c r="B3" s="53"/>
      <c r="C3" s="54"/>
      <c r="D3" s="54"/>
      <c r="E3" s="54"/>
      <c r="F3" s="54"/>
      <c r="G3" s="51"/>
    </row>
    <row r="4" spans="1:7" ht="15" customHeight="1" x14ac:dyDescent="0.25">
      <c r="A4" s="52"/>
      <c r="B4" s="53"/>
      <c r="C4" s="54"/>
      <c r="D4" s="54"/>
      <c r="E4" s="54"/>
      <c r="F4" s="54"/>
      <c r="G4" s="51"/>
    </row>
    <row r="5" spans="1:7" ht="15" customHeight="1" x14ac:dyDescent="0.25">
      <c r="A5" s="52"/>
      <c r="B5" s="53"/>
      <c r="C5" s="54"/>
      <c r="D5" s="54"/>
      <c r="E5" s="54"/>
      <c r="F5" s="54"/>
      <c r="G5" s="51"/>
    </row>
    <row r="6" spans="1:7" ht="15" customHeight="1" x14ac:dyDescent="0.25">
      <c r="A6" s="52"/>
      <c r="B6" s="53"/>
      <c r="C6" s="54"/>
      <c r="D6" s="54"/>
      <c r="E6" s="54"/>
      <c r="F6" s="54"/>
      <c r="G6" s="51"/>
    </row>
    <row r="7" spans="1:7" ht="15" customHeight="1" x14ac:dyDescent="0.25">
      <c r="A7" s="52"/>
      <c r="B7" s="53"/>
      <c r="C7" s="54"/>
      <c r="D7" s="54"/>
      <c r="E7" s="54"/>
      <c r="F7" s="54"/>
      <c r="G7" s="51"/>
    </row>
    <row r="8" spans="1:7" ht="15" customHeight="1" x14ac:dyDescent="0.25">
      <c r="A8" s="52"/>
      <c r="B8" s="53"/>
      <c r="C8" s="54"/>
      <c r="D8" s="54"/>
      <c r="E8" s="54"/>
      <c r="F8" s="54"/>
      <c r="G8" s="51"/>
    </row>
    <row r="9" spans="1:7" ht="15" customHeight="1" x14ac:dyDescent="0.25">
      <c r="A9" s="52"/>
      <c r="B9" s="53"/>
      <c r="C9" s="54"/>
      <c r="D9" s="54"/>
      <c r="E9" s="54"/>
      <c r="F9" s="54"/>
      <c r="G9" s="51"/>
    </row>
    <row r="10" spans="1:7" ht="15" customHeight="1" x14ac:dyDescent="0.25">
      <c r="A10" s="52"/>
      <c r="B10" s="53"/>
      <c r="C10" s="54"/>
      <c r="D10" s="54"/>
      <c r="E10" s="54"/>
      <c r="F10" s="54"/>
      <c r="G10" s="51"/>
    </row>
    <row r="11" spans="1:7" ht="15" customHeight="1" x14ac:dyDescent="0.25">
      <c r="A11" s="52"/>
      <c r="B11" s="53"/>
      <c r="C11" s="54"/>
      <c r="D11" s="54"/>
      <c r="E11" s="54"/>
      <c r="F11" s="54"/>
      <c r="G11" s="51"/>
    </row>
    <row r="12" spans="1:7" ht="15" customHeight="1" x14ac:dyDescent="0.25">
      <c r="A12" s="52"/>
      <c r="B12" s="53"/>
      <c r="C12" s="54"/>
      <c r="D12" s="54"/>
      <c r="E12" s="54"/>
      <c r="F12" s="54"/>
      <c r="G12" s="51"/>
    </row>
    <row r="13" spans="1:7" ht="15" customHeight="1" x14ac:dyDescent="0.25">
      <c r="A13" s="52"/>
      <c r="B13" s="53"/>
      <c r="C13" s="54"/>
      <c r="D13" s="54"/>
      <c r="E13" s="54"/>
      <c r="F13" s="54"/>
      <c r="G13" s="51"/>
    </row>
    <row r="14" spans="1:7" ht="15" customHeight="1" x14ac:dyDescent="0.25">
      <c r="A14" s="48"/>
      <c r="B14" s="48"/>
      <c r="C14" s="48"/>
      <c r="D14" s="48"/>
      <c r="E14" s="48"/>
      <c r="F14" s="48"/>
      <c r="G14" s="48"/>
    </row>
    <row r="15" spans="1:7" ht="15" customHeight="1" x14ac:dyDescent="0.25">
      <c r="A15" s="48"/>
      <c r="B15" s="48"/>
      <c r="C15" s="48"/>
      <c r="D15" s="48"/>
      <c r="E15" s="48"/>
      <c r="F15" s="48"/>
      <c r="G15" s="48"/>
    </row>
    <row r="16" spans="1:7" ht="15" customHeight="1" x14ac:dyDescent="0.25">
      <c r="A16" s="48"/>
      <c r="B16" s="48"/>
      <c r="C16" s="48"/>
      <c r="D16" s="48"/>
      <c r="E16" s="48"/>
      <c r="F16" s="48"/>
      <c r="G16" s="48"/>
    </row>
    <row r="17" spans="1:7" ht="15" customHeight="1" x14ac:dyDescent="0.25">
      <c r="A17" s="48"/>
      <c r="B17" s="48"/>
      <c r="C17" s="48"/>
      <c r="D17" s="48"/>
      <c r="E17" s="48"/>
      <c r="F17" s="48"/>
      <c r="G17" s="48"/>
    </row>
    <row r="18" spans="1:7" ht="15" customHeight="1" x14ac:dyDescent="0.25">
      <c r="A18" s="48"/>
      <c r="B18" s="48"/>
      <c r="C18" s="48"/>
      <c r="D18" s="48"/>
      <c r="E18" s="48"/>
      <c r="F18" s="48"/>
      <c r="G18" s="48"/>
    </row>
    <row r="19" spans="1:7" ht="15" customHeight="1" x14ac:dyDescent="0.25">
      <c r="A19" s="48"/>
      <c r="B19" s="48"/>
      <c r="C19" s="48"/>
      <c r="D19" s="48"/>
      <c r="E19" s="48"/>
      <c r="F19" s="48"/>
      <c r="G19" s="48"/>
    </row>
    <row r="20" spans="1:7" ht="15" customHeight="1" x14ac:dyDescent="0.25">
      <c r="A20" s="48"/>
      <c r="B20" s="48"/>
      <c r="C20" s="48"/>
      <c r="D20" s="48"/>
      <c r="E20" s="48"/>
      <c r="F20" s="48"/>
      <c r="G20" s="48"/>
    </row>
    <row r="21" spans="1:7" ht="15" customHeight="1" x14ac:dyDescent="0.25">
      <c r="A21" s="48"/>
      <c r="B21" s="48"/>
      <c r="C21" s="48"/>
      <c r="D21" s="48"/>
      <c r="E21" s="48"/>
      <c r="F21" s="48"/>
      <c r="G21" s="48"/>
    </row>
    <row r="22" spans="1:7" ht="15" customHeight="1" x14ac:dyDescent="0.25">
      <c r="A22" s="48"/>
      <c r="B22" s="48"/>
      <c r="C22" s="48"/>
      <c r="D22" s="48"/>
      <c r="E22" s="48"/>
      <c r="F22" s="48"/>
      <c r="G22" s="48"/>
    </row>
    <row r="23" spans="1:7" ht="15" customHeight="1" x14ac:dyDescent="0.25">
      <c r="A23" s="48"/>
      <c r="B23" s="48"/>
      <c r="C23" s="48"/>
      <c r="D23" s="48"/>
      <c r="E23" s="48"/>
      <c r="F23" s="48"/>
      <c r="G23" s="48"/>
    </row>
    <row r="24" spans="1:7" ht="15" customHeight="1" x14ac:dyDescent="0.25">
      <c r="A24" s="48"/>
      <c r="B24" s="48"/>
      <c r="C24" s="48"/>
      <c r="D24" s="48"/>
      <c r="E24" s="48"/>
      <c r="F24" s="48"/>
      <c r="G24" s="48"/>
    </row>
    <row r="25" spans="1:7" ht="15" customHeight="1" x14ac:dyDescent="0.25">
      <c r="A25" s="48"/>
      <c r="B25" s="48"/>
      <c r="C25" s="48"/>
      <c r="D25" s="48"/>
      <c r="E25" s="48"/>
      <c r="F25" s="48"/>
      <c r="G25" s="48"/>
    </row>
    <row r="26" spans="1:7" ht="15" customHeight="1" x14ac:dyDescent="0.25">
      <c r="A26" s="48"/>
      <c r="B26" s="48"/>
      <c r="C26" s="48"/>
      <c r="D26" s="48"/>
      <c r="E26" s="48"/>
      <c r="F26" s="48"/>
      <c r="G26" s="48"/>
    </row>
    <row r="27" spans="1:7" ht="15" customHeight="1" x14ac:dyDescent="0.25">
      <c r="A27" s="48"/>
      <c r="B27" s="48"/>
      <c r="C27" s="48"/>
      <c r="D27" s="48"/>
      <c r="E27" s="48"/>
      <c r="F27" s="48"/>
      <c r="G27" s="48"/>
    </row>
    <row r="28" spans="1:7" ht="15" customHeight="1" x14ac:dyDescent="0.25">
      <c r="A28" s="48"/>
      <c r="B28" s="48"/>
      <c r="C28" s="48"/>
      <c r="D28" s="48"/>
      <c r="E28" s="48"/>
      <c r="F28" s="48"/>
      <c r="G28" s="48"/>
    </row>
    <row r="29" spans="1:7" ht="15" customHeight="1" x14ac:dyDescent="0.25">
      <c r="A29" s="48"/>
      <c r="B29" s="48"/>
      <c r="C29" s="48"/>
      <c r="D29" s="48"/>
      <c r="E29" s="48"/>
      <c r="F29" s="48"/>
      <c r="G29" s="48"/>
    </row>
    <row r="30" spans="1:7" ht="15" customHeight="1" x14ac:dyDescent="0.25">
      <c r="A30" s="48"/>
      <c r="B30" s="48"/>
      <c r="C30" s="48"/>
      <c r="D30" s="48"/>
      <c r="E30" s="48"/>
      <c r="F30" s="48"/>
      <c r="G30" s="48"/>
    </row>
    <row r="31" spans="1:7" ht="15" customHeight="1" x14ac:dyDescent="0.25">
      <c r="A31" s="48"/>
      <c r="B31" s="48"/>
      <c r="C31" s="48"/>
      <c r="D31" s="48"/>
      <c r="E31" s="48"/>
      <c r="F31" s="48"/>
      <c r="G31" s="48"/>
    </row>
    <row r="32" spans="1:7" ht="15" customHeight="1" x14ac:dyDescent="0.25">
      <c r="A32" s="48"/>
      <c r="B32" s="48"/>
      <c r="C32" s="48"/>
      <c r="D32" s="48"/>
      <c r="E32" s="48"/>
      <c r="F32" s="48"/>
      <c r="G32" s="48"/>
    </row>
    <row r="33" spans="1:8" ht="15" customHeight="1" x14ac:dyDescent="0.25">
      <c r="A33" s="8" t="s">
        <v>66</v>
      </c>
      <c r="B33" s="222" t="s">
        <v>87</v>
      </c>
      <c r="C33" s="197"/>
      <c r="D33" s="197"/>
      <c r="E33" s="197"/>
      <c r="F33" s="197"/>
      <c r="G33" s="50"/>
    </row>
    <row r="34" spans="1:8" s="99" customFormat="1" ht="15" customHeight="1" x14ac:dyDescent="0.25">
      <c r="A34" s="20" t="s">
        <v>65</v>
      </c>
      <c r="B34" s="181" t="s">
        <v>170</v>
      </c>
      <c r="C34" s="182"/>
    </row>
    <row r="35" spans="1:8" s="99" customFormat="1" ht="15" customHeight="1" x14ac:dyDescent="0.25">
      <c r="A35" s="97" t="s">
        <v>67</v>
      </c>
      <c r="B35" s="183" t="s">
        <v>122</v>
      </c>
      <c r="C35" s="183"/>
      <c r="D35" s="183"/>
      <c r="E35" s="165"/>
      <c r="F35" s="165"/>
      <c r="G35" s="165"/>
      <c r="H35" s="98"/>
    </row>
    <row r="36" spans="1:8" x14ac:dyDescent="0.25">
      <c r="A36" s="48"/>
      <c r="B36" s="48"/>
      <c r="C36" s="48"/>
      <c r="D36" s="48"/>
      <c r="E36" s="48"/>
      <c r="F36" s="48"/>
      <c r="G36" s="48"/>
    </row>
    <row r="50" spans="2:3" x14ac:dyDescent="0.25">
      <c r="B50" s="56" t="s">
        <v>42</v>
      </c>
      <c r="C50" s="87">
        <v>36.590118302018112</v>
      </c>
    </row>
    <row r="51" spans="2:3" x14ac:dyDescent="0.25">
      <c r="B51" s="56" t="s">
        <v>5</v>
      </c>
      <c r="C51" s="87">
        <v>22.559764911444688</v>
      </c>
    </row>
    <row r="52" spans="2:3" x14ac:dyDescent="0.25">
      <c r="B52" s="56" t="s">
        <v>33</v>
      </c>
      <c r="C52" s="87">
        <v>9.9192100538599561</v>
      </c>
    </row>
    <row r="53" spans="2:3" x14ac:dyDescent="0.25">
      <c r="B53" s="56" t="s">
        <v>53</v>
      </c>
      <c r="C53" s="87">
        <v>6.8144766873166134</v>
      </c>
    </row>
    <row r="54" spans="2:3" x14ac:dyDescent="0.25">
      <c r="B54" s="56" t="s">
        <v>12</v>
      </c>
      <c r="C54" s="87">
        <v>5.8053402239448815</v>
      </c>
    </row>
    <row r="55" spans="2:3" x14ac:dyDescent="0.25">
      <c r="B55" s="56" t="s">
        <v>3</v>
      </c>
      <c r="C55" s="87">
        <v>5.5451127819548844</v>
      </c>
    </row>
    <row r="56" spans="2:3" x14ac:dyDescent="0.25">
      <c r="B56" s="56" t="s">
        <v>29</v>
      </c>
      <c r="C56" s="87">
        <v>3.7266109726904091</v>
      </c>
    </row>
    <row r="57" spans="2:3" x14ac:dyDescent="0.25">
      <c r="B57" s="56" t="s">
        <v>59</v>
      </c>
      <c r="C57" s="87">
        <v>2.8889142552746279</v>
      </c>
    </row>
    <row r="58" spans="2:3" x14ac:dyDescent="0.25">
      <c r="B58" s="56" t="s">
        <v>25</v>
      </c>
      <c r="C58" s="87">
        <v>-1.5991642558662846</v>
      </c>
    </row>
    <row r="59" spans="2:3" x14ac:dyDescent="0.25">
      <c r="B59" s="56" t="s">
        <v>26</v>
      </c>
      <c r="C59" s="87">
        <v>-2.2032409994412063</v>
      </c>
    </row>
    <row r="62" spans="2:3" x14ac:dyDescent="0.25">
      <c r="B62" s="56"/>
      <c r="C62" s="87"/>
    </row>
    <row r="63" spans="2:3" x14ac:dyDescent="0.25">
      <c r="B63" s="56"/>
      <c r="C63" s="87"/>
    </row>
    <row r="64" spans="2:3" x14ac:dyDescent="0.25">
      <c r="B64" s="56"/>
      <c r="C64" s="87"/>
    </row>
    <row r="65" spans="2:3" x14ac:dyDescent="0.25">
      <c r="B65" s="56"/>
      <c r="C65" s="87"/>
    </row>
    <row r="66" spans="2:3" x14ac:dyDescent="0.25">
      <c r="B66" s="56"/>
      <c r="C66" s="87"/>
    </row>
    <row r="67" spans="2:3" x14ac:dyDescent="0.25">
      <c r="B67" s="56"/>
      <c r="C67" s="87"/>
    </row>
    <row r="68" spans="2:3" x14ac:dyDescent="0.25">
      <c r="B68" s="56"/>
      <c r="C68" s="87"/>
    </row>
    <row r="69" spans="2:3" x14ac:dyDescent="0.25">
      <c r="B69" s="56"/>
      <c r="C69" s="87"/>
    </row>
    <row r="70" spans="2:3" x14ac:dyDescent="0.25">
      <c r="B70" s="56"/>
      <c r="C70" s="87"/>
    </row>
    <row r="71" spans="2:3" x14ac:dyDescent="0.25">
      <c r="B71" s="56"/>
      <c r="C71" s="87"/>
    </row>
  </sheetData>
  <sortState xmlns:xlrd2="http://schemas.microsoft.com/office/spreadsheetml/2017/richdata2" ref="B50:C59">
    <sortCondition descending="1" ref="C50:C59"/>
  </sortState>
  <mergeCells count="4">
    <mergeCell ref="B2:F2"/>
    <mergeCell ref="B33:F33"/>
    <mergeCell ref="B34:C34"/>
    <mergeCell ref="B35:D35"/>
  </mergeCells>
  <hyperlinks>
    <hyperlink ref="C1" location="Índice!A1" display="[índice Ç]" xr:uid="{00000000-0004-0000-0900-000000000000}"/>
    <hyperlink ref="B35" r:id="rId1" display="http://www.observatorioemigracao.pt/np4/8218" xr:uid="{EA24B665-8D7C-4880-BB6E-8E1FE49D258A}"/>
    <hyperlink ref="B35:C35" r:id="rId2" display="ttp://www.observatorioemigracao.pt/np4/8218" xr:uid="{97D8B16C-10FB-436C-9750-1D7F612D5725}"/>
    <hyperlink ref="B35:D35" r:id="rId3" display="http://www.observatorioemigracao.pt/np4/9387" xr:uid="{4933CB5C-CDA1-4BF3-856A-3BFDDF0E1768}"/>
  </hyperlinks>
  <pageMargins left="0.7" right="0.7" top="0.75" bottom="0.75" header="0.3" footer="0.3"/>
  <pageSetup paperSize="9" orientation="portrait" horizontalDpi="4294967293" verticalDpi="0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" t="s">
        <v>64</v>
      </c>
      <c r="B1" s="11"/>
      <c r="C1" s="13" t="s">
        <v>116</v>
      </c>
      <c r="D1" s="47"/>
      <c r="E1" s="47"/>
      <c r="F1" s="13"/>
      <c r="G1" s="50"/>
    </row>
    <row r="2" spans="1:7" ht="45" customHeight="1" x14ac:dyDescent="0.25">
      <c r="A2" s="49"/>
      <c r="B2" s="220" t="s">
        <v>128</v>
      </c>
      <c r="C2" s="221"/>
      <c r="D2" s="221"/>
      <c r="E2" s="221"/>
      <c r="F2" s="221"/>
      <c r="G2" s="51"/>
    </row>
    <row r="3" spans="1:7" ht="15" customHeight="1" x14ac:dyDescent="0.25">
      <c r="A3" s="48"/>
      <c r="B3" s="48"/>
      <c r="C3" s="48"/>
      <c r="D3" s="48"/>
      <c r="E3" s="48"/>
      <c r="F3" s="48"/>
      <c r="G3" s="48"/>
    </row>
    <row r="4" spans="1:7" ht="15" customHeight="1" x14ac:dyDescent="0.25">
      <c r="A4" s="48"/>
      <c r="B4" s="48"/>
      <c r="C4" s="48"/>
      <c r="D4" s="48"/>
      <c r="E4" s="48"/>
      <c r="F4" s="48"/>
      <c r="G4" s="48"/>
    </row>
    <row r="5" spans="1:7" ht="15" customHeight="1" x14ac:dyDescent="0.25">
      <c r="A5" s="48"/>
      <c r="B5" s="48"/>
      <c r="C5" s="48"/>
      <c r="D5" s="48"/>
      <c r="E5" s="48"/>
      <c r="F5" s="48"/>
      <c r="G5" s="48"/>
    </row>
    <row r="6" spans="1:7" ht="15" customHeight="1" x14ac:dyDescent="0.25">
      <c r="A6" s="48"/>
      <c r="B6" s="48"/>
      <c r="C6" s="48"/>
      <c r="D6" s="48"/>
      <c r="E6" s="48"/>
      <c r="F6" s="48"/>
      <c r="G6" s="48"/>
    </row>
    <row r="7" spans="1:7" ht="15" customHeight="1" x14ac:dyDescent="0.25">
      <c r="A7" s="48"/>
      <c r="B7" s="48"/>
      <c r="C7" s="48"/>
      <c r="D7" s="48"/>
      <c r="E7" s="48"/>
      <c r="F7" s="48"/>
      <c r="G7" s="48"/>
    </row>
    <row r="8" spans="1:7" ht="15" customHeight="1" x14ac:dyDescent="0.25">
      <c r="A8" s="48"/>
      <c r="B8" s="48"/>
      <c r="C8" s="48"/>
      <c r="D8" s="48"/>
      <c r="E8" s="48"/>
      <c r="F8" s="48"/>
      <c r="G8" s="48"/>
    </row>
    <row r="9" spans="1:7" ht="15" customHeight="1" x14ac:dyDescent="0.25">
      <c r="A9" s="48"/>
      <c r="B9" s="48"/>
      <c r="C9" s="48"/>
      <c r="D9" s="48"/>
      <c r="E9" s="48"/>
      <c r="F9" s="48"/>
      <c r="G9" s="48"/>
    </row>
    <row r="10" spans="1:7" ht="15" customHeight="1" x14ac:dyDescent="0.25">
      <c r="A10" s="48"/>
      <c r="B10" s="48"/>
      <c r="C10" s="48"/>
      <c r="D10" s="48"/>
      <c r="E10" s="48"/>
      <c r="F10" s="48"/>
      <c r="G10" s="48"/>
    </row>
    <row r="11" spans="1:7" ht="15" customHeight="1" x14ac:dyDescent="0.25">
      <c r="A11" s="48"/>
      <c r="B11" s="48"/>
      <c r="C11" s="48"/>
      <c r="D11" s="48"/>
      <c r="E11" s="48"/>
      <c r="F11" s="48"/>
      <c r="G11" s="48"/>
    </row>
    <row r="12" spans="1:7" ht="15" customHeight="1" x14ac:dyDescent="0.25">
      <c r="A12" s="48"/>
      <c r="B12" s="48"/>
      <c r="C12" s="48"/>
      <c r="D12" s="48"/>
      <c r="E12" s="48"/>
      <c r="F12" s="48"/>
      <c r="G12" s="48"/>
    </row>
    <row r="13" spans="1:7" ht="15" customHeight="1" x14ac:dyDescent="0.25">
      <c r="A13" s="48"/>
      <c r="B13" s="48"/>
      <c r="C13" s="48"/>
      <c r="D13" s="48"/>
      <c r="E13" s="48"/>
      <c r="F13" s="48"/>
      <c r="G13" s="48"/>
    </row>
    <row r="14" spans="1:7" ht="15" customHeight="1" x14ac:dyDescent="0.25">
      <c r="A14" s="48"/>
      <c r="B14" s="48"/>
      <c r="C14" s="48"/>
      <c r="D14" s="48"/>
      <c r="E14" s="48"/>
      <c r="F14" s="48"/>
      <c r="G14" s="48"/>
    </row>
    <row r="15" spans="1:7" ht="15" customHeight="1" x14ac:dyDescent="0.25">
      <c r="A15" s="48"/>
      <c r="B15" s="48"/>
      <c r="C15" s="48"/>
      <c r="D15" s="48"/>
      <c r="E15" s="48"/>
      <c r="F15" s="48"/>
      <c r="G15" s="48"/>
    </row>
    <row r="16" spans="1:7" ht="15" customHeight="1" x14ac:dyDescent="0.25">
      <c r="A16" s="48"/>
      <c r="B16" s="48"/>
      <c r="C16" s="48"/>
      <c r="D16" s="48"/>
      <c r="E16" s="48"/>
      <c r="F16" s="48"/>
      <c r="G16" s="48"/>
    </row>
    <row r="17" spans="1:7" ht="15" customHeight="1" x14ac:dyDescent="0.25">
      <c r="A17" s="48"/>
      <c r="B17" s="48"/>
      <c r="C17" s="48"/>
      <c r="D17" s="48"/>
      <c r="E17" s="48"/>
      <c r="F17" s="48"/>
      <c r="G17" s="48"/>
    </row>
    <row r="18" spans="1:7" ht="15" customHeight="1" x14ac:dyDescent="0.25">
      <c r="A18" s="48"/>
      <c r="B18" s="48"/>
      <c r="C18" s="48"/>
      <c r="D18" s="48"/>
      <c r="E18" s="48"/>
      <c r="F18" s="48"/>
      <c r="G18" s="48"/>
    </row>
    <row r="19" spans="1:7" ht="15" customHeight="1" x14ac:dyDescent="0.25">
      <c r="A19" s="48"/>
      <c r="B19" s="48"/>
      <c r="C19" s="48"/>
      <c r="D19" s="48"/>
      <c r="E19" s="48"/>
      <c r="F19" s="48"/>
      <c r="G19" s="48"/>
    </row>
    <row r="20" spans="1:7" ht="15" customHeight="1" x14ac:dyDescent="0.25">
      <c r="A20" s="48"/>
      <c r="B20" s="48"/>
      <c r="C20" s="48"/>
      <c r="D20" s="48"/>
      <c r="E20" s="48"/>
      <c r="F20" s="48"/>
      <c r="G20" s="48"/>
    </row>
    <row r="21" spans="1:7" ht="15" customHeight="1" x14ac:dyDescent="0.25">
      <c r="A21" s="48"/>
      <c r="B21" s="48"/>
      <c r="C21" s="48"/>
      <c r="D21" s="48"/>
      <c r="E21" s="48"/>
      <c r="F21" s="48"/>
      <c r="G21" s="48"/>
    </row>
    <row r="22" spans="1:7" ht="15" customHeight="1" x14ac:dyDescent="0.25">
      <c r="A22" s="48"/>
      <c r="B22" s="48"/>
      <c r="C22" s="48"/>
      <c r="D22" s="48"/>
      <c r="E22" s="48"/>
      <c r="F22" s="48"/>
      <c r="G22" s="48"/>
    </row>
    <row r="23" spans="1:7" ht="15" customHeight="1" x14ac:dyDescent="0.25">
      <c r="A23" s="48"/>
      <c r="B23" s="48"/>
      <c r="C23" s="48"/>
      <c r="D23" s="48"/>
      <c r="E23" s="48"/>
      <c r="F23" s="48"/>
      <c r="G23" s="48"/>
    </row>
    <row r="24" spans="1:7" ht="15" customHeight="1" x14ac:dyDescent="0.25">
      <c r="A24" s="48"/>
      <c r="B24" s="48"/>
      <c r="C24" s="48"/>
      <c r="D24" s="48"/>
      <c r="E24" s="48"/>
      <c r="F24" s="48"/>
      <c r="G24" s="48"/>
    </row>
    <row r="25" spans="1:7" ht="15" customHeight="1" x14ac:dyDescent="0.25">
      <c r="A25" s="48"/>
      <c r="B25" s="48"/>
      <c r="C25" s="48"/>
      <c r="D25" s="48"/>
      <c r="E25" s="48"/>
      <c r="F25" s="48"/>
      <c r="G25" s="48"/>
    </row>
    <row r="26" spans="1:7" ht="15" customHeight="1" x14ac:dyDescent="0.25">
      <c r="A26" s="48"/>
      <c r="B26" s="48"/>
      <c r="C26" s="48"/>
      <c r="D26" s="48"/>
      <c r="E26" s="48"/>
      <c r="F26" s="48"/>
      <c r="G26" s="48"/>
    </row>
    <row r="27" spans="1:7" ht="15" customHeight="1" x14ac:dyDescent="0.25">
      <c r="A27" s="48"/>
      <c r="B27" s="48"/>
      <c r="C27" s="48"/>
      <c r="D27" s="48"/>
      <c r="E27" s="48"/>
      <c r="F27" s="48"/>
      <c r="G27" s="48"/>
    </row>
    <row r="28" spans="1:7" ht="15" customHeight="1" x14ac:dyDescent="0.25">
      <c r="A28" s="48"/>
      <c r="B28" s="48"/>
      <c r="C28" s="48"/>
      <c r="D28" s="48"/>
      <c r="E28" s="48"/>
      <c r="F28" s="48"/>
      <c r="G28" s="48"/>
    </row>
    <row r="29" spans="1:7" ht="15" customHeight="1" x14ac:dyDescent="0.25">
      <c r="A29" s="48"/>
      <c r="B29" s="48"/>
      <c r="C29" s="48"/>
      <c r="D29" s="48"/>
      <c r="E29" s="48"/>
      <c r="F29" s="48"/>
      <c r="G29" s="48"/>
    </row>
    <row r="30" spans="1:7" ht="15" customHeight="1" x14ac:dyDescent="0.25">
      <c r="A30" s="48"/>
      <c r="B30" s="48"/>
      <c r="C30" s="48"/>
      <c r="D30" s="48"/>
      <c r="E30" s="48"/>
      <c r="F30" s="48"/>
      <c r="G30" s="48"/>
    </row>
    <row r="31" spans="1:7" ht="15" customHeight="1" x14ac:dyDescent="0.25">
      <c r="A31" s="48"/>
      <c r="B31" s="48"/>
      <c r="C31" s="48"/>
      <c r="D31" s="48"/>
      <c r="E31" s="48"/>
      <c r="F31" s="48"/>
      <c r="G31" s="48"/>
    </row>
    <row r="32" spans="1:7" ht="15" customHeight="1" x14ac:dyDescent="0.25">
      <c r="A32" s="48"/>
      <c r="B32" s="48"/>
      <c r="C32" s="48"/>
      <c r="D32" s="48"/>
      <c r="E32" s="48"/>
      <c r="F32" s="48"/>
      <c r="G32" s="48"/>
    </row>
    <row r="33" spans="1:8" ht="30" customHeight="1" x14ac:dyDescent="0.25">
      <c r="A33" s="8" t="s">
        <v>66</v>
      </c>
      <c r="B33" s="224" t="s">
        <v>97</v>
      </c>
      <c r="C33" s="197"/>
      <c r="D33" s="197"/>
      <c r="E33" s="197"/>
      <c r="F33" s="197"/>
      <c r="G33" s="50"/>
    </row>
    <row r="34" spans="1:8" s="99" customFormat="1" ht="15" customHeight="1" x14ac:dyDescent="0.25">
      <c r="A34" s="20" t="s">
        <v>65</v>
      </c>
      <c r="B34" s="181" t="s">
        <v>170</v>
      </c>
      <c r="C34" s="182"/>
    </row>
    <row r="35" spans="1:8" s="99" customFormat="1" ht="15" customHeight="1" x14ac:dyDescent="0.25">
      <c r="A35" s="97" t="s">
        <v>67</v>
      </c>
      <c r="B35" s="183" t="s">
        <v>122</v>
      </c>
      <c r="C35" s="183"/>
      <c r="D35" s="183"/>
      <c r="E35" s="165"/>
      <c r="F35" s="165"/>
      <c r="G35" s="165"/>
      <c r="H35" s="98"/>
    </row>
    <row r="36" spans="1:8" x14ac:dyDescent="0.25">
      <c r="A36" s="48"/>
      <c r="B36" s="48"/>
      <c r="C36" s="48"/>
      <c r="D36" s="48"/>
      <c r="E36" s="48"/>
      <c r="F36" s="48"/>
      <c r="G36" s="48"/>
    </row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A00-000000000000}"/>
    <hyperlink ref="B35" r:id="rId1" display="http://www.observatorioemigracao.pt/np4/8218" xr:uid="{6740E617-F138-435E-AD4C-9904634A8B10}"/>
    <hyperlink ref="B35:C35" r:id="rId2" display="ttp://www.observatorioemigracao.pt/np4/8218" xr:uid="{AB3B599C-D75A-4C69-93DA-EC01CBBB4032}"/>
    <hyperlink ref="B35:D35" r:id="rId3" display="http://www.observatorioemigracao.pt/np4/9387" xr:uid="{0EFAA322-A805-4E91-8BD9-57EB0AD79BF9}"/>
  </hyperlinks>
  <pageMargins left="0.7" right="0.7" top="0.75" bottom="0.75" header="0.3" footer="0.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5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" t="s">
        <v>64</v>
      </c>
      <c r="B1" s="11"/>
      <c r="C1" s="13" t="s">
        <v>116</v>
      </c>
      <c r="D1" s="47"/>
      <c r="E1" s="47"/>
      <c r="F1" s="13"/>
      <c r="G1" s="50"/>
    </row>
    <row r="2" spans="1:7" ht="45" customHeight="1" x14ac:dyDescent="0.25">
      <c r="A2" s="49"/>
      <c r="B2" s="220" t="s">
        <v>129</v>
      </c>
      <c r="C2" s="221"/>
      <c r="D2" s="221"/>
      <c r="E2" s="221"/>
      <c r="F2" s="221"/>
      <c r="G2" s="51"/>
    </row>
    <row r="3" spans="1:7" x14ac:dyDescent="0.25">
      <c r="A3" s="48"/>
      <c r="B3" s="48"/>
      <c r="C3" s="48"/>
      <c r="D3" s="48"/>
      <c r="E3" s="48"/>
      <c r="F3" s="48"/>
      <c r="G3" s="48"/>
    </row>
    <row r="4" spans="1:7" x14ac:dyDescent="0.25">
      <c r="A4" s="48"/>
      <c r="B4" s="48"/>
      <c r="C4" s="48"/>
      <c r="D4" s="48"/>
      <c r="E4" s="48"/>
      <c r="F4" s="48"/>
      <c r="G4" s="48"/>
    </row>
    <row r="5" spans="1:7" x14ac:dyDescent="0.25">
      <c r="A5" s="48"/>
      <c r="B5" s="48"/>
      <c r="C5" s="48"/>
      <c r="D5" s="48"/>
      <c r="E5" s="48"/>
      <c r="F5" s="48"/>
      <c r="G5" s="48"/>
    </row>
    <row r="6" spans="1:7" x14ac:dyDescent="0.25">
      <c r="A6" s="48"/>
      <c r="B6" s="48"/>
      <c r="C6" s="48"/>
      <c r="D6" s="48"/>
      <c r="E6" s="48"/>
      <c r="F6" s="48"/>
      <c r="G6" s="48"/>
    </row>
    <row r="7" spans="1:7" x14ac:dyDescent="0.25">
      <c r="A7" s="48"/>
      <c r="B7" s="48"/>
      <c r="C7" s="48"/>
      <c r="D7" s="48"/>
      <c r="E7" s="48"/>
      <c r="F7" s="48"/>
      <c r="G7" s="48"/>
    </row>
    <row r="8" spans="1:7" x14ac:dyDescent="0.25">
      <c r="A8" s="48"/>
      <c r="B8" s="48"/>
      <c r="C8" s="48"/>
      <c r="D8" s="48"/>
      <c r="E8" s="48"/>
      <c r="F8" s="48"/>
      <c r="G8" s="48"/>
    </row>
    <row r="9" spans="1:7" x14ac:dyDescent="0.25">
      <c r="A9" s="48"/>
      <c r="B9" s="48"/>
      <c r="C9" s="48"/>
      <c r="D9" s="48"/>
      <c r="E9" s="48"/>
      <c r="F9" s="48"/>
      <c r="G9" s="48"/>
    </row>
    <row r="10" spans="1:7" x14ac:dyDescent="0.25">
      <c r="A10" s="48"/>
      <c r="B10" s="48"/>
      <c r="C10" s="48"/>
      <c r="D10" s="48"/>
      <c r="E10" s="48"/>
      <c r="F10" s="48"/>
      <c r="G10" s="48"/>
    </row>
    <row r="11" spans="1:7" x14ac:dyDescent="0.25">
      <c r="A11" s="48"/>
      <c r="B11" s="48"/>
      <c r="C11" s="48"/>
      <c r="D11" s="48"/>
      <c r="E11" s="48"/>
      <c r="F11" s="48"/>
      <c r="G11" s="48"/>
    </row>
    <row r="12" spans="1:7" x14ac:dyDescent="0.25">
      <c r="A12" s="48"/>
      <c r="B12" s="48"/>
      <c r="C12" s="48"/>
      <c r="D12" s="48"/>
      <c r="E12" s="48"/>
      <c r="F12" s="48"/>
      <c r="G12" s="48"/>
    </row>
    <row r="13" spans="1:7" x14ac:dyDescent="0.25">
      <c r="A13" s="48"/>
      <c r="B13" s="48"/>
      <c r="C13" s="48"/>
      <c r="D13" s="48"/>
      <c r="E13" s="48"/>
      <c r="F13" s="48"/>
      <c r="G13" s="48"/>
    </row>
    <row r="14" spans="1:7" x14ac:dyDescent="0.25">
      <c r="A14" s="48"/>
      <c r="B14" s="48"/>
      <c r="C14" s="48"/>
      <c r="D14" s="48"/>
      <c r="E14" s="48"/>
      <c r="F14" s="48"/>
      <c r="G14" s="48"/>
    </row>
    <row r="15" spans="1:7" x14ac:dyDescent="0.25">
      <c r="A15" s="48"/>
      <c r="B15" s="48"/>
      <c r="C15" s="48"/>
      <c r="D15" s="48"/>
      <c r="E15" s="48"/>
      <c r="F15" s="48"/>
      <c r="G15" s="48"/>
    </row>
    <row r="16" spans="1:7" x14ac:dyDescent="0.25">
      <c r="A16" s="48"/>
      <c r="B16" s="48"/>
      <c r="C16" s="48"/>
      <c r="D16" s="48"/>
      <c r="E16" s="48"/>
      <c r="F16" s="48"/>
      <c r="G16" s="48"/>
    </row>
    <row r="17" spans="1:7" x14ac:dyDescent="0.25">
      <c r="A17" s="48"/>
      <c r="B17" s="48"/>
      <c r="C17" s="48"/>
      <c r="D17" s="48"/>
      <c r="E17" s="48"/>
      <c r="F17" s="48"/>
      <c r="G17" s="48"/>
    </row>
    <row r="18" spans="1:7" x14ac:dyDescent="0.25">
      <c r="A18" s="48"/>
      <c r="B18" s="48"/>
      <c r="C18" s="48"/>
      <c r="D18" s="48"/>
      <c r="E18" s="48"/>
      <c r="F18" s="48"/>
      <c r="G18" s="48"/>
    </row>
    <row r="19" spans="1:7" x14ac:dyDescent="0.25">
      <c r="A19" s="48"/>
      <c r="B19" s="48"/>
      <c r="C19" s="48"/>
      <c r="D19" s="48"/>
      <c r="E19" s="48"/>
      <c r="F19" s="48"/>
      <c r="G19" s="48"/>
    </row>
    <row r="20" spans="1:7" x14ac:dyDescent="0.25">
      <c r="A20" s="48"/>
      <c r="B20" s="48"/>
      <c r="C20" s="48"/>
      <c r="D20" s="48"/>
      <c r="E20" s="48"/>
      <c r="F20" s="48"/>
      <c r="G20" s="48"/>
    </row>
    <row r="21" spans="1:7" x14ac:dyDescent="0.25">
      <c r="A21" s="48"/>
      <c r="B21" s="48"/>
      <c r="C21" s="48"/>
      <c r="D21" s="48"/>
      <c r="E21" s="48"/>
      <c r="F21" s="48"/>
      <c r="G21" s="48"/>
    </row>
    <row r="22" spans="1:7" x14ac:dyDescent="0.25">
      <c r="A22" s="48"/>
      <c r="B22" s="48"/>
      <c r="C22" s="48"/>
      <c r="D22" s="48"/>
      <c r="E22" s="48"/>
      <c r="F22" s="48"/>
      <c r="G22" s="48"/>
    </row>
    <row r="23" spans="1:7" x14ac:dyDescent="0.25">
      <c r="A23" s="48"/>
      <c r="B23" s="48"/>
      <c r="C23" s="48"/>
      <c r="D23" s="48"/>
      <c r="E23" s="48"/>
      <c r="F23" s="48"/>
      <c r="G23" s="48"/>
    </row>
    <row r="24" spans="1:7" x14ac:dyDescent="0.25">
      <c r="A24" s="48"/>
      <c r="B24" s="48"/>
      <c r="C24" s="48"/>
      <c r="D24" s="48"/>
      <c r="E24" s="48"/>
      <c r="F24" s="48"/>
      <c r="G24" s="48"/>
    </row>
    <row r="25" spans="1:7" x14ac:dyDescent="0.25">
      <c r="A25" s="48"/>
      <c r="B25" s="48"/>
      <c r="C25" s="48"/>
      <c r="D25" s="48"/>
      <c r="E25" s="48"/>
      <c r="F25" s="48"/>
      <c r="G25" s="48"/>
    </row>
    <row r="26" spans="1:7" x14ac:dyDescent="0.25">
      <c r="A26" s="48"/>
      <c r="B26" s="48"/>
      <c r="C26" s="48"/>
      <c r="D26" s="48"/>
      <c r="E26" s="48"/>
      <c r="F26" s="48"/>
      <c r="G26" s="48"/>
    </row>
    <row r="27" spans="1:7" x14ac:dyDescent="0.25">
      <c r="A27" s="48"/>
      <c r="B27" s="48"/>
      <c r="C27" s="48"/>
      <c r="D27" s="48"/>
      <c r="E27" s="48"/>
      <c r="F27" s="48"/>
      <c r="G27" s="48"/>
    </row>
    <row r="28" spans="1:7" x14ac:dyDescent="0.25">
      <c r="A28" s="48"/>
      <c r="B28" s="48"/>
      <c r="C28" s="48"/>
      <c r="D28" s="48"/>
      <c r="E28" s="48"/>
      <c r="F28" s="48"/>
      <c r="G28" s="48"/>
    </row>
    <row r="29" spans="1:7" x14ac:dyDescent="0.25">
      <c r="A29" s="48"/>
      <c r="B29" s="48"/>
      <c r="C29" s="48"/>
      <c r="D29" s="48"/>
      <c r="E29" s="48"/>
      <c r="F29" s="48"/>
      <c r="G29" s="48"/>
    </row>
    <row r="30" spans="1:7" x14ac:dyDescent="0.25">
      <c r="A30" s="48"/>
      <c r="B30" s="48"/>
      <c r="C30" s="48"/>
      <c r="D30" s="48"/>
      <c r="E30" s="48"/>
      <c r="F30" s="48"/>
      <c r="G30" s="48"/>
    </row>
    <row r="31" spans="1:7" x14ac:dyDescent="0.25">
      <c r="A31" s="48"/>
      <c r="B31" s="48"/>
      <c r="C31" s="48"/>
      <c r="D31" s="48"/>
      <c r="E31" s="48"/>
      <c r="F31" s="48"/>
      <c r="G31" s="48"/>
    </row>
    <row r="32" spans="1:7" x14ac:dyDescent="0.25">
      <c r="A32" s="48"/>
      <c r="B32" s="48"/>
      <c r="C32" s="48"/>
      <c r="D32" s="48"/>
      <c r="E32" s="48"/>
      <c r="F32" s="48"/>
      <c r="G32" s="48"/>
    </row>
    <row r="33" spans="1:8" ht="15" customHeight="1" x14ac:dyDescent="0.25">
      <c r="A33" s="8" t="s">
        <v>95</v>
      </c>
      <c r="B33" s="225" t="s">
        <v>96</v>
      </c>
      <c r="C33" s="197"/>
      <c r="D33" s="197"/>
      <c r="E33" s="197"/>
      <c r="F33" s="197"/>
      <c r="G33" s="48"/>
    </row>
    <row r="34" spans="1:8" ht="30" customHeight="1" x14ac:dyDescent="0.25">
      <c r="A34" s="8" t="s">
        <v>66</v>
      </c>
      <c r="B34" s="224" t="s">
        <v>97</v>
      </c>
      <c r="C34" s="197"/>
      <c r="D34" s="197"/>
      <c r="E34" s="197"/>
      <c r="F34" s="197"/>
      <c r="G34" s="50"/>
    </row>
    <row r="35" spans="1:8" s="99" customFormat="1" ht="15" customHeight="1" x14ac:dyDescent="0.25">
      <c r="A35" s="20" t="s">
        <v>65</v>
      </c>
      <c r="B35" s="181" t="s">
        <v>170</v>
      </c>
      <c r="C35" s="182"/>
    </row>
    <row r="36" spans="1:8" s="99" customFormat="1" ht="15" customHeight="1" x14ac:dyDescent="0.25">
      <c r="A36" s="97" t="s">
        <v>67</v>
      </c>
      <c r="B36" s="183" t="s">
        <v>122</v>
      </c>
      <c r="C36" s="183"/>
      <c r="D36" s="183"/>
      <c r="E36" s="165"/>
      <c r="F36" s="165"/>
      <c r="G36" s="165"/>
      <c r="H36" s="98"/>
    </row>
    <row r="37" spans="1:8" x14ac:dyDescent="0.25">
      <c r="A37" s="48"/>
      <c r="B37" s="48"/>
      <c r="C37" s="48"/>
      <c r="D37" s="48"/>
      <c r="E37" s="48"/>
      <c r="F37" s="48"/>
      <c r="G37" s="48"/>
    </row>
    <row r="61" spans="2:3" x14ac:dyDescent="0.25">
      <c r="B61" t="s">
        <v>39</v>
      </c>
      <c r="C61" t="s">
        <v>4</v>
      </c>
    </row>
    <row r="62" spans="2:3" x14ac:dyDescent="0.25">
      <c r="B62" t="s">
        <v>93</v>
      </c>
      <c r="C62">
        <v>24.092800337561666</v>
      </c>
    </row>
    <row r="63" spans="2:3" x14ac:dyDescent="0.25">
      <c r="B63" t="s">
        <v>47</v>
      </c>
      <c r="C63">
        <v>24.070867987259081</v>
      </c>
    </row>
    <row r="64" spans="2:3" x14ac:dyDescent="0.25">
      <c r="B64" t="s">
        <v>106</v>
      </c>
      <c r="C64">
        <v>23.401197131255575</v>
      </c>
    </row>
    <row r="65" spans="2:3" x14ac:dyDescent="0.25">
      <c r="B65" t="s">
        <v>113</v>
      </c>
      <c r="C65">
        <v>18.867015323940638</v>
      </c>
    </row>
    <row r="66" spans="2:3" x14ac:dyDescent="0.25">
      <c r="B66" t="s">
        <v>31</v>
      </c>
      <c r="C66">
        <v>14.69350729597563</v>
      </c>
    </row>
    <row r="67" spans="2:3" x14ac:dyDescent="0.25">
      <c r="B67" t="s">
        <v>119</v>
      </c>
      <c r="C67">
        <v>12.11167940158443</v>
      </c>
    </row>
    <row r="68" spans="2:3" x14ac:dyDescent="0.25">
      <c r="B68" t="s">
        <v>114</v>
      </c>
      <c r="C68">
        <v>10.567101851974703</v>
      </c>
    </row>
    <row r="69" spans="2:3" x14ac:dyDescent="0.25">
      <c r="B69" t="s">
        <v>109</v>
      </c>
      <c r="C69">
        <v>9.9000118641110308</v>
      </c>
    </row>
    <row r="70" spans="2:3" x14ac:dyDescent="0.25">
      <c r="B70" t="s">
        <v>62</v>
      </c>
      <c r="C70">
        <v>9.6759259789103851</v>
      </c>
    </row>
    <row r="71" spans="2:3" x14ac:dyDescent="0.25">
      <c r="B71" t="s">
        <v>107</v>
      </c>
      <c r="C71">
        <v>9.658193963177613</v>
      </c>
    </row>
    <row r="72" spans="2:3" x14ac:dyDescent="0.25">
      <c r="B72" t="s">
        <v>118</v>
      </c>
      <c r="C72">
        <v>8.8468600830312045</v>
      </c>
    </row>
    <row r="73" spans="2:3" x14ac:dyDescent="0.25">
      <c r="B73" t="s">
        <v>108</v>
      </c>
      <c r="C73">
        <v>8.1535135223367696</v>
      </c>
    </row>
    <row r="74" spans="2:3" x14ac:dyDescent="0.25">
      <c r="B74" t="s">
        <v>11</v>
      </c>
      <c r="C74">
        <v>6.7079189435209994</v>
      </c>
    </row>
    <row r="75" spans="2:3" x14ac:dyDescent="0.25">
      <c r="B75" t="s">
        <v>44</v>
      </c>
      <c r="C75">
        <v>6.5726225369622355</v>
      </c>
    </row>
    <row r="76" spans="2:3" x14ac:dyDescent="0.25">
      <c r="B76" t="s">
        <v>110</v>
      </c>
      <c r="C76">
        <v>6.3431548984384243</v>
      </c>
    </row>
    <row r="77" spans="2:3" x14ac:dyDescent="0.25">
      <c r="B77" t="s">
        <v>45</v>
      </c>
      <c r="C77">
        <v>3.9845553930802744</v>
      </c>
    </row>
    <row r="78" spans="2:3" x14ac:dyDescent="0.25">
      <c r="B78" t="s">
        <v>48</v>
      </c>
      <c r="C78">
        <v>3.9805216384958255</v>
      </c>
    </row>
    <row r="79" spans="2:3" x14ac:dyDescent="0.25">
      <c r="B79" t="s">
        <v>35</v>
      </c>
      <c r="C79">
        <v>3.1700158481880987</v>
      </c>
    </row>
    <row r="80" spans="2:3" x14ac:dyDescent="0.25">
      <c r="B80" t="s">
        <v>55</v>
      </c>
      <c r="C80">
        <v>2.9941517258388362</v>
      </c>
    </row>
    <row r="81" spans="2:3" x14ac:dyDescent="0.25">
      <c r="B81" t="s">
        <v>12</v>
      </c>
      <c r="C81">
        <v>2.5460962996642529</v>
      </c>
    </row>
    <row r="82" spans="2:3" x14ac:dyDescent="0.25">
      <c r="B82" t="s">
        <v>102</v>
      </c>
      <c r="C82">
        <v>2.5331241205926522</v>
      </c>
    </row>
    <row r="83" spans="2:3" x14ac:dyDescent="0.25">
      <c r="B83" t="s">
        <v>52</v>
      </c>
      <c r="C83">
        <v>1.8710540666918116</v>
      </c>
    </row>
    <row r="84" spans="2:3" x14ac:dyDescent="0.25">
      <c r="B84" t="s">
        <v>112</v>
      </c>
      <c r="C84">
        <v>1.6076724194143226</v>
      </c>
    </row>
    <row r="85" spans="2:3" x14ac:dyDescent="0.25">
      <c r="B85" t="s">
        <v>117</v>
      </c>
      <c r="C85">
        <v>1.5190800351982667</v>
      </c>
    </row>
    <row r="86" spans="2:3" x14ac:dyDescent="0.25">
      <c r="B86" t="s">
        <v>51</v>
      </c>
      <c r="C86">
        <v>0.99803978440189378</v>
      </c>
    </row>
    <row r="87" spans="2:3" x14ac:dyDescent="0.25">
      <c r="B87" t="s">
        <v>29</v>
      </c>
      <c r="C87">
        <v>0.94051546029533406</v>
      </c>
    </row>
    <row r="88" spans="2:3" x14ac:dyDescent="0.25">
      <c r="B88" t="s">
        <v>111</v>
      </c>
      <c r="C88">
        <v>0.91182055732821188</v>
      </c>
    </row>
    <row r="89" spans="2:3" x14ac:dyDescent="0.25">
      <c r="B89" t="s">
        <v>25</v>
      </c>
      <c r="C89">
        <v>0.66415170850962868</v>
      </c>
    </row>
    <row r="90" spans="2:3" x14ac:dyDescent="0.25">
      <c r="B90" t="s">
        <v>56</v>
      </c>
      <c r="C90">
        <v>0.6630491868835422</v>
      </c>
    </row>
    <row r="91" spans="2:3" x14ac:dyDescent="0.25">
      <c r="B91" t="s">
        <v>38</v>
      </c>
      <c r="C91">
        <v>0.51479056116894317</v>
      </c>
    </row>
    <row r="92" spans="2:3" x14ac:dyDescent="0.25">
      <c r="B92" t="s">
        <v>3</v>
      </c>
      <c r="C92">
        <v>0.47027104354652632</v>
      </c>
    </row>
    <row r="93" spans="2:3" x14ac:dyDescent="0.25">
      <c r="B93" t="s">
        <v>115</v>
      </c>
      <c r="C93">
        <v>0.45462657580447924</v>
      </c>
    </row>
    <row r="94" spans="2:3" x14ac:dyDescent="0.25">
      <c r="B94" t="s">
        <v>17</v>
      </c>
      <c r="C94">
        <v>0.40418231216688544</v>
      </c>
    </row>
    <row r="95" spans="2:3" x14ac:dyDescent="0.25">
      <c r="B95" t="s">
        <v>26</v>
      </c>
      <c r="C95">
        <v>2.9450818184423452E-2</v>
      </c>
    </row>
  </sheetData>
  <sortState xmlns:xlrd2="http://schemas.microsoft.com/office/spreadsheetml/2017/richdata2" ref="B61:C95">
    <sortCondition descending="1" ref="C61:C95"/>
  </sortState>
  <mergeCells count="5">
    <mergeCell ref="B2:F2"/>
    <mergeCell ref="B34:F34"/>
    <mergeCell ref="B33:F33"/>
    <mergeCell ref="B35:C35"/>
    <mergeCell ref="B36:D36"/>
  </mergeCells>
  <hyperlinks>
    <hyperlink ref="C1" location="Índice!A1" display="[índice Ç]" xr:uid="{00000000-0004-0000-0B00-000000000000}"/>
    <hyperlink ref="B36" r:id="rId1" display="http://www.observatorioemigracao.pt/np4/8218" xr:uid="{CA76C7D8-B07A-41BF-BCF3-5076B7F65F68}"/>
    <hyperlink ref="B36:C36" r:id="rId2" display="ttp://www.observatorioemigracao.pt/np4/8218" xr:uid="{6149B752-CA98-48F5-AEB6-AC032F0D8463}"/>
    <hyperlink ref="B36:D36" r:id="rId3" display="http://www.observatorioemigracao.pt/np4/9387" xr:uid="{66A64280-C240-4EE4-AA34-7B53B7A38AF0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showGridLines="0" workbookViewId="0">
      <selection activeCell="C1" sqref="C1"/>
    </sheetView>
  </sheetViews>
  <sheetFormatPr defaultRowHeight="15" x14ac:dyDescent="0.25"/>
  <cols>
    <col min="1" max="1" width="12.7109375" style="5" customWidth="1"/>
    <col min="2" max="3" width="30.7109375" style="5" customWidth="1"/>
    <col min="4" max="4" width="12.42578125" bestFit="1" customWidth="1"/>
    <col min="5" max="5" width="9.140625" customWidth="1"/>
    <col min="6" max="6" width="9.5703125" bestFit="1" customWidth="1"/>
  </cols>
  <sheetData>
    <row r="1" spans="1:6" ht="30" customHeight="1" x14ac:dyDescent="0.25">
      <c r="A1" s="10" t="s">
        <v>64</v>
      </c>
      <c r="B1" s="1"/>
      <c r="C1" s="13" t="s">
        <v>116</v>
      </c>
    </row>
    <row r="2" spans="1:6" ht="45" customHeight="1" thickBot="1" x14ac:dyDescent="0.3">
      <c r="B2" s="191" t="s">
        <v>162</v>
      </c>
      <c r="C2" s="192"/>
    </row>
    <row r="3" spans="1:6" ht="30" customHeight="1" x14ac:dyDescent="0.25">
      <c r="B3" s="14" t="s">
        <v>77</v>
      </c>
      <c r="C3" s="15" t="s">
        <v>0</v>
      </c>
    </row>
    <row r="4" spans="1:6" ht="30" customHeight="1" x14ac:dyDescent="0.25">
      <c r="B4" s="1" t="s">
        <v>68</v>
      </c>
      <c r="C4" s="41">
        <v>3892260</v>
      </c>
      <c r="E4" s="96"/>
    </row>
    <row r="5" spans="1:6" x14ac:dyDescent="0.25">
      <c r="B5" s="100" t="s">
        <v>2</v>
      </c>
      <c r="C5" s="101" t="s">
        <v>131</v>
      </c>
      <c r="F5" s="173"/>
    </row>
    <row r="6" spans="1:6" s="3" customFormat="1" x14ac:dyDescent="0.25">
      <c r="A6" s="7"/>
      <c r="B6" s="102" t="s">
        <v>3</v>
      </c>
      <c r="C6" s="103">
        <v>235830</v>
      </c>
      <c r="D6"/>
      <c r="E6"/>
      <c r="F6" s="173"/>
    </row>
    <row r="7" spans="1:6" x14ac:dyDescent="0.25">
      <c r="B7" s="102" t="s">
        <v>5</v>
      </c>
      <c r="C7" s="103" t="s">
        <v>132</v>
      </c>
      <c r="F7" s="173"/>
    </row>
    <row r="8" spans="1:6" s="3" customFormat="1" x14ac:dyDescent="0.25">
      <c r="A8" s="7"/>
      <c r="B8" s="102" t="s">
        <v>6</v>
      </c>
      <c r="C8" s="172">
        <v>130</v>
      </c>
      <c r="D8"/>
      <c r="F8" s="174"/>
    </row>
    <row r="9" spans="1:6" x14ac:dyDescent="0.25">
      <c r="B9" s="102" t="s">
        <v>7</v>
      </c>
      <c r="C9" s="172">
        <v>10</v>
      </c>
      <c r="E9" s="3"/>
      <c r="F9" s="174"/>
    </row>
    <row r="10" spans="1:6" s="3" customFormat="1" x14ac:dyDescent="0.25">
      <c r="A10" s="7"/>
      <c r="B10" s="102" t="s">
        <v>8</v>
      </c>
      <c r="C10" s="103" t="s">
        <v>133</v>
      </c>
      <c r="D10"/>
      <c r="F10" s="174"/>
    </row>
    <row r="11" spans="1:6" x14ac:dyDescent="0.25">
      <c r="B11" s="102" t="s">
        <v>9</v>
      </c>
      <c r="C11" s="103" t="s">
        <v>134</v>
      </c>
      <c r="E11" s="3"/>
      <c r="F11" s="174"/>
    </row>
    <row r="12" spans="1:6" s="3" customFormat="1" x14ac:dyDescent="0.25">
      <c r="A12" s="7"/>
      <c r="B12" s="102" t="s">
        <v>10</v>
      </c>
      <c r="C12" s="103" t="s">
        <v>135</v>
      </c>
      <c r="D12"/>
      <c r="E12"/>
      <c r="F12" s="173"/>
    </row>
    <row r="13" spans="1:6" x14ac:dyDescent="0.25">
      <c r="B13" s="102" t="s">
        <v>12</v>
      </c>
      <c r="C13" s="103" t="s">
        <v>136</v>
      </c>
      <c r="F13" s="173"/>
    </row>
    <row r="14" spans="1:6" s="3" customFormat="1" x14ac:dyDescent="0.25">
      <c r="A14" s="7"/>
      <c r="B14" s="102" t="s">
        <v>13</v>
      </c>
      <c r="C14" s="103" t="s">
        <v>137</v>
      </c>
      <c r="D14"/>
      <c r="F14" s="174"/>
    </row>
    <row r="15" spans="1:6" x14ac:dyDescent="0.25">
      <c r="B15" s="102" t="s">
        <v>14</v>
      </c>
      <c r="C15" s="172">
        <v>890</v>
      </c>
      <c r="E15" s="3"/>
      <c r="F15" s="174"/>
    </row>
    <row r="16" spans="1:6" s="3" customFormat="1" x14ac:dyDescent="0.25">
      <c r="A16" s="7"/>
      <c r="B16" s="102" t="s">
        <v>15</v>
      </c>
      <c r="C16" s="103" t="s">
        <v>138</v>
      </c>
      <c r="D16"/>
      <c r="E16"/>
      <c r="F16" s="173"/>
    </row>
    <row r="17" spans="1:6" x14ac:dyDescent="0.25">
      <c r="B17" s="102" t="s">
        <v>16</v>
      </c>
      <c r="C17" s="103" t="s">
        <v>139</v>
      </c>
      <c r="F17" s="173"/>
    </row>
    <row r="18" spans="1:6" s="3" customFormat="1" x14ac:dyDescent="0.25">
      <c r="A18" s="7"/>
      <c r="B18" s="102" t="s">
        <v>17</v>
      </c>
      <c r="C18" s="172">
        <v>420</v>
      </c>
      <c r="D18"/>
      <c r="E18"/>
      <c r="F18" s="173"/>
    </row>
    <row r="19" spans="1:6" x14ac:dyDescent="0.25">
      <c r="B19" s="102" t="s">
        <v>18</v>
      </c>
      <c r="C19" s="172">
        <v>60</v>
      </c>
      <c r="E19" s="3"/>
      <c r="F19" s="174"/>
    </row>
    <row r="20" spans="1:6" x14ac:dyDescent="0.25">
      <c r="B20" s="102" t="s">
        <v>102</v>
      </c>
      <c r="C20" s="172">
        <v>240</v>
      </c>
      <c r="E20" s="3"/>
      <c r="F20" s="174"/>
    </row>
    <row r="21" spans="1:6" s="3" customFormat="1" x14ac:dyDescent="0.25">
      <c r="A21" s="7"/>
      <c r="B21" s="102" t="s">
        <v>19</v>
      </c>
      <c r="C21" s="172">
        <v>90</v>
      </c>
      <c r="D21"/>
      <c r="E21"/>
      <c r="F21" s="173"/>
    </row>
    <row r="22" spans="1:6" x14ac:dyDescent="0.25">
      <c r="B22" s="102" t="s">
        <v>70</v>
      </c>
      <c r="C22" s="103">
        <v>50</v>
      </c>
      <c r="F22" s="173"/>
    </row>
    <row r="23" spans="1:6" s="3" customFormat="1" x14ac:dyDescent="0.25">
      <c r="A23" s="7"/>
      <c r="B23" s="102" t="s">
        <v>20</v>
      </c>
      <c r="C23" s="103" t="s">
        <v>140</v>
      </c>
      <c r="D23"/>
      <c r="F23" s="174"/>
    </row>
    <row r="24" spans="1:6" x14ac:dyDescent="0.25">
      <c r="B24" s="102" t="s">
        <v>21</v>
      </c>
      <c r="C24" s="172">
        <v>620</v>
      </c>
      <c r="E24" s="3"/>
      <c r="F24" s="174"/>
    </row>
    <row r="25" spans="1:6" s="3" customFormat="1" x14ac:dyDescent="0.25">
      <c r="A25" s="7"/>
      <c r="B25" s="102" t="s">
        <v>22</v>
      </c>
      <c r="C25" s="103" t="s">
        <v>141</v>
      </c>
      <c r="D25"/>
      <c r="E25"/>
      <c r="F25" s="173"/>
    </row>
    <row r="26" spans="1:6" x14ac:dyDescent="0.25">
      <c r="B26" s="102" t="s">
        <v>23</v>
      </c>
      <c r="C26" s="172">
        <v>110</v>
      </c>
      <c r="F26" s="173"/>
    </row>
    <row r="27" spans="1:6" s="3" customFormat="1" x14ac:dyDescent="0.25">
      <c r="A27" s="7"/>
      <c r="B27" s="102" t="s">
        <v>24</v>
      </c>
      <c r="C27" s="172">
        <v>10</v>
      </c>
      <c r="D27"/>
      <c r="E27"/>
      <c r="F27" s="173"/>
    </row>
    <row r="28" spans="1:6" x14ac:dyDescent="0.25">
      <c r="B28" s="102" t="s">
        <v>25</v>
      </c>
      <c r="C28" s="103" t="s">
        <v>142</v>
      </c>
      <c r="E28" s="3"/>
      <c r="F28" s="174"/>
    </row>
    <row r="29" spans="1:6" s="3" customFormat="1" x14ac:dyDescent="0.25">
      <c r="A29" s="7"/>
      <c r="B29" s="102" t="s">
        <v>26</v>
      </c>
      <c r="C29" s="103" t="s">
        <v>143</v>
      </c>
      <c r="D29"/>
      <c r="E29"/>
      <c r="F29" s="173"/>
    </row>
    <row r="30" spans="1:6" x14ac:dyDescent="0.25">
      <c r="B30" s="102" t="s">
        <v>27</v>
      </c>
      <c r="C30" s="103">
        <v>120</v>
      </c>
      <c r="E30" s="3"/>
      <c r="F30" s="174"/>
    </row>
    <row r="31" spans="1:6" s="3" customFormat="1" x14ac:dyDescent="0.25">
      <c r="A31" s="7"/>
      <c r="B31" s="102" t="s">
        <v>28</v>
      </c>
      <c r="C31" s="103" t="s">
        <v>144</v>
      </c>
      <c r="D31"/>
      <c r="E31"/>
      <c r="F31" s="173"/>
    </row>
    <row r="32" spans="1:6" x14ac:dyDescent="0.25">
      <c r="B32" s="102" t="s">
        <v>29</v>
      </c>
      <c r="C32" s="103" t="s">
        <v>145</v>
      </c>
      <c r="E32" s="3"/>
      <c r="F32" s="174"/>
    </row>
    <row r="33" spans="1:6" s="3" customFormat="1" x14ac:dyDescent="0.25">
      <c r="A33" s="7"/>
      <c r="B33" s="102" t="s">
        <v>30</v>
      </c>
      <c r="C33" s="103" t="s">
        <v>146</v>
      </c>
      <c r="D33"/>
      <c r="E33"/>
      <c r="F33" s="173"/>
    </row>
    <row r="34" spans="1:6" x14ac:dyDescent="0.25">
      <c r="B34" s="102" t="s">
        <v>74</v>
      </c>
      <c r="C34" s="103">
        <v>0</v>
      </c>
      <c r="F34" s="173"/>
    </row>
    <row r="35" spans="1:6" s="3" customFormat="1" x14ac:dyDescent="0.25">
      <c r="A35" s="7"/>
      <c r="B35" s="102" t="s">
        <v>32</v>
      </c>
      <c r="C35" s="172">
        <v>520</v>
      </c>
      <c r="D35"/>
      <c r="E35"/>
      <c r="F35" s="173"/>
    </row>
    <row r="36" spans="1:6" x14ac:dyDescent="0.25">
      <c r="B36" s="102" t="s">
        <v>34</v>
      </c>
      <c r="C36" s="172">
        <v>390</v>
      </c>
      <c r="F36" s="173"/>
    </row>
    <row r="37" spans="1:6" s="3" customFormat="1" x14ac:dyDescent="0.25">
      <c r="A37" s="7"/>
      <c r="B37" s="102" t="s">
        <v>35</v>
      </c>
      <c r="C37" s="103" t="s">
        <v>147</v>
      </c>
      <c r="D37"/>
      <c r="E37"/>
      <c r="F37" s="173"/>
    </row>
    <row r="38" spans="1:6" x14ac:dyDescent="0.25">
      <c r="B38" s="102" t="s">
        <v>36</v>
      </c>
      <c r="C38" s="103" t="s">
        <v>148</v>
      </c>
      <c r="E38" s="3"/>
      <c r="F38" s="174"/>
    </row>
    <row r="39" spans="1:6" s="3" customFormat="1" x14ac:dyDescent="0.25">
      <c r="A39" s="7"/>
      <c r="B39" s="102" t="s">
        <v>37</v>
      </c>
      <c r="C39" s="172">
        <v>540</v>
      </c>
      <c r="D39"/>
      <c r="E39"/>
      <c r="F39" s="173"/>
    </row>
    <row r="40" spans="1:6" x14ac:dyDescent="0.25">
      <c r="B40" s="102" t="s">
        <v>38</v>
      </c>
      <c r="C40" s="103" t="s">
        <v>149</v>
      </c>
      <c r="E40" s="3"/>
      <c r="F40" s="174"/>
    </row>
    <row r="41" spans="1:6" s="3" customFormat="1" x14ac:dyDescent="0.25">
      <c r="A41" s="7"/>
      <c r="B41" s="102" t="s">
        <v>39</v>
      </c>
      <c r="C41" s="172">
        <v>910</v>
      </c>
      <c r="D41"/>
      <c r="E41"/>
      <c r="F41" s="173"/>
    </row>
    <row r="42" spans="1:6" x14ac:dyDescent="0.25">
      <c r="B42" s="102" t="s">
        <v>40</v>
      </c>
      <c r="C42" s="172">
        <v>60</v>
      </c>
      <c r="E42" s="3"/>
      <c r="F42" s="174"/>
    </row>
    <row r="43" spans="1:6" s="3" customFormat="1" x14ac:dyDescent="0.25">
      <c r="A43" s="7"/>
      <c r="B43" s="102" t="s">
        <v>41</v>
      </c>
      <c r="C43" s="172">
        <v>40</v>
      </c>
      <c r="D43"/>
      <c r="F43" s="174"/>
    </row>
    <row r="44" spans="1:6" x14ac:dyDescent="0.25">
      <c r="B44" s="102" t="s">
        <v>42</v>
      </c>
      <c r="C44" s="103" t="s">
        <v>150</v>
      </c>
      <c r="F44" s="173"/>
    </row>
    <row r="45" spans="1:6" s="3" customFormat="1" x14ac:dyDescent="0.25">
      <c r="A45" s="7"/>
      <c r="B45" s="102" t="s">
        <v>75</v>
      </c>
      <c r="C45" s="103">
        <v>0</v>
      </c>
      <c r="D45"/>
      <c r="F45" s="174"/>
    </row>
    <row r="46" spans="1:6" x14ac:dyDescent="0.25">
      <c r="B46" s="102" t="s">
        <v>43</v>
      </c>
      <c r="C46" s="172">
        <v>90</v>
      </c>
      <c r="F46" s="173"/>
    </row>
    <row r="47" spans="1:6" s="3" customFormat="1" x14ac:dyDescent="0.25">
      <c r="A47" s="7"/>
      <c r="B47" s="102" t="s">
        <v>44</v>
      </c>
      <c r="C47" s="103" t="s">
        <v>151</v>
      </c>
      <c r="D47"/>
      <c r="F47" s="174"/>
    </row>
    <row r="48" spans="1:6" x14ac:dyDescent="0.25">
      <c r="B48" s="102" t="s">
        <v>45</v>
      </c>
      <c r="C48" s="103" t="s">
        <v>152</v>
      </c>
      <c r="F48" s="173"/>
    </row>
    <row r="49" spans="1:6" s="3" customFormat="1" x14ac:dyDescent="0.25">
      <c r="A49" s="7"/>
      <c r="B49" s="102" t="s">
        <v>46</v>
      </c>
      <c r="C49" s="103" t="s">
        <v>153</v>
      </c>
      <c r="D49"/>
      <c r="E49"/>
      <c r="F49" s="173"/>
    </row>
    <row r="50" spans="1:6" x14ac:dyDescent="0.25">
      <c r="B50" s="102" t="s">
        <v>48</v>
      </c>
      <c r="C50" s="103">
        <v>0</v>
      </c>
      <c r="E50" s="3"/>
      <c r="F50" s="174"/>
    </row>
    <row r="51" spans="1:6" s="3" customFormat="1" x14ac:dyDescent="0.25">
      <c r="A51" s="7"/>
      <c r="B51" s="102" t="s">
        <v>49</v>
      </c>
      <c r="C51" s="103" t="s">
        <v>154</v>
      </c>
      <c r="D51"/>
      <c r="F51" s="174"/>
    </row>
    <row r="52" spans="1:6" x14ac:dyDescent="0.25">
      <c r="B52" s="102" t="s">
        <v>50</v>
      </c>
      <c r="C52" s="103">
        <v>0</v>
      </c>
      <c r="E52" s="3"/>
      <c r="F52" s="174"/>
    </row>
    <row r="53" spans="1:6" s="3" customFormat="1" x14ac:dyDescent="0.25">
      <c r="A53" s="7"/>
      <c r="B53" s="102" t="s">
        <v>120</v>
      </c>
      <c r="C53" s="103" t="s">
        <v>155</v>
      </c>
      <c r="D53"/>
      <c r="F53" s="174"/>
    </row>
    <row r="54" spans="1:6" x14ac:dyDescent="0.25">
      <c r="B54" s="102" t="s">
        <v>51</v>
      </c>
      <c r="C54" s="172">
        <v>810</v>
      </c>
      <c r="F54" s="173"/>
    </row>
    <row r="55" spans="1:6" s="3" customFormat="1" x14ac:dyDescent="0.25">
      <c r="A55" s="7"/>
      <c r="B55" s="102" t="s">
        <v>53</v>
      </c>
      <c r="C55" s="103" t="s">
        <v>156</v>
      </c>
      <c r="D55"/>
      <c r="F55" s="174"/>
    </row>
    <row r="56" spans="1:6" x14ac:dyDescent="0.25">
      <c r="B56" s="102" t="s">
        <v>54</v>
      </c>
      <c r="C56" s="172">
        <v>890</v>
      </c>
      <c r="F56" s="173"/>
    </row>
    <row r="57" spans="1:6" s="3" customFormat="1" x14ac:dyDescent="0.25">
      <c r="A57" s="7"/>
      <c r="B57" s="102" t="s">
        <v>55</v>
      </c>
      <c r="C57" s="172">
        <v>670</v>
      </c>
      <c r="D57"/>
      <c r="E57"/>
      <c r="F57" s="173"/>
    </row>
    <row r="58" spans="1:6" s="3" customFormat="1" x14ac:dyDescent="0.25">
      <c r="A58" s="7"/>
      <c r="B58" s="102" t="s">
        <v>56</v>
      </c>
      <c r="C58" s="172">
        <v>240</v>
      </c>
      <c r="D58"/>
      <c r="F58" s="174"/>
    </row>
    <row r="59" spans="1:6" x14ac:dyDescent="0.25">
      <c r="A59" s="7"/>
      <c r="B59" s="102" t="s">
        <v>57</v>
      </c>
      <c r="C59" s="172">
        <v>30</v>
      </c>
      <c r="F59" s="173"/>
    </row>
    <row r="60" spans="1:6" s="3" customFormat="1" x14ac:dyDescent="0.25">
      <c r="A60" s="7"/>
      <c r="B60" s="102" t="s">
        <v>58</v>
      </c>
      <c r="C60" s="103" t="s">
        <v>157</v>
      </c>
      <c r="D60"/>
      <c r="F60" s="174"/>
    </row>
    <row r="61" spans="1:6" x14ac:dyDescent="0.25">
      <c r="B61" s="102" t="s">
        <v>59</v>
      </c>
      <c r="C61" s="103" t="s">
        <v>158</v>
      </c>
      <c r="E61" s="3"/>
      <c r="F61" s="174"/>
    </row>
    <row r="62" spans="1:6" s="3" customFormat="1" x14ac:dyDescent="0.25">
      <c r="A62" s="7"/>
      <c r="B62" s="102" t="s">
        <v>60</v>
      </c>
      <c r="C62" s="172">
        <v>340</v>
      </c>
      <c r="D62"/>
      <c r="F62" s="174"/>
    </row>
    <row r="63" spans="1:6" s="3" customFormat="1" x14ac:dyDescent="0.25">
      <c r="A63" s="7"/>
      <c r="B63" s="102" t="s">
        <v>104</v>
      </c>
      <c r="C63" s="103">
        <v>0</v>
      </c>
      <c r="D63"/>
      <c r="F63" s="174"/>
    </row>
    <row r="64" spans="1:6" x14ac:dyDescent="0.25">
      <c r="B64" s="102" t="s">
        <v>61</v>
      </c>
      <c r="C64" s="172">
        <v>410</v>
      </c>
      <c r="F64" s="173"/>
    </row>
    <row r="65" spans="1:8" s="3" customFormat="1" x14ac:dyDescent="0.25">
      <c r="A65" s="7"/>
      <c r="B65" s="102" t="s">
        <v>62</v>
      </c>
      <c r="C65" s="172">
        <v>340</v>
      </c>
      <c r="D65"/>
      <c r="F65" s="174"/>
    </row>
    <row r="66" spans="1:8" x14ac:dyDescent="0.25">
      <c r="B66" s="104" t="s">
        <v>63</v>
      </c>
      <c r="C66" s="105" t="s">
        <v>159</v>
      </c>
      <c r="E66" s="3"/>
      <c r="F66" s="174"/>
    </row>
    <row r="67" spans="1:8" ht="30" customHeight="1" x14ac:dyDescent="0.25">
      <c r="A67" s="23"/>
      <c r="B67" s="18" t="s">
        <v>71</v>
      </c>
      <c r="C67" s="42">
        <v>3490800</v>
      </c>
    </row>
    <row r="68" spans="1:8" ht="15" customHeight="1" x14ac:dyDescent="0.25">
      <c r="B68" s="1" t="s">
        <v>69</v>
      </c>
      <c r="C68" s="41">
        <v>317040</v>
      </c>
    </row>
    <row r="69" spans="1:8" ht="15" customHeight="1" x14ac:dyDescent="0.25">
      <c r="B69" s="1" t="s">
        <v>130</v>
      </c>
      <c r="C69" s="41">
        <v>1671890</v>
      </c>
    </row>
    <row r="70" spans="1:8" ht="30" customHeight="1" thickBot="1" x14ac:dyDescent="0.3">
      <c r="B70" s="19" t="s">
        <v>72</v>
      </c>
      <c r="C70" s="43">
        <v>1565110</v>
      </c>
    </row>
    <row r="71" spans="1:8" ht="15" customHeight="1" x14ac:dyDescent="0.25">
      <c r="B71" s="17"/>
      <c r="C71" s="20"/>
    </row>
    <row r="72" spans="1:8" ht="15" customHeight="1" x14ac:dyDescent="0.25">
      <c r="A72" s="8" t="s">
        <v>66</v>
      </c>
      <c r="B72" s="193" t="s">
        <v>81</v>
      </c>
      <c r="C72" s="194"/>
    </row>
    <row r="73" spans="1:8" s="99" customFormat="1" ht="15" customHeight="1" x14ac:dyDescent="0.25">
      <c r="A73" s="20" t="s">
        <v>65</v>
      </c>
      <c r="B73" s="181" t="s">
        <v>170</v>
      </c>
      <c r="C73" s="182"/>
    </row>
    <row r="74" spans="1:8" s="99" customFormat="1" ht="15" customHeight="1" x14ac:dyDescent="0.25">
      <c r="A74" s="97" t="s">
        <v>67</v>
      </c>
      <c r="B74" s="183" t="s">
        <v>122</v>
      </c>
      <c r="C74" s="183"/>
      <c r="D74" s="183"/>
      <c r="E74" s="165"/>
      <c r="F74" s="165"/>
      <c r="G74" s="165"/>
      <c r="H74" s="98"/>
    </row>
  </sheetData>
  <sortState xmlns:xlrd2="http://schemas.microsoft.com/office/spreadsheetml/2017/richdata2" ref="E5:F66">
    <sortCondition descending="1" ref="F5:F66"/>
  </sortState>
  <mergeCells count="4">
    <mergeCell ref="B2:C2"/>
    <mergeCell ref="B72:C72"/>
    <mergeCell ref="B73:C73"/>
    <mergeCell ref="B74:D74"/>
  </mergeCells>
  <hyperlinks>
    <hyperlink ref="C1" location="Índice!A1" display="[índice Ç]" xr:uid="{00000000-0004-0000-0100-000000000000}"/>
    <hyperlink ref="B74" r:id="rId1" display="http://www.observatorioemigracao.pt/np4/8218" xr:uid="{BED87072-D00E-413B-BB9A-AA06CEC3C12D}"/>
    <hyperlink ref="B74:C74" r:id="rId2" display="ttp://www.observatorioemigracao.pt/np4/8218" xr:uid="{B37D23FF-95F6-4465-BA68-E6F8F5418118}"/>
    <hyperlink ref="B74:D74" r:id="rId3" display="http://www.observatorioemigracao.pt/np4/9387" xr:uid="{3639FC7F-E400-4E30-AAFC-9681B6B7507B}"/>
  </hyperlinks>
  <pageMargins left="0.7" right="0.7" top="0.75" bottom="0.75" header="0.3" footer="0.3"/>
  <pageSetup paperSize="9" orientation="portrait" horizontalDpi="4294967293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showGridLines="0" workbookViewId="0">
      <selection activeCell="C1" sqref="C1"/>
    </sheetView>
  </sheetViews>
  <sheetFormatPr defaultColWidth="8.7109375" defaultRowHeight="15" x14ac:dyDescent="0.25"/>
  <cols>
    <col min="1" max="1" width="12.7109375" style="5" customWidth="1"/>
    <col min="2" max="2" width="24.7109375" style="5" customWidth="1"/>
    <col min="3" max="5" width="16.7109375" style="5" customWidth="1"/>
  </cols>
  <sheetData>
    <row r="1" spans="1:5" ht="30" customHeight="1" x14ac:dyDescent="0.25">
      <c r="A1" s="10" t="s">
        <v>64</v>
      </c>
      <c r="B1" s="11"/>
      <c r="C1" s="13" t="s">
        <v>116</v>
      </c>
      <c r="D1" s="12"/>
      <c r="E1" s="13"/>
    </row>
    <row r="2" spans="1:5" ht="45" customHeight="1" thickBot="1" x14ac:dyDescent="0.3">
      <c r="B2" s="195" t="s">
        <v>163</v>
      </c>
      <c r="C2" s="196"/>
      <c r="D2" s="196"/>
      <c r="E2" s="196"/>
    </row>
    <row r="3" spans="1:5" ht="60" customHeight="1" x14ac:dyDescent="0.25">
      <c r="B3" s="14" t="s">
        <v>77</v>
      </c>
      <c r="C3" s="15" t="s">
        <v>83</v>
      </c>
      <c r="D3" s="15" t="s">
        <v>80</v>
      </c>
      <c r="E3" s="16" t="s">
        <v>76</v>
      </c>
    </row>
    <row r="4" spans="1:5" ht="30" customHeight="1" x14ac:dyDescent="0.25">
      <c r="B4" s="1" t="s">
        <v>78</v>
      </c>
      <c r="C4" s="21">
        <v>3892260</v>
      </c>
      <c r="D4" s="22">
        <f>C4/C$4*100</f>
        <v>100</v>
      </c>
      <c r="E4" s="22" t="s">
        <v>4</v>
      </c>
    </row>
    <row r="5" spans="1:5" ht="30" customHeight="1" x14ac:dyDescent="0.25">
      <c r="B5" s="40" t="s">
        <v>79</v>
      </c>
      <c r="C5" s="21">
        <f>SUM(C6:C19)</f>
        <v>3808710</v>
      </c>
      <c r="D5" s="22">
        <f>C5/C$4*100</f>
        <v>97.853432196204764</v>
      </c>
      <c r="E5" s="22" t="s">
        <v>4</v>
      </c>
    </row>
    <row r="6" spans="1:5" x14ac:dyDescent="0.25">
      <c r="A6"/>
      <c r="B6" s="106" t="s">
        <v>29</v>
      </c>
      <c r="C6" s="107">
        <v>1081630</v>
      </c>
      <c r="D6" s="108">
        <f>C6/C$4*100</f>
        <v>27.789253544213388</v>
      </c>
      <c r="E6" s="108">
        <f>D6</f>
        <v>27.789253544213388</v>
      </c>
    </row>
    <row r="7" spans="1:5" x14ac:dyDescent="0.25">
      <c r="A7"/>
      <c r="B7" s="109" t="s">
        <v>59</v>
      </c>
      <c r="C7" s="110">
        <v>1061590</v>
      </c>
      <c r="D7" s="111">
        <f t="shared" ref="D7:D19" si="0">C7/C$4*100</f>
        <v>27.274385575475428</v>
      </c>
      <c r="E7" s="111">
        <f>D7+E6</f>
        <v>55.063639119688816</v>
      </c>
    </row>
    <row r="8" spans="1:5" x14ac:dyDescent="0.25">
      <c r="A8"/>
      <c r="B8" s="109" t="s">
        <v>53</v>
      </c>
      <c r="C8" s="110">
        <v>458640</v>
      </c>
      <c r="D8" s="111">
        <f t="shared" si="0"/>
        <v>11.783385488122581</v>
      </c>
      <c r="E8" s="111">
        <f t="shared" ref="E8:E19" si="1">D8+E7</f>
        <v>66.847024607811392</v>
      </c>
    </row>
    <row r="9" spans="1:5" x14ac:dyDescent="0.25">
      <c r="A9"/>
      <c r="B9" s="109" t="s">
        <v>5</v>
      </c>
      <c r="C9" s="110">
        <v>308630</v>
      </c>
      <c r="D9" s="111">
        <f t="shared" si="0"/>
        <v>7.9293264067662488</v>
      </c>
      <c r="E9" s="111">
        <f t="shared" si="1"/>
        <v>74.776351014577642</v>
      </c>
    </row>
    <row r="10" spans="1:5" x14ac:dyDescent="0.25">
      <c r="A10"/>
      <c r="B10" s="109" t="s">
        <v>26</v>
      </c>
      <c r="C10" s="110">
        <v>245020</v>
      </c>
      <c r="D10" s="111">
        <f t="shared" si="0"/>
        <v>6.2950573702681725</v>
      </c>
      <c r="E10" s="111">
        <f t="shared" si="1"/>
        <v>81.07140838484581</v>
      </c>
    </row>
    <row r="11" spans="1:5" x14ac:dyDescent="0.25">
      <c r="A11"/>
      <c r="B11" s="109" t="s">
        <v>3</v>
      </c>
      <c r="C11" s="110">
        <v>235830</v>
      </c>
      <c r="D11" s="111">
        <f t="shared" si="0"/>
        <v>6.0589477578579025</v>
      </c>
      <c r="E11" s="111">
        <f t="shared" si="1"/>
        <v>87.130356142703718</v>
      </c>
    </row>
    <row r="12" spans="1:5" x14ac:dyDescent="0.25">
      <c r="A12"/>
      <c r="B12" s="109" t="s">
        <v>25</v>
      </c>
      <c r="C12" s="110">
        <v>122450</v>
      </c>
      <c r="D12" s="111">
        <f t="shared" si="0"/>
        <v>3.1459871642696013</v>
      </c>
      <c r="E12" s="111">
        <f t="shared" si="1"/>
        <v>90.276343306973317</v>
      </c>
    </row>
    <row r="13" spans="1:5" x14ac:dyDescent="0.25">
      <c r="A13"/>
      <c r="B13" s="109" t="s">
        <v>42</v>
      </c>
      <c r="C13" s="110">
        <v>98140</v>
      </c>
      <c r="D13" s="111">
        <f t="shared" si="0"/>
        <v>2.5214142940091362</v>
      </c>
      <c r="E13" s="111">
        <f t="shared" si="1"/>
        <v>92.79775760098245</v>
      </c>
    </row>
    <row r="14" spans="1:5" x14ac:dyDescent="0.25">
      <c r="A14"/>
      <c r="B14" s="109" t="s">
        <v>12</v>
      </c>
      <c r="C14" s="110">
        <v>61420</v>
      </c>
      <c r="D14" s="111">
        <f t="shared" si="0"/>
        <v>1.5780035249443769</v>
      </c>
      <c r="E14" s="111">
        <f t="shared" si="1"/>
        <v>94.375761125926829</v>
      </c>
    </row>
    <row r="15" spans="1:5" x14ac:dyDescent="0.25">
      <c r="A15"/>
      <c r="B15" s="109" t="s">
        <v>120</v>
      </c>
      <c r="C15" s="110">
        <v>48980</v>
      </c>
      <c r="D15" s="111">
        <f t="shared" si="0"/>
        <v>1.2583948657078408</v>
      </c>
      <c r="E15" s="111">
        <f t="shared" si="1"/>
        <v>95.634155991634671</v>
      </c>
    </row>
    <row r="16" spans="1:5" x14ac:dyDescent="0.25">
      <c r="A16"/>
      <c r="B16" s="109" t="s">
        <v>2</v>
      </c>
      <c r="C16" s="110">
        <v>33480</v>
      </c>
      <c r="D16" s="111">
        <f t="shared" si="0"/>
        <v>0.86016864238257462</v>
      </c>
      <c r="E16" s="111">
        <f t="shared" si="1"/>
        <v>96.494324634017246</v>
      </c>
    </row>
    <row r="17" spans="1:8" x14ac:dyDescent="0.25">
      <c r="A17"/>
      <c r="B17" s="109" t="s">
        <v>16</v>
      </c>
      <c r="C17" s="110">
        <v>25150</v>
      </c>
      <c r="D17" s="111">
        <f t="shared" si="0"/>
        <v>0.64615416236325429</v>
      </c>
      <c r="E17" s="111">
        <f t="shared" si="1"/>
        <v>97.140478796380506</v>
      </c>
    </row>
    <row r="18" spans="1:8" x14ac:dyDescent="0.25">
      <c r="A18"/>
      <c r="B18" s="109" t="s">
        <v>13</v>
      </c>
      <c r="C18" s="110">
        <v>14480</v>
      </c>
      <c r="D18" s="111">
        <f t="shared" si="0"/>
        <v>0.37202036862902271</v>
      </c>
      <c r="E18" s="111">
        <f t="shared" si="1"/>
        <v>97.51249916500953</v>
      </c>
    </row>
    <row r="19" spans="1:8" ht="15.75" thickBot="1" x14ac:dyDescent="0.3">
      <c r="A19"/>
      <c r="B19" s="112" t="s">
        <v>63</v>
      </c>
      <c r="C19" s="113">
        <v>13270</v>
      </c>
      <c r="D19" s="114">
        <f t="shared" si="0"/>
        <v>0.34093303119524393</v>
      </c>
      <c r="E19" s="114">
        <f t="shared" si="1"/>
        <v>97.853432196204778</v>
      </c>
    </row>
    <row r="21" spans="1:8" x14ac:dyDescent="0.25">
      <c r="A21" s="8" t="s">
        <v>66</v>
      </c>
      <c r="B21" s="193" t="s">
        <v>81</v>
      </c>
      <c r="C21" s="197"/>
      <c r="D21" s="197"/>
      <c r="E21" s="197"/>
    </row>
    <row r="22" spans="1:8" s="99" customFormat="1" ht="15" customHeight="1" x14ac:dyDescent="0.25">
      <c r="A22" s="20" t="s">
        <v>65</v>
      </c>
      <c r="B22" s="181" t="s">
        <v>170</v>
      </c>
      <c r="C22" s="182"/>
    </row>
    <row r="23" spans="1:8" s="99" customFormat="1" ht="15" customHeight="1" x14ac:dyDescent="0.25">
      <c r="A23" s="97" t="s">
        <v>67</v>
      </c>
      <c r="B23" s="183" t="s">
        <v>122</v>
      </c>
      <c r="C23" s="183"/>
      <c r="D23" s="183"/>
      <c r="E23" s="165"/>
      <c r="F23" s="165"/>
      <c r="G23" s="165"/>
      <c r="H23" s="98"/>
    </row>
  </sheetData>
  <sortState xmlns:xlrd2="http://schemas.microsoft.com/office/spreadsheetml/2017/richdata2" ref="B29:C87">
    <sortCondition descending="1" ref="C29"/>
  </sortState>
  <mergeCells count="4">
    <mergeCell ref="B2:E2"/>
    <mergeCell ref="B21:E21"/>
    <mergeCell ref="B22:C22"/>
    <mergeCell ref="B23:D23"/>
  </mergeCells>
  <hyperlinks>
    <hyperlink ref="C1" location="Índice!A1" display="[índice Ç]" xr:uid="{00000000-0004-0000-0200-000000000000}"/>
    <hyperlink ref="B23" r:id="rId1" display="http://www.observatorioemigracao.pt/np4/8218" xr:uid="{0E9CD848-B930-45ED-8D68-2B997FEA9BD2}"/>
    <hyperlink ref="B23:C23" r:id="rId2" display="ttp://www.observatorioemigracao.pt/np4/8218" xr:uid="{B7661C4C-57AF-4D8E-B4AD-49DB02E06DFE}"/>
    <hyperlink ref="B23:D23" r:id="rId3" display="http://www.observatorioemigracao.pt/np4/9387" xr:uid="{550CD60D-DBD8-499C-A7B2-86F3F8A0B5DC}"/>
  </hyperlinks>
  <pageMargins left="0.7" right="0.7" top="0.75" bottom="0.75" header="0.3" footer="0.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44"/>
  <sheetViews>
    <sheetView showGridLines="0" workbookViewId="0">
      <selection activeCell="B2" sqref="B2:G2"/>
    </sheetView>
  </sheetViews>
  <sheetFormatPr defaultRowHeight="15" x14ac:dyDescent="0.25"/>
  <cols>
    <col min="1" max="2" width="12.7109375" customWidth="1"/>
    <col min="3" max="7" width="18.7109375" customWidth="1"/>
  </cols>
  <sheetData>
    <row r="1" spans="1:9" ht="30" customHeight="1" x14ac:dyDescent="0.25">
      <c r="A1" s="6" t="s">
        <v>64</v>
      </c>
      <c r="B1" s="24"/>
      <c r="C1" s="13" t="s">
        <v>116</v>
      </c>
      <c r="D1" s="25"/>
      <c r="E1" s="7"/>
      <c r="F1" s="7"/>
      <c r="G1" s="13"/>
      <c r="I1" s="13"/>
    </row>
    <row r="2" spans="1:9" ht="45" customHeight="1" thickBot="1" x14ac:dyDescent="0.3">
      <c r="A2" s="7"/>
      <c r="B2" s="202" t="s">
        <v>164</v>
      </c>
      <c r="C2" s="203"/>
      <c r="D2" s="203"/>
      <c r="E2" s="203"/>
      <c r="F2" s="203"/>
      <c r="G2" s="203"/>
    </row>
    <row r="3" spans="1:9" ht="30" customHeight="1" x14ac:dyDescent="0.25">
      <c r="A3" s="7"/>
      <c r="B3" s="204" t="s">
        <v>73</v>
      </c>
      <c r="C3" s="44" t="s">
        <v>0</v>
      </c>
      <c r="D3" s="45" t="s">
        <v>1</v>
      </c>
      <c r="E3" s="206" t="s">
        <v>84</v>
      </c>
      <c r="F3" s="207"/>
      <c r="G3" s="208" t="s">
        <v>86</v>
      </c>
    </row>
    <row r="4" spans="1:9" ht="30" customHeight="1" x14ac:dyDescent="0.25">
      <c r="A4" s="7"/>
      <c r="B4" s="205"/>
      <c r="C4" s="200" t="s">
        <v>85</v>
      </c>
      <c r="D4" s="201"/>
      <c r="E4" s="26" t="s">
        <v>0</v>
      </c>
      <c r="F4" s="27" t="s">
        <v>1</v>
      </c>
      <c r="G4" s="209"/>
    </row>
    <row r="5" spans="1:9" x14ac:dyDescent="0.25">
      <c r="A5" s="9"/>
      <c r="B5" s="115">
        <v>1996</v>
      </c>
      <c r="C5" s="116">
        <v>2737490</v>
      </c>
      <c r="D5" s="117">
        <v>94351591.000000015</v>
      </c>
      <c r="E5" s="156">
        <f>C5/C$5*100</f>
        <v>100</v>
      </c>
      <c r="F5" s="157">
        <f>D5/D$5*100</f>
        <v>100</v>
      </c>
      <c r="G5" s="118">
        <f t="shared" ref="G5:G22" si="0">(C5/D5)*100</f>
        <v>2.9013713186882026</v>
      </c>
    </row>
    <row r="6" spans="1:9" x14ac:dyDescent="0.25">
      <c r="A6" s="9"/>
      <c r="B6" s="119">
        <v>1997</v>
      </c>
      <c r="C6" s="120">
        <v>2932550</v>
      </c>
      <c r="D6" s="121">
        <v>102330959.99999999</v>
      </c>
      <c r="E6" s="158">
        <f t="shared" ref="E6:E10" si="1">C6/C$5*100</f>
        <v>107.12550548129856</v>
      </c>
      <c r="F6" s="159">
        <f t="shared" ref="F6:F10" si="2">D6/D$5*100</f>
        <v>108.45705823868934</v>
      </c>
      <c r="G6" s="122">
        <f t="shared" si="0"/>
        <v>2.8657505020963354</v>
      </c>
    </row>
    <row r="7" spans="1:9" x14ac:dyDescent="0.25">
      <c r="A7" s="9"/>
      <c r="B7" s="119">
        <v>1998</v>
      </c>
      <c r="C7" s="120">
        <v>3016290</v>
      </c>
      <c r="D7" s="121">
        <v>111353381</v>
      </c>
      <c r="E7" s="158">
        <f t="shared" si="1"/>
        <v>110.18451208954187</v>
      </c>
      <c r="F7" s="159">
        <f t="shared" si="2"/>
        <v>118.01961134921402</v>
      </c>
      <c r="G7" s="122">
        <f t="shared" si="0"/>
        <v>2.7087547525835789</v>
      </c>
    </row>
    <row r="8" spans="1:9" x14ac:dyDescent="0.25">
      <c r="A8" s="9"/>
      <c r="B8" s="119">
        <v>1999</v>
      </c>
      <c r="C8" s="120">
        <v>3121680</v>
      </c>
      <c r="D8" s="121">
        <v>119603305</v>
      </c>
      <c r="E8" s="158">
        <f t="shared" si="1"/>
        <v>114.03438916671843</v>
      </c>
      <c r="F8" s="159">
        <f t="shared" si="2"/>
        <v>126.76342150923558</v>
      </c>
      <c r="G8" s="122">
        <f t="shared" si="0"/>
        <v>2.6100282095047458</v>
      </c>
    </row>
    <row r="9" spans="1:9" x14ac:dyDescent="0.25">
      <c r="A9" s="9"/>
      <c r="B9" s="119">
        <v>2000</v>
      </c>
      <c r="C9" s="120">
        <v>3458120</v>
      </c>
      <c r="D9" s="121">
        <v>128414445</v>
      </c>
      <c r="E9" s="158">
        <f t="shared" si="1"/>
        <v>126.32447972412683</v>
      </c>
      <c r="F9" s="159">
        <f t="shared" si="2"/>
        <v>136.10204516848052</v>
      </c>
      <c r="G9" s="122">
        <f t="shared" si="0"/>
        <v>2.6929369199859097</v>
      </c>
    </row>
    <row r="10" spans="1:9" x14ac:dyDescent="0.25">
      <c r="A10" s="9"/>
      <c r="B10" s="119">
        <v>2001</v>
      </c>
      <c r="C10" s="120">
        <v>3736820</v>
      </c>
      <c r="D10" s="121">
        <v>135775009.00000003</v>
      </c>
      <c r="E10" s="158">
        <f t="shared" si="1"/>
        <v>136.50533883228798</v>
      </c>
      <c r="F10" s="159">
        <f t="shared" si="2"/>
        <v>143.90325331132996</v>
      </c>
      <c r="G10" s="122">
        <f t="shared" si="0"/>
        <v>2.7522148792492431</v>
      </c>
    </row>
    <row r="11" spans="1:9" x14ac:dyDescent="0.25">
      <c r="A11" s="32"/>
      <c r="B11" s="119">
        <v>2002</v>
      </c>
      <c r="C11" s="120">
        <v>2817880</v>
      </c>
      <c r="D11" s="121">
        <v>142554263.00000003</v>
      </c>
      <c r="E11" s="158">
        <f>C11/C$11*100</f>
        <v>100</v>
      </c>
      <c r="F11" s="159">
        <f>D11/D$11*100</f>
        <v>100</v>
      </c>
      <c r="G11" s="122">
        <f t="shared" si="0"/>
        <v>1.9767069329943499</v>
      </c>
    </row>
    <row r="12" spans="1:9" x14ac:dyDescent="0.25">
      <c r="A12" s="9"/>
      <c r="B12" s="119">
        <v>2003</v>
      </c>
      <c r="C12" s="120">
        <v>2433780</v>
      </c>
      <c r="D12" s="121">
        <v>146067858</v>
      </c>
      <c r="E12" s="158">
        <f t="shared" ref="E12:E28" si="3">C12/C$11*100</f>
        <v>86.369185345011147</v>
      </c>
      <c r="F12" s="159">
        <f t="shared" ref="F12:F28" si="4">D12/D$11*100</f>
        <v>102.46474214524189</v>
      </c>
      <c r="G12" s="122">
        <f t="shared" si="0"/>
        <v>1.6661981857774626</v>
      </c>
    </row>
    <row r="13" spans="1:9" x14ac:dyDescent="0.25">
      <c r="A13" s="9"/>
      <c r="B13" s="119">
        <v>2004</v>
      </c>
      <c r="C13" s="120">
        <v>2442160</v>
      </c>
      <c r="D13" s="121">
        <v>152248387.99999997</v>
      </c>
      <c r="E13" s="158">
        <f t="shared" si="3"/>
        <v>86.666572032875777</v>
      </c>
      <c r="F13" s="159">
        <f t="shared" si="4"/>
        <v>106.80030522833255</v>
      </c>
      <c r="G13" s="122">
        <f t="shared" si="0"/>
        <v>1.6040629605877998</v>
      </c>
    </row>
    <row r="14" spans="1:9" x14ac:dyDescent="0.25">
      <c r="A14" s="9"/>
      <c r="B14" s="119">
        <v>2005</v>
      </c>
      <c r="C14" s="120">
        <v>2277250</v>
      </c>
      <c r="D14" s="121">
        <v>158552704</v>
      </c>
      <c r="E14" s="158">
        <f t="shared" si="3"/>
        <v>80.814300112141041</v>
      </c>
      <c r="F14" s="159">
        <f t="shared" si="4"/>
        <v>111.22270261395127</v>
      </c>
      <c r="G14" s="122">
        <f t="shared" si="0"/>
        <v>1.4362732028840075</v>
      </c>
    </row>
    <row r="15" spans="1:9" x14ac:dyDescent="0.25">
      <c r="A15" s="9"/>
      <c r="B15" s="119">
        <v>2006</v>
      </c>
      <c r="C15" s="120">
        <v>2420270</v>
      </c>
      <c r="D15" s="121">
        <v>166260468.99999997</v>
      </c>
      <c r="E15" s="158">
        <f t="shared" si="3"/>
        <v>85.889746901926273</v>
      </c>
      <c r="F15" s="159">
        <f t="shared" si="4"/>
        <v>116.62960159949753</v>
      </c>
      <c r="G15" s="122">
        <f t="shared" si="0"/>
        <v>1.4557098356314635</v>
      </c>
    </row>
    <row r="16" spans="1:9" x14ac:dyDescent="0.25">
      <c r="A16" s="9"/>
      <c r="B16" s="119">
        <v>2007</v>
      </c>
      <c r="C16" s="120">
        <v>2588420</v>
      </c>
      <c r="D16" s="121">
        <v>175483400.99999997</v>
      </c>
      <c r="E16" s="158">
        <f t="shared" si="3"/>
        <v>91.856998878589579</v>
      </c>
      <c r="F16" s="159">
        <f t="shared" si="4"/>
        <v>123.099370939191</v>
      </c>
      <c r="G16" s="122">
        <f t="shared" si="0"/>
        <v>1.4750227002951695</v>
      </c>
    </row>
    <row r="17" spans="1:7" x14ac:dyDescent="0.25">
      <c r="A17" s="9"/>
      <c r="B17" s="119">
        <v>2008</v>
      </c>
      <c r="C17" s="120">
        <v>2484680</v>
      </c>
      <c r="D17" s="121">
        <v>179102781.00000003</v>
      </c>
      <c r="E17" s="158">
        <f t="shared" si="3"/>
        <v>88.175507828580351</v>
      </c>
      <c r="F17" s="159">
        <f t="shared" si="4"/>
        <v>125.63831991471206</v>
      </c>
      <c r="G17" s="122">
        <f t="shared" si="0"/>
        <v>1.3872928081446148</v>
      </c>
    </row>
    <row r="18" spans="1:7" x14ac:dyDescent="0.25">
      <c r="A18" s="9"/>
      <c r="B18" s="119">
        <v>2009</v>
      </c>
      <c r="C18" s="120">
        <v>2281870</v>
      </c>
      <c r="D18" s="121">
        <v>175416437</v>
      </c>
      <c r="E18" s="158">
        <f t="shared" si="3"/>
        <v>80.978253154854002</v>
      </c>
      <c r="F18" s="159">
        <f t="shared" si="4"/>
        <v>123.05239654600857</v>
      </c>
      <c r="G18" s="122">
        <f t="shared" si="0"/>
        <v>1.30083020669266</v>
      </c>
    </row>
    <row r="19" spans="1:7" x14ac:dyDescent="0.25">
      <c r="A19" s="9"/>
      <c r="B19" s="119">
        <v>2010</v>
      </c>
      <c r="C19" s="120">
        <v>2425900</v>
      </c>
      <c r="D19" s="121">
        <v>179610778.99999997</v>
      </c>
      <c r="E19" s="158">
        <f t="shared" si="3"/>
        <v>86.089542492937952</v>
      </c>
      <c r="F19" s="159">
        <f t="shared" si="4"/>
        <v>125.99467404212244</v>
      </c>
      <c r="G19" s="122">
        <f t="shared" si="0"/>
        <v>1.3506427696079424</v>
      </c>
    </row>
    <row r="20" spans="1:7" x14ac:dyDescent="0.25">
      <c r="A20" s="9"/>
      <c r="B20" s="119">
        <v>2011</v>
      </c>
      <c r="C20" s="120">
        <v>2430490</v>
      </c>
      <c r="D20" s="121">
        <v>176096170.99999997</v>
      </c>
      <c r="E20" s="158">
        <f t="shared" si="3"/>
        <v>86.252430905503431</v>
      </c>
      <c r="F20" s="159">
        <f t="shared" si="4"/>
        <v>123.52922129028154</v>
      </c>
      <c r="G20" s="122">
        <f t="shared" si="0"/>
        <v>1.3802060466152897</v>
      </c>
    </row>
    <row r="21" spans="1:7" x14ac:dyDescent="0.25">
      <c r="A21" s="9"/>
      <c r="B21" s="119">
        <v>2012</v>
      </c>
      <c r="C21" s="120">
        <v>2749460</v>
      </c>
      <c r="D21" s="121">
        <v>168295569</v>
      </c>
      <c r="E21" s="158">
        <f t="shared" si="3"/>
        <v>97.571933510298521</v>
      </c>
      <c r="F21" s="159">
        <f t="shared" si="4"/>
        <v>118.05719833155742</v>
      </c>
      <c r="G21" s="122">
        <f t="shared" si="0"/>
        <v>1.6337090847590885</v>
      </c>
    </row>
    <row r="22" spans="1:7" x14ac:dyDescent="0.25">
      <c r="A22" s="9"/>
      <c r="B22" s="119">
        <v>2013</v>
      </c>
      <c r="C22" s="120">
        <v>3015780</v>
      </c>
      <c r="D22" s="121">
        <v>170492269</v>
      </c>
      <c r="E22" s="158">
        <f t="shared" si="3"/>
        <v>107.02301020625436</v>
      </c>
      <c r="F22" s="159">
        <f t="shared" si="4"/>
        <v>119.59815540556649</v>
      </c>
      <c r="G22" s="122">
        <f t="shared" si="0"/>
        <v>1.7688661296425119</v>
      </c>
    </row>
    <row r="23" spans="1:7" x14ac:dyDescent="0.25">
      <c r="A23" s="9"/>
      <c r="B23" s="119">
        <v>2014</v>
      </c>
      <c r="C23" s="120">
        <v>3060710</v>
      </c>
      <c r="D23" s="121">
        <v>173053691.00000003</v>
      </c>
      <c r="E23" s="158">
        <f t="shared" si="3"/>
        <v>108.6174712904737</v>
      </c>
      <c r="F23" s="159">
        <f t="shared" si="4"/>
        <v>121.39496031767214</v>
      </c>
      <c r="G23" s="122">
        <f t="shared" ref="G23" si="5">(C23/D23)*100</f>
        <v>1.768647627400215</v>
      </c>
    </row>
    <row r="24" spans="1:7" x14ac:dyDescent="0.25">
      <c r="A24" s="9"/>
      <c r="B24" s="119">
        <v>2015</v>
      </c>
      <c r="C24" s="120">
        <v>3315620</v>
      </c>
      <c r="D24" s="121">
        <v>179713158.99999997</v>
      </c>
      <c r="E24" s="158">
        <f t="shared" si="3"/>
        <v>117.66363365366873</v>
      </c>
      <c r="F24" s="159">
        <f t="shared" si="4"/>
        <v>126.06649230826574</v>
      </c>
      <c r="G24" s="122">
        <f>(C24/D24)*100</f>
        <v>1.8449511535212626</v>
      </c>
    </row>
    <row r="25" spans="1:7" x14ac:dyDescent="0.25">
      <c r="A25" s="9"/>
      <c r="B25" s="119">
        <v>2016</v>
      </c>
      <c r="C25" s="120">
        <v>3343200</v>
      </c>
      <c r="D25" s="121">
        <v>186489811.00000006</v>
      </c>
      <c r="E25" s="158">
        <f t="shared" si="3"/>
        <v>118.64238363592487</v>
      </c>
      <c r="F25" s="159">
        <f t="shared" si="4"/>
        <v>130.82022738246698</v>
      </c>
      <c r="G25" s="122">
        <f>(C25/D25)*100</f>
        <v>1.7926984761650055</v>
      </c>
    </row>
    <row r="26" spans="1:7" x14ac:dyDescent="0.25">
      <c r="A26" s="9"/>
      <c r="B26" s="119">
        <v>2017</v>
      </c>
      <c r="C26" s="120">
        <v>3554750</v>
      </c>
      <c r="D26" s="121">
        <v>195947210</v>
      </c>
      <c r="E26" s="158">
        <f t="shared" si="3"/>
        <v>126.14980055928571</v>
      </c>
      <c r="F26" s="159">
        <f t="shared" si="4"/>
        <v>137.45447233661469</v>
      </c>
      <c r="G26" s="122">
        <f>(C26/D26)*100</f>
        <v>1.8141365728044816</v>
      </c>
    </row>
    <row r="27" spans="1:7" x14ac:dyDescent="0.25">
      <c r="A27" s="9"/>
      <c r="B27" s="119">
        <v>2018</v>
      </c>
      <c r="C27" s="120">
        <v>3604010</v>
      </c>
      <c r="D27" s="121">
        <v>205184124</v>
      </c>
      <c r="E27" s="158">
        <f t="shared" si="3"/>
        <v>127.89792326145897</v>
      </c>
      <c r="F27" s="159">
        <f t="shared" si="4"/>
        <v>143.93404987124092</v>
      </c>
      <c r="G27" s="122">
        <f t="shared" ref="G27:G28" si="6">(C27/D27)*100</f>
        <v>1.7564760517241578</v>
      </c>
    </row>
    <row r="28" spans="1:7" x14ac:dyDescent="0.25">
      <c r="A28" s="9"/>
      <c r="B28" s="151">
        <v>2019</v>
      </c>
      <c r="C28" s="152">
        <v>3662130</v>
      </c>
      <c r="D28" s="153">
        <v>214374619.99999997</v>
      </c>
      <c r="E28" s="160">
        <f t="shared" si="3"/>
        <v>129.96046673385666</v>
      </c>
      <c r="F28" s="161">
        <f t="shared" si="4"/>
        <v>150.38106577002185</v>
      </c>
      <c r="G28" s="154">
        <f t="shared" si="6"/>
        <v>1.7082852438408989</v>
      </c>
    </row>
    <row r="29" spans="1:7" x14ac:dyDescent="0.25">
      <c r="A29" s="9"/>
      <c r="B29" s="151">
        <v>2020</v>
      </c>
      <c r="C29" s="152">
        <v>3612860</v>
      </c>
      <c r="D29" s="153">
        <v>200518859.00000003</v>
      </c>
      <c r="E29" s="160">
        <f t="shared" ref="E29" si="7">C29/C$11*100</f>
        <v>128.21198915496757</v>
      </c>
      <c r="F29" s="161">
        <f>D29/D$11*100</f>
        <v>140.66142588804937</v>
      </c>
      <c r="G29" s="154">
        <f>(C29/D29)*100</f>
        <v>1.8017557141595344</v>
      </c>
    </row>
    <row r="30" spans="1:7" x14ac:dyDescent="0.25">
      <c r="A30" s="9"/>
      <c r="B30" s="151">
        <v>2021</v>
      </c>
      <c r="C30" s="152">
        <v>3677760</v>
      </c>
      <c r="D30" s="153">
        <v>214741009.00000003</v>
      </c>
      <c r="E30" s="160">
        <f t="shared" ref="E30:E31" si="8">C30/C$11*100</f>
        <v>130.51513904069728</v>
      </c>
      <c r="F30" s="161">
        <f t="shared" ref="F30:F31" si="9">D30/D$11*100</f>
        <v>150.63808298738846</v>
      </c>
      <c r="G30" s="154">
        <f t="shared" ref="G30:G31" si="10">(C30/D30)*100</f>
        <v>1.7126491195726845</v>
      </c>
    </row>
    <row r="31" spans="1:7" ht="15.75" thickBot="1" x14ac:dyDescent="0.3">
      <c r="A31" s="9"/>
      <c r="B31" s="123">
        <v>2022</v>
      </c>
      <c r="C31" s="124">
        <v>3892260</v>
      </c>
      <c r="D31" s="125">
        <v>239240732</v>
      </c>
      <c r="E31" s="162">
        <f t="shared" si="8"/>
        <v>138.12724459522764</v>
      </c>
      <c r="F31" s="163">
        <f t="shared" si="9"/>
        <v>167.82432665657984</v>
      </c>
      <c r="G31" s="126">
        <f t="shared" si="10"/>
        <v>1.6269219574198592</v>
      </c>
    </row>
    <row r="32" spans="1:7" x14ac:dyDescent="0.25">
      <c r="A32" s="9"/>
      <c r="B32" s="28"/>
      <c r="C32" s="33"/>
      <c r="D32" s="29"/>
      <c r="E32" s="34"/>
      <c r="F32" s="30"/>
      <c r="G32" s="31"/>
    </row>
    <row r="33" spans="1:31" s="32" customFormat="1" ht="15" customHeight="1" x14ac:dyDescent="0.25">
      <c r="A33" s="8" t="s">
        <v>95</v>
      </c>
      <c r="B33" s="198" t="s">
        <v>121</v>
      </c>
      <c r="C33" s="198"/>
      <c r="D33" s="198"/>
      <c r="E33" s="198"/>
      <c r="F33" s="198"/>
      <c r="G33" s="198"/>
      <c r="H33" s="198"/>
      <c r="I33" s="199"/>
      <c r="J33" s="199"/>
      <c r="K33" s="9"/>
      <c r="L33" s="36"/>
      <c r="M33" s="155"/>
      <c r="N33" s="155"/>
      <c r="O33"/>
      <c r="P33" s="155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ht="15" customHeight="1" x14ac:dyDescent="0.25">
      <c r="A34" s="8" t="s">
        <v>66</v>
      </c>
      <c r="B34" s="198" t="s">
        <v>82</v>
      </c>
      <c r="C34" s="198"/>
      <c r="D34" s="198"/>
      <c r="E34" s="198"/>
      <c r="F34" s="198"/>
      <c r="G34" s="199"/>
    </row>
    <row r="35" spans="1:31" s="99" customFormat="1" ht="15" customHeight="1" x14ac:dyDescent="0.25">
      <c r="A35" s="20" t="s">
        <v>65</v>
      </c>
      <c r="B35" s="181" t="s">
        <v>170</v>
      </c>
      <c r="C35" s="182"/>
    </row>
    <row r="36" spans="1:31" s="99" customFormat="1" ht="15" customHeight="1" x14ac:dyDescent="0.25">
      <c r="A36" s="97" t="s">
        <v>67</v>
      </c>
      <c r="B36" s="183" t="s">
        <v>122</v>
      </c>
      <c r="C36" s="183"/>
      <c r="D36" s="183"/>
      <c r="E36" s="165"/>
      <c r="F36" s="165"/>
      <c r="G36" s="165"/>
      <c r="H36" s="98"/>
    </row>
    <row r="37" spans="1:31" x14ac:dyDescent="0.25">
      <c r="A37" s="3"/>
      <c r="B37" s="35"/>
      <c r="C37" s="35"/>
      <c r="D37" s="35"/>
      <c r="E37" s="35"/>
      <c r="F37" s="35"/>
      <c r="G37" s="35"/>
    </row>
    <row r="38" spans="1:31" x14ac:dyDescent="0.25">
      <c r="A38" s="3"/>
      <c r="B38" s="35"/>
      <c r="C38" s="35"/>
      <c r="D38" s="35"/>
      <c r="E38" s="35"/>
      <c r="F38" s="35"/>
      <c r="G38" s="3"/>
    </row>
    <row r="39" spans="1:31" x14ac:dyDescent="0.25">
      <c r="A39" s="3"/>
      <c r="B39" s="3"/>
      <c r="C39" s="3"/>
      <c r="D39" s="3"/>
      <c r="E39" s="3"/>
      <c r="F39" s="3"/>
      <c r="G39" s="3"/>
    </row>
    <row r="40" spans="1:31" x14ac:dyDescent="0.25">
      <c r="A40" s="3"/>
      <c r="B40" s="3"/>
      <c r="C40" s="3"/>
      <c r="D40" s="3"/>
      <c r="E40" s="3"/>
      <c r="F40" s="3"/>
      <c r="G40" s="3"/>
    </row>
    <row r="41" spans="1:31" x14ac:dyDescent="0.25">
      <c r="A41" s="3"/>
      <c r="B41" s="3"/>
      <c r="C41" s="3"/>
      <c r="D41" s="3"/>
      <c r="E41" s="3"/>
      <c r="F41" s="3"/>
      <c r="G41" s="3"/>
    </row>
    <row r="42" spans="1:31" x14ac:dyDescent="0.25">
      <c r="A42" s="3"/>
      <c r="B42" s="3"/>
      <c r="C42" s="3"/>
      <c r="D42" s="3"/>
      <c r="E42" s="3"/>
      <c r="F42" s="3"/>
    </row>
    <row r="43" spans="1:31" x14ac:dyDescent="0.25">
      <c r="A43" s="3"/>
      <c r="B43" s="3"/>
    </row>
    <row r="44" spans="1:31" x14ac:dyDescent="0.25">
      <c r="A44" s="3"/>
      <c r="B44" s="3"/>
    </row>
  </sheetData>
  <mergeCells count="9">
    <mergeCell ref="B36:D36"/>
    <mergeCell ref="B35:C35"/>
    <mergeCell ref="B33:J33"/>
    <mergeCell ref="C4:D4"/>
    <mergeCell ref="B2:G2"/>
    <mergeCell ref="B3:B4"/>
    <mergeCell ref="E3:F3"/>
    <mergeCell ref="G3:G4"/>
    <mergeCell ref="B34:G34"/>
  </mergeCells>
  <hyperlinks>
    <hyperlink ref="C1" location="Índice!A1" display="[índice Ç]" xr:uid="{00000000-0004-0000-0300-000000000000}"/>
    <hyperlink ref="B36" r:id="rId1" display="http://www.observatorioemigracao.pt/np4/8218" xr:uid="{4654AF7A-D15A-4E38-9898-53D30B5C8906}"/>
    <hyperlink ref="B36:C36" r:id="rId2" display="ttp://www.observatorioemigracao.pt/np4/8218" xr:uid="{4F448F6B-FD13-4A0A-A39C-31167760D317}"/>
    <hyperlink ref="B36:D36" r:id="rId3" display="http://www.observatorioemigracao.pt/np4/9387" xr:uid="{ADC99227-75E1-4FC7-806B-241B7466388F}"/>
  </hyperlinks>
  <pageMargins left="0.7" right="0.7" top="0.75" bottom="0.75" header="0.3" footer="0.3"/>
  <pageSetup paperSize="9" orientation="portrait" verticalDpi="300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2"/>
  <sheetViews>
    <sheetView showGridLines="0" topLeftCell="B1" workbookViewId="0">
      <selection activeCell="C1" sqref="C1"/>
    </sheetView>
  </sheetViews>
  <sheetFormatPr defaultRowHeight="15" x14ac:dyDescent="0.25"/>
  <cols>
    <col min="1" max="1" width="12.7109375" customWidth="1"/>
    <col min="2" max="2" width="18.7109375" customWidth="1"/>
    <col min="3" max="25" width="10.7109375" customWidth="1"/>
  </cols>
  <sheetData>
    <row r="1" spans="1:26" ht="30" customHeight="1" x14ac:dyDescent="0.25">
      <c r="A1" s="10" t="s">
        <v>64</v>
      </c>
      <c r="B1" s="1"/>
      <c r="C1" s="13" t="s">
        <v>116</v>
      </c>
      <c r="D1" s="1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13"/>
    </row>
    <row r="2" spans="1:26" ht="30" customHeight="1" thickBot="1" x14ac:dyDescent="0.3">
      <c r="A2" s="7"/>
      <c r="B2" s="202" t="s">
        <v>165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</row>
    <row r="3" spans="1:26" ht="30" customHeight="1" x14ac:dyDescent="0.25">
      <c r="A3" s="7"/>
      <c r="B3" s="214" t="s">
        <v>77</v>
      </c>
      <c r="C3" s="211" t="s">
        <v>92</v>
      </c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3"/>
      <c r="X3" s="210" t="s">
        <v>89</v>
      </c>
      <c r="Y3" s="211"/>
    </row>
    <row r="4" spans="1:26" ht="30" customHeight="1" x14ac:dyDescent="0.25">
      <c r="A4" s="5"/>
      <c r="B4" s="215"/>
      <c r="C4" s="79">
        <v>2002</v>
      </c>
      <c r="D4" s="79">
        <v>2003</v>
      </c>
      <c r="E4" s="79">
        <v>2004</v>
      </c>
      <c r="F4" s="79">
        <v>2005</v>
      </c>
      <c r="G4" s="79">
        <v>2006</v>
      </c>
      <c r="H4" s="79">
        <v>2007</v>
      </c>
      <c r="I4" s="79">
        <v>2008</v>
      </c>
      <c r="J4" s="79">
        <v>2009</v>
      </c>
      <c r="K4" s="79">
        <v>2010</v>
      </c>
      <c r="L4" s="79">
        <v>2011</v>
      </c>
      <c r="M4" s="79">
        <v>2012</v>
      </c>
      <c r="N4" s="79">
        <v>2013</v>
      </c>
      <c r="O4" s="79">
        <v>2014</v>
      </c>
      <c r="P4" s="79">
        <v>2015</v>
      </c>
      <c r="Q4" s="79">
        <v>2016</v>
      </c>
      <c r="R4" s="79">
        <v>2017</v>
      </c>
      <c r="S4" s="79">
        <v>2018</v>
      </c>
      <c r="T4" s="79">
        <v>2019</v>
      </c>
      <c r="U4" s="79">
        <v>2020</v>
      </c>
      <c r="V4" s="79">
        <v>2021</v>
      </c>
      <c r="W4" s="80">
        <v>2022</v>
      </c>
      <c r="X4" s="57" t="s">
        <v>160</v>
      </c>
      <c r="Y4" s="58" t="s">
        <v>161</v>
      </c>
    </row>
    <row r="5" spans="1:26" ht="30" customHeight="1" x14ac:dyDescent="0.25">
      <c r="A5" s="5"/>
      <c r="B5" s="81" t="s">
        <v>68</v>
      </c>
      <c r="C5" s="36">
        <v>2817880</v>
      </c>
      <c r="D5" s="36">
        <v>2433780</v>
      </c>
      <c r="E5" s="36">
        <v>2442160</v>
      </c>
      <c r="F5" s="36">
        <v>2277250</v>
      </c>
      <c r="G5" s="36">
        <v>2420270</v>
      </c>
      <c r="H5" s="36">
        <v>2588420</v>
      </c>
      <c r="I5" s="36">
        <v>2484680</v>
      </c>
      <c r="J5" s="36">
        <v>2281870</v>
      </c>
      <c r="K5" s="36">
        <v>2425900</v>
      </c>
      <c r="L5" s="36">
        <v>2430490</v>
      </c>
      <c r="M5" s="36">
        <v>2749460</v>
      </c>
      <c r="N5" s="36">
        <v>3015780</v>
      </c>
      <c r="O5" s="36">
        <v>3060710</v>
      </c>
      <c r="P5" s="36">
        <v>3315620</v>
      </c>
      <c r="Q5" s="36">
        <v>3343200</v>
      </c>
      <c r="R5" s="36">
        <v>3554750</v>
      </c>
      <c r="S5" s="36">
        <v>3604010</v>
      </c>
      <c r="T5" s="36">
        <v>3662130</v>
      </c>
      <c r="U5" s="36">
        <v>3612860</v>
      </c>
      <c r="V5" s="36">
        <v>3677760</v>
      </c>
      <c r="W5" s="75">
        <v>3892260</v>
      </c>
      <c r="X5" s="84">
        <f>(W5/C5*100)-100</f>
        <v>38.127244595227637</v>
      </c>
      <c r="Y5" s="164">
        <f>(W5/V5*100)-100</f>
        <v>5.8323544766379456</v>
      </c>
    </row>
    <row r="6" spans="1:26" x14ac:dyDescent="0.25">
      <c r="A6" s="5"/>
      <c r="B6" s="127" t="s">
        <v>59</v>
      </c>
      <c r="C6" s="128">
        <v>629310</v>
      </c>
      <c r="D6" s="128">
        <v>516590.00000000006</v>
      </c>
      <c r="E6" s="128">
        <v>531060</v>
      </c>
      <c r="F6" s="128">
        <v>519890</v>
      </c>
      <c r="G6" s="128">
        <v>530720</v>
      </c>
      <c r="H6" s="128">
        <v>544720</v>
      </c>
      <c r="I6" s="128">
        <v>554120</v>
      </c>
      <c r="J6" s="128">
        <v>530880</v>
      </c>
      <c r="K6" s="128">
        <v>612660</v>
      </c>
      <c r="L6" s="128">
        <v>680730</v>
      </c>
      <c r="M6" s="128">
        <v>697330</v>
      </c>
      <c r="N6" s="128">
        <v>738130</v>
      </c>
      <c r="O6" s="128">
        <v>812810</v>
      </c>
      <c r="P6" s="128">
        <v>851290</v>
      </c>
      <c r="Q6" s="128">
        <v>697280</v>
      </c>
      <c r="R6" s="128">
        <v>797490</v>
      </c>
      <c r="S6" s="128">
        <v>899460</v>
      </c>
      <c r="T6" s="128">
        <v>988660</v>
      </c>
      <c r="U6" s="128">
        <v>1037020</v>
      </c>
      <c r="V6" s="128">
        <v>1051260</v>
      </c>
      <c r="W6" s="129">
        <v>1081630</v>
      </c>
      <c r="X6" s="130">
        <f t="shared" ref="X6:X15" si="0">(W6/C6*100)-100</f>
        <v>71.87554623317601</v>
      </c>
      <c r="Y6" s="166">
        <f t="shared" ref="Y6:Y19" si="1">(W6/V6*100)-100</f>
        <v>2.8889142552746279</v>
      </c>
      <c r="Z6" s="96"/>
    </row>
    <row r="7" spans="1:26" x14ac:dyDescent="0.25">
      <c r="A7" s="5"/>
      <c r="B7" s="131" t="s">
        <v>29</v>
      </c>
      <c r="C7" s="132">
        <v>934480</v>
      </c>
      <c r="D7" s="132">
        <v>886090</v>
      </c>
      <c r="E7" s="132">
        <v>964130</v>
      </c>
      <c r="F7" s="132">
        <v>908870</v>
      </c>
      <c r="G7" s="132">
        <v>978950</v>
      </c>
      <c r="H7" s="132">
        <v>1026190</v>
      </c>
      <c r="I7" s="132">
        <v>983030</v>
      </c>
      <c r="J7" s="132">
        <v>887440</v>
      </c>
      <c r="K7" s="132">
        <v>899160</v>
      </c>
      <c r="L7" s="132">
        <v>867610</v>
      </c>
      <c r="M7" s="132">
        <v>846150</v>
      </c>
      <c r="N7" s="132">
        <v>894930</v>
      </c>
      <c r="O7" s="132">
        <v>882180</v>
      </c>
      <c r="P7" s="132">
        <v>1033119.9999999999</v>
      </c>
      <c r="Q7" s="132">
        <v>1122570</v>
      </c>
      <c r="R7" s="132">
        <v>1151040</v>
      </c>
      <c r="S7" s="132">
        <v>1133290</v>
      </c>
      <c r="T7" s="132">
        <v>1093540</v>
      </c>
      <c r="U7" s="132">
        <v>1036569.9999999999</v>
      </c>
      <c r="V7" s="132">
        <v>1023450</v>
      </c>
      <c r="W7" s="133">
        <v>1061590</v>
      </c>
      <c r="X7" s="134">
        <f t="shared" si="0"/>
        <v>13.60221727591815</v>
      </c>
      <c r="Y7" s="166">
        <f t="shared" si="1"/>
        <v>3.7266109726904091</v>
      </c>
      <c r="Z7" s="96"/>
    </row>
    <row r="8" spans="1:26" x14ac:dyDescent="0.25">
      <c r="A8" s="5"/>
      <c r="B8" s="131" t="s">
        <v>53</v>
      </c>
      <c r="C8" s="132">
        <v>215630</v>
      </c>
      <c r="D8" s="132">
        <v>177540</v>
      </c>
      <c r="E8" s="132">
        <v>181440</v>
      </c>
      <c r="F8" s="132">
        <v>147170</v>
      </c>
      <c r="G8" s="132">
        <v>151630</v>
      </c>
      <c r="H8" s="132">
        <v>163580</v>
      </c>
      <c r="I8" s="132">
        <v>125010</v>
      </c>
      <c r="J8" s="132">
        <v>94820</v>
      </c>
      <c r="K8" s="132">
        <v>94620</v>
      </c>
      <c r="L8" s="132">
        <v>105310</v>
      </c>
      <c r="M8" s="132">
        <v>130490.00000000001</v>
      </c>
      <c r="N8" s="132">
        <v>156230</v>
      </c>
      <c r="O8" s="132">
        <v>202220</v>
      </c>
      <c r="P8" s="132">
        <v>254960</v>
      </c>
      <c r="Q8" s="132">
        <v>284970</v>
      </c>
      <c r="R8" s="132">
        <v>350080</v>
      </c>
      <c r="S8" s="132">
        <v>343900</v>
      </c>
      <c r="T8" s="132">
        <v>359620</v>
      </c>
      <c r="U8" s="132">
        <v>379350</v>
      </c>
      <c r="V8" s="132">
        <v>429380</v>
      </c>
      <c r="W8" s="133">
        <v>458640</v>
      </c>
      <c r="X8" s="134">
        <f t="shared" si="0"/>
        <v>112.69767657561562</v>
      </c>
      <c r="Y8" s="166">
        <f t="shared" si="1"/>
        <v>6.8144766873166134</v>
      </c>
      <c r="Z8" s="96"/>
    </row>
    <row r="9" spans="1:26" x14ac:dyDescent="0.25">
      <c r="A9" s="5"/>
      <c r="B9" s="131" t="s">
        <v>5</v>
      </c>
      <c r="C9" s="132">
        <v>14280</v>
      </c>
      <c r="D9" s="132">
        <v>9450</v>
      </c>
      <c r="E9" s="132">
        <v>20640</v>
      </c>
      <c r="F9" s="132">
        <v>23350</v>
      </c>
      <c r="G9" s="132">
        <v>32950</v>
      </c>
      <c r="H9" s="132">
        <v>48110</v>
      </c>
      <c r="I9" s="132">
        <v>70860</v>
      </c>
      <c r="J9" s="132">
        <v>103470</v>
      </c>
      <c r="K9" s="132">
        <v>134870</v>
      </c>
      <c r="L9" s="132">
        <v>147320</v>
      </c>
      <c r="M9" s="132">
        <v>270690</v>
      </c>
      <c r="N9" s="132">
        <v>304330</v>
      </c>
      <c r="O9" s="132">
        <v>247960</v>
      </c>
      <c r="P9" s="132">
        <v>213120</v>
      </c>
      <c r="Q9" s="132">
        <v>205890</v>
      </c>
      <c r="R9" s="132">
        <v>245080</v>
      </c>
      <c r="S9" s="132">
        <v>223010</v>
      </c>
      <c r="T9" s="132">
        <v>248360</v>
      </c>
      <c r="U9" s="132">
        <v>245530</v>
      </c>
      <c r="V9" s="132">
        <v>251820</v>
      </c>
      <c r="W9" s="133">
        <v>308630</v>
      </c>
      <c r="X9" s="134">
        <f t="shared" si="0"/>
        <v>2061.2745098039218</v>
      </c>
      <c r="Y9" s="166">
        <f t="shared" si="1"/>
        <v>22.559764911444688</v>
      </c>
      <c r="Z9" s="96"/>
    </row>
    <row r="10" spans="1:26" x14ac:dyDescent="0.25">
      <c r="A10" s="5"/>
      <c r="B10" s="131" t="s">
        <v>26</v>
      </c>
      <c r="C10" s="132">
        <v>372450</v>
      </c>
      <c r="D10" s="132">
        <v>272120</v>
      </c>
      <c r="E10" s="132">
        <v>231900</v>
      </c>
      <c r="F10" s="132">
        <v>218370</v>
      </c>
      <c r="G10" s="132">
        <v>223000</v>
      </c>
      <c r="H10" s="132">
        <v>200640</v>
      </c>
      <c r="I10" s="132">
        <v>171460</v>
      </c>
      <c r="J10" s="132">
        <v>127280</v>
      </c>
      <c r="K10" s="132">
        <v>129979.99999999999</v>
      </c>
      <c r="L10" s="132">
        <v>130419.99999999999</v>
      </c>
      <c r="M10" s="132">
        <v>135550</v>
      </c>
      <c r="N10" s="132">
        <v>140320</v>
      </c>
      <c r="O10" s="132">
        <v>163450</v>
      </c>
      <c r="P10" s="132">
        <v>210220</v>
      </c>
      <c r="Q10" s="132">
        <v>243170</v>
      </c>
      <c r="R10" s="132">
        <v>262560</v>
      </c>
      <c r="S10" s="132">
        <v>254350</v>
      </c>
      <c r="T10" s="132">
        <v>231110</v>
      </c>
      <c r="U10" s="132">
        <v>244740</v>
      </c>
      <c r="V10" s="132">
        <v>250540</v>
      </c>
      <c r="W10" s="133">
        <v>245020</v>
      </c>
      <c r="X10" s="134">
        <f t="shared" si="0"/>
        <v>-34.213988454826151</v>
      </c>
      <c r="Y10" s="166">
        <f t="shared" si="1"/>
        <v>-2.2032409994412063</v>
      </c>
      <c r="Z10" s="96"/>
    </row>
    <row r="11" spans="1:26" x14ac:dyDescent="0.25">
      <c r="A11" s="5"/>
      <c r="B11" s="131" t="s">
        <v>3</v>
      </c>
      <c r="C11" s="132">
        <v>205810</v>
      </c>
      <c r="D11" s="132">
        <v>205640</v>
      </c>
      <c r="E11" s="132">
        <v>178780</v>
      </c>
      <c r="F11" s="132">
        <v>164520</v>
      </c>
      <c r="G11" s="132">
        <v>168900</v>
      </c>
      <c r="H11" s="132">
        <v>170560</v>
      </c>
      <c r="I11" s="132">
        <v>147660</v>
      </c>
      <c r="J11" s="132">
        <v>120860</v>
      </c>
      <c r="K11" s="132">
        <v>120420</v>
      </c>
      <c r="L11" s="132">
        <v>113420</v>
      </c>
      <c r="M11" s="132">
        <v>172940</v>
      </c>
      <c r="N11" s="132">
        <v>197250</v>
      </c>
      <c r="O11" s="132">
        <v>196190</v>
      </c>
      <c r="P11" s="132">
        <v>255470</v>
      </c>
      <c r="Q11" s="132">
        <v>253710</v>
      </c>
      <c r="R11" s="132">
        <v>240440</v>
      </c>
      <c r="S11" s="132">
        <v>242520</v>
      </c>
      <c r="T11" s="132">
        <v>274470</v>
      </c>
      <c r="U11" s="132">
        <v>225870</v>
      </c>
      <c r="V11" s="132">
        <v>223440</v>
      </c>
      <c r="W11" s="133">
        <v>235830</v>
      </c>
      <c r="X11" s="134">
        <f t="shared" si="0"/>
        <v>14.586268888780921</v>
      </c>
      <c r="Y11" s="166">
        <f t="shared" si="1"/>
        <v>5.5451127819548844</v>
      </c>
      <c r="Z11" s="96"/>
    </row>
    <row r="12" spans="1:26" x14ac:dyDescent="0.25">
      <c r="A12" s="5"/>
      <c r="B12" s="131" t="s">
        <v>25</v>
      </c>
      <c r="C12" s="132">
        <v>77950</v>
      </c>
      <c r="D12" s="132">
        <v>69890</v>
      </c>
      <c r="E12" s="132">
        <v>60970</v>
      </c>
      <c r="F12" s="132">
        <v>51560</v>
      </c>
      <c r="G12" s="132">
        <v>61810</v>
      </c>
      <c r="H12" s="132">
        <v>96690</v>
      </c>
      <c r="I12" s="132">
        <v>126230</v>
      </c>
      <c r="J12" s="132">
        <v>123820</v>
      </c>
      <c r="K12" s="132">
        <v>111030</v>
      </c>
      <c r="L12" s="132">
        <v>88410</v>
      </c>
      <c r="M12" s="132">
        <v>129910</v>
      </c>
      <c r="N12" s="132">
        <v>156700</v>
      </c>
      <c r="O12" s="132">
        <v>166930</v>
      </c>
      <c r="P12" s="132">
        <v>130990.00000000001</v>
      </c>
      <c r="Q12" s="132">
        <v>141140</v>
      </c>
      <c r="R12" s="132">
        <v>115330</v>
      </c>
      <c r="S12" s="132">
        <v>121520</v>
      </c>
      <c r="T12" s="132">
        <v>114280</v>
      </c>
      <c r="U12" s="132">
        <v>111780</v>
      </c>
      <c r="V12" s="132">
        <v>124440</v>
      </c>
      <c r="W12" s="133">
        <v>122450</v>
      </c>
      <c r="X12" s="134">
        <f t="shared" si="0"/>
        <v>57.087876844130847</v>
      </c>
      <c r="Y12" s="166">
        <f t="shared" si="1"/>
        <v>-1.5991642558662846</v>
      </c>
      <c r="Z12" s="96"/>
    </row>
    <row r="13" spans="1:26" x14ac:dyDescent="0.25">
      <c r="A13" s="5"/>
      <c r="B13" s="131" t="s">
        <v>42</v>
      </c>
      <c r="C13" s="132">
        <v>104460</v>
      </c>
      <c r="D13" s="132">
        <v>87220</v>
      </c>
      <c r="E13" s="132">
        <v>75800</v>
      </c>
      <c r="F13" s="132">
        <v>69560</v>
      </c>
      <c r="G13" s="132">
        <v>81840</v>
      </c>
      <c r="H13" s="132">
        <v>91620</v>
      </c>
      <c r="I13" s="132">
        <v>73040</v>
      </c>
      <c r="J13" s="132">
        <v>82290</v>
      </c>
      <c r="K13" s="132">
        <v>84470</v>
      </c>
      <c r="L13" s="132">
        <v>67850</v>
      </c>
      <c r="M13" s="132">
        <v>74530</v>
      </c>
      <c r="N13" s="132">
        <v>86940</v>
      </c>
      <c r="O13" s="132">
        <v>95150</v>
      </c>
      <c r="P13" s="132">
        <v>114470</v>
      </c>
      <c r="Q13" s="132">
        <v>124260</v>
      </c>
      <c r="R13" s="132">
        <v>109010</v>
      </c>
      <c r="S13" s="132">
        <v>111910</v>
      </c>
      <c r="T13" s="132">
        <v>82470</v>
      </c>
      <c r="U13" s="132">
        <v>78400</v>
      </c>
      <c r="V13" s="132">
        <v>71850</v>
      </c>
      <c r="W13" s="133">
        <v>98140</v>
      </c>
      <c r="X13" s="134">
        <f t="shared" si="0"/>
        <v>-6.0501627417193191</v>
      </c>
      <c r="Y13" s="166">
        <f t="shared" si="1"/>
        <v>36.590118302018112</v>
      </c>
      <c r="Z13" s="96"/>
    </row>
    <row r="14" spans="1:26" x14ac:dyDescent="0.25">
      <c r="A14" s="5"/>
      <c r="B14" s="131" t="s">
        <v>12</v>
      </c>
      <c r="C14" s="132">
        <v>27390</v>
      </c>
      <c r="D14" s="132">
        <v>25190</v>
      </c>
      <c r="E14" s="132">
        <v>21470</v>
      </c>
      <c r="F14" s="132">
        <v>20610</v>
      </c>
      <c r="G14" s="132">
        <v>28250</v>
      </c>
      <c r="H14" s="132">
        <v>37890</v>
      </c>
      <c r="I14" s="132">
        <v>35670</v>
      </c>
      <c r="J14" s="132">
        <v>30990</v>
      </c>
      <c r="K14" s="132">
        <v>34420</v>
      </c>
      <c r="L14" s="132">
        <v>38080</v>
      </c>
      <c r="M14" s="132">
        <v>52020</v>
      </c>
      <c r="N14" s="132">
        <v>67210</v>
      </c>
      <c r="O14" s="132">
        <v>77900</v>
      </c>
      <c r="P14" s="132">
        <v>66600</v>
      </c>
      <c r="Q14" s="132">
        <v>78900</v>
      </c>
      <c r="R14" s="132">
        <v>66500</v>
      </c>
      <c r="S14" s="132">
        <v>58580</v>
      </c>
      <c r="T14" s="132">
        <v>56280</v>
      </c>
      <c r="U14" s="132">
        <v>58900</v>
      </c>
      <c r="V14" s="132">
        <v>58050</v>
      </c>
      <c r="W14" s="133">
        <v>61420</v>
      </c>
      <c r="X14" s="134">
        <f t="shared" si="0"/>
        <v>124.24242424242422</v>
      </c>
      <c r="Y14" s="166">
        <f t="shared" si="1"/>
        <v>5.8053402239448815</v>
      </c>
      <c r="Z14" s="96"/>
    </row>
    <row r="15" spans="1:26" x14ac:dyDescent="0.25">
      <c r="A15" s="5"/>
      <c r="B15" s="135" t="s">
        <v>33</v>
      </c>
      <c r="C15" s="136">
        <v>18500</v>
      </c>
      <c r="D15" s="136">
        <v>15530</v>
      </c>
      <c r="E15" s="136">
        <v>13500</v>
      </c>
      <c r="F15" s="136">
        <v>8010</v>
      </c>
      <c r="G15" s="136">
        <v>9910</v>
      </c>
      <c r="H15" s="136">
        <v>15630</v>
      </c>
      <c r="I15" s="136">
        <v>18370</v>
      </c>
      <c r="J15" s="136">
        <v>17670</v>
      </c>
      <c r="K15" s="136">
        <v>22480</v>
      </c>
      <c r="L15" s="136">
        <v>27150</v>
      </c>
      <c r="M15" s="136">
        <v>45470</v>
      </c>
      <c r="N15" s="136">
        <v>61050</v>
      </c>
      <c r="O15" s="136">
        <v>37160</v>
      </c>
      <c r="P15" s="136">
        <v>42760</v>
      </c>
      <c r="Q15" s="136">
        <v>48060</v>
      </c>
      <c r="R15" s="136">
        <v>42710</v>
      </c>
      <c r="S15" s="136">
        <v>44430</v>
      </c>
      <c r="T15" s="136">
        <v>41440</v>
      </c>
      <c r="U15" s="136">
        <v>44470</v>
      </c>
      <c r="V15" s="136">
        <v>44560</v>
      </c>
      <c r="W15" s="137">
        <v>48980</v>
      </c>
      <c r="X15" s="138">
        <f t="shared" si="0"/>
        <v>164.75675675675677</v>
      </c>
      <c r="Y15" s="166">
        <f t="shared" si="1"/>
        <v>9.9192100538599561</v>
      </c>
      <c r="Z15" s="96"/>
    </row>
    <row r="16" spans="1:26" ht="30" customHeight="1" x14ac:dyDescent="0.25">
      <c r="A16" s="5"/>
      <c r="B16" s="82" t="s">
        <v>71</v>
      </c>
      <c r="C16" s="37">
        <v>2711610</v>
      </c>
      <c r="D16" s="37">
        <v>2373380</v>
      </c>
      <c r="E16" s="37">
        <v>2367060</v>
      </c>
      <c r="F16" s="37">
        <v>2204960</v>
      </c>
      <c r="G16" s="37">
        <v>2328560</v>
      </c>
      <c r="H16" s="37">
        <v>2465180</v>
      </c>
      <c r="I16" s="37">
        <v>2332300</v>
      </c>
      <c r="J16" s="37">
        <v>2102850</v>
      </c>
      <c r="K16" s="37">
        <v>2208850</v>
      </c>
      <c r="L16" s="37">
        <v>2213090</v>
      </c>
      <c r="M16" s="37">
        <v>2399250</v>
      </c>
      <c r="N16" s="37">
        <v>2622440</v>
      </c>
      <c r="O16" s="72">
        <v>2745300</v>
      </c>
      <c r="P16" s="72">
        <v>3039570</v>
      </c>
      <c r="Q16" s="72">
        <v>3073320</v>
      </c>
      <c r="R16" s="72">
        <v>3215080</v>
      </c>
      <c r="S16" s="72">
        <v>3282090</v>
      </c>
      <c r="T16" s="72">
        <v>3311960</v>
      </c>
      <c r="U16" s="72">
        <v>3285640</v>
      </c>
      <c r="V16" s="72">
        <v>3350100</v>
      </c>
      <c r="W16" s="76">
        <v>3490800</v>
      </c>
      <c r="X16" s="85">
        <f>(W16/C16*100)-100</f>
        <v>28.735326982862574</v>
      </c>
      <c r="Y16" s="85">
        <f t="shared" si="1"/>
        <v>4.1998746306080506</v>
      </c>
    </row>
    <row r="17" spans="1:25" x14ac:dyDescent="0.25">
      <c r="A17" s="5"/>
      <c r="B17" s="81" t="s">
        <v>69</v>
      </c>
      <c r="C17" s="36">
        <v>19210</v>
      </c>
      <c r="D17" s="36">
        <v>13790</v>
      </c>
      <c r="E17" s="36">
        <v>25720</v>
      </c>
      <c r="F17" s="36">
        <v>27300</v>
      </c>
      <c r="G17" s="36">
        <v>38130</v>
      </c>
      <c r="H17" s="36">
        <v>54010</v>
      </c>
      <c r="I17" s="36">
        <v>75550</v>
      </c>
      <c r="J17" s="36">
        <v>108870</v>
      </c>
      <c r="K17" s="36">
        <v>141130</v>
      </c>
      <c r="L17" s="36">
        <v>155310</v>
      </c>
      <c r="M17" s="36">
        <v>278660</v>
      </c>
      <c r="N17" s="36">
        <v>316540</v>
      </c>
      <c r="O17" s="73">
        <v>257410.00000000003</v>
      </c>
      <c r="P17" s="73">
        <v>224160</v>
      </c>
      <c r="Q17" s="73">
        <v>216480</v>
      </c>
      <c r="R17" s="73">
        <v>253740</v>
      </c>
      <c r="S17" s="73">
        <v>233130</v>
      </c>
      <c r="T17" s="73">
        <v>256589.99999999997</v>
      </c>
      <c r="U17" s="73">
        <v>253150</v>
      </c>
      <c r="V17" s="73">
        <v>258959.99999999997</v>
      </c>
      <c r="W17" s="77">
        <v>317040</v>
      </c>
      <c r="X17" s="84">
        <f>(W17/C17*100)-100</f>
        <v>1550.3904216553879</v>
      </c>
      <c r="Y17" s="84">
        <f t="shared" si="1"/>
        <v>22.428174235403176</v>
      </c>
    </row>
    <row r="18" spans="1:25" x14ac:dyDescent="0.25">
      <c r="A18" s="23"/>
      <c r="B18" s="81" t="s">
        <v>94</v>
      </c>
      <c r="C18" s="36">
        <v>1607210</v>
      </c>
      <c r="D18" s="36">
        <v>1486950</v>
      </c>
      <c r="E18" s="36">
        <v>1519570</v>
      </c>
      <c r="F18" s="36">
        <v>1384850</v>
      </c>
      <c r="G18" s="36">
        <v>1499010</v>
      </c>
      <c r="H18" s="36">
        <v>1635620</v>
      </c>
      <c r="I18" s="36">
        <v>1545000</v>
      </c>
      <c r="J18" s="36">
        <v>1397550</v>
      </c>
      <c r="K18" s="36">
        <v>1412910</v>
      </c>
      <c r="L18" s="36">
        <v>1354060</v>
      </c>
      <c r="M18" s="36">
        <v>1512500</v>
      </c>
      <c r="N18" s="36">
        <v>1693390</v>
      </c>
      <c r="O18" s="73">
        <v>1694540</v>
      </c>
      <c r="P18" s="73">
        <v>1934740</v>
      </c>
      <c r="Q18" s="73">
        <v>2090940</v>
      </c>
      <c r="R18" s="73">
        <v>2117310</v>
      </c>
      <c r="S18" s="73">
        <v>2095190</v>
      </c>
      <c r="T18" s="73">
        <v>2060110.0000000002</v>
      </c>
      <c r="U18" s="73">
        <v>1593450</v>
      </c>
      <c r="V18" s="73">
        <v>1582560</v>
      </c>
      <c r="W18" s="77">
        <v>1671890</v>
      </c>
      <c r="X18" s="84">
        <f t="shared" ref="X18:X19" si="2">(W18/C18*100)-100</f>
        <v>4.0243652042981353</v>
      </c>
      <c r="Y18" s="84">
        <f>(W18/V18*100)-100</f>
        <v>5.644651703568897</v>
      </c>
    </row>
    <row r="19" spans="1:25" ht="30" customHeight="1" x14ac:dyDescent="0.25">
      <c r="A19" s="5"/>
      <c r="B19" s="83" t="s">
        <v>72</v>
      </c>
      <c r="C19" s="38">
        <v>1382700</v>
      </c>
      <c r="D19" s="38">
        <v>1302620</v>
      </c>
      <c r="E19" s="38">
        <v>1330780</v>
      </c>
      <c r="F19" s="38">
        <v>1232520</v>
      </c>
      <c r="G19" s="38">
        <v>1340730</v>
      </c>
      <c r="H19" s="38">
        <v>1460070</v>
      </c>
      <c r="I19" s="38">
        <v>1407950</v>
      </c>
      <c r="J19" s="38">
        <v>1290080</v>
      </c>
      <c r="K19" s="38">
        <v>1303830</v>
      </c>
      <c r="L19" s="38">
        <v>1235010</v>
      </c>
      <c r="M19" s="38">
        <v>1362210</v>
      </c>
      <c r="N19" s="38">
        <v>1512610</v>
      </c>
      <c r="O19" s="74">
        <v>1475710</v>
      </c>
      <c r="P19" s="74">
        <v>1661950</v>
      </c>
      <c r="Q19" s="74">
        <v>1787630</v>
      </c>
      <c r="R19" s="74">
        <v>1747030</v>
      </c>
      <c r="S19" s="74">
        <v>1734020</v>
      </c>
      <c r="T19" s="74">
        <v>1683700</v>
      </c>
      <c r="U19" s="74">
        <v>1575990</v>
      </c>
      <c r="V19" s="74">
        <v>1565110</v>
      </c>
      <c r="W19" s="78">
        <v>1565110</v>
      </c>
      <c r="X19" s="86">
        <f t="shared" si="2"/>
        <v>13.192304910681997</v>
      </c>
      <c r="Y19" s="167">
        <f t="shared" si="1"/>
        <v>0</v>
      </c>
    </row>
    <row r="21" spans="1:25" x14ac:dyDescent="0.25">
      <c r="A21" s="39" t="s">
        <v>66</v>
      </c>
      <c r="B21" s="216" t="s">
        <v>81</v>
      </c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</row>
    <row r="22" spans="1:25" s="99" customFormat="1" ht="15" customHeight="1" x14ac:dyDescent="0.25">
      <c r="A22" s="20" t="s">
        <v>65</v>
      </c>
      <c r="B22" s="181" t="s">
        <v>170</v>
      </c>
      <c r="C22" s="182"/>
    </row>
    <row r="23" spans="1:25" s="99" customFormat="1" ht="15" customHeight="1" x14ac:dyDescent="0.25">
      <c r="A23" s="97" t="s">
        <v>67</v>
      </c>
      <c r="B23" s="183" t="s">
        <v>122</v>
      </c>
      <c r="C23" s="183"/>
      <c r="D23" s="183"/>
      <c r="E23" s="165"/>
      <c r="F23" s="165"/>
      <c r="G23" s="165"/>
      <c r="H23" s="98"/>
      <c r="W23" s="226"/>
    </row>
    <row r="24" spans="1:25" x14ac:dyDescent="0.25">
      <c r="W24" s="226"/>
    </row>
    <row r="25" spans="1:25" x14ac:dyDescent="0.25">
      <c r="W25" s="226"/>
    </row>
    <row r="26" spans="1:25" x14ac:dyDescent="0.25"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226"/>
    </row>
    <row r="27" spans="1:25" x14ac:dyDescent="0.25">
      <c r="W27" s="226"/>
    </row>
    <row r="28" spans="1:25" x14ac:dyDescent="0.25">
      <c r="W28" s="226"/>
    </row>
    <row r="29" spans="1:25" x14ac:dyDescent="0.25">
      <c r="W29" s="226"/>
    </row>
    <row r="30" spans="1:25" x14ac:dyDescent="0.25">
      <c r="W30" s="226"/>
    </row>
    <row r="31" spans="1:25" x14ac:dyDescent="0.25">
      <c r="W31" s="226"/>
    </row>
    <row r="32" spans="1:25" x14ac:dyDescent="0.25">
      <c r="W32" s="226"/>
    </row>
  </sheetData>
  <sortState xmlns:xlrd2="http://schemas.microsoft.com/office/spreadsheetml/2017/richdata2" ref="B6:Y15">
    <sortCondition descending="1" ref="W6:W15"/>
  </sortState>
  <mergeCells count="7">
    <mergeCell ref="B23:D23"/>
    <mergeCell ref="B22:C22"/>
    <mergeCell ref="X3:Y3"/>
    <mergeCell ref="B2:Y2"/>
    <mergeCell ref="C3:W3"/>
    <mergeCell ref="B3:B4"/>
    <mergeCell ref="B21:Y21"/>
  </mergeCells>
  <hyperlinks>
    <hyperlink ref="C1" location="Índice!A1" display="[índice Ç]" xr:uid="{00000000-0004-0000-0400-000000000000}"/>
    <hyperlink ref="B23" r:id="rId1" display="http://www.observatorioemigracao.pt/np4/8218" xr:uid="{717CCFB9-3288-48DB-BA73-F69CDCF25EEC}"/>
    <hyperlink ref="B23:C23" r:id="rId2" display="ttp://www.observatorioemigracao.pt/np4/8218" xr:uid="{E5B970AA-5BC2-4004-AFD2-D02FF44F9AA1}"/>
    <hyperlink ref="B23:D23" r:id="rId3" display="http://www.observatorioemigracao.pt/np4/9387" xr:uid="{D23693EB-E5A6-4C91-9827-9D1E3F3D759C}"/>
  </hyperlinks>
  <pageMargins left="0.7" right="0.7" top="0.75" bottom="0.75" header="0.3" footer="0.3"/>
  <pageSetup paperSize="9" orientation="portrait" horizontalDpi="4294967293" verticalDpi="1200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0"/>
  <sheetViews>
    <sheetView showGridLines="0" workbookViewId="0">
      <selection activeCell="C1" sqref="C1"/>
    </sheetView>
  </sheetViews>
  <sheetFormatPr defaultRowHeight="15" x14ac:dyDescent="0.25"/>
  <cols>
    <col min="1" max="1" width="12.7109375" style="3" customWidth="1"/>
    <col min="2" max="2" width="24.7109375" style="3" customWidth="1"/>
    <col min="3" max="5" width="24.7109375" style="4" customWidth="1"/>
    <col min="6" max="6" width="16.7109375" customWidth="1"/>
  </cols>
  <sheetData>
    <row r="1" spans="1:5" ht="30" customHeight="1" x14ac:dyDescent="0.25">
      <c r="A1" s="6" t="s">
        <v>64</v>
      </c>
      <c r="B1" s="1"/>
      <c r="C1" s="13" t="s">
        <v>116</v>
      </c>
      <c r="D1" s="2"/>
      <c r="E1" s="13"/>
    </row>
    <row r="2" spans="1:5" ht="45" customHeight="1" thickBot="1" x14ac:dyDescent="0.3">
      <c r="A2" s="7"/>
      <c r="B2" s="217" t="s">
        <v>125</v>
      </c>
      <c r="C2" s="203"/>
      <c r="D2" s="203"/>
      <c r="E2" s="203"/>
    </row>
    <row r="3" spans="1:5" ht="45" customHeight="1" x14ac:dyDescent="0.25">
      <c r="A3" s="7"/>
      <c r="B3" s="88" t="s">
        <v>77</v>
      </c>
      <c r="C3" s="89" t="s">
        <v>98</v>
      </c>
      <c r="D3" s="89" t="s">
        <v>105</v>
      </c>
      <c r="E3" s="89" t="s">
        <v>99</v>
      </c>
    </row>
    <row r="4" spans="1:5" ht="30" customHeight="1" x14ac:dyDescent="0.25">
      <c r="B4" s="90" t="s">
        <v>100</v>
      </c>
      <c r="C4" s="91">
        <v>781075706.51008618</v>
      </c>
      <c r="D4" s="92">
        <v>96882397612.40921</v>
      </c>
      <c r="E4" s="93">
        <f>C4/D4*100</f>
        <v>0.80621013286116472</v>
      </c>
    </row>
    <row r="5" spans="1:5" x14ac:dyDescent="0.25">
      <c r="B5" s="94" t="s">
        <v>101</v>
      </c>
      <c r="C5" s="95"/>
      <c r="D5"/>
      <c r="E5"/>
    </row>
    <row r="6" spans="1:5" x14ac:dyDescent="0.25">
      <c r="B6" s="171" t="s">
        <v>35</v>
      </c>
      <c r="C6" s="139">
        <v>89375152.21756573</v>
      </c>
      <c r="D6" s="139">
        <v>3150306834.2796478</v>
      </c>
      <c r="E6" s="140">
        <f>C6/D6*100</f>
        <v>2.8370300710090146</v>
      </c>
    </row>
    <row r="7" spans="1:5" x14ac:dyDescent="0.25">
      <c r="B7" s="141" t="s">
        <v>126</v>
      </c>
      <c r="C7" s="142">
        <v>54130111.44499997</v>
      </c>
      <c r="D7" s="142">
        <v>1272838810.8960929</v>
      </c>
      <c r="E7" s="143">
        <f t="shared" ref="E7:E35" si="0">C7/D7*100</f>
        <v>4.2527074898738952</v>
      </c>
    </row>
    <row r="8" spans="1:5" x14ac:dyDescent="0.25">
      <c r="B8" s="144" t="s">
        <v>17</v>
      </c>
      <c r="C8" s="145">
        <v>52999999.999999993</v>
      </c>
      <c r="D8" s="145">
        <v>17820459342.45118</v>
      </c>
      <c r="E8" s="146">
        <f t="shared" si="0"/>
        <v>0.29741096445109877</v>
      </c>
    </row>
    <row r="9" spans="1:5" x14ac:dyDescent="0.25">
      <c r="B9" s="147" t="s">
        <v>107</v>
      </c>
      <c r="C9" s="145">
        <v>36685313.168048009</v>
      </c>
      <c r="D9" s="145">
        <v>394087362.01731783</v>
      </c>
      <c r="E9" s="146">
        <f t="shared" si="0"/>
        <v>9.3089291116206638</v>
      </c>
    </row>
    <row r="10" spans="1:5" x14ac:dyDescent="0.25">
      <c r="B10" s="147" t="s">
        <v>29</v>
      </c>
      <c r="C10" s="145">
        <v>32077312.215223629</v>
      </c>
      <c r="D10" s="145">
        <v>2957879759.2635183</v>
      </c>
      <c r="E10" s="146">
        <f t="shared" si="0"/>
        <v>1.0844697832886403</v>
      </c>
    </row>
    <row r="11" spans="1:5" x14ac:dyDescent="0.25">
      <c r="B11" s="147" t="s">
        <v>108</v>
      </c>
      <c r="C11" s="145">
        <v>31487000</v>
      </c>
      <c r="D11" s="145">
        <v>424671765.45570427</v>
      </c>
      <c r="E11" s="146">
        <f t="shared" si="0"/>
        <v>7.4144321712115975</v>
      </c>
    </row>
    <row r="12" spans="1:5" x14ac:dyDescent="0.25">
      <c r="B12" s="147" t="s">
        <v>109</v>
      </c>
      <c r="C12" s="145">
        <v>31312000.000000004</v>
      </c>
      <c r="D12" s="145">
        <v>348262544.71924734</v>
      </c>
      <c r="E12" s="146">
        <f t="shared" si="0"/>
        <v>8.9909180515643001</v>
      </c>
    </row>
    <row r="13" spans="1:5" x14ac:dyDescent="0.25">
      <c r="B13" s="147" t="s">
        <v>11</v>
      </c>
      <c r="C13" s="145">
        <v>22202917.783868626</v>
      </c>
      <c r="D13" s="145">
        <v>416264802.18516636</v>
      </c>
      <c r="E13" s="146">
        <f t="shared" si="0"/>
        <v>5.3338446266211434</v>
      </c>
    </row>
    <row r="14" spans="1:5" x14ac:dyDescent="0.25">
      <c r="B14" s="147" t="s">
        <v>3</v>
      </c>
      <c r="C14" s="145">
        <v>20411777.594011545</v>
      </c>
      <c r="D14" s="145">
        <v>4259934911.8216372</v>
      </c>
      <c r="E14" s="146">
        <f t="shared" si="0"/>
        <v>0.47915702977919544</v>
      </c>
    </row>
    <row r="15" spans="1:5" x14ac:dyDescent="0.25">
      <c r="B15" s="147" t="s">
        <v>48</v>
      </c>
      <c r="C15" s="145">
        <v>19483402.058910627</v>
      </c>
      <c r="D15" s="145">
        <v>440833583.99248505</v>
      </c>
      <c r="E15" s="146">
        <f t="shared" si="0"/>
        <v>4.4196728122335536</v>
      </c>
    </row>
    <row r="16" spans="1:5" x14ac:dyDescent="0.25">
      <c r="B16" s="147" t="s">
        <v>62</v>
      </c>
      <c r="C16" s="145">
        <v>18060000</v>
      </c>
      <c r="D16" s="145">
        <v>199765856.76450071</v>
      </c>
      <c r="E16" s="146">
        <f t="shared" si="0"/>
        <v>9.0405839578935208</v>
      </c>
    </row>
    <row r="17" spans="2:5" x14ac:dyDescent="0.25">
      <c r="B17" s="147" t="s">
        <v>110</v>
      </c>
      <c r="C17" s="145">
        <v>18059999.999999996</v>
      </c>
      <c r="D17" s="145">
        <v>366137590.71780437</v>
      </c>
      <c r="E17" s="146">
        <f t="shared" si="0"/>
        <v>4.9325719231925298</v>
      </c>
    </row>
    <row r="18" spans="2:5" x14ac:dyDescent="0.25">
      <c r="B18" s="147" t="s">
        <v>12</v>
      </c>
      <c r="C18" s="145">
        <v>15883123.72857143</v>
      </c>
      <c r="D18" s="145">
        <v>594351961.63448656</v>
      </c>
      <c r="E18" s="146">
        <f t="shared" si="0"/>
        <v>2.6723431154988266</v>
      </c>
    </row>
    <row r="19" spans="2:5" x14ac:dyDescent="0.25">
      <c r="B19" s="147" t="s">
        <v>31</v>
      </c>
      <c r="C19" s="145">
        <v>15395390.250000004</v>
      </c>
      <c r="D19" s="145">
        <v>86053079.767350733</v>
      </c>
      <c r="E19" s="146">
        <f t="shared" si="0"/>
        <v>17.89057438922848</v>
      </c>
    </row>
    <row r="20" spans="2:5" x14ac:dyDescent="0.25">
      <c r="B20" s="147" t="s">
        <v>114</v>
      </c>
      <c r="C20" s="145">
        <v>10742800</v>
      </c>
      <c r="D20" s="145">
        <v>94243426.487083301</v>
      </c>
      <c r="E20" s="146">
        <f t="shared" si="0"/>
        <v>11.398991314765464</v>
      </c>
    </row>
    <row r="21" spans="2:5" x14ac:dyDescent="0.25">
      <c r="B21" s="147" t="s">
        <v>44</v>
      </c>
      <c r="C21" s="145">
        <v>10704830.03789597</v>
      </c>
      <c r="D21" s="145">
        <v>142866583.12469637</v>
      </c>
      <c r="E21" s="146">
        <f t="shared" si="0"/>
        <v>7.4928858825948215</v>
      </c>
    </row>
    <row r="22" spans="2:5" x14ac:dyDescent="0.25">
      <c r="B22" s="147" t="s">
        <v>38</v>
      </c>
      <c r="C22" s="145">
        <v>10258423.410750359</v>
      </c>
      <c r="D22" s="145">
        <v>2114355756.9139194</v>
      </c>
      <c r="E22" s="146">
        <f t="shared" si="0"/>
        <v>0.48517962869802922</v>
      </c>
    </row>
    <row r="23" spans="2:5" x14ac:dyDescent="0.25">
      <c r="B23" s="141" t="s">
        <v>56</v>
      </c>
      <c r="C23" s="142">
        <v>9646920</v>
      </c>
      <c r="D23" s="142">
        <v>1836892075.547524</v>
      </c>
      <c r="E23" s="143">
        <f t="shared" si="0"/>
        <v>0.52517619997486975</v>
      </c>
    </row>
    <row r="24" spans="2:5" x14ac:dyDescent="0.25">
      <c r="B24" s="147" t="s">
        <v>111</v>
      </c>
      <c r="C24" s="145">
        <v>9402427.0888548475</v>
      </c>
      <c r="D24" s="145">
        <v>1186505455.720809</v>
      </c>
      <c r="E24" s="146">
        <f t="shared" si="0"/>
        <v>0.7924470168696206</v>
      </c>
    </row>
    <row r="25" spans="2:5" x14ac:dyDescent="0.25">
      <c r="B25" s="147" t="s">
        <v>119</v>
      </c>
      <c r="C25" s="145">
        <v>9197526.464525383</v>
      </c>
      <c r="D25" s="145">
        <v>69600614.988603875</v>
      </c>
      <c r="E25" s="146">
        <f t="shared" si="0"/>
        <v>13.214720108480865</v>
      </c>
    </row>
    <row r="26" spans="2:5" x14ac:dyDescent="0.25">
      <c r="B26" s="147" t="s">
        <v>55</v>
      </c>
      <c r="C26" s="145">
        <v>9159745.9326842297</v>
      </c>
      <c r="D26" s="145">
        <v>285404683.02453655</v>
      </c>
      <c r="E26" s="146">
        <f t="shared" si="0"/>
        <v>3.2093888003571256</v>
      </c>
    </row>
    <row r="27" spans="2:5" x14ac:dyDescent="0.25">
      <c r="B27" s="147" t="s">
        <v>112</v>
      </c>
      <c r="C27" s="145">
        <v>9065391.617754668</v>
      </c>
      <c r="D27" s="145">
        <v>505568057.00425428</v>
      </c>
      <c r="E27" s="146">
        <f t="shared" si="0"/>
        <v>1.7931100456527425</v>
      </c>
    </row>
    <row r="28" spans="2:5" x14ac:dyDescent="0.25">
      <c r="B28" s="147" t="s">
        <v>25</v>
      </c>
      <c r="C28" s="145">
        <v>8999999.9999999981</v>
      </c>
      <c r="D28" s="145">
        <v>1427380681.2945509</v>
      </c>
      <c r="E28" s="146">
        <f t="shared" si="0"/>
        <v>0.63052555761351092</v>
      </c>
    </row>
    <row r="29" spans="2:5" x14ac:dyDescent="0.25">
      <c r="B29" s="147" t="s">
        <v>102</v>
      </c>
      <c r="C29" s="145">
        <v>8608268.9708854184</v>
      </c>
      <c r="D29" s="145">
        <v>318511813.57697219</v>
      </c>
      <c r="E29" s="146">
        <f t="shared" si="0"/>
        <v>2.7026529641749462</v>
      </c>
    </row>
    <row r="30" spans="2:5" x14ac:dyDescent="0.25">
      <c r="B30" s="147" t="s">
        <v>47</v>
      </c>
      <c r="C30" s="145">
        <v>8203258.7370577436</v>
      </c>
      <c r="D30" s="145">
        <v>36924841.430057384</v>
      </c>
      <c r="E30" s="146">
        <f t="shared" si="0"/>
        <v>22.216097400435054</v>
      </c>
    </row>
    <row r="31" spans="2:5" x14ac:dyDescent="0.25">
      <c r="B31" s="147" t="s">
        <v>115</v>
      </c>
      <c r="C31" s="145">
        <v>7704200.0000000009</v>
      </c>
      <c r="D31" s="145">
        <v>1810955871.380976</v>
      </c>
      <c r="E31" s="146">
        <f t="shared" si="0"/>
        <v>0.42542174117832199</v>
      </c>
    </row>
    <row r="32" spans="2:5" x14ac:dyDescent="0.25">
      <c r="B32" s="147" t="s">
        <v>117</v>
      </c>
      <c r="C32" s="145">
        <v>7701000</v>
      </c>
      <c r="D32" s="145">
        <v>488526545.87889135</v>
      </c>
      <c r="E32" s="146">
        <f t="shared" si="0"/>
        <v>1.5763728839228983</v>
      </c>
    </row>
    <row r="33" spans="1:8" x14ac:dyDescent="0.25">
      <c r="B33" s="147" t="s">
        <v>93</v>
      </c>
      <c r="C33" s="145">
        <v>7488469.3732876657</v>
      </c>
      <c r="D33" s="145">
        <v>29451240</v>
      </c>
      <c r="E33" s="146">
        <f t="shared" si="0"/>
        <v>25.426669210830056</v>
      </c>
    </row>
    <row r="34" spans="1:8" x14ac:dyDescent="0.25">
      <c r="B34" s="147" t="s">
        <v>106</v>
      </c>
      <c r="C34" s="145">
        <v>7203426.6728301672</v>
      </c>
      <c r="D34" s="145">
        <v>28488721.296201177</v>
      </c>
      <c r="E34" s="146">
        <f t="shared" si="0"/>
        <v>25.285187769346134</v>
      </c>
    </row>
    <row r="35" spans="1:8" x14ac:dyDescent="0.25">
      <c r="B35" s="147" t="s">
        <v>51</v>
      </c>
      <c r="C35" s="145">
        <v>7131000.0000000009</v>
      </c>
      <c r="D35" s="145">
        <v>679441900.61066329</v>
      </c>
      <c r="E35" s="146">
        <f t="shared" si="0"/>
        <v>1.0495378624119087</v>
      </c>
    </row>
    <row r="36" spans="1:8" x14ac:dyDescent="0.25">
      <c r="B36" s="141" t="s">
        <v>26</v>
      </c>
      <c r="C36" s="142">
        <v>6898999.9999999991</v>
      </c>
      <c r="D36" s="142">
        <v>23315080560</v>
      </c>
      <c r="E36" s="143">
        <f>C36/D36*100</f>
        <v>2.9590290208287403E-2</v>
      </c>
    </row>
    <row r="37" spans="1:8" x14ac:dyDescent="0.25">
      <c r="B37" s="141" t="s">
        <v>113</v>
      </c>
      <c r="C37" s="142">
        <v>6393530.0000000037</v>
      </c>
      <c r="D37" s="142">
        <v>23131941.556784347</v>
      </c>
      <c r="E37" s="143">
        <f t="shared" ref="E37:E40" si="1">C37/D37*100</f>
        <v>27.63940062836987</v>
      </c>
    </row>
    <row r="38" spans="1:8" x14ac:dyDescent="0.25">
      <c r="B38" s="141" t="s">
        <v>124</v>
      </c>
      <c r="C38" s="142">
        <v>5522000.0000000019</v>
      </c>
      <c r="D38" s="142">
        <v>88496535.599356398</v>
      </c>
      <c r="E38" s="143">
        <f t="shared" si="1"/>
        <v>6.2397922840723732</v>
      </c>
    </row>
    <row r="39" spans="1:8" x14ac:dyDescent="0.25">
      <c r="B39" s="141" t="s">
        <v>39</v>
      </c>
      <c r="C39" s="142">
        <v>5290974.223441381</v>
      </c>
      <c r="D39" s="142">
        <v>5005536736.7922935</v>
      </c>
      <c r="E39" s="143">
        <f t="shared" si="1"/>
        <v>0.10570243515647446</v>
      </c>
    </row>
    <row r="40" spans="1:8" x14ac:dyDescent="0.25">
      <c r="B40" s="168" t="s">
        <v>127</v>
      </c>
      <c r="C40" s="169">
        <v>5162253.5211267583</v>
      </c>
      <c r="D40" s="169">
        <v>45116317.042253524</v>
      </c>
      <c r="E40" s="170">
        <f t="shared" si="1"/>
        <v>11.442098689687077</v>
      </c>
    </row>
    <row r="41" spans="1:8" ht="15.75" thickBot="1" x14ac:dyDescent="0.3">
      <c r="B41" s="148" t="s">
        <v>52</v>
      </c>
      <c r="C41" s="149">
        <v>5127640.512906895</v>
      </c>
      <c r="D41" s="149">
        <v>253982847.5710153</v>
      </c>
      <c r="E41" s="150">
        <f>C41/D41*100</f>
        <v>2.0188924417319845</v>
      </c>
    </row>
    <row r="42" spans="1:8" x14ac:dyDescent="0.25">
      <c r="B42"/>
      <c r="C42"/>
      <c r="D42"/>
      <c r="E42"/>
    </row>
    <row r="43" spans="1:8" ht="30" customHeight="1" x14ac:dyDescent="0.25">
      <c r="A43" s="8" t="s">
        <v>66</v>
      </c>
      <c r="B43" s="218" t="s">
        <v>103</v>
      </c>
      <c r="C43" s="219"/>
      <c r="D43" s="219"/>
      <c r="E43" s="219"/>
    </row>
    <row r="44" spans="1:8" s="99" customFormat="1" ht="15" customHeight="1" x14ac:dyDescent="0.25">
      <c r="A44" s="20" t="s">
        <v>65</v>
      </c>
      <c r="B44" s="181" t="s">
        <v>170</v>
      </c>
      <c r="C44" s="182"/>
    </row>
    <row r="45" spans="1:8" s="99" customFormat="1" ht="15" customHeight="1" x14ac:dyDescent="0.25">
      <c r="A45" s="97" t="s">
        <v>67</v>
      </c>
      <c r="B45" s="183" t="s">
        <v>122</v>
      </c>
      <c r="C45" s="183"/>
      <c r="D45" s="183"/>
      <c r="E45" s="165"/>
      <c r="F45" s="165"/>
      <c r="G45" s="165"/>
      <c r="H45" s="98"/>
    </row>
    <row r="46" spans="1:8" x14ac:dyDescent="0.25">
      <c r="B46"/>
      <c r="C46"/>
      <c r="D46"/>
      <c r="E46"/>
    </row>
    <row r="47" spans="1:8" x14ac:dyDescent="0.25">
      <c r="B47"/>
      <c r="C47"/>
      <c r="D47"/>
      <c r="E47"/>
    </row>
    <row r="48" spans="1:8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  <row r="60" spans="2:5" x14ac:dyDescent="0.25">
      <c r="B60"/>
      <c r="C60"/>
      <c r="D60"/>
      <c r="E60"/>
    </row>
  </sheetData>
  <sortState xmlns:xlrd2="http://schemas.microsoft.com/office/spreadsheetml/2017/richdata2" ref="H6:I41">
    <sortCondition descending="1" ref="I6:I41"/>
  </sortState>
  <mergeCells count="4">
    <mergeCell ref="B2:E2"/>
    <mergeCell ref="B43:E43"/>
    <mergeCell ref="B44:C44"/>
    <mergeCell ref="B45:D45"/>
  </mergeCells>
  <hyperlinks>
    <hyperlink ref="C1" location="Índice!A1" display="[índice Ç]" xr:uid="{00000000-0004-0000-0500-000000000000}"/>
    <hyperlink ref="B45" r:id="rId1" display="http://www.observatorioemigracao.pt/np4/8218" xr:uid="{E5CEFB98-9AE4-4499-9208-019F8A95592C}"/>
    <hyperlink ref="B45:C45" r:id="rId2" display="ttp://www.observatorioemigracao.pt/np4/8218" xr:uid="{F1B83C46-7AEF-4F14-869F-B25A24EA87B0}"/>
    <hyperlink ref="B45:D45" r:id="rId3" display="http://www.observatorioemigracao.pt/np4/9387" xr:uid="{4B75056C-0728-4894-81FE-D0B900762FE5}"/>
  </hyperlinks>
  <pageMargins left="0.7" right="0.7" top="0.75" bottom="0.75" header="0.3" footer="0.3"/>
  <pageSetup orientation="portrait" r:id="rId4"/>
  <ignoredErrors>
    <ignoredError sqref="E37:E38" evalError="1"/>
  </ignoredErrors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0" t="s">
        <v>64</v>
      </c>
      <c r="B1" s="46"/>
      <c r="C1" s="13" t="s">
        <v>116</v>
      </c>
      <c r="D1" s="48"/>
      <c r="E1" s="48"/>
      <c r="F1" s="13"/>
    </row>
    <row r="2" spans="1:6" ht="30" customHeight="1" x14ac:dyDescent="0.25">
      <c r="A2" s="49"/>
      <c r="B2" s="220" t="s">
        <v>166</v>
      </c>
      <c r="C2" s="221"/>
      <c r="D2" s="221"/>
      <c r="E2" s="221"/>
      <c r="F2" s="221"/>
    </row>
    <row r="3" spans="1:6" x14ac:dyDescent="0.25">
      <c r="A3" s="48"/>
      <c r="B3" s="48"/>
      <c r="C3" s="48"/>
      <c r="D3" s="48"/>
      <c r="E3" s="48"/>
      <c r="F3" s="48"/>
    </row>
    <row r="4" spans="1:6" x14ac:dyDescent="0.25">
      <c r="A4" s="48"/>
      <c r="B4" s="48"/>
      <c r="C4" s="48"/>
      <c r="D4" s="48"/>
      <c r="E4" s="48"/>
      <c r="F4" s="48"/>
    </row>
    <row r="5" spans="1:6" x14ac:dyDescent="0.25">
      <c r="A5" s="48"/>
      <c r="B5" s="48"/>
      <c r="C5" s="48"/>
      <c r="D5" s="48"/>
      <c r="E5" s="48"/>
      <c r="F5" s="48"/>
    </row>
    <row r="6" spans="1:6" x14ac:dyDescent="0.25">
      <c r="A6" s="48"/>
      <c r="B6" s="48"/>
      <c r="C6" s="48"/>
      <c r="D6" s="48"/>
      <c r="E6" s="48"/>
      <c r="F6" s="48"/>
    </row>
    <row r="7" spans="1:6" x14ac:dyDescent="0.25">
      <c r="A7" s="48"/>
      <c r="B7" s="48"/>
      <c r="C7" s="48"/>
      <c r="D7" s="48"/>
      <c r="E7" s="48"/>
      <c r="F7" s="48"/>
    </row>
    <row r="8" spans="1:6" x14ac:dyDescent="0.25">
      <c r="A8" s="48"/>
      <c r="B8" s="48"/>
      <c r="C8" s="48"/>
      <c r="D8" s="48"/>
      <c r="E8" s="48"/>
      <c r="F8" s="48"/>
    </row>
    <row r="9" spans="1:6" x14ac:dyDescent="0.25">
      <c r="A9" s="48"/>
      <c r="B9" s="48"/>
      <c r="C9" s="48"/>
      <c r="D9" s="48"/>
      <c r="E9" s="48"/>
      <c r="F9" s="48"/>
    </row>
    <row r="10" spans="1:6" x14ac:dyDescent="0.25">
      <c r="A10" s="48"/>
      <c r="B10" s="48"/>
      <c r="C10" s="48"/>
      <c r="D10" s="48"/>
      <c r="E10" s="48"/>
      <c r="F10" s="48"/>
    </row>
    <row r="11" spans="1:6" x14ac:dyDescent="0.25">
      <c r="A11" s="48"/>
      <c r="B11" s="48"/>
      <c r="C11" s="48"/>
      <c r="D11" s="48"/>
      <c r="E11" s="48"/>
      <c r="F11" s="48"/>
    </row>
    <row r="12" spans="1:6" x14ac:dyDescent="0.25">
      <c r="A12" s="48"/>
      <c r="B12" s="48"/>
      <c r="C12" s="48"/>
      <c r="D12" s="48"/>
      <c r="E12" s="48"/>
      <c r="F12" s="48"/>
    </row>
    <row r="13" spans="1:6" x14ac:dyDescent="0.25">
      <c r="A13" s="48"/>
      <c r="B13" s="48"/>
      <c r="C13" s="48"/>
      <c r="D13" s="48"/>
      <c r="E13" s="48"/>
      <c r="F13" s="48"/>
    </row>
    <row r="14" spans="1:6" x14ac:dyDescent="0.25">
      <c r="A14" s="48"/>
      <c r="B14" s="48"/>
      <c r="C14" s="48"/>
      <c r="D14" s="48"/>
      <c r="E14" s="48"/>
      <c r="F14" s="48"/>
    </row>
    <row r="15" spans="1:6" x14ac:dyDescent="0.25">
      <c r="A15" s="48"/>
      <c r="B15" s="48"/>
      <c r="C15" s="48"/>
      <c r="D15" s="48"/>
      <c r="E15" s="48"/>
      <c r="F15" s="48"/>
    </row>
    <row r="16" spans="1:6" x14ac:dyDescent="0.25">
      <c r="A16" s="48"/>
      <c r="B16" s="48"/>
      <c r="C16" s="48"/>
      <c r="D16" s="48"/>
      <c r="E16" s="48"/>
      <c r="F16" s="48"/>
    </row>
    <row r="17" spans="1:6" x14ac:dyDescent="0.25">
      <c r="A17" s="48"/>
      <c r="B17" s="48"/>
      <c r="C17" s="48"/>
      <c r="D17" s="48"/>
      <c r="E17" s="48"/>
      <c r="F17" s="48"/>
    </row>
    <row r="18" spans="1:6" x14ac:dyDescent="0.25">
      <c r="A18" s="48"/>
      <c r="B18" s="48"/>
      <c r="C18" s="48"/>
      <c r="D18" s="48"/>
      <c r="E18" s="48"/>
      <c r="F18" s="48"/>
    </row>
    <row r="19" spans="1:6" x14ac:dyDescent="0.25">
      <c r="A19" s="48"/>
      <c r="B19" s="48"/>
      <c r="C19" s="48"/>
      <c r="D19" s="48"/>
      <c r="E19" s="48"/>
      <c r="F19" s="48"/>
    </row>
    <row r="20" spans="1:6" x14ac:dyDescent="0.25">
      <c r="A20" s="48"/>
      <c r="B20" s="48"/>
      <c r="C20" s="48"/>
      <c r="D20" s="48"/>
      <c r="E20" s="48"/>
      <c r="F20" s="48"/>
    </row>
    <row r="21" spans="1:6" x14ac:dyDescent="0.25">
      <c r="A21" s="48"/>
      <c r="B21" s="48"/>
      <c r="C21" s="48"/>
      <c r="D21" s="48"/>
      <c r="E21" s="48"/>
      <c r="F21" s="48"/>
    </row>
    <row r="22" spans="1:6" x14ac:dyDescent="0.25">
      <c r="A22" s="48"/>
      <c r="B22" s="48"/>
      <c r="C22" s="48"/>
      <c r="D22" s="48"/>
      <c r="E22" s="48"/>
      <c r="F22" s="48"/>
    </row>
    <row r="23" spans="1:6" x14ac:dyDescent="0.25">
      <c r="A23" s="48"/>
      <c r="B23" s="48"/>
      <c r="C23" s="48"/>
      <c r="D23" s="48"/>
      <c r="E23" s="48"/>
      <c r="F23" s="48"/>
    </row>
    <row r="24" spans="1:6" x14ac:dyDescent="0.25">
      <c r="A24" s="48"/>
      <c r="B24" s="48"/>
      <c r="C24" s="48"/>
      <c r="D24" s="48"/>
      <c r="E24" s="48"/>
      <c r="F24" s="48"/>
    </row>
    <row r="25" spans="1:6" x14ac:dyDescent="0.25">
      <c r="A25" s="48"/>
      <c r="B25" s="48"/>
      <c r="C25" s="48"/>
      <c r="D25" s="48"/>
      <c r="E25" s="48"/>
      <c r="F25" s="48"/>
    </row>
    <row r="26" spans="1:6" x14ac:dyDescent="0.25">
      <c r="A26" s="48"/>
      <c r="B26" s="48"/>
      <c r="C26" s="48"/>
      <c r="D26" s="48"/>
      <c r="E26" s="48"/>
      <c r="F26" s="48"/>
    </row>
    <row r="27" spans="1:6" x14ac:dyDescent="0.25">
      <c r="A27" s="48"/>
      <c r="B27" s="48"/>
      <c r="C27" s="48"/>
      <c r="D27" s="48"/>
      <c r="E27" s="48"/>
      <c r="F27" s="48"/>
    </row>
    <row r="28" spans="1:6" x14ac:dyDescent="0.25">
      <c r="A28" s="48"/>
      <c r="B28" s="48"/>
      <c r="C28" s="48"/>
      <c r="D28" s="48"/>
      <c r="E28" s="48"/>
      <c r="F28" s="48"/>
    </row>
    <row r="29" spans="1:6" x14ac:dyDescent="0.25">
      <c r="A29" s="48"/>
      <c r="B29" s="48"/>
      <c r="C29" s="48"/>
      <c r="D29" s="48"/>
      <c r="E29" s="48"/>
      <c r="F29" s="48"/>
    </row>
    <row r="30" spans="1:6" x14ac:dyDescent="0.25">
      <c r="A30" s="48"/>
      <c r="B30" s="48"/>
      <c r="C30" s="48"/>
      <c r="D30" s="48"/>
      <c r="E30" s="48"/>
      <c r="F30" s="48"/>
    </row>
    <row r="31" spans="1:6" x14ac:dyDescent="0.25">
      <c r="A31" s="48"/>
      <c r="B31" s="48"/>
      <c r="C31" s="48"/>
      <c r="D31" s="48"/>
      <c r="E31" s="48"/>
      <c r="F31" s="48"/>
    </row>
    <row r="32" spans="1:6" x14ac:dyDescent="0.25">
      <c r="A32" s="48"/>
      <c r="B32" s="48"/>
      <c r="C32" s="48"/>
      <c r="D32" s="48"/>
      <c r="E32" s="48"/>
      <c r="F32" s="48"/>
    </row>
    <row r="33" spans="1:8" ht="15" customHeight="1" x14ac:dyDescent="0.25">
      <c r="A33" s="8" t="s">
        <v>66</v>
      </c>
      <c r="B33" s="222" t="s">
        <v>87</v>
      </c>
      <c r="C33" s="197"/>
      <c r="D33" s="197"/>
      <c r="E33" s="197"/>
      <c r="F33" s="197"/>
    </row>
    <row r="34" spans="1:8" s="99" customFormat="1" ht="15" customHeight="1" x14ac:dyDescent="0.25">
      <c r="A34" s="20" t="s">
        <v>65</v>
      </c>
      <c r="B34" s="181" t="s">
        <v>170</v>
      </c>
      <c r="C34" s="182"/>
    </row>
    <row r="35" spans="1:8" s="99" customFormat="1" ht="15" customHeight="1" x14ac:dyDescent="0.25">
      <c r="A35" s="97" t="s">
        <v>67</v>
      </c>
      <c r="B35" s="183" t="s">
        <v>122</v>
      </c>
      <c r="C35" s="183"/>
      <c r="D35" s="183"/>
      <c r="E35" s="165"/>
      <c r="F35" s="165"/>
      <c r="G35" s="165"/>
      <c r="H35" s="98"/>
    </row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600-000000000000}"/>
    <hyperlink ref="B35" r:id="rId1" display="http://www.observatorioemigracao.pt/np4/8218" xr:uid="{E559E23D-CE62-49DE-BFB6-204C9188BB58}"/>
    <hyperlink ref="B35:C35" r:id="rId2" display="ttp://www.observatorioemigracao.pt/np4/8218" xr:uid="{E189B8F5-71ED-47E6-8A3E-135000BA9F6E}"/>
    <hyperlink ref="B35:D35" r:id="rId3" display="http://www.observatorioemigracao.pt/np4/9387" xr:uid="{ADF6DD5E-9E07-4617-98F4-4EB5D2005260}"/>
  </hyperlinks>
  <pageMargins left="0.7" right="0.7" top="0.75" bottom="0.75" header="0.3" footer="0.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7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0" t="s">
        <v>64</v>
      </c>
      <c r="B1" s="46"/>
      <c r="C1" s="13" t="s">
        <v>116</v>
      </c>
      <c r="F1" s="13"/>
    </row>
    <row r="2" spans="1:6" ht="45" customHeight="1" x14ac:dyDescent="0.25">
      <c r="B2" s="220" t="s">
        <v>167</v>
      </c>
      <c r="C2" s="221"/>
      <c r="D2" s="221"/>
      <c r="E2" s="221"/>
      <c r="F2" s="221"/>
    </row>
    <row r="3" spans="1:6" s="56" customFormat="1" ht="15" customHeight="1" x14ac:dyDescent="0.2"/>
    <row r="4" spans="1:6" s="56" customFormat="1" ht="15" customHeight="1" x14ac:dyDescent="0.2"/>
    <row r="5" spans="1:6" s="56" customFormat="1" ht="15" customHeight="1" x14ac:dyDescent="0.2"/>
    <row r="6" spans="1:6" s="56" customFormat="1" ht="15" customHeight="1" x14ac:dyDescent="0.2"/>
    <row r="7" spans="1:6" s="56" customFormat="1" ht="15" customHeight="1" x14ac:dyDescent="0.2"/>
    <row r="8" spans="1:6" s="56" customFormat="1" ht="15" customHeight="1" x14ac:dyDescent="0.2"/>
    <row r="9" spans="1:6" s="56" customFormat="1" ht="15" customHeight="1" x14ac:dyDescent="0.2"/>
    <row r="10" spans="1:6" s="56" customFormat="1" ht="15" customHeight="1" x14ac:dyDescent="0.2"/>
    <row r="11" spans="1:6" s="56" customFormat="1" ht="15" customHeight="1" x14ac:dyDescent="0.2"/>
    <row r="12" spans="1:6" s="56" customFormat="1" ht="15" customHeight="1" x14ac:dyDescent="0.2"/>
    <row r="13" spans="1:6" s="56" customFormat="1" ht="15" customHeight="1" x14ac:dyDescent="0.2"/>
    <row r="14" spans="1:6" s="56" customFormat="1" ht="15" customHeight="1" x14ac:dyDescent="0.2"/>
    <row r="15" spans="1:6" s="56" customFormat="1" ht="15" customHeight="1" x14ac:dyDescent="0.2"/>
    <row r="16" spans="1:6" s="56" customFormat="1" ht="15" customHeight="1" x14ac:dyDescent="0.2"/>
    <row r="17" s="56" customFormat="1" ht="15" customHeight="1" x14ac:dyDescent="0.2"/>
    <row r="18" s="56" customFormat="1" ht="15" customHeight="1" x14ac:dyDescent="0.2"/>
    <row r="19" s="56" customFormat="1" ht="15" customHeight="1" x14ac:dyDescent="0.2"/>
    <row r="20" s="56" customFormat="1" ht="15" customHeight="1" x14ac:dyDescent="0.2"/>
    <row r="21" s="56" customFormat="1" ht="15" customHeight="1" x14ac:dyDescent="0.2"/>
    <row r="22" s="56" customFormat="1" ht="15" customHeight="1" x14ac:dyDescent="0.2"/>
    <row r="23" s="56" customFormat="1" ht="15" customHeight="1" x14ac:dyDescent="0.2"/>
    <row r="24" s="56" customFormat="1" ht="15" customHeight="1" x14ac:dyDescent="0.2"/>
    <row r="25" s="56" customFormat="1" ht="15" customHeight="1" x14ac:dyDescent="0.2"/>
    <row r="26" s="56" customFormat="1" ht="15" customHeight="1" x14ac:dyDescent="0.2"/>
    <row r="27" s="56" customFormat="1" ht="15" customHeight="1" x14ac:dyDescent="0.2"/>
    <row r="28" s="56" customFormat="1" ht="15" customHeight="1" x14ac:dyDescent="0.2"/>
    <row r="29" s="56" customFormat="1" ht="15" customHeight="1" x14ac:dyDescent="0.2"/>
    <row r="30" s="56" customFormat="1" ht="15" customHeight="1" x14ac:dyDescent="0.2"/>
    <row r="31" s="56" customFormat="1" ht="15" customHeight="1" x14ac:dyDescent="0.2"/>
    <row r="32" s="56" customFormat="1" ht="15" customHeight="1" x14ac:dyDescent="0.2"/>
    <row r="33" spans="1:8" s="56" customFormat="1" ht="30" customHeight="1" x14ac:dyDescent="0.25">
      <c r="A33" s="8" t="s">
        <v>66</v>
      </c>
      <c r="B33" s="223" t="s">
        <v>88</v>
      </c>
      <c r="C33" s="199"/>
      <c r="D33" s="199"/>
      <c r="E33" s="199"/>
      <c r="F33" s="199"/>
    </row>
    <row r="34" spans="1:8" s="99" customFormat="1" ht="15" customHeight="1" x14ac:dyDescent="0.25">
      <c r="A34" s="20" t="s">
        <v>65</v>
      </c>
      <c r="B34" s="181" t="s">
        <v>170</v>
      </c>
      <c r="C34" s="182"/>
    </row>
    <row r="35" spans="1:8" s="99" customFormat="1" ht="15" customHeight="1" x14ac:dyDescent="0.25">
      <c r="A35" s="97" t="s">
        <v>67</v>
      </c>
      <c r="B35" s="183" t="s">
        <v>122</v>
      </c>
      <c r="C35" s="183"/>
      <c r="D35" s="183"/>
      <c r="E35" s="165"/>
      <c r="F35" s="165"/>
      <c r="G35" s="165"/>
      <c r="H35" s="98"/>
    </row>
    <row r="36" spans="1:8" s="56" customFormat="1" ht="15" customHeight="1" x14ac:dyDescent="0.2"/>
    <row r="37" spans="1:8" s="56" customFormat="1" ht="15" customHeight="1" x14ac:dyDescent="0.2"/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700-000000000000}"/>
    <hyperlink ref="B35" r:id="rId1" display="http://www.observatorioemigracao.pt/np4/8218" xr:uid="{DC72AF16-CB11-4D25-92F2-33D630C5AB02}"/>
    <hyperlink ref="B35:C35" r:id="rId2" display="ttp://www.observatorioemigracao.pt/np4/8218" xr:uid="{C6EB1020-9E46-4F24-985A-B4AA4FCBF94E}"/>
    <hyperlink ref="B35:D35" r:id="rId3" display="http://www.observatorioemigracao.pt/np4/9387" xr:uid="{76F64A23-A57F-4D78-9C8E-256802087A68}"/>
  </hyperlinks>
  <pageMargins left="0.7" right="0.7" top="0.75" bottom="0.75" header="0.3" footer="0.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3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" t="s">
        <v>64</v>
      </c>
      <c r="B1" s="11"/>
      <c r="C1" s="13" t="s">
        <v>116</v>
      </c>
      <c r="D1" s="48"/>
      <c r="E1" s="48"/>
      <c r="F1" s="13"/>
      <c r="G1" s="50"/>
    </row>
    <row r="2" spans="1:7" ht="45" customHeight="1" x14ac:dyDescent="0.25">
      <c r="A2" s="49"/>
      <c r="B2" s="220" t="s">
        <v>168</v>
      </c>
      <c r="C2" s="221"/>
      <c r="D2" s="221"/>
      <c r="E2" s="221"/>
      <c r="F2" s="221"/>
      <c r="G2" s="51"/>
    </row>
    <row r="3" spans="1:7" ht="15" customHeight="1" x14ac:dyDescent="0.25">
      <c r="A3" s="52"/>
      <c r="B3" s="53"/>
      <c r="C3" s="54"/>
      <c r="D3" s="54"/>
      <c r="E3" s="54"/>
      <c r="F3" s="54"/>
      <c r="G3" s="51"/>
    </row>
    <row r="4" spans="1:7" ht="15" customHeight="1" x14ac:dyDescent="0.25">
      <c r="A4" s="52"/>
      <c r="B4" s="53"/>
      <c r="C4" s="54"/>
      <c r="D4" s="54"/>
      <c r="E4" s="54"/>
      <c r="F4" s="54"/>
      <c r="G4" s="51"/>
    </row>
    <row r="5" spans="1:7" ht="15" customHeight="1" x14ac:dyDescent="0.25">
      <c r="A5" s="52"/>
      <c r="B5" s="53"/>
      <c r="C5" s="54"/>
      <c r="D5" s="54"/>
      <c r="E5" s="54"/>
      <c r="F5" s="54"/>
      <c r="G5" s="51"/>
    </row>
    <row r="6" spans="1:7" ht="15" customHeight="1" x14ac:dyDescent="0.25">
      <c r="A6" s="52"/>
      <c r="B6" s="53"/>
      <c r="C6" s="54"/>
      <c r="D6" s="54"/>
      <c r="E6" s="54"/>
      <c r="F6" s="54"/>
      <c r="G6" s="51"/>
    </row>
    <row r="7" spans="1:7" ht="15" customHeight="1" x14ac:dyDescent="0.25">
      <c r="A7" s="52"/>
      <c r="B7" s="53"/>
      <c r="C7" s="54"/>
      <c r="D7" s="54"/>
      <c r="E7" s="54"/>
      <c r="F7" s="54"/>
      <c r="G7" s="51"/>
    </row>
    <row r="8" spans="1:7" ht="15" customHeight="1" x14ac:dyDescent="0.25">
      <c r="A8" s="52"/>
      <c r="B8" s="53"/>
      <c r="C8" s="54"/>
      <c r="D8" s="54"/>
      <c r="E8" s="54"/>
      <c r="F8" s="54"/>
      <c r="G8" s="51"/>
    </row>
    <row r="9" spans="1:7" ht="15" customHeight="1" x14ac:dyDescent="0.25">
      <c r="A9" s="52"/>
      <c r="B9" s="53"/>
      <c r="C9" s="54"/>
      <c r="D9" s="54"/>
      <c r="E9" s="54"/>
      <c r="F9" s="54"/>
      <c r="G9" s="51"/>
    </row>
    <row r="10" spans="1:7" ht="15" customHeight="1" x14ac:dyDescent="0.25">
      <c r="A10" s="52"/>
      <c r="B10" s="53"/>
      <c r="C10" s="54"/>
      <c r="D10" s="54"/>
      <c r="E10" s="54"/>
      <c r="F10" s="54"/>
      <c r="G10" s="51"/>
    </row>
    <row r="11" spans="1:7" ht="15" customHeight="1" x14ac:dyDescent="0.25">
      <c r="A11" s="52"/>
      <c r="B11" s="53"/>
      <c r="C11" s="54"/>
      <c r="D11" s="54"/>
      <c r="E11" s="54"/>
      <c r="F11" s="54"/>
      <c r="G11" s="51"/>
    </row>
    <row r="12" spans="1:7" ht="15" customHeight="1" x14ac:dyDescent="0.25">
      <c r="A12" s="52"/>
      <c r="B12" s="53"/>
      <c r="C12" s="54"/>
      <c r="D12" s="54"/>
      <c r="E12" s="54"/>
      <c r="F12" s="54"/>
      <c r="G12" s="51"/>
    </row>
    <row r="13" spans="1:7" ht="15" customHeight="1" x14ac:dyDescent="0.25">
      <c r="A13" s="52"/>
      <c r="B13" s="53"/>
      <c r="C13" s="54"/>
      <c r="D13" s="54"/>
      <c r="E13" s="54"/>
      <c r="F13" s="54"/>
      <c r="G13" s="51"/>
    </row>
    <row r="14" spans="1:7" ht="15" customHeight="1" x14ac:dyDescent="0.25">
      <c r="A14" s="48"/>
      <c r="B14" s="48"/>
      <c r="C14" s="48"/>
      <c r="D14" s="48"/>
      <c r="E14" s="48"/>
      <c r="F14" s="48"/>
      <c r="G14" s="48"/>
    </row>
    <row r="15" spans="1:7" ht="15" customHeight="1" x14ac:dyDescent="0.25">
      <c r="A15" s="48"/>
      <c r="B15" s="48"/>
      <c r="C15" s="48"/>
      <c r="D15" s="48"/>
      <c r="E15" s="48"/>
      <c r="F15" s="48"/>
      <c r="G15" s="48"/>
    </row>
    <row r="16" spans="1:7" ht="15" customHeight="1" x14ac:dyDescent="0.25">
      <c r="A16" s="48"/>
      <c r="B16" s="48"/>
      <c r="C16" s="48"/>
      <c r="D16" s="48"/>
      <c r="E16" s="48"/>
      <c r="F16" s="48"/>
      <c r="G16" s="48"/>
    </row>
    <row r="17" spans="1:7" ht="15" customHeight="1" x14ac:dyDescent="0.25">
      <c r="A17" s="48"/>
      <c r="B17" s="48"/>
      <c r="C17" s="48"/>
      <c r="D17" s="48"/>
      <c r="E17" s="48"/>
      <c r="F17" s="48"/>
      <c r="G17" s="48"/>
    </row>
    <row r="18" spans="1:7" ht="15" customHeight="1" x14ac:dyDescent="0.25">
      <c r="A18" s="48"/>
      <c r="B18" s="48"/>
      <c r="C18" s="48"/>
      <c r="D18" s="48"/>
      <c r="E18" s="48"/>
      <c r="F18" s="48"/>
      <c r="G18" s="48"/>
    </row>
    <row r="19" spans="1:7" ht="15" customHeight="1" x14ac:dyDescent="0.25">
      <c r="A19" s="48"/>
      <c r="B19" s="48"/>
      <c r="C19" s="48"/>
      <c r="D19" s="48"/>
      <c r="E19" s="48"/>
      <c r="F19" s="48"/>
      <c r="G19" s="48"/>
    </row>
    <row r="20" spans="1:7" ht="15" customHeight="1" x14ac:dyDescent="0.25">
      <c r="A20" s="48"/>
      <c r="B20" s="48"/>
      <c r="C20" s="48"/>
      <c r="D20" s="48"/>
      <c r="E20" s="48"/>
      <c r="F20" s="48"/>
      <c r="G20" s="48"/>
    </row>
    <row r="21" spans="1:7" ht="15" customHeight="1" x14ac:dyDescent="0.25">
      <c r="A21" s="48"/>
      <c r="B21" s="48"/>
      <c r="C21" s="48"/>
      <c r="D21" s="48"/>
      <c r="E21" s="48"/>
      <c r="F21" s="48"/>
      <c r="G21" s="48"/>
    </row>
    <row r="22" spans="1:7" ht="15" customHeight="1" x14ac:dyDescent="0.25">
      <c r="A22" s="48"/>
      <c r="B22" s="48"/>
      <c r="C22" s="48"/>
      <c r="D22" s="48"/>
      <c r="E22" s="48"/>
      <c r="F22" s="48"/>
      <c r="G22" s="48"/>
    </row>
    <row r="23" spans="1:7" ht="15" customHeight="1" x14ac:dyDescent="0.25">
      <c r="A23" s="48"/>
      <c r="B23" s="48"/>
      <c r="C23" s="48"/>
      <c r="D23" s="48"/>
      <c r="E23" s="48"/>
      <c r="F23" s="48"/>
      <c r="G23" s="48"/>
    </row>
    <row r="24" spans="1:7" ht="15" customHeight="1" x14ac:dyDescent="0.25">
      <c r="A24" s="48"/>
      <c r="B24" s="48"/>
      <c r="C24" s="48"/>
      <c r="D24" s="48"/>
      <c r="E24" s="48"/>
      <c r="F24" s="48"/>
      <c r="G24" s="48"/>
    </row>
    <row r="25" spans="1:7" ht="15" customHeight="1" x14ac:dyDescent="0.25">
      <c r="A25" s="48"/>
      <c r="B25" s="48"/>
      <c r="C25" s="48"/>
      <c r="D25" s="48"/>
      <c r="E25" s="48"/>
      <c r="F25" s="48"/>
      <c r="G25" s="48"/>
    </row>
    <row r="26" spans="1:7" ht="15" customHeight="1" x14ac:dyDescent="0.25">
      <c r="A26" s="48"/>
      <c r="B26" s="48"/>
      <c r="C26" s="48"/>
      <c r="D26" s="48"/>
      <c r="E26" s="48"/>
      <c r="F26" s="48"/>
      <c r="G26" s="48"/>
    </row>
    <row r="27" spans="1:7" ht="15" customHeight="1" x14ac:dyDescent="0.25">
      <c r="A27" s="48"/>
      <c r="B27" s="48"/>
      <c r="C27" s="48"/>
      <c r="D27" s="48"/>
      <c r="E27" s="48"/>
      <c r="F27" s="48"/>
      <c r="G27" s="48"/>
    </row>
    <row r="28" spans="1:7" ht="15" customHeight="1" x14ac:dyDescent="0.25">
      <c r="A28" s="48"/>
      <c r="B28" s="48"/>
      <c r="C28" s="48"/>
      <c r="D28" s="48"/>
      <c r="E28" s="48"/>
      <c r="F28" s="48"/>
      <c r="G28" s="48"/>
    </row>
    <row r="29" spans="1:7" ht="15" customHeight="1" x14ac:dyDescent="0.25">
      <c r="A29" s="48"/>
      <c r="B29" s="48"/>
      <c r="C29" s="48"/>
      <c r="D29" s="48"/>
      <c r="E29" s="48"/>
      <c r="F29" s="48"/>
      <c r="G29" s="48"/>
    </row>
    <row r="30" spans="1:7" ht="15" customHeight="1" x14ac:dyDescent="0.25">
      <c r="A30" s="48"/>
      <c r="B30" s="48"/>
      <c r="C30" s="48"/>
      <c r="D30" s="48"/>
      <c r="E30" s="48"/>
      <c r="F30" s="48"/>
      <c r="G30" s="48"/>
    </row>
    <row r="31" spans="1:7" ht="15" customHeight="1" x14ac:dyDescent="0.25">
      <c r="A31" s="48"/>
      <c r="B31" s="48"/>
      <c r="C31" s="48"/>
      <c r="D31" s="48"/>
      <c r="E31" s="48"/>
      <c r="F31" s="48"/>
      <c r="G31" s="48"/>
    </row>
    <row r="32" spans="1:7" ht="15" customHeight="1" x14ac:dyDescent="0.25">
      <c r="A32" s="48"/>
      <c r="B32" s="48"/>
      <c r="C32" s="48"/>
      <c r="D32" s="48"/>
      <c r="E32" s="48"/>
      <c r="F32" s="48"/>
      <c r="G32" s="48"/>
    </row>
    <row r="33" spans="1:8" ht="15" customHeight="1" x14ac:dyDescent="0.25">
      <c r="A33" s="8" t="s">
        <v>66</v>
      </c>
      <c r="B33" s="222" t="s">
        <v>87</v>
      </c>
      <c r="C33" s="197"/>
      <c r="D33" s="197"/>
      <c r="E33" s="197"/>
      <c r="F33" s="197"/>
      <c r="G33" s="50"/>
    </row>
    <row r="34" spans="1:8" s="99" customFormat="1" ht="15" customHeight="1" x14ac:dyDescent="0.25">
      <c r="A34" s="20" t="s">
        <v>65</v>
      </c>
      <c r="B34" s="181" t="s">
        <v>170</v>
      </c>
      <c r="C34" s="182"/>
    </row>
    <row r="35" spans="1:8" s="99" customFormat="1" ht="15" customHeight="1" x14ac:dyDescent="0.25">
      <c r="A35" s="97" t="s">
        <v>67</v>
      </c>
      <c r="B35" s="183" t="s">
        <v>122</v>
      </c>
      <c r="C35" s="183"/>
      <c r="D35" s="183"/>
      <c r="E35" s="165"/>
      <c r="F35" s="165"/>
      <c r="G35" s="165"/>
      <c r="H35" s="98"/>
    </row>
    <row r="36" spans="1:8" x14ac:dyDescent="0.25">
      <c r="A36" s="48"/>
      <c r="B36" s="48"/>
      <c r="C36" s="48"/>
      <c r="D36" s="48"/>
      <c r="E36" s="48"/>
      <c r="F36" s="48"/>
      <c r="G36" s="48"/>
    </row>
    <row r="50" spans="2:3" x14ac:dyDescent="0.25">
      <c r="B50" s="56" t="s">
        <v>5</v>
      </c>
      <c r="C50" s="59">
        <v>2061.2745098039218</v>
      </c>
    </row>
    <row r="51" spans="2:3" x14ac:dyDescent="0.25">
      <c r="B51" s="56" t="s">
        <v>33</v>
      </c>
      <c r="C51" s="59">
        <v>164.75675675675677</v>
      </c>
    </row>
    <row r="52" spans="2:3" x14ac:dyDescent="0.25">
      <c r="B52" s="56" t="s">
        <v>12</v>
      </c>
      <c r="C52" s="59">
        <v>124.24242424242422</v>
      </c>
    </row>
    <row r="53" spans="2:3" x14ac:dyDescent="0.25">
      <c r="B53" s="56" t="s">
        <v>53</v>
      </c>
      <c r="C53" s="59">
        <v>112.69767657561562</v>
      </c>
    </row>
    <row r="54" spans="2:3" x14ac:dyDescent="0.25">
      <c r="B54" s="56" t="s">
        <v>59</v>
      </c>
      <c r="C54" s="59">
        <v>71.87554623317601</v>
      </c>
    </row>
    <row r="55" spans="2:3" x14ac:dyDescent="0.25">
      <c r="B55" s="56" t="s">
        <v>25</v>
      </c>
      <c r="C55" s="59">
        <v>57.087876844130847</v>
      </c>
    </row>
    <row r="56" spans="2:3" x14ac:dyDescent="0.25">
      <c r="B56" s="56" t="s">
        <v>3</v>
      </c>
      <c r="C56" s="87">
        <v>14.586268888780921</v>
      </c>
    </row>
    <row r="57" spans="2:3" x14ac:dyDescent="0.25">
      <c r="B57" s="56" t="s">
        <v>29</v>
      </c>
      <c r="C57" s="59">
        <v>13.60221727591815</v>
      </c>
    </row>
    <row r="58" spans="2:3" x14ac:dyDescent="0.25">
      <c r="B58" s="56" t="s">
        <v>42</v>
      </c>
      <c r="C58" s="59">
        <v>-6.0501627417193191</v>
      </c>
    </row>
    <row r="59" spans="2:3" x14ac:dyDescent="0.25">
      <c r="B59" s="56" t="s">
        <v>26</v>
      </c>
      <c r="C59" s="59">
        <v>-34.213988454826151</v>
      </c>
    </row>
    <row r="63" spans="2:3" x14ac:dyDescent="0.25">
      <c r="B63" s="56"/>
      <c r="C63" s="59"/>
    </row>
    <row r="73" spans="2:3" x14ac:dyDescent="0.25">
      <c r="B73" s="56"/>
      <c r="C73" s="59"/>
    </row>
  </sheetData>
  <sortState xmlns:xlrd2="http://schemas.microsoft.com/office/spreadsheetml/2017/richdata2" ref="B50:C59">
    <sortCondition descending="1" ref="C50:C59"/>
  </sortState>
  <mergeCells count="4">
    <mergeCell ref="B2:F2"/>
    <mergeCell ref="B33:F33"/>
    <mergeCell ref="B34:C34"/>
    <mergeCell ref="B35:D35"/>
  </mergeCells>
  <hyperlinks>
    <hyperlink ref="C1" location="Índice!A1" display="[índice Ç]" xr:uid="{00000000-0004-0000-0800-000000000000}"/>
    <hyperlink ref="B35" r:id="rId1" display="http://www.observatorioemigracao.pt/np4/8218" xr:uid="{4B4C8CFF-F521-4B13-812A-6BBDC5336EC5}"/>
    <hyperlink ref="B35:C35" r:id="rId2" display="ttp://www.observatorioemigracao.pt/np4/8218" xr:uid="{2669809B-1B5D-4441-B6C9-D1F4E1E80F00}"/>
    <hyperlink ref="B35:D35" r:id="rId3" display="http://www.observatorioemigracao.pt/np4/9387" xr:uid="{9AD9507F-09F6-4A42-B01B-1A65D2135C6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Índice</vt:lpstr>
      <vt:lpstr>Quadro 4.1</vt:lpstr>
      <vt:lpstr>Quadro 4.2</vt:lpstr>
      <vt:lpstr>Quadro 4.3</vt:lpstr>
      <vt:lpstr>Quadro 4.4</vt:lpstr>
      <vt:lpstr>Quadro 4.5</vt:lpstr>
      <vt:lpstr>Gráfico 4.1</vt:lpstr>
      <vt:lpstr>Gráfico 4.2</vt:lpstr>
      <vt:lpstr>Gráfico 4.3</vt:lpstr>
      <vt:lpstr>Gráfico 4.4</vt:lpstr>
      <vt:lpstr>Gráfico 4.5</vt:lpstr>
      <vt:lpstr>Gráfico 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Inês Vidigal</cp:lastModifiedBy>
  <dcterms:created xsi:type="dcterms:W3CDTF">2015-06-08T09:59:44Z</dcterms:created>
  <dcterms:modified xsi:type="dcterms:W3CDTF">2023-11-24T17:19:13Z</dcterms:modified>
</cp:coreProperties>
</file>