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drawings/drawing8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9.xml" ContentType="application/vnd.openxmlformats-officedocument.drawing+xml"/>
  <Override PartName="/xl/charts/chart3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4.xml" ContentType="application/vnd.openxmlformats-officedocument.drawingml.chart+xml"/>
  <Override PartName="/xl/drawings/drawing12.xml" ContentType="application/vnd.openxmlformats-officedocument.drawing+xml"/>
  <Override PartName="/xl/charts/chart5.xml" ContentType="application/vnd.openxmlformats-officedocument.drawingml.chart+xml"/>
  <Override PartName="/xl/drawings/drawing13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3"/>
  <workbookPr/>
  <mc:AlternateContent xmlns:mc="http://schemas.openxmlformats.org/markup-compatibility/2006">
    <mc:Choice Requires="x15">
      <x15ac:absPath xmlns:x15ac="http://schemas.microsoft.com/office/spreadsheetml/2010/11/ac" url="C:\Users\rppp\Documents\Investigacao\Projectos\ObsEmigra_2009-\Sitio\03 Publicações\EmigracaoPortuguesa\RelatorioEstatistico2022\"/>
    </mc:Choice>
  </mc:AlternateContent>
  <xr:revisionPtr revIDLastSave="0" documentId="13_ncr:1_{DB36E2D4-D51A-4994-A8CD-C035852AF845}" xr6:coauthVersionLast="36" xr6:coauthVersionMax="47" xr10:uidLastSave="{00000000-0000-0000-0000-000000000000}"/>
  <bookViews>
    <workbookView xWindow="0" yWindow="0" windowWidth="25200" windowHeight="11775" tabRatio="873" xr2:uid="{00000000-000D-0000-FFFF-FFFF00000000}"/>
  </bookViews>
  <sheets>
    <sheet name="Índice" sheetId="11" r:id="rId1"/>
    <sheet name="Quadro 4.1" sheetId="7" r:id="rId2"/>
    <sheet name="Quadro 4.2" sheetId="6" r:id="rId3"/>
    <sheet name="Quadro 4.3" sheetId="8" r:id="rId4"/>
    <sheet name="Quadro 4.4" sheetId="10" r:id="rId5"/>
    <sheet name="Quadro 4.5" sheetId="2" r:id="rId6"/>
    <sheet name="Gráfico 4.1" sheetId="12" r:id="rId7"/>
    <sheet name="Gráfico 4.2" sheetId="13" r:id="rId8"/>
    <sheet name="Gráfico 4.3" sheetId="14" r:id="rId9"/>
    <sheet name="Gráfico 4.4" sheetId="17" r:id="rId10"/>
    <sheet name="Gráfico 4.5" sheetId="15" r:id="rId11"/>
    <sheet name="Gráfico 4.6" sheetId="16" r:id="rId1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5" i="10" l="1"/>
  <c r="W5" i="10"/>
  <c r="G29" i="8"/>
  <c r="F29" i="8"/>
  <c r="E29" i="8"/>
  <c r="X19" i="10"/>
  <c r="X18" i="10"/>
  <c r="X17" i="10"/>
  <c r="X16" i="10"/>
  <c r="X15" i="10"/>
  <c r="X14" i="10"/>
  <c r="X13" i="10"/>
  <c r="X12" i="10"/>
  <c r="X11" i="10"/>
  <c r="X10" i="10"/>
  <c r="X9" i="10"/>
  <c r="X8" i="10"/>
  <c r="X7" i="10"/>
  <c r="X6" i="10"/>
  <c r="W17" i="10"/>
  <c r="G30" i="8"/>
  <c r="G28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30" i="8"/>
  <c r="F11" i="8"/>
  <c r="F6" i="8"/>
  <c r="F7" i="8"/>
  <c r="F8" i="8"/>
  <c r="F9" i="8"/>
  <c r="F10" i="8"/>
  <c r="F5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30" i="8"/>
  <c r="E11" i="8"/>
  <c r="E6" i="8"/>
  <c r="E7" i="8"/>
  <c r="E8" i="8"/>
  <c r="E9" i="8"/>
  <c r="E10" i="8"/>
  <c r="E5" i="8"/>
  <c r="W9" i="10" l="1"/>
  <c r="W10" i="10"/>
  <c r="W11" i="10"/>
  <c r="W12" i="10"/>
  <c r="W13" i="10"/>
  <c r="W14" i="10"/>
  <c r="W15" i="10"/>
  <c r="W16" i="10"/>
  <c r="W18" i="10"/>
  <c r="W19" i="10"/>
  <c r="G27" i="8"/>
  <c r="E38" i="2" l="1"/>
  <c r="E37" i="2"/>
  <c r="G26" i="8" l="1"/>
  <c r="E4" i="2" l="1"/>
  <c r="E40" i="2" l="1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G25" i="8" l="1"/>
  <c r="W8" i="10" l="1"/>
  <c r="W7" i="10"/>
  <c r="W6" i="10"/>
  <c r="B4" i="11" l="1"/>
  <c r="G23" i="8" l="1"/>
  <c r="E9" i="11" l="1"/>
  <c r="E8" i="11"/>
  <c r="E7" i="11"/>
  <c r="E6" i="11"/>
  <c r="E5" i="11"/>
  <c r="E4" i="11"/>
  <c r="B8" i="11"/>
  <c r="B7" i="11"/>
  <c r="B6" i="11"/>
  <c r="B5" i="11"/>
  <c r="C5" i="6" l="1"/>
  <c r="D5" i="6" s="1"/>
  <c r="G24" i="8" l="1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E6" i="6" s="1"/>
  <c r="D4" i="6"/>
  <c r="E7" i="6" l="1"/>
  <c r="E8" i="6" s="1"/>
  <c r="E9" i="6" s="1"/>
  <c r="E10" i="6" s="1"/>
  <c r="E11" i="6" s="1"/>
  <c r="E12" i="6" s="1"/>
  <c r="E13" i="6" s="1"/>
  <c r="E14" i="6" s="1"/>
  <c r="E15" i="6" s="1"/>
  <c r="E16" i="6" s="1"/>
  <c r="E17" i="6" s="1"/>
  <c r="E18" i="6" s="1"/>
  <c r="E19" i="6" s="1"/>
</calcChain>
</file>

<file path=xl/sharedStrings.xml><?xml version="1.0" encoding="utf-8"?>
<sst xmlns="http://schemas.openxmlformats.org/spreadsheetml/2006/main" count="329" uniqueCount="138">
  <si>
    <t>Remessas</t>
  </si>
  <si>
    <t>PIB</t>
  </si>
  <si>
    <t>África do Sul</t>
  </si>
  <si>
    <t>Alemanha</t>
  </si>
  <si>
    <t>..</t>
  </si>
  <si>
    <t>Angola</t>
  </si>
  <si>
    <t>Arábia Saudita</t>
  </si>
  <si>
    <t>Argélia</t>
  </si>
  <si>
    <t>Argentina</t>
  </si>
  <si>
    <t>Austrália</t>
  </si>
  <si>
    <t>Áustria</t>
  </si>
  <si>
    <t>Bangladesh</t>
  </si>
  <si>
    <t>Bélgica</t>
  </si>
  <si>
    <t>Brasil</t>
  </si>
  <si>
    <t>Bulgária</t>
  </si>
  <si>
    <t>Cabo Verde</t>
  </si>
  <si>
    <t>Canadá</t>
  </si>
  <si>
    <t>China</t>
  </si>
  <si>
    <t>Chipre</t>
  </si>
  <si>
    <t>Croácia</t>
  </si>
  <si>
    <t>Dinamarca</t>
  </si>
  <si>
    <t>Egito</t>
  </si>
  <si>
    <t>Emirados Árabes Unidos</t>
  </si>
  <si>
    <t>Eslováquia</t>
  </si>
  <si>
    <t>Eslovénia</t>
  </si>
  <si>
    <t>Espanha</t>
  </si>
  <si>
    <t>EUA</t>
  </si>
  <si>
    <t>Estónia</t>
  </si>
  <si>
    <t>Finlândia</t>
  </si>
  <si>
    <t>França</t>
  </si>
  <si>
    <t>Grécia</t>
  </si>
  <si>
    <t>Guatemala</t>
  </si>
  <si>
    <t>Guiné-Bissau</t>
  </si>
  <si>
    <t>Holanda</t>
  </si>
  <si>
    <t>Hungria</t>
  </si>
  <si>
    <t>Índia</t>
  </si>
  <si>
    <t>Irlanda</t>
  </si>
  <si>
    <t>Islândia</t>
  </si>
  <si>
    <t>Itália</t>
  </si>
  <si>
    <t>Japão</t>
  </si>
  <si>
    <t>Letónia</t>
  </si>
  <si>
    <t>Lituânia</t>
  </si>
  <si>
    <t>Luxemburgo</t>
  </si>
  <si>
    <t>Malta</t>
  </si>
  <si>
    <t>Marrocos</t>
  </si>
  <si>
    <t>México</t>
  </si>
  <si>
    <t>Moçambique</t>
  </si>
  <si>
    <t>Nepal</t>
  </si>
  <si>
    <t>Nigéria</t>
  </si>
  <si>
    <t>Noruega</t>
  </si>
  <si>
    <t>Nova Zelândia</t>
  </si>
  <si>
    <t>Polónia</t>
  </si>
  <si>
    <t>Portugal</t>
  </si>
  <si>
    <t>Reino Unido</t>
  </si>
  <si>
    <t>República Checa</t>
  </si>
  <si>
    <t>Roménia</t>
  </si>
  <si>
    <t>Rússia</t>
  </si>
  <si>
    <t>São Tomé e Príncipe</t>
  </si>
  <si>
    <t>Suécia</t>
  </si>
  <si>
    <t>Suíça</t>
  </si>
  <si>
    <t>Timor-Leste</t>
  </si>
  <si>
    <t>Turquia</t>
  </si>
  <si>
    <t>Ucrânia</t>
  </si>
  <si>
    <t>Venezuela</t>
  </si>
  <si>
    <t>OEm</t>
  </si>
  <si>
    <t>Atualizado em</t>
  </si>
  <si>
    <t>Fonte</t>
  </si>
  <si>
    <t>link</t>
  </si>
  <si>
    <t>Total</t>
  </si>
  <si>
    <t>PALOP</t>
  </si>
  <si>
    <t>República da Coreia</t>
  </si>
  <si>
    <t>OCDE</t>
  </si>
  <si>
    <t>Zona Euro (15)</t>
  </si>
  <si>
    <t>Ano</t>
  </si>
  <si>
    <t>Guiné Equatorial</t>
  </si>
  <si>
    <t>Macau</t>
  </si>
  <si>
    <t>Percentagem
acumulada</t>
  </si>
  <si>
    <t>País</t>
  </si>
  <si>
    <t>Remessas recebidas totais</t>
  </si>
  <si>
    <t>Remessas recebidas, principais países de origem</t>
  </si>
  <si>
    <t>Em percentagem das remessas recebidas totais</t>
  </si>
  <si>
    <t>Quadro elaborado pelo Observatório da Emigração, valores do Banco de Portugal.</t>
  </si>
  <si>
    <t>Quadro elaborado pelo Observatório da Emigração, valores do Banco de Portugal (remessas) e do Instituto Nacional de Estatística (PIB).</t>
  </si>
  <si>
    <t>Em milhares
de euros</t>
  </si>
  <si>
    <t>Evolução (2002=100)</t>
  </si>
  <si>
    <t>(milhares de euros, preços correntes)</t>
  </si>
  <si>
    <t>Remessas em percentagem 
do PIB</t>
  </si>
  <si>
    <t>Gráfico elaborado pelo Observatório da Emigração, valores da Banco de Portugal.</t>
  </si>
  <si>
    <t>Gráfico elaborado pelo Observatório da Emigração, valores do Banco de Portugal (remessas) 
e do Instituto Nacional de Estatística (PIB).</t>
  </si>
  <si>
    <t>Variação percentual</t>
  </si>
  <si>
    <t>O Observatório da Emigração é uma estrutura técnica e de investigação independente integrada no Centro de Investigação e Estudos de Sociologia (CIES-IUL), do ISCTE – Instituto Universitário de Lisboa, onde tem a sua sede. Funciona com base numa parceria entre o CIES-IUL, o Centro de Estudos Geográficos (CEG), da Universidade de Lisboa, o Instituto de Sociologia (IS-UP), da Universidade do Porto, e o Centro de Investigação em Sociologia Económica e das Organizações (SOCIUS), da Universidade de Lisboa. Tem um protocolo de cooperação com o Ministério dos Negócios Estrangeiros.</t>
  </si>
  <si>
    <t>4 | As remessas dos emigrantes</t>
  </si>
  <si>
    <t>Valores anuais, milhares de euros, preços correntes</t>
  </si>
  <si>
    <t>El Salvador</t>
  </si>
  <si>
    <t>União Europeia (UE28)</t>
  </si>
  <si>
    <t>Nota</t>
  </si>
  <si>
    <t>Países com mais remessas em valor absoluto (dólares).</t>
  </si>
  <si>
    <t>Gráfico  elaborado pelo Observatório da Emigração, dados do Banco Mundial, World DataBank, World Development Indicators, Economic Policy &amp; Debt Series.</t>
  </si>
  <si>
    <t xml:space="preserve">Remessas recebidas
(milhares de dólares, EUA)
</t>
  </si>
  <si>
    <t>Remessas em percentagem do PIB</t>
  </si>
  <si>
    <t>Total de remessas mundiais</t>
  </si>
  <si>
    <t xml:space="preserve">Principais países de destino </t>
  </si>
  <si>
    <t>Colômbia</t>
  </si>
  <si>
    <t>Quadro elaborado pelo Observatório da Emigração, dados do Banco Mundial, World DataBank, World Development Indicators, Economic Policy &amp; Debt Series.</t>
  </si>
  <si>
    <t>Tunísia</t>
  </si>
  <si>
    <t xml:space="preserve">PIB
(milhares de dólares, EUA)
</t>
  </si>
  <si>
    <t>Honduras</t>
  </si>
  <si>
    <t>Filipinas</t>
  </si>
  <si>
    <t>Egipto</t>
  </si>
  <si>
    <t>Paquistão</t>
  </si>
  <si>
    <t>Vietname</t>
  </si>
  <si>
    <t>Indonésia</t>
  </si>
  <si>
    <t>Tailândia</t>
  </si>
  <si>
    <t>Líbano</t>
  </si>
  <si>
    <t>República Dominicana</t>
  </si>
  <si>
    <t>Coreia do Sul</t>
  </si>
  <si>
    <r>
      <t xml:space="preserve">ÍNDICE </t>
    </r>
    <r>
      <rPr>
        <b/>
        <sz val="8"/>
        <color rgb="FFC00000"/>
        <rFont val="Wingdings 3"/>
        <family val="1"/>
        <charset val="2"/>
      </rPr>
      <t>Ç</t>
    </r>
  </si>
  <si>
    <r>
      <rPr>
        <b/>
        <sz val="9"/>
        <color indexed="60"/>
        <rFont val="Arial"/>
        <family val="2"/>
      </rPr>
      <t>Quadro 4.5</t>
    </r>
    <r>
      <rPr>
        <b/>
        <sz val="9"/>
        <color indexed="8"/>
        <rFont val="Arial"/>
        <family val="2"/>
      </rPr>
      <t xml:space="preserve">  Remessas mundiais de emigrantes, principais países de destino das transferências, valor em milhares de dólares e em percentagem do PIB, 2020</t>
    </r>
  </si>
  <si>
    <t>Israel</t>
  </si>
  <si>
    <t>Sri Lanla</t>
  </si>
  <si>
    <t>Uzbequistão</t>
  </si>
  <si>
    <r>
      <rPr>
        <b/>
        <sz val="9"/>
        <color rgb="FFC00000"/>
        <rFont val="Arial"/>
        <family val="2"/>
      </rPr>
      <t>Gráfico 4.5</t>
    </r>
    <r>
      <rPr>
        <b/>
        <sz val="9"/>
        <rFont val="Arial"/>
        <family val="2"/>
      </rPr>
      <t xml:space="preserve"> Remessas mundiais de emigrantes, principais países de destino das transferências, milhares de dólares, 2020</t>
    </r>
  </si>
  <si>
    <r>
      <rPr>
        <b/>
        <sz val="9"/>
        <color rgb="FFC00000"/>
        <rFont val="Arial"/>
        <family val="2"/>
      </rPr>
      <t>Gráfico 4.6</t>
    </r>
    <r>
      <rPr>
        <b/>
        <sz val="9"/>
        <rFont val="Arial"/>
        <family val="2"/>
      </rPr>
      <t xml:space="preserve"> Remessas mundiais de emigrantes, principais países de destino das transferências, percentagem do PIB, 2020</t>
    </r>
  </si>
  <si>
    <r>
      <rPr>
        <b/>
        <sz val="9"/>
        <color indexed="60"/>
        <rFont val="Arial"/>
        <family val="2"/>
      </rPr>
      <t xml:space="preserve">Quadro 4.1 </t>
    </r>
    <r>
      <rPr>
        <b/>
        <sz val="9"/>
        <color indexed="8"/>
        <rFont val="Arial"/>
        <family val="2"/>
      </rPr>
      <t>Remessas recebidas em Portugal por país de origem das transferências, milhares de euros, 2021</t>
    </r>
  </si>
  <si>
    <r>
      <rPr>
        <b/>
        <sz val="9"/>
        <color indexed="60"/>
        <rFont val="Arial"/>
        <family val="2"/>
      </rPr>
      <t>Quadro 4.2</t>
    </r>
    <r>
      <rPr>
        <b/>
        <sz val="9"/>
        <rFont val="Arial"/>
        <family val="2"/>
      </rPr>
      <t xml:space="preserve"> Remessas recebidas em Portugal, principais países de origem das transferências, 2021</t>
    </r>
  </si>
  <si>
    <r>
      <rPr>
        <b/>
        <sz val="9"/>
        <color indexed="60"/>
        <rFont val="Arial"/>
        <family val="2"/>
      </rPr>
      <t>Quadro 4.3</t>
    </r>
    <r>
      <rPr>
        <b/>
        <sz val="9"/>
        <color indexed="8"/>
        <rFont val="Arial"/>
        <family val="2"/>
      </rPr>
      <t xml:space="preserve"> Comparação entre a evolução das remessas recebidas em Portugal e a evolução do PIB, 1996-2021</t>
    </r>
  </si>
  <si>
    <r>
      <rPr>
        <b/>
        <sz val="9"/>
        <color indexed="60"/>
        <rFont val="Arial"/>
        <family val="2"/>
      </rPr>
      <t>Quadro 4.4</t>
    </r>
    <r>
      <rPr>
        <b/>
        <sz val="9"/>
        <color indexed="8"/>
        <rFont val="Arial"/>
        <family val="2"/>
      </rPr>
      <t xml:space="preserve">  Evolução das remessas recebidas em Portugal, principais países de origem das transferências, 2000-2021</t>
    </r>
  </si>
  <si>
    <t>Países Baixos</t>
  </si>
  <si>
    <t>O valor do PIB em 2021 é provisório.</t>
  </si>
  <si>
    <r>
      <rPr>
        <b/>
        <sz val="9"/>
        <color rgb="FFC00000"/>
        <rFont val="Arial"/>
        <family val="2"/>
      </rPr>
      <t>Gráfico 4.1</t>
    </r>
    <r>
      <rPr>
        <b/>
        <sz val="9"/>
        <rFont val="Arial"/>
        <family val="2"/>
      </rPr>
      <t xml:space="preserve"> Remessas recebidas em Portugal, principais países de origem das transferências, 2021</t>
    </r>
  </si>
  <si>
    <r>
      <rPr>
        <b/>
        <sz val="9"/>
        <color rgb="FFC00000"/>
        <rFont val="Arial"/>
        <family val="2"/>
      </rPr>
      <t>Gráfico 4.2</t>
    </r>
    <r>
      <rPr>
        <b/>
        <sz val="9"/>
        <rFont val="Arial"/>
        <family val="2"/>
      </rPr>
      <t xml:space="preserve"> Evolução das remessas recebidas em Portugal, milhares de euros, preços correntes, e em percentagem do PIB, 1996-2021</t>
    </r>
  </si>
  <si>
    <r>
      <rPr>
        <b/>
        <sz val="9"/>
        <color rgb="FFC00000"/>
        <rFont val="Arial"/>
        <family val="2"/>
      </rPr>
      <t>Gráfico 4.3</t>
    </r>
    <r>
      <rPr>
        <b/>
        <sz val="9"/>
        <rFont val="Arial"/>
        <family val="2"/>
      </rPr>
      <t xml:space="preserve"> Variação percentual das remessas recebidas em Portugal, principais países de origem das transferências, 2002-2021</t>
    </r>
  </si>
  <si>
    <r>
      <rPr>
        <b/>
        <sz val="9"/>
        <color rgb="FFC00000"/>
        <rFont val="Arial"/>
        <family val="2"/>
      </rPr>
      <t>Gráfico 4.4</t>
    </r>
    <r>
      <rPr>
        <b/>
        <sz val="9"/>
        <rFont val="Arial"/>
        <family val="2"/>
      </rPr>
      <t xml:space="preserve"> Variação percentual das remessas recebidas em Portugal, principais países de origem das transferências, 2020-2021</t>
    </r>
  </si>
  <si>
    <t>31 de outubro de 2022.</t>
  </si>
  <si>
    <t>http://www.observatorioemigracao.pt/np4/8218</t>
  </si>
  <si>
    <t>2002-2021</t>
  </si>
  <si>
    <t>2020-2021</t>
  </si>
  <si>
    <t>Emigração Portuguesa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</si>
</sst>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6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8"/>
      <color rgb="FFC00000"/>
      <name val="Arial"/>
      <family val="2"/>
    </font>
    <font>
      <b/>
      <sz val="9"/>
      <color theme="1"/>
      <name val="Arial"/>
      <family val="2"/>
    </font>
    <font>
      <b/>
      <sz val="9"/>
      <color indexed="60"/>
      <name val="Arial"/>
      <family val="2"/>
    </font>
    <font>
      <b/>
      <sz val="9"/>
      <color indexed="8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Arial"/>
      <family val="2"/>
    </font>
    <font>
      <b/>
      <sz val="12"/>
      <color rgb="FFC00000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b/>
      <sz val="8"/>
      <color theme="4" tint="-0.499984740745262"/>
      <name val="Arial"/>
      <family val="2"/>
    </font>
    <font>
      <b/>
      <sz val="9"/>
      <color rgb="FFC00000"/>
      <name val="Arial"/>
      <family val="2"/>
    </font>
    <font>
      <sz val="9"/>
      <name val="Calibri"/>
      <family val="2"/>
      <scheme val="minor"/>
    </font>
    <font>
      <sz val="9"/>
      <color theme="1"/>
      <name val="Arial"/>
      <family val="2"/>
    </font>
    <font>
      <i/>
      <sz val="8"/>
      <name val="Arial"/>
      <family val="2"/>
    </font>
    <font>
      <b/>
      <sz val="8"/>
      <color rgb="FFC00000"/>
      <name val="Wingdings 3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/>
      <diagonal/>
    </border>
    <border>
      <left/>
      <right/>
      <top style="thin">
        <color theme="4" tint="0.79998168889431442"/>
      </top>
      <bottom style="medium">
        <color indexed="64"/>
      </bottom>
      <diagonal/>
    </border>
    <border>
      <left/>
      <right/>
      <top style="thin">
        <color indexed="64"/>
      </top>
      <bottom style="thin">
        <color theme="4" tint="0.79998168889431442"/>
      </bottom>
      <diagonal/>
    </border>
    <border>
      <left style="thin">
        <color indexed="64"/>
      </left>
      <right/>
      <top style="thin">
        <color indexed="64"/>
      </top>
      <bottom style="thin">
        <color theme="4" tint="0.79998168889431442"/>
      </bottom>
      <diagonal/>
    </border>
    <border>
      <left style="thin">
        <color indexed="64"/>
      </left>
      <right/>
      <top style="thin">
        <color theme="4" tint="0.79998168889431442"/>
      </top>
      <bottom style="thin">
        <color theme="4" tint="0.79998168889431442"/>
      </bottom>
      <diagonal/>
    </border>
    <border>
      <left style="thin">
        <color indexed="64"/>
      </left>
      <right/>
      <top style="thin">
        <color theme="4" tint="0.79998168889431442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theme="4" tint="0.79998168889431442"/>
      </bottom>
      <diagonal/>
    </border>
    <border>
      <left/>
      <right style="thin">
        <color indexed="64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indexed="64"/>
      </right>
      <top style="thin">
        <color theme="4" tint="0.79998168889431442"/>
      </top>
      <bottom/>
      <diagonal/>
    </border>
    <border>
      <left style="thin">
        <color indexed="64"/>
      </left>
      <right/>
      <top style="thin">
        <color theme="4" tint="0.79998168889431442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16" fillId="0" borderId="0" applyNumberFormat="0" applyFill="0" applyBorder="0" applyAlignment="0" applyProtection="0"/>
  </cellStyleXfs>
  <cellXfs count="243">
    <xf numFmtId="0" fontId="0" fillId="0" borderId="0" xfId="0"/>
    <xf numFmtId="3" fontId="5" fillId="0" borderId="0" xfId="0" applyNumberFormat="1" applyFont="1" applyFill="1" applyBorder="1" applyAlignment="1">
      <alignment horizontal="left" vertical="center" indent="1"/>
    </xf>
    <xf numFmtId="0" fontId="6" fillId="0" borderId="0" xfId="0" applyFont="1" applyFill="1" applyBorder="1" applyAlignment="1">
      <alignment horizontal="right" vertical="center" indent="1"/>
    </xf>
    <xf numFmtId="0" fontId="0" fillId="2" borderId="0" xfId="0" applyFill="1"/>
    <xf numFmtId="0" fontId="0" fillId="2" borderId="0" xfId="0" applyFill="1" applyAlignment="1">
      <alignment horizontal="right" indent="1"/>
    </xf>
    <xf numFmtId="3" fontId="13" fillId="0" borderId="0" xfId="0" applyNumberFormat="1" applyFont="1" applyAlignment="1">
      <alignment vertical="center"/>
    </xf>
    <xf numFmtId="3" fontId="13" fillId="0" borderId="0" xfId="0" applyNumberFormat="1" applyFont="1" applyBorder="1" applyAlignment="1">
      <alignment vertical="center"/>
    </xf>
    <xf numFmtId="3" fontId="14" fillId="2" borderId="0" xfId="0" applyNumberFormat="1" applyFont="1" applyFill="1" applyAlignment="1">
      <alignment horizontal="center" vertical="center"/>
    </xf>
    <xf numFmtId="3" fontId="13" fillId="2" borderId="0" xfId="0" applyNumberFormat="1" applyFont="1" applyFill="1" applyAlignment="1">
      <alignment vertical="center"/>
    </xf>
    <xf numFmtId="3" fontId="15" fillId="0" borderId="0" xfId="0" applyNumberFormat="1" applyFont="1" applyAlignment="1">
      <alignment horizontal="right" vertical="top" indent="1"/>
    </xf>
    <xf numFmtId="0" fontId="0" fillId="2" borderId="0" xfId="0" applyFill="1" applyAlignment="1">
      <alignment vertical="center"/>
    </xf>
    <xf numFmtId="3" fontId="5" fillId="0" borderId="0" xfId="0" applyNumberFormat="1" applyFont="1" applyFill="1" applyAlignment="1">
      <alignment horizontal="left" vertical="center" indent="1"/>
    </xf>
    <xf numFmtId="3" fontId="14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left" vertical="center"/>
    </xf>
    <xf numFmtId="0" fontId="7" fillId="0" borderId="0" xfId="0" applyFont="1" applyBorder="1" applyAlignment="1">
      <alignment horizontal="left" vertical="center" indent="1"/>
    </xf>
    <xf numFmtId="0" fontId="8" fillId="0" borderId="0" xfId="2" applyFont="1" applyBorder="1" applyAlignment="1">
      <alignment horizontal="right" vertical="center" indent="1"/>
    </xf>
    <xf numFmtId="3" fontId="5" fillId="0" borderId="2" xfId="0" applyNumberFormat="1" applyFont="1" applyBorder="1" applyAlignment="1">
      <alignment horizontal="left" vertical="center" wrapText="1" indent="1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left" vertical="center" indent="1"/>
    </xf>
    <xf numFmtId="3" fontId="16" fillId="0" borderId="0" xfId="0" applyNumberFormat="1" applyFont="1" applyBorder="1" applyAlignment="1">
      <alignment horizontal="left" vertical="center" indent="1"/>
    </xf>
    <xf numFmtId="3" fontId="5" fillId="0" borderId="0" xfId="0" applyNumberFormat="1" applyFont="1" applyFill="1" applyBorder="1" applyAlignment="1">
      <alignment horizontal="left" indent="1"/>
    </xf>
    <xf numFmtId="3" fontId="5" fillId="0" borderId="1" xfId="0" applyNumberFormat="1" applyFont="1" applyFill="1" applyBorder="1" applyAlignment="1">
      <alignment horizontal="left" vertical="top" indent="1"/>
    </xf>
    <xf numFmtId="3" fontId="16" fillId="0" borderId="0" xfId="0" applyNumberFormat="1" applyFont="1" applyBorder="1" applyAlignment="1">
      <alignment horizontal="right" vertical="center" indent="1"/>
    </xf>
    <xf numFmtId="3" fontId="5" fillId="0" borderId="0" xfId="0" applyNumberFormat="1" applyFont="1" applyBorder="1" applyAlignment="1">
      <alignment horizontal="right" vertical="center" indent="3"/>
    </xf>
    <xf numFmtId="165" fontId="5" fillId="0" borderId="0" xfId="0" applyNumberFormat="1" applyFont="1" applyBorder="1" applyAlignment="1">
      <alignment horizontal="right" vertical="center" indent="4"/>
    </xf>
    <xf numFmtId="3" fontId="5" fillId="0" borderId="0" xfId="0" applyNumberFormat="1" applyFont="1" applyAlignment="1">
      <alignment horizontal="left" vertical="center" indent="1"/>
    </xf>
    <xf numFmtId="3" fontId="13" fillId="0" borderId="0" xfId="0" applyNumberFormat="1" applyFont="1" applyAlignment="1"/>
    <xf numFmtId="3" fontId="5" fillId="2" borderId="0" xfId="0" applyNumberFormat="1" applyFont="1" applyFill="1" applyAlignment="1">
      <alignment horizontal="left" vertical="center" indent="1"/>
    </xf>
    <xf numFmtId="0" fontId="6" fillId="2" borderId="0" xfId="0" applyFont="1" applyFill="1" applyBorder="1" applyAlignment="1">
      <alignment horizontal="left" vertical="center" indent="1"/>
    </xf>
    <xf numFmtId="3" fontId="13" fillId="0" borderId="0" xfId="0" applyNumberFormat="1" applyFont="1" applyFill="1" applyAlignment="1">
      <alignment vertical="center"/>
    </xf>
    <xf numFmtId="1" fontId="5" fillId="2" borderId="11" xfId="0" applyNumberFormat="1" applyFont="1" applyFill="1" applyBorder="1" applyAlignment="1" applyProtection="1">
      <alignment horizontal="center" vertical="center"/>
      <protection locked="0"/>
    </xf>
    <xf numFmtId="3" fontId="5" fillId="2" borderId="12" xfId="0" applyNumberFormat="1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>
      <alignment horizontal="left" vertical="center" indent="1"/>
    </xf>
    <xf numFmtId="3" fontId="13" fillId="2" borderId="0" xfId="0" applyNumberFormat="1" applyFont="1" applyFill="1" applyBorder="1" applyAlignment="1">
      <alignment horizontal="right" vertical="center" indent="3"/>
    </xf>
    <xf numFmtId="1" fontId="13" fillId="2" borderId="0" xfId="0" applyNumberFormat="1" applyFont="1" applyFill="1" applyBorder="1" applyAlignment="1">
      <alignment horizontal="center" vertical="center"/>
    </xf>
    <xf numFmtId="164" fontId="16" fillId="2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3" fontId="13" fillId="0" borderId="0" xfId="0" applyNumberFormat="1" applyFont="1" applyFill="1" applyBorder="1" applyAlignment="1">
      <alignment horizontal="right" vertical="center" indent="3"/>
    </xf>
    <xf numFmtId="1" fontId="13" fillId="2" borderId="0" xfId="0" applyNumberFormat="1" applyFont="1" applyFill="1" applyBorder="1" applyAlignment="1">
      <alignment horizontal="right" vertical="center" indent="5"/>
    </xf>
    <xf numFmtId="0" fontId="13" fillId="2" borderId="0" xfId="0" applyFont="1" applyFill="1" applyAlignment="1">
      <alignment horizontal="left" vertical="center" wrapText="1"/>
    </xf>
    <xf numFmtId="3" fontId="5" fillId="2" borderId="0" xfId="0" applyNumberFormat="1" applyFont="1" applyFill="1" applyBorder="1" applyAlignment="1" applyProtection="1">
      <alignment horizontal="right" vertical="center" indent="1"/>
      <protection locked="0"/>
    </xf>
    <xf numFmtId="3" fontId="5" fillId="2" borderId="0" xfId="0" applyNumberFormat="1" applyFont="1" applyFill="1" applyBorder="1" applyAlignment="1" applyProtection="1">
      <alignment horizontal="right" indent="1"/>
      <protection locked="0"/>
    </xf>
    <xf numFmtId="0" fontId="0" fillId="0" borderId="0" xfId="0" applyFill="1"/>
    <xf numFmtId="3" fontId="13" fillId="0" borderId="0" xfId="0" applyNumberFormat="1" applyFont="1" applyFill="1" applyAlignment="1"/>
    <xf numFmtId="3" fontId="5" fillId="2" borderId="8" xfId="0" applyNumberFormat="1" applyFont="1" applyFill="1" applyBorder="1" applyAlignment="1" applyProtection="1">
      <alignment horizontal="right" vertical="top" indent="1"/>
      <protection locked="0"/>
    </xf>
    <xf numFmtId="0" fontId="15" fillId="0" borderId="0" xfId="0" applyFont="1" applyAlignment="1">
      <alignment horizontal="right" indent="1"/>
    </xf>
    <xf numFmtId="3" fontId="5" fillId="0" borderId="0" xfId="0" applyNumberFormat="1" applyFont="1" applyBorder="1" applyAlignment="1">
      <alignment horizontal="left" vertical="center" wrapText="1" indent="1"/>
    </xf>
    <xf numFmtId="3" fontId="5" fillId="0" borderId="0" xfId="0" applyNumberFormat="1" applyFont="1" applyBorder="1" applyAlignment="1">
      <alignment horizontal="right" vertical="center" indent="9"/>
    </xf>
    <xf numFmtId="3" fontId="5" fillId="0" borderId="0" xfId="0" applyNumberFormat="1" applyFont="1" applyFill="1" applyBorder="1" applyAlignment="1">
      <alignment horizontal="right" indent="9"/>
    </xf>
    <xf numFmtId="3" fontId="5" fillId="0" borderId="0" xfId="0" applyNumberFormat="1" applyFont="1" applyFill="1" applyBorder="1" applyAlignment="1">
      <alignment horizontal="right" vertical="center" indent="9"/>
    </xf>
    <xf numFmtId="3" fontId="5" fillId="0" borderId="1" xfId="0" applyNumberFormat="1" applyFont="1" applyFill="1" applyBorder="1" applyAlignment="1">
      <alignment horizontal="right" vertical="top" indent="9"/>
    </xf>
    <xf numFmtId="1" fontId="5" fillId="2" borderId="6" xfId="0" applyNumberFormat="1" applyFont="1" applyFill="1" applyBorder="1" applyAlignment="1" applyProtection="1">
      <alignment horizontal="center" wrapText="1"/>
      <protection locked="0"/>
    </xf>
    <xf numFmtId="3" fontId="5" fillId="2" borderId="3" xfId="0" applyNumberFormat="1" applyFont="1" applyFill="1" applyBorder="1" applyAlignment="1" applyProtection="1">
      <alignment horizontal="center"/>
      <protection locked="0"/>
    </xf>
    <xf numFmtId="3" fontId="20" fillId="0" borderId="0" xfId="0" applyNumberFormat="1" applyFont="1" applyAlignment="1">
      <alignment horizontal="left" vertical="center"/>
    </xf>
    <xf numFmtId="0" fontId="19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3" fontId="15" fillId="0" borderId="0" xfId="0" applyNumberFormat="1" applyFont="1" applyAlignment="1">
      <alignment horizontal="left" indent="1"/>
    </xf>
    <xf numFmtId="3" fontId="3" fillId="0" borderId="0" xfId="0" applyNumberFormat="1" applyFont="1" applyAlignment="1">
      <alignment vertical="center"/>
    </xf>
    <xf numFmtId="0" fontId="0" fillId="0" borderId="0" xfId="0" applyAlignment="1">
      <alignment horizontal="left" indent="1"/>
    </xf>
    <xf numFmtId="3" fontId="3" fillId="0" borderId="0" xfId="0" applyNumberFormat="1" applyFont="1" applyAlignment="1">
      <alignment horizontal="left" vertical="center" indent="1"/>
    </xf>
    <xf numFmtId="3" fontId="3" fillId="0" borderId="0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right" vertical="center" wrapText="1" indent="1"/>
    </xf>
    <xf numFmtId="3" fontId="15" fillId="0" borderId="0" xfId="0" applyNumberFormat="1" applyFont="1" applyFill="1" applyAlignment="1">
      <alignment horizontal="left" indent="1"/>
    </xf>
    <xf numFmtId="0" fontId="0" fillId="0" borderId="0" xfId="0" applyFill="1" applyAlignment="1">
      <alignment horizontal="left" vertical="center" indent="1"/>
    </xf>
    <xf numFmtId="0" fontId="7" fillId="0" borderId="0" xfId="0" applyFont="1"/>
    <xf numFmtId="0" fontId="3" fillId="0" borderId="0" xfId="0" applyFont="1"/>
    <xf numFmtId="3" fontId="15" fillId="2" borderId="11" xfId="0" applyNumberFormat="1" applyFont="1" applyFill="1" applyBorder="1" applyAlignment="1">
      <alignment horizontal="center" vertical="center" wrapText="1"/>
    </xf>
    <xf numFmtId="3" fontId="15" fillId="2" borderId="12" xfId="0" applyNumberFormat="1" applyFont="1" applyFill="1" applyBorder="1" applyAlignment="1">
      <alignment horizontal="center" vertical="center" wrapText="1"/>
    </xf>
    <xf numFmtId="3" fontId="3" fillId="0" borderId="0" xfId="0" applyNumberFormat="1" applyFont="1"/>
    <xf numFmtId="3" fontId="14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 indent="1"/>
    </xf>
    <xf numFmtId="0" fontId="8" fillId="0" borderId="0" xfId="0" applyFont="1" applyFill="1" applyAlignment="1">
      <alignment horizontal="left" vertical="top" indent="1"/>
    </xf>
    <xf numFmtId="3" fontId="15" fillId="0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top"/>
    </xf>
    <xf numFmtId="0" fontId="16" fillId="0" borderId="0" xfId="0" applyFont="1" applyFill="1" applyAlignment="1">
      <alignment horizontal="left" vertical="center"/>
    </xf>
    <xf numFmtId="0" fontId="8" fillId="0" borderId="0" xfId="2" applyFont="1" applyFill="1" applyAlignment="1">
      <alignment horizontal="left" vertical="top"/>
    </xf>
    <xf numFmtId="0" fontId="3" fillId="0" borderId="0" xfId="0" applyFont="1" applyFill="1" applyAlignment="1">
      <alignment horizontal="left" vertical="center" indent="1"/>
    </xf>
    <xf numFmtId="3" fontId="16" fillId="0" borderId="0" xfId="2" applyNumberFormat="1" applyFont="1" applyFill="1" applyBorder="1" applyAlignment="1">
      <alignment horizontal="left" vertical="top" wrapText="1"/>
    </xf>
    <xf numFmtId="0" fontId="16" fillId="0" borderId="0" xfId="2" applyFont="1" applyFill="1" applyBorder="1" applyAlignment="1">
      <alignment horizontal="left" vertical="top" wrapText="1"/>
    </xf>
    <xf numFmtId="0" fontId="16" fillId="0" borderId="0" xfId="0" applyFont="1" applyFill="1" applyAlignment="1">
      <alignment horizontal="left" vertical="top" indent="1"/>
    </xf>
    <xf numFmtId="0" fontId="16" fillId="0" borderId="0" xfId="0" applyFont="1" applyFill="1" applyAlignment="1">
      <alignment horizontal="left" vertical="top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indent="1"/>
    </xf>
    <xf numFmtId="0" fontId="3" fillId="0" borderId="0" xfId="0" applyFont="1" applyFill="1" applyAlignment="1">
      <alignment horizontal="left" vertical="center" wrapText="1"/>
    </xf>
    <xf numFmtId="3" fontId="5" fillId="0" borderId="0" xfId="0" applyNumberFormat="1" applyFont="1" applyFill="1" applyBorder="1" applyAlignment="1">
      <alignment horizontal="right" indent="1"/>
    </xf>
    <xf numFmtId="3" fontId="5" fillId="0" borderId="0" xfId="0" applyNumberFormat="1" applyFont="1" applyFill="1" applyBorder="1" applyAlignment="1">
      <alignment horizontal="right" vertical="center" indent="1"/>
    </xf>
    <xf numFmtId="3" fontId="5" fillId="0" borderId="8" xfId="0" applyNumberFormat="1" applyFont="1" applyFill="1" applyBorder="1" applyAlignment="1">
      <alignment horizontal="right" vertical="top" indent="1"/>
    </xf>
    <xf numFmtId="3" fontId="5" fillId="2" borderId="15" xfId="0" applyNumberFormat="1" applyFont="1" applyFill="1" applyBorder="1" applyAlignment="1" applyProtection="1">
      <alignment horizontal="right" vertical="center" indent="2"/>
      <protection locked="0"/>
    </xf>
    <xf numFmtId="3" fontId="5" fillId="2" borderId="5" xfId="0" applyNumberFormat="1" applyFont="1" applyFill="1" applyBorder="1" applyAlignment="1" applyProtection="1">
      <alignment horizontal="right" indent="2"/>
      <protection locked="0"/>
    </xf>
    <xf numFmtId="3" fontId="5" fillId="2" borderId="5" xfId="0" applyNumberFormat="1" applyFont="1" applyFill="1" applyBorder="1" applyAlignment="1" applyProtection="1">
      <alignment horizontal="right" vertical="center" indent="2"/>
      <protection locked="0"/>
    </xf>
    <xf numFmtId="3" fontId="5" fillId="2" borderId="10" xfId="0" applyNumberFormat="1" applyFont="1" applyFill="1" applyBorder="1" applyAlignment="1" applyProtection="1">
      <alignment horizontal="right" vertical="top" indent="2"/>
      <protection locked="0"/>
    </xf>
    <xf numFmtId="1" fontId="5" fillId="0" borderId="8" xfId="0" applyNumberFormat="1" applyFont="1" applyFill="1" applyBorder="1" applyAlignment="1" applyProtection="1">
      <alignment horizontal="center" vertical="center" wrapText="1"/>
      <protection locked="0"/>
    </xf>
    <xf numFmtId="1" fontId="5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4" fillId="0" borderId="0" xfId="0" applyNumberFormat="1" applyFont="1" applyFill="1" applyBorder="1" applyAlignment="1">
      <alignment horizontal="center" vertical="center"/>
    </xf>
    <xf numFmtId="3" fontId="5" fillId="2" borderId="5" xfId="0" applyNumberFormat="1" applyFont="1" applyFill="1" applyBorder="1" applyAlignment="1" applyProtection="1">
      <alignment horizontal="left" vertical="center" indent="1"/>
      <protection locked="0"/>
    </xf>
    <xf numFmtId="3" fontId="5" fillId="2" borderId="5" xfId="0" applyNumberFormat="1" applyFont="1" applyFill="1" applyBorder="1" applyAlignment="1" applyProtection="1">
      <alignment horizontal="left" indent="1"/>
      <protection locked="0"/>
    </xf>
    <xf numFmtId="3" fontId="5" fillId="2" borderId="10" xfId="0" applyNumberFormat="1" applyFont="1" applyFill="1" applyBorder="1" applyAlignment="1" applyProtection="1">
      <alignment horizontal="left" vertical="top" indent="1"/>
      <protection locked="0"/>
    </xf>
    <xf numFmtId="3" fontId="5" fillId="2" borderId="0" xfId="0" applyNumberFormat="1" applyFont="1" applyFill="1" applyBorder="1" applyAlignment="1" applyProtection="1">
      <alignment horizontal="right" vertical="center" indent="2"/>
    </xf>
    <xf numFmtId="3" fontId="5" fillId="2" borderId="0" xfId="0" applyNumberFormat="1" applyFont="1" applyFill="1" applyBorder="1" applyAlignment="1" applyProtection="1">
      <alignment horizontal="right" indent="2"/>
    </xf>
    <xf numFmtId="3" fontId="5" fillId="2" borderId="9" xfId="0" applyNumberFormat="1" applyFont="1" applyFill="1" applyBorder="1" applyAlignment="1" applyProtection="1">
      <alignment horizontal="right" vertical="top" indent="2"/>
    </xf>
    <xf numFmtId="1" fontId="3" fillId="0" borderId="0" xfId="0" applyNumberFormat="1" applyFont="1"/>
    <xf numFmtId="0" fontId="15" fillId="0" borderId="2" xfId="0" applyFont="1" applyBorder="1" applyAlignment="1">
      <alignment horizontal="left" vertical="center" wrapText="1" indent="1"/>
    </xf>
    <xf numFmtId="0" fontId="15" fillId="0" borderId="2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indent="1"/>
    </xf>
    <xf numFmtId="3" fontId="15" fillId="0" borderId="0" xfId="0" applyNumberFormat="1" applyFont="1" applyFill="1" applyBorder="1" applyAlignment="1">
      <alignment horizontal="right" vertical="center" wrapText="1" indent="5"/>
    </xf>
    <xf numFmtId="3" fontId="15" fillId="0" borderId="0" xfId="0" applyNumberFormat="1" applyFont="1" applyAlignment="1">
      <alignment horizontal="right" vertical="center" indent="5"/>
    </xf>
    <xf numFmtId="165" fontId="15" fillId="0" borderId="0" xfId="0" applyNumberFormat="1" applyFont="1" applyFill="1" applyBorder="1" applyAlignment="1">
      <alignment horizontal="right" vertical="center" indent="8"/>
    </xf>
    <xf numFmtId="3" fontId="5" fillId="0" borderId="0" xfId="0" applyNumberFormat="1" applyFont="1" applyBorder="1" applyAlignment="1">
      <alignment horizontal="left" vertical="top" indent="1"/>
    </xf>
    <xf numFmtId="3" fontId="5" fillId="2" borderId="0" xfId="0" applyNumberFormat="1" applyFont="1" applyFill="1" applyBorder="1" applyAlignment="1" applyProtection="1">
      <alignment horizontal="right" vertical="center" indent="3"/>
      <protection locked="0"/>
    </xf>
    <xf numFmtId="3" fontId="0" fillId="0" borderId="0" xfId="0" applyNumberFormat="1"/>
    <xf numFmtId="3" fontId="24" fillId="0" borderId="0" xfId="0" applyNumberFormat="1" applyFont="1" applyAlignment="1">
      <alignment horizontal="right" vertical="center" wrapText="1" indent="1"/>
    </xf>
    <xf numFmtId="0" fontId="5" fillId="0" borderId="0" xfId="0" applyFont="1" applyAlignment="1">
      <alignment horizontal="left" vertical="top" indent="1"/>
    </xf>
    <xf numFmtId="0" fontId="19" fillId="0" borderId="0" xfId="0" applyFont="1"/>
    <xf numFmtId="3" fontId="16" fillId="0" borderId="16" xfId="0" applyNumberFormat="1" applyFont="1" applyFill="1" applyBorder="1" applyAlignment="1">
      <alignment horizontal="left" vertical="center" indent="1"/>
    </xf>
    <xf numFmtId="3" fontId="16" fillId="0" borderId="16" xfId="0" applyNumberFormat="1" applyFont="1" applyFill="1" applyBorder="1" applyAlignment="1">
      <alignment horizontal="right" vertical="center" indent="9"/>
    </xf>
    <xf numFmtId="3" fontId="16" fillId="0" borderId="17" xfId="0" applyNumberFormat="1" applyFont="1" applyFill="1" applyBorder="1" applyAlignment="1">
      <alignment horizontal="left" vertical="center" indent="1"/>
    </xf>
    <xf numFmtId="3" fontId="16" fillId="0" borderId="17" xfId="0" applyNumberFormat="1" applyFont="1" applyFill="1" applyBorder="1" applyAlignment="1">
      <alignment horizontal="right" vertical="center" indent="9"/>
    </xf>
    <xf numFmtId="3" fontId="16" fillId="0" borderId="18" xfId="0" applyNumberFormat="1" applyFont="1" applyFill="1" applyBorder="1" applyAlignment="1">
      <alignment horizontal="left" vertical="center" indent="1"/>
    </xf>
    <xf numFmtId="3" fontId="16" fillId="0" borderId="18" xfId="0" applyNumberFormat="1" applyFont="1" applyFill="1" applyBorder="1" applyAlignment="1">
      <alignment horizontal="right" vertical="center" indent="9"/>
    </xf>
    <xf numFmtId="3" fontId="16" fillId="0" borderId="16" xfId="0" applyNumberFormat="1" applyFont="1" applyFill="1" applyBorder="1" applyAlignment="1">
      <alignment horizontal="left" vertical="center" indent="2"/>
    </xf>
    <xf numFmtId="3" fontId="16" fillId="0" borderId="16" xfId="0" applyNumberFormat="1" applyFont="1" applyFill="1" applyBorder="1" applyAlignment="1">
      <alignment horizontal="right" vertical="center" indent="3"/>
    </xf>
    <xf numFmtId="165" fontId="16" fillId="0" borderId="16" xfId="0" applyNumberFormat="1" applyFont="1" applyFill="1" applyBorder="1" applyAlignment="1">
      <alignment horizontal="right" vertical="center" indent="4"/>
    </xf>
    <xf numFmtId="3" fontId="16" fillId="0" borderId="17" xfId="0" applyNumberFormat="1" applyFont="1" applyFill="1" applyBorder="1" applyAlignment="1">
      <alignment horizontal="left" vertical="center" indent="2"/>
    </xf>
    <xf numFmtId="3" fontId="16" fillId="0" borderId="17" xfId="0" applyNumberFormat="1" applyFont="1" applyFill="1" applyBorder="1" applyAlignment="1">
      <alignment horizontal="right" vertical="center" indent="3"/>
    </xf>
    <xf numFmtId="165" fontId="16" fillId="0" borderId="17" xfId="0" applyNumberFormat="1" applyFont="1" applyFill="1" applyBorder="1" applyAlignment="1">
      <alignment horizontal="right" vertical="center" indent="4"/>
    </xf>
    <xf numFmtId="3" fontId="16" fillId="0" borderId="19" xfId="0" applyNumberFormat="1" applyFont="1" applyFill="1" applyBorder="1" applyAlignment="1">
      <alignment horizontal="left" vertical="center" indent="2"/>
    </xf>
    <xf numFmtId="3" fontId="16" fillId="0" borderId="19" xfId="0" applyNumberFormat="1" applyFont="1" applyFill="1" applyBorder="1" applyAlignment="1">
      <alignment horizontal="right" vertical="center" indent="3"/>
    </xf>
    <xf numFmtId="165" fontId="16" fillId="0" borderId="19" xfId="0" applyNumberFormat="1" applyFont="1" applyFill="1" applyBorder="1" applyAlignment="1">
      <alignment horizontal="right" vertical="center" indent="4"/>
    </xf>
    <xf numFmtId="0" fontId="3" fillId="0" borderId="20" xfId="0" applyFont="1" applyFill="1" applyBorder="1" applyAlignment="1">
      <alignment horizontal="center" vertical="center"/>
    </xf>
    <xf numFmtId="3" fontId="13" fillId="0" borderId="21" xfId="0" applyNumberFormat="1" applyFont="1" applyFill="1" applyBorder="1" applyAlignment="1">
      <alignment horizontal="right" vertical="center" indent="4"/>
    </xf>
    <xf numFmtId="3" fontId="13" fillId="0" borderId="20" xfId="0" applyNumberFormat="1" applyFont="1" applyFill="1" applyBorder="1" applyAlignment="1">
      <alignment horizontal="right" vertical="center" indent="4"/>
    </xf>
    <xf numFmtId="164" fontId="16" fillId="0" borderId="21" xfId="0" applyNumberFormat="1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3" fontId="13" fillId="0" borderId="22" xfId="0" applyNumberFormat="1" applyFont="1" applyFill="1" applyBorder="1" applyAlignment="1">
      <alignment horizontal="right" vertical="center" indent="4"/>
    </xf>
    <xf numFmtId="3" fontId="13" fillId="0" borderId="17" xfId="0" applyNumberFormat="1" applyFont="1" applyFill="1" applyBorder="1" applyAlignment="1">
      <alignment horizontal="right" vertical="center" indent="4"/>
    </xf>
    <xf numFmtId="164" fontId="16" fillId="0" borderId="22" xfId="0" applyNumberFormat="1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3" fontId="13" fillId="0" borderId="23" xfId="0" applyNumberFormat="1" applyFont="1" applyFill="1" applyBorder="1" applyAlignment="1">
      <alignment horizontal="right" vertical="center" indent="4"/>
    </xf>
    <xf numFmtId="3" fontId="13" fillId="0" borderId="19" xfId="0" applyNumberFormat="1" applyFont="1" applyFill="1" applyBorder="1" applyAlignment="1">
      <alignment horizontal="right" vertical="center" indent="4"/>
    </xf>
    <xf numFmtId="164" fontId="16" fillId="0" borderId="23" xfId="0" applyNumberFormat="1" applyFont="1" applyFill="1" applyBorder="1" applyAlignment="1">
      <alignment horizontal="center" vertical="center"/>
    </xf>
    <xf numFmtId="3" fontId="16" fillId="0" borderId="24" xfId="0" applyNumberFormat="1" applyFont="1" applyFill="1" applyBorder="1" applyAlignment="1" applyProtection="1">
      <alignment horizontal="left" vertical="center" indent="1"/>
      <protection locked="0"/>
    </xf>
    <xf numFmtId="3" fontId="16" fillId="0" borderId="16" xfId="0" applyNumberFormat="1" applyFont="1" applyFill="1" applyBorder="1" applyAlignment="1" applyProtection="1">
      <alignment horizontal="right" vertical="center" indent="1"/>
      <protection locked="0"/>
    </xf>
    <xf numFmtId="3" fontId="16" fillId="0" borderId="24" xfId="0" applyNumberFormat="1" applyFont="1" applyFill="1" applyBorder="1" applyAlignment="1" applyProtection="1">
      <alignment horizontal="right" vertical="center" indent="2"/>
      <protection locked="0"/>
    </xf>
    <xf numFmtId="3" fontId="5" fillId="0" borderId="16" xfId="0" applyNumberFormat="1" applyFont="1" applyFill="1" applyBorder="1" applyAlignment="1" applyProtection="1">
      <alignment horizontal="right" vertical="center" indent="2"/>
    </xf>
    <xf numFmtId="3" fontId="16" fillId="0" borderId="25" xfId="0" applyNumberFormat="1" applyFont="1" applyFill="1" applyBorder="1" applyAlignment="1" applyProtection="1">
      <alignment horizontal="left" vertical="center" indent="1"/>
      <protection locked="0"/>
    </xf>
    <xf numFmtId="3" fontId="16" fillId="0" borderId="17" xfId="0" applyNumberFormat="1" applyFont="1" applyFill="1" applyBorder="1" applyAlignment="1" applyProtection="1">
      <alignment horizontal="right" vertical="center" indent="1"/>
      <protection locked="0"/>
    </xf>
    <xf numFmtId="3" fontId="16" fillId="0" borderId="25" xfId="0" applyNumberFormat="1" applyFont="1" applyFill="1" applyBorder="1" applyAlignment="1" applyProtection="1">
      <alignment horizontal="right" vertical="center" indent="2"/>
      <protection locked="0"/>
    </xf>
    <xf numFmtId="3" fontId="5" fillId="0" borderId="17" xfId="0" applyNumberFormat="1" applyFont="1" applyFill="1" applyBorder="1" applyAlignment="1" applyProtection="1">
      <alignment horizontal="right" vertical="center" indent="2"/>
    </xf>
    <xf numFmtId="3" fontId="16" fillId="0" borderId="26" xfId="0" applyNumberFormat="1" applyFont="1" applyFill="1" applyBorder="1" applyAlignment="1" applyProtection="1">
      <alignment horizontal="left" vertical="center" indent="1"/>
      <protection locked="0"/>
    </xf>
    <xf numFmtId="3" fontId="16" fillId="0" borderId="18" xfId="0" applyNumberFormat="1" applyFont="1" applyFill="1" applyBorder="1" applyAlignment="1" applyProtection="1">
      <alignment horizontal="right" vertical="center" indent="1"/>
      <protection locked="0"/>
    </xf>
    <xf numFmtId="3" fontId="16" fillId="0" borderId="26" xfId="0" applyNumberFormat="1" applyFont="1" applyFill="1" applyBorder="1" applyAlignment="1" applyProtection="1">
      <alignment horizontal="right" vertical="center" indent="2"/>
      <protection locked="0"/>
    </xf>
    <xf numFmtId="3" fontId="5" fillId="0" borderId="18" xfId="0" applyNumberFormat="1" applyFont="1" applyFill="1" applyBorder="1" applyAlignment="1" applyProtection="1">
      <alignment horizontal="right" vertical="center" indent="2"/>
    </xf>
    <xf numFmtId="0" fontId="2" fillId="0" borderId="16" xfId="0" applyFont="1" applyFill="1" applyBorder="1" applyAlignment="1">
      <alignment horizontal="left" vertical="center" indent="2"/>
    </xf>
    <xf numFmtId="3" fontId="2" fillId="0" borderId="16" xfId="0" applyNumberFormat="1" applyFont="1" applyFill="1" applyBorder="1" applyAlignment="1">
      <alignment horizontal="right" vertical="center" indent="5"/>
    </xf>
    <xf numFmtId="165" fontId="2" fillId="0" borderId="16" xfId="0" applyNumberFormat="1" applyFont="1" applyFill="1" applyBorder="1" applyAlignment="1">
      <alignment horizontal="right" vertical="center" indent="8"/>
    </xf>
    <xf numFmtId="0" fontId="16" fillId="0" borderId="17" xfId="0" applyFont="1" applyFill="1" applyBorder="1" applyAlignment="1">
      <alignment horizontal="left" vertical="center" indent="2"/>
    </xf>
    <xf numFmtId="3" fontId="16" fillId="0" borderId="17" xfId="0" applyNumberFormat="1" applyFont="1" applyFill="1" applyBorder="1" applyAlignment="1">
      <alignment horizontal="right" vertical="center" indent="5"/>
    </xf>
    <xf numFmtId="165" fontId="16" fillId="0" borderId="17" xfId="0" applyNumberFormat="1" applyFont="1" applyFill="1" applyBorder="1" applyAlignment="1">
      <alignment horizontal="right" vertical="center" indent="8"/>
    </xf>
    <xf numFmtId="0" fontId="2" fillId="0" borderId="17" xfId="0" applyFont="1" applyFill="1" applyBorder="1" applyAlignment="1">
      <alignment horizontal="left" vertical="center" indent="2"/>
    </xf>
    <xf numFmtId="3" fontId="2" fillId="0" borderId="17" xfId="0" applyNumberFormat="1" applyFont="1" applyFill="1" applyBorder="1" applyAlignment="1">
      <alignment horizontal="right" vertical="center" indent="5"/>
    </xf>
    <xf numFmtId="165" fontId="2" fillId="0" borderId="17" xfId="0" applyNumberFormat="1" applyFont="1" applyFill="1" applyBorder="1" applyAlignment="1">
      <alignment horizontal="right" vertical="center" indent="8"/>
    </xf>
    <xf numFmtId="0" fontId="1" fillId="0" borderId="17" xfId="0" applyFont="1" applyFill="1" applyBorder="1" applyAlignment="1">
      <alignment horizontal="left" vertical="center" indent="2"/>
    </xf>
    <xf numFmtId="0" fontId="8" fillId="0" borderId="19" xfId="0" applyFont="1" applyFill="1" applyBorder="1" applyAlignment="1">
      <alignment horizontal="left" vertical="center" indent="2"/>
    </xf>
    <xf numFmtId="3" fontId="8" fillId="0" borderId="19" xfId="0" applyNumberFormat="1" applyFont="1" applyFill="1" applyBorder="1" applyAlignment="1">
      <alignment horizontal="right" vertical="center" indent="5"/>
    </xf>
    <xf numFmtId="165" fontId="8" fillId="0" borderId="19" xfId="0" applyNumberFormat="1" applyFont="1" applyFill="1" applyBorder="1" applyAlignment="1">
      <alignment horizontal="right" vertical="center" indent="8"/>
    </xf>
    <xf numFmtId="0" fontId="3" fillId="0" borderId="18" xfId="0" applyFont="1" applyFill="1" applyBorder="1" applyAlignment="1">
      <alignment horizontal="center" vertical="center"/>
    </xf>
    <xf numFmtId="3" fontId="13" fillId="0" borderId="27" xfId="0" applyNumberFormat="1" applyFont="1" applyFill="1" applyBorder="1" applyAlignment="1">
      <alignment horizontal="right" vertical="center" indent="4"/>
    </xf>
    <xf numFmtId="3" fontId="13" fillId="0" borderId="18" xfId="0" applyNumberFormat="1" applyFont="1" applyFill="1" applyBorder="1" applyAlignment="1">
      <alignment horizontal="right" vertical="center" indent="4"/>
    </xf>
    <xf numFmtId="164" fontId="16" fillId="0" borderId="27" xfId="0" applyNumberFormat="1" applyFont="1" applyFill="1" applyBorder="1" applyAlignment="1">
      <alignment horizontal="center" vertical="center"/>
    </xf>
    <xf numFmtId="3" fontId="5" fillId="2" borderId="0" xfId="0" applyNumberFormat="1" applyFont="1" applyFill="1" applyAlignment="1" applyProtection="1">
      <alignment horizontal="right" vertical="center" indent="1"/>
      <protection locked="0"/>
    </xf>
    <xf numFmtId="3" fontId="0" fillId="2" borderId="0" xfId="0" applyNumberFormat="1" applyFill="1" applyAlignment="1">
      <alignment vertical="center"/>
    </xf>
    <xf numFmtId="0" fontId="0" fillId="0" borderId="0" xfId="0" applyAlignment="1">
      <alignment vertical="center"/>
    </xf>
    <xf numFmtId="3" fontId="13" fillId="0" borderId="21" xfId="0" applyNumberFormat="1" applyFont="1" applyFill="1" applyBorder="1" applyAlignment="1">
      <alignment horizontal="center" vertical="center"/>
    </xf>
    <xf numFmtId="3" fontId="13" fillId="0" borderId="20" xfId="0" applyNumberFormat="1" applyFont="1" applyFill="1" applyBorder="1" applyAlignment="1">
      <alignment horizontal="center" vertical="center"/>
    </xf>
    <xf numFmtId="3" fontId="13" fillId="0" borderId="22" xfId="0" applyNumberFormat="1" applyFont="1" applyFill="1" applyBorder="1" applyAlignment="1">
      <alignment horizontal="center" vertical="center"/>
    </xf>
    <xf numFmtId="3" fontId="13" fillId="0" borderId="17" xfId="0" applyNumberFormat="1" applyFont="1" applyFill="1" applyBorder="1" applyAlignment="1">
      <alignment horizontal="center" vertical="center"/>
    </xf>
    <xf numFmtId="3" fontId="13" fillId="0" borderId="27" xfId="0" applyNumberFormat="1" applyFont="1" applyFill="1" applyBorder="1" applyAlignment="1">
      <alignment horizontal="center" vertical="center"/>
    </xf>
    <xf numFmtId="3" fontId="13" fillId="0" borderId="18" xfId="0" applyNumberFormat="1" applyFont="1" applyFill="1" applyBorder="1" applyAlignment="1">
      <alignment horizontal="center" vertical="center"/>
    </xf>
    <xf numFmtId="3" fontId="13" fillId="0" borderId="23" xfId="0" applyNumberFormat="1" applyFont="1" applyFill="1" applyBorder="1" applyAlignment="1">
      <alignment horizontal="center" vertical="center"/>
    </xf>
    <xf numFmtId="3" fontId="13" fillId="0" borderId="19" xfId="0" applyNumberFormat="1" applyFont="1" applyFill="1" applyBorder="1" applyAlignment="1">
      <alignment horizontal="center" vertical="center"/>
    </xf>
    <xf numFmtId="3" fontId="5" fillId="2" borderId="28" xfId="0" applyNumberFormat="1" applyFont="1" applyFill="1" applyBorder="1" applyAlignment="1" applyProtection="1">
      <alignment horizontal="right" vertical="center" indent="2"/>
      <protection locked="0"/>
    </xf>
    <xf numFmtId="0" fontId="16" fillId="0" borderId="0" xfId="2" applyFill="1" applyAlignment="1">
      <alignment horizontal="left" vertical="center" wrapText="1"/>
    </xf>
    <xf numFmtId="3" fontId="16" fillId="2" borderId="0" xfId="0" applyNumberFormat="1" applyFont="1" applyFill="1" applyBorder="1" applyAlignment="1" applyProtection="1">
      <alignment horizontal="right" vertical="center" indent="2"/>
      <protection locked="0"/>
    </xf>
    <xf numFmtId="3" fontId="5" fillId="2" borderId="8" xfId="0" applyNumberFormat="1" applyFont="1" applyFill="1" applyBorder="1" applyAlignment="1" applyProtection="1">
      <alignment horizontal="right" vertical="top" indent="2"/>
    </xf>
    <xf numFmtId="3" fontId="16" fillId="0" borderId="0" xfId="0" applyNumberFormat="1" applyFont="1" applyAlignment="1">
      <alignment horizontal="right" vertical="center" indent="1"/>
    </xf>
    <xf numFmtId="0" fontId="2" fillId="0" borderId="11" xfId="0" applyFont="1" applyFill="1" applyBorder="1" applyAlignment="1">
      <alignment horizontal="left" vertical="center" wrapText="1" indent="1"/>
    </xf>
    <xf numFmtId="0" fontId="7" fillId="0" borderId="12" xfId="0" applyFont="1" applyBorder="1" applyAlignment="1">
      <alignment horizontal="left" vertical="center" wrapText="1" indent="1"/>
    </xf>
    <xf numFmtId="0" fontId="7" fillId="0" borderId="14" xfId="0" applyFont="1" applyBorder="1" applyAlignment="1">
      <alignment horizontal="left" vertical="center" wrapText="1" indent="1"/>
    </xf>
    <xf numFmtId="3" fontId="16" fillId="0" borderId="0" xfId="2" quotePrefix="1" applyNumberFormat="1" applyFill="1" applyAlignment="1">
      <alignment horizontal="left" vertical="top" wrapText="1" indent="1"/>
    </xf>
    <xf numFmtId="0" fontId="16" fillId="0" borderId="0" xfId="2" applyAlignment="1">
      <alignment horizontal="left" vertical="top" wrapText="1" indent="1"/>
    </xf>
    <xf numFmtId="3" fontId="16" fillId="0" borderId="0" xfId="2" quotePrefix="1" applyNumberFormat="1" applyFill="1" applyAlignment="1">
      <alignment horizontal="left" vertical="center" wrapText="1"/>
    </xf>
    <xf numFmtId="3" fontId="16" fillId="0" borderId="0" xfId="0" quotePrefix="1" applyNumberFormat="1" applyFont="1" applyAlignment="1">
      <alignment vertical="center"/>
    </xf>
    <xf numFmtId="0" fontId="19" fillId="0" borderId="0" xfId="0" applyFont="1" applyAlignment="1">
      <alignment vertical="center"/>
    </xf>
    <xf numFmtId="0" fontId="16" fillId="0" borderId="0" xfId="2" applyFill="1" applyAlignment="1">
      <alignment horizontal="left" vertical="center" wrapText="1"/>
    </xf>
    <xf numFmtId="3" fontId="5" fillId="0" borderId="0" xfId="0" applyNumberFormat="1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3" fontId="9" fillId="0" borderId="0" xfId="0" applyNumberFormat="1" applyFont="1" applyFill="1" applyAlignment="1">
      <alignment horizontal="left" wrapText="1"/>
    </xf>
    <xf numFmtId="0" fontId="23" fillId="0" borderId="0" xfId="0" applyFont="1" applyFill="1" applyAlignment="1">
      <alignment horizontal="left" wrapText="1"/>
    </xf>
    <xf numFmtId="0" fontId="23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5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3" fontId="9" fillId="0" borderId="0" xfId="0" applyNumberFormat="1" applyFont="1" applyAlignment="1">
      <alignment horizontal="left" vertical="center" wrapText="1" indent="1"/>
    </xf>
    <xf numFmtId="0" fontId="9" fillId="0" borderId="0" xfId="0" applyFont="1" applyAlignment="1">
      <alignment horizontal="left" vertical="center" wrapText="1" indent="1"/>
    </xf>
    <xf numFmtId="0" fontId="3" fillId="0" borderId="0" xfId="0" applyFont="1" applyBorder="1" applyAlignment="1">
      <alignment horizontal="left" vertical="top" wrapText="1"/>
    </xf>
    <xf numFmtId="0" fontId="0" fillId="0" borderId="0" xfId="0" applyAlignment="1">
      <alignment vertical="top"/>
    </xf>
    <xf numFmtId="3" fontId="17" fillId="0" borderId="1" xfId="0" applyNumberFormat="1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16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3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3" fontId="9" fillId="2" borderId="0" xfId="0" applyNumberFormat="1" applyFont="1" applyFill="1" applyAlignment="1">
      <alignment horizontal="left" vertical="center" wrapText="1" indent="1"/>
    </xf>
    <xf numFmtId="0" fontId="12" fillId="0" borderId="0" xfId="0" applyFont="1" applyAlignment="1">
      <alignment horizontal="left" vertical="center" wrapText="1"/>
    </xf>
    <xf numFmtId="3" fontId="15" fillId="2" borderId="3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3" fontId="5" fillId="2" borderId="6" xfId="0" applyNumberFormat="1" applyFont="1" applyFill="1" applyBorder="1" applyAlignment="1" applyProtection="1">
      <alignment horizontal="center" vertical="center" wrapText="1"/>
      <protection locked="0"/>
    </xf>
    <xf numFmtId="3" fontId="5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>
      <alignment vertical="top" wrapText="1"/>
    </xf>
    <xf numFmtId="0" fontId="15" fillId="0" borderId="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 wrapText="1" indent="1"/>
    </xf>
    <xf numFmtId="0" fontId="15" fillId="0" borderId="4" xfId="0" applyFont="1" applyBorder="1" applyAlignment="1">
      <alignment horizontal="center" vertical="center"/>
    </xf>
    <xf numFmtId="3" fontId="5" fillId="2" borderId="13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10" xfId="0" applyBorder="1" applyAlignment="1">
      <alignment horizontal="left" vertical="center" wrapText="1" indent="1"/>
    </xf>
    <xf numFmtId="0" fontId="3" fillId="0" borderId="0" xfId="0" applyFont="1" applyAlignment="1">
      <alignment wrapText="1"/>
    </xf>
    <xf numFmtId="3" fontId="9" fillId="0" borderId="0" xfId="0" applyNumberFormat="1" applyFont="1" applyFill="1" applyAlignment="1">
      <alignment horizontal="left" vertical="center" wrapText="1"/>
    </xf>
    <xf numFmtId="0" fontId="12" fillId="0" borderId="0" xfId="0" applyFont="1" applyFill="1" applyAlignment="1">
      <alignment horizontal="left" vertical="center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Alignment="1">
      <alignment vertical="top" wrapText="1"/>
    </xf>
    <xf numFmtId="3" fontId="17" fillId="0" borderId="0" xfId="0" applyNumberFormat="1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3" fontId="17" fillId="0" borderId="0" xfId="0" applyNumberFormat="1" applyFont="1" applyFill="1" applyAlignment="1">
      <alignment horizontal="left" vertical="center" wrapText="1"/>
    </xf>
    <xf numFmtId="0" fontId="22" fillId="0" borderId="0" xfId="0" applyFont="1" applyFill="1" applyAlignment="1">
      <alignment horizontal="left" vertical="center" wrapText="1"/>
    </xf>
    <xf numFmtId="3" fontId="2" fillId="0" borderId="0" xfId="0" applyNumberFormat="1" applyFont="1" applyAlignment="1">
      <alignment horizontal="left" vertical="top" wrapText="1"/>
    </xf>
    <xf numFmtId="3" fontId="1" fillId="0" borderId="0" xfId="0" applyNumberFormat="1" applyFont="1" applyAlignment="1">
      <alignment horizontal="left" vertical="top" wrapText="1"/>
    </xf>
  </cellXfs>
  <cellStyles count="3">
    <cellStyle name="Hyperlink" xfId="2" builtinId="8" customBuiltin="1"/>
    <cellStyle name="Normal" xfId="0" builtinId="0"/>
    <cellStyle name="Normal 5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2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'Quadro 4.2'!$B$6:$B$19</c:f>
              <c:strCache>
                <c:ptCount val="14"/>
                <c:pt idx="0">
                  <c:v>Suíça</c:v>
                </c:pt>
                <c:pt idx="1">
                  <c:v>França</c:v>
                </c:pt>
                <c:pt idx="2">
                  <c:v>Reino Unido</c:v>
                </c:pt>
                <c:pt idx="3">
                  <c:v>Angola</c:v>
                </c:pt>
                <c:pt idx="4">
                  <c:v>EUA</c:v>
                </c:pt>
                <c:pt idx="5">
                  <c:v>Alemanha</c:v>
                </c:pt>
                <c:pt idx="6">
                  <c:v>Espanha</c:v>
                </c:pt>
                <c:pt idx="7">
                  <c:v>Luxemburgo</c:v>
                </c:pt>
                <c:pt idx="8">
                  <c:v>Bélgica</c:v>
                </c:pt>
                <c:pt idx="9">
                  <c:v>Países Baixos</c:v>
                </c:pt>
                <c:pt idx="10">
                  <c:v>África do Sul</c:v>
                </c:pt>
                <c:pt idx="11">
                  <c:v>Canadá</c:v>
                </c:pt>
                <c:pt idx="12">
                  <c:v>Brasil</c:v>
                </c:pt>
                <c:pt idx="13">
                  <c:v>Suécia</c:v>
                </c:pt>
              </c:strCache>
            </c:strRef>
          </c:cat>
          <c:val>
            <c:numRef>
              <c:f>'Quadro 4.2'!$C$6:$C$19</c:f>
              <c:numCache>
                <c:formatCode>#,##0</c:formatCode>
                <c:ptCount val="14"/>
                <c:pt idx="0">
                  <c:v>1051260</c:v>
                </c:pt>
                <c:pt idx="1">
                  <c:v>1023450</c:v>
                </c:pt>
                <c:pt idx="2">
                  <c:v>429380</c:v>
                </c:pt>
                <c:pt idx="3">
                  <c:v>251820</c:v>
                </c:pt>
                <c:pt idx="4">
                  <c:v>250540</c:v>
                </c:pt>
                <c:pt idx="5">
                  <c:v>223440</c:v>
                </c:pt>
                <c:pt idx="6">
                  <c:v>124440</c:v>
                </c:pt>
                <c:pt idx="7">
                  <c:v>71850</c:v>
                </c:pt>
                <c:pt idx="8">
                  <c:v>58050</c:v>
                </c:pt>
                <c:pt idx="9">
                  <c:v>44560</c:v>
                </c:pt>
                <c:pt idx="10">
                  <c:v>31770</c:v>
                </c:pt>
                <c:pt idx="11">
                  <c:v>27850</c:v>
                </c:pt>
                <c:pt idx="12">
                  <c:v>13370</c:v>
                </c:pt>
                <c:pt idx="13">
                  <c:v>11170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C9-455F-81E2-DE5691A778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20796928"/>
        <c:axId val="220108416"/>
      </c:barChart>
      <c:catAx>
        <c:axId val="2207969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12700">
            <a:solidFill>
              <a:schemeClr val="tx1"/>
            </a:solidFill>
          </a:ln>
        </c:spPr>
        <c:crossAx val="220108416"/>
        <c:crosses val="autoZero"/>
        <c:auto val="1"/>
        <c:lblAlgn val="ctr"/>
        <c:lblOffset val="100"/>
        <c:noMultiLvlLbl val="0"/>
      </c:catAx>
      <c:valAx>
        <c:axId val="220108416"/>
        <c:scaling>
          <c:orientation val="minMax"/>
          <c:max val="1200000"/>
          <c:min val="0"/>
        </c:scaling>
        <c:delete val="0"/>
        <c:axPos val="b"/>
        <c:majorGridlines>
          <c:spPr>
            <a:ln w="6350">
              <a:solidFill>
                <a:schemeClr val="accent1">
                  <a:lumMod val="20000"/>
                  <a:lumOff val="80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PT" b="0" baseline="0"/>
                  <a:t>milhares de euros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220796928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6823066984702194E-2"/>
          <c:y val="9.7560975609756101E-2"/>
          <c:w val="0.82904751105651298"/>
          <c:h val="0.75121951219512195"/>
        </c:manualLayout>
      </c:layout>
      <c:barChart>
        <c:barDir val="col"/>
        <c:grouping val="clustered"/>
        <c:varyColors val="0"/>
        <c:ser>
          <c:idx val="1"/>
          <c:order val="0"/>
          <c:tx>
            <c:v>Milhares de euros, preços correntes</c:v>
          </c:tx>
          <c:spPr>
            <a:solidFill>
              <a:srgbClr val="4F81BD">
                <a:lumMod val="75000"/>
              </a:srgbClr>
            </a:solidFill>
            <a:ln w="25400">
              <a:noFill/>
            </a:ln>
          </c:spPr>
          <c:invertIfNegative val="0"/>
          <c:cat>
            <c:numRef>
              <c:f>'Quadro 4.3'!$B$5:$B$30</c:f>
              <c:numCache>
                <c:formatCode>General</c:formatCode>
                <c:ptCount val="26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</c:numCache>
            </c:numRef>
          </c:cat>
          <c:val>
            <c:numRef>
              <c:f>'Quadro 4.3'!$C$5:$C$30</c:f>
              <c:numCache>
                <c:formatCode>#,##0</c:formatCode>
                <c:ptCount val="26"/>
                <c:pt idx="0">
                  <c:v>2737490</c:v>
                </c:pt>
                <c:pt idx="1">
                  <c:v>2932550</c:v>
                </c:pt>
                <c:pt idx="2">
                  <c:v>3016290</c:v>
                </c:pt>
                <c:pt idx="3">
                  <c:v>3121680</c:v>
                </c:pt>
                <c:pt idx="4">
                  <c:v>3458120</c:v>
                </c:pt>
                <c:pt idx="5">
                  <c:v>3736820</c:v>
                </c:pt>
                <c:pt idx="6">
                  <c:v>2817880</c:v>
                </c:pt>
                <c:pt idx="7">
                  <c:v>2433780</c:v>
                </c:pt>
                <c:pt idx="8">
                  <c:v>2442160</c:v>
                </c:pt>
                <c:pt idx="9">
                  <c:v>2277250</c:v>
                </c:pt>
                <c:pt idx="10">
                  <c:v>2420270</c:v>
                </c:pt>
                <c:pt idx="11">
                  <c:v>2588420</c:v>
                </c:pt>
                <c:pt idx="12">
                  <c:v>2484680</c:v>
                </c:pt>
                <c:pt idx="13">
                  <c:v>2281870</c:v>
                </c:pt>
                <c:pt idx="14">
                  <c:v>2425900</c:v>
                </c:pt>
                <c:pt idx="15">
                  <c:v>2430490</c:v>
                </c:pt>
                <c:pt idx="16">
                  <c:v>2749460</c:v>
                </c:pt>
                <c:pt idx="17">
                  <c:v>3015780</c:v>
                </c:pt>
                <c:pt idx="18">
                  <c:v>3060710</c:v>
                </c:pt>
                <c:pt idx="19">
                  <c:v>3315620</c:v>
                </c:pt>
                <c:pt idx="20">
                  <c:v>3343200</c:v>
                </c:pt>
                <c:pt idx="21">
                  <c:v>3554750</c:v>
                </c:pt>
                <c:pt idx="22">
                  <c:v>3604010</c:v>
                </c:pt>
                <c:pt idx="23">
                  <c:v>3662130</c:v>
                </c:pt>
                <c:pt idx="24">
                  <c:v>3612860</c:v>
                </c:pt>
                <c:pt idx="25">
                  <c:v>3677760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BB-42AC-93F7-EDCDB136B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21322240"/>
        <c:axId val="221389952"/>
      </c:barChart>
      <c:lineChart>
        <c:grouping val="standard"/>
        <c:varyColors val="0"/>
        <c:ser>
          <c:idx val="0"/>
          <c:order val="1"/>
          <c:tx>
            <c:v>Percentagem do PIB</c:v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val>
            <c:numRef>
              <c:f>'Quadro 4.3'!$G$5:$G$30</c:f>
              <c:numCache>
                <c:formatCode>0.0</c:formatCode>
                <c:ptCount val="26"/>
                <c:pt idx="0">
                  <c:v>2.9013713186882026</c:v>
                </c:pt>
                <c:pt idx="1">
                  <c:v>2.8657505020963354</c:v>
                </c:pt>
                <c:pt idx="2">
                  <c:v>2.7087547525835789</c:v>
                </c:pt>
                <c:pt idx="3">
                  <c:v>2.6100282095047458</c:v>
                </c:pt>
                <c:pt idx="4">
                  <c:v>2.6929369199859097</c:v>
                </c:pt>
                <c:pt idx="5">
                  <c:v>2.7522148792492431</c:v>
                </c:pt>
                <c:pt idx="6">
                  <c:v>1.9767069329943499</c:v>
                </c:pt>
                <c:pt idx="7">
                  <c:v>1.6661981857774626</c:v>
                </c:pt>
                <c:pt idx="8">
                  <c:v>1.6040629605877998</c:v>
                </c:pt>
                <c:pt idx="9">
                  <c:v>1.4362732028840075</c:v>
                </c:pt>
                <c:pt idx="10">
                  <c:v>1.4557098356314635</c:v>
                </c:pt>
                <c:pt idx="11">
                  <c:v>1.4750227002951695</c:v>
                </c:pt>
                <c:pt idx="12">
                  <c:v>1.3872928081446148</c:v>
                </c:pt>
                <c:pt idx="13">
                  <c:v>1.30083020669266</c:v>
                </c:pt>
                <c:pt idx="14">
                  <c:v>1.3506427696079424</c:v>
                </c:pt>
                <c:pt idx="15">
                  <c:v>1.3802060466152897</c:v>
                </c:pt>
                <c:pt idx="16">
                  <c:v>1.6337090847590885</c:v>
                </c:pt>
                <c:pt idx="17">
                  <c:v>1.7688661296425119</c:v>
                </c:pt>
                <c:pt idx="18">
                  <c:v>1.768647627400215</c:v>
                </c:pt>
                <c:pt idx="19">
                  <c:v>1.8449511535212626</c:v>
                </c:pt>
                <c:pt idx="20">
                  <c:v>1.7926984761650055</c:v>
                </c:pt>
                <c:pt idx="21">
                  <c:v>1.8141365728044816</c:v>
                </c:pt>
                <c:pt idx="22">
                  <c:v>1.7564760517241578</c:v>
                </c:pt>
                <c:pt idx="23">
                  <c:v>1.7082852438408989</c:v>
                </c:pt>
                <c:pt idx="24">
                  <c:v>1.8017557141595344</c:v>
                </c:pt>
                <c:pt idx="25">
                  <c:v>1.7148076477131124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BB-42AC-93F7-EDCDB136B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322752"/>
        <c:axId val="221390528"/>
      </c:lineChart>
      <c:catAx>
        <c:axId val="221322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/>
            </a:pPr>
            <a:endParaRPr lang="pt-PT"/>
          </a:p>
        </c:txPr>
        <c:crossAx val="2213899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1389952"/>
        <c:scaling>
          <c:orientation val="minMax"/>
        </c:scaling>
        <c:delete val="0"/>
        <c:axPos val="l"/>
        <c:majorGridlines>
          <c:spPr>
            <a:ln w="6350">
              <a:solidFill>
                <a:srgbClr val="4F81BD">
                  <a:lumMod val="20000"/>
                  <a:lumOff val="80000"/>
                </a:srgb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PT"/>
                  <a:t>milhares de euros</a:t>
                </a:r>
              </a:p>
            </c:rich>
          </c:tx>
          <c:layout>
            <c:manualLayout>
              <c:xMode val="edge"/>
              <c:yMode val="edge"/>
              <c:x val="2.3521110196401298E-3"/>
              <c:y val="2.3531239171734799E-2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/>
            </a:pPr>
            <a:endParaRPr lang="pt-PT"/>
          </a:p>
        </c:txPr>
        <c:crossAx val="221322240"/>
        <c:crosses val="autoZero"/>
        <c:crossBetween val="between"/>
      </c:valAx>
      <c:catAx>
        <c:axId val="2213227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1390528"/>
        <c:crosses val="autoZero"/>
        <c:auto val="0"/>
        <c:lblAlgn val="ctr"/>
        <c:lblOffset val="100"/>
        <c:noMultiLvlLbl val="0"/>
      </c:catAx>
      <c:valAx>
        <c:axId val="221390528"/>
        <c:scaling>
          <c:orientation val="minMax"/>
          <c:max val="4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PT"/>
                  <a:t>% do PIB</a:t>
                </a:r>
              </a:p>
            </c:rich>
          </c:tx>
          <c:layout>
            <c:manualLayout>
              <c:xMode val="edge"/>
              <c:yMode val="edge"/>
              <c:x val="0.88852160562135996"/>
              <c:y val="2.3531239171734799E-2"/>
            </c:manualLayout>
          </c:layout>
          <c:overlay val="0"/>
        </c:title>
        <c:numFmt formatCode="#,##0.0" sourceLinked="0"/>
        <c:majorTickMark val="none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/>
            </a:pPr>
            <a:endParaRPr lang="pt-PT"/>
          </a:p>
        </c:txPr>
        <c:crossAx val="221322752"/>
        <c:crosses val="max"/>
        <c:crossBetween val="between"/>
      </c:valAx>
      <c:spPr>
        <a:noFill/>
        <a:ln w="25400">
          <a:noFill/>
        </a:ln>
      </c:spPr>
    </c:plotArea>
    <c:legend>
      <c:legendPos val="t"/>
      <c:overlay val="1"/>
    </c:legend>
    <c:plotVisOnly val="1"/>
    <c:dispBlanksAs val="gap"/>
    <c:showDLblsOverMax val="0"/>
  </c:chart>
  <c:spPr>
    <a:noFill/>
    <a:ln w="3175">
      <a:noFill/>
      <a:prstDash val="solid"/>
    </a:ln>
  </c:spPr>
  <c:txPr>
    <a:bodyPr/>
    <a:lstStyle/>
    <a:p>
      <a:pPr>
        <a:defRPr sz="800" b="0" i="0" u="none" strike="noStrike" baseline="0">
          <a:solidFill>
            <a:sysClr val="windowText" lastClr="000000"/>
          </a:solidFill>
          <a:latin typeface="Arial" pitchFamily="34" charset="0"/>
          <a:ea typeface="Arial"/>
          <a:cs typeface="Arial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1-0100-401B-9406-6ABD844AF656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1-4C10-42D3-BC83-882445E5A522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0100-401B-9406-6ABD844AF656}"/>
              </c:ext>
            </c:extLst>
          </c:dPt>
          <c:dPt>
            <c:idx val="8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5-65C9-44E3-BA34-0BDD89DF2862}"/>
              </c:ext>
            </c:extLst>
          </c:dPt>
          <c:dPt>
            <c:idx val="9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5-B9AF-4E47-BF56-E86CF063C135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9AF-4E47-BF56-E86CF063C135}"/>
              </c:ext>
            </c:extLst>
          </c:dPt>
          <c:cat>
            <c:strRef>
              <c:f>'Gráfico 4.3'!$B$50:$B$59</c:f>
              <c:strCache>
                <c:ptCount val="10"/>
                <c:pt idx="0">
                  <c:v>Angola</c:v>
                </c:pt>
                <c:pt idx="1">
                  <c:v>Holanda</c:v>
                </c:pt>
                <c:pt idx="2">
                  <c:v>Bélgica</c:v>
                </c:pt>
                <c:pt idx="3">
                  <c:v>Reino Unido</c:v>
                </c:pt>
                <c:pt idx="4">
                  <c:v>Suíça</c:v>
                </c:pt>
                <c:pt idx="5">
                  <c:v>Espanha</c:v>
                </c:pt>
                <c:pt idx="6">
                  <c:v>França</c:v>
                </c:pt>
                <c:pt idx="7">
                  <c:v>Alemanha</c:v>
                </c:pt>
                <c:pt idx="8">
                  <c:v>Luxemburgo</c:v>
                </c:pt>
                <c:pt idx="9">
                  <c:v>EUA</c:v>
                </c:pt>
              </c:strCache>
            </c:strRef>
          </c:cat>
          <c:val>
            <c:numRef>
              <c:f>'Gráfico 4.3'!$C$50:$C$59</c:f>
              <c:numCache>
                <c:formatCode>#,##0</c:formatCode>
                <c:ptCount val="10"/>
                <c:pt idx="0">
                  <c:v>1663.4453781512605</c:v>
                </c:pt>
                <c:pt idx="1">
                  <c:v>140.86486486486484</c:v>
                </c:pt>
                <c:pt idx="2">
                  <c:v>111.93866374589265</c:v>
                </c:pt>
                <c:pt idx="3">
                  <c:v>99.128136159161528</c:v>
                </c:pt>
                <c:pt idx="4">
                  <c:v>67.04962578061685</c:v>
                </c:pt>
                <c:pt idx="5" formatCode="0">
                  <c:v>59.640795381654897</c:v>
                </c:pt>
                <c:pt idx="6">
                  <c:v>9.5208030134406272</c:v>
                </c:pt>
                <c:pt idx="7">
                  <c:v>8.5661532481414895</c:v>
                </c:pt>
                <c:pt idx="8">
                  <c:v>-31.217690982194142</c:v>
                </c:pt>
                <c:pt idx="9">
                  <c:v>-32.73191032353337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9AF-4E47-BF56-E86CF063C1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21491200"/>
        <c:axId val="221391680"/>
      </c:barChart>
      <c:catAx>
        <c:axId val="22149120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low"/>
        <c:txPr>
          <a:bodyPr/>
          <a:lstStyle/>
          <a:p>
            <a:pPr>
              <a:defRPr baseline="0"/>
            </a:pPr>
            <a:endParaRPr lang="pt-PT"/>
          </a:p>
        </c:txPr>
        <c:crossAx val="221391680"/>
        <c:crosses val="autoZero"/>
        <c:auto val="1"/>
        <c:lblAlgn val="ctr"/>
        <c:lblOffset val="100"/>
        <c:noMultiLvlLbl val="0"/>
      </c:catAx>
      <c:valAx>
        <c:axId val="221391680"/>
        <c:scaling>
          <c:orientation val="minMax"/>
          <c:max val="600"/>
          <c:min val="-50"/>
        </c:scaling>
        <c:delete val="0"/>
        <c:axPos val="b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221491200"/>
        <c:crosses val="max"/>
        <c:crossBetween val="between"/>
        <c:majorUnit val="5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1-6A31-4983-826E-FA90F358C709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E177-4CBF-B6B1-900AFB21F8E2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6A31-4983-826E-FA90F358C709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7C18-4E90-B506-BC8655A20743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1-A688-4DBF-8CE6-425B9771821E}"/>
              </c:ext>
            </c:extLst>
          </c:dPt>
          <c:dPt>
            <c:idx val="6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3-A688-4DBF-8CE6-425B9771821E}"/>
              </c:ext>
            </c:extLst>
          </c:dPt>
          <c:dPt>
            <c:idx val="7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1-7C8B-48B0-8069-7246978BF1C2}"/>
              </c:ext>
            </c:extLst>
          </c:dPt>
          <c:dPt>
            <c:idx val="8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3-7C8B-48B0-8069-7246978BF1C2}"/>
              </c:ext>
            </c:extLst>
          </c:dPt>
          <c:dPt>
            <c:idx val="9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5-7C8B-48B0-8069-7246978BF1C2}"/>
              </c:ext>
            </c:extLst>
          </c:dPt>
          <c:cat>
            <c:strRef>
              <c:f>'Gráfico 4.4'!$B$50:$B$59</c:f>
              <c:strCache>
                <c:ptCount val="10"/>
                <c:pt idx="0">
                  <c:v>Reino Unido</c:v>
                </c:pt>
                <c:pt idx="1">
                  <c:v>Espanha</c:v>
                </c:pt>
                <c:pt idx="2">
                  <c:v>Angola</c:v>
                </c:pt>
                <c:pt idx="3">
                  <c:v>EUA</c:v>
                </c:pt>
                <c:pt idx="4">
                  <c:v>Suíça</c:v>
                </c:pt>
                <c:pt idx="5">
                  <c:v>Holanda</c:v>
                </c:pt>
                <c:pt idx="6">
                  <c:v>Alemanha</c:v>
                </c:pt>
                <c:pt idx="7">
                  <c:v>França</c:v>
                </c:pt>
                <c:pt idx="8">
                  <c:v>Bélgica</c:v>
                </c:pt>
                <c:pt idx="9">
                  <c:v>Luxemburgo</c:v>
                </c:pt>
              </c:strCache>
            </c:strRef>
          </c:cat>
          <c:val>
            <c:numRef>
              <c:f>'Gráfico 4.4'!$C$50:$C$59</c:f>
              <c:numCache>
                <c:formatCode>0</c:formatCode>
                <c:ptCount val="10"/>
                <c:pt idx="0">
                  <c:v>13.188348490839587</c:v>
                </c:pt>
                <c:pt idx="1">
                  <c:v>11.325818572195388</c:v>
                </c:pt>
                <c:pt idx="2">
                  <c:v>2.5618050747362844</c:v>
                </c:pt>
                <c:pt idx="3">
                  <c:v>2.3698618942551235</c:v>
                </c:pt>
                <c:pt idx="4">
                  <c:v>1.3731654162889839</c:v>
                </c:pt>
                <c:pt idx="5">
                  <c:v>0.20238362941309163</c:v>
                </c:pt>
                <c:pt idx="6">
                  <c:v>-1.075840085004657</c:v>
                </c:pt>
                <c:pt idx="7">
                  <c:v>-1.2657128799791479</c:v>
                </c:pt>
                <c:pt idx="8">
                  <c:v>-1.4431239388794523</c:v>
                </c:pt>
                <c:pt idx="9">
                  <c:v>-8.3545918367346985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C8B-48B0-8069-7246978BF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21582336"/>
        <c:axId val="221393984"/>
      </c:barChart>
      <c:catAx>
        <c:axId val="22158233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low"/>
        <c:spPr>
          <a:ln>
            <a:solidFill>
              <a:schemeClr val="tx1"/>
            </a:solidFill>
          </a:ln>
        </c:spPr>
        <c:crossAx val="221393984"/>
        <c:crosses val="autoZero"/>
        <c:auto val="1"/>
        <c:lblAlgn val="ctr"/>
        <c:lblOffset val="100"/>
        <c:noMultiLvlLbl val="0"/>
      </c:catAx>
      <c:valAx>
        <c:axId val="221393984"/>
        <c:scaling>
          <c:orientation val="minMax"/>
        </c:scaling>
        <c:delete val="0"/>
        <c:axPos val="b"/>
        <c:majorGridlines>
          <c:spPr>
            <a:ln w="6350">
              <a:solidFill>
                <a:schemeClr val="accent1">
                  <a:lumMod val="20000"/>
                  <a:lumOff val="80000"/>
                </a:schemeClr>
              </a:solidFill>
              <a:prstDash val="sysDash"/>
            </a:ln>
          </c:spPr>
        </c:majorGridlines>
        <c:numFmt formatCode="0" sourceLinked="1"/>
        <c:majorTickMark val="out"/>
        <c:minorTickMark val="none"/>
        <c:tickLblPos val="nextTo"/>
        <c:spPr>
          <a:ln>
            <a:noFill/>
          </a:ln>
        </c:spPr>
        <c:crossAx val="221582336"/>
        <c:crosses val="max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169-426C-892D-C6E637C59704}"/>
              </c:ext>
            </c:extLst>
          </c:dPt>
          <c:dPt>
            <c:idx val="34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6-9B1A-4973-AF83-6D0D658376A8}"/>
              </c:ext>
            </c:extLst>
          </c:dPt>
          <c:cat>
            <c:strRef>
              <c:f>'Quadro 4.5'!$B$6:$B$40</c:f>
              <c:strCache>
                <c:ptCount val="35"/>
                <c:pt idx="0">
                  <c:v>Índia</c:v>
                </c:pt>
                <c:pt idx="1">
                  <c:v>China</c:v>
                </c:pt>
                <c:pt idx="2">
                  <c:v>México</c:v>
                </c:pt>
                <c:pt idx="3">
                  <c:v>Filipinas</c:v>
                </c:pt>
                <c:pt idx="4">
                  <c:v>Egipto</c:v>
                </c:pt>
                <c:pt idx="5">
                  <c:v>Paquistão</c:v>
                </c:pt>
                <c:pt idx="6">
                  <c:v>França</c:v>
                </c:pt>
                <c:pt idx="7">
                  <c:v>Bangladesh</c:v>
                </c:pt>
                <c:pt idx="8">
                  <c:v>Alemanha</c:v>
                </c:pt>
                <c:pt idx="9">
                  <c:v>Nigéria</c:v>
                </c:pt>
                <c:pt idx="10">
                  <c:v>Vietname</c:v>
                </c:pt>
                <c:pt idx="11">
                  <c:v>Ucrânia</c:v>
                </c:pt>
                <c:pt idx="12">
                  <c:v>Bélgica</c:v>
                </c:pt>
                <c:pt idx="13">
                  <c:v>Guatemala</c:v>
                </c:pt>
                <c:pt idx="14">
                  <c:v>Rússia</c:v>
                </c:pt>
                <c:pt idx="15">
                  <c:v>Itália</c:v>
                </c:pt>
                <c:pt idx="16">
                  <c:v>Indonésia</c:v>
                </c:pt>
                <c:pt idx="17">
                  <c:v>Espanha</c:v>
                </c:pt>
                <c:pt idx="18">
                  <c:v>República Dominicana</c:v>
                </c:pt>
                <c:pt idx="19">
                  <c:v>Nepal</c:v>
                </c:pt>
                <c:pt idx="20">
                  <c:v>Tailândia</c:v>
                </c:pt>
                <c:pt idx="21">
                  <c:v>Roménia</c:v>
                </c:pt>
                <c:pt idx="22">
                  <c:v>Marrocos</c:v>
                </c:pt>
                <c:pt idx="23">
                  <c:v>Coreia do Sul</c:v>
                </c:pt>
                <c:pt idx="24">
                  <c:v>Sri Lanla</c:v>
                </c:pt>
                <c:pt idx="25">
                  <c:v>Uzbequistão</c:v>
                </c:pt>
                <c:pt idx="26">
                  <c:v>Colômbia</c:v>
                </c:pt>
                <c:pt idx="27">
                  <c:v>Líbano</c:v>
                </c:pt>
                <c:pt idx="28">
                  <c:v>EUA</c:v>
                </c:pt>
                <c:pt idx="29">
                  <c:v>Israel</c:v>
                </c:pt>
                <c:pt idx="30">
                  <c:v>El Salvador</c:v>
                </c:pt>
                <c:pt idx="31">
                  <c:v>Polónia</c:v>
                </c:pt>
                <c:pt idx="32">
                  <c:v>Honduras</c:v>
                </c:pt>
                <c:pt idx="33">
                  <c:v>Japão</c:v>
                </c:pt>
                <c:pt idx="34">
                  <c:v>Portugal</c:v>
                </c:pt>
              </c:strCache>
            </c:strRef>
          </c:cat>
          <c:val>
            <c:numRef>
              <c:f>'Quadro 4.5'!$C$6:$C$40</c:f>
              <c:numCache>
                <c:formatCode>#,##0</c:formatCode>
                <c:ptCount val="35"/>
                <c:pt idx="0">
                  <c:v>83149000</c:v>
                </c:pt>
                <c:pt idx="1">
                  <c:v>59506673.348836035</c:v>
                </c:pt>
                <c:pt idx="2">
                  <c:v>42880323.453000002</c:v>
                </c:pt>
                <c:pt idx="3">
                  <c:v>34913342.999361455</c:v>
                </c:pt>
                <c:pt idx="4">
                  <c:v>29602899.999999996</c:v>
                </c:pt>
                <c:pt idx="5">
                  <c:v>26105000</c:v>
                </c:pt>
                <c:pt idx="6">
                  <c:v>24481658.775625031</c:v>
                </c:pt>
                <c:pt idx="7">
                  <c:v>21749701.160539534</c:v>
                </c:pt>
                <c:pt idx="8">
                  <c:v>17898798.738971982</c:v>
                </c:pt>
                <c:pt idx="9">
                  <c:v>17207547.305995483</c:v>
                </c:pt>
                <c:pt idx="10">
                  <c:v>17200000</c:v>
                </c:pt>
                <c:pt idx="11">
                  <c:v>15054000</c:v>
                </c:pt>
                <c:pt idx="12">
                  <c:v>13120861.703992277</c:v>
                </c:pt>
                <c:pt idx="13">
                  <c:v>11402842.290000001</c:v>
                </c:pt>
                <c:pt idx="14">
                  <c:v>9836320</c:v>
                </c:pt>
                <c:pt idx="15">
                  <c:v>9711242.1830360945</c:v>
                </c:pt>
                <c:pt idx="16">
                  <c:v>9650926.1416933481</c:v>
                </c:pt>
                <c:pt idx="17">
                  <c:v>8509105.6523948945</c:v>
                </c:pt>
                <c:pt idx="18">
                  <c:v>8331600</c:v>
                </c:pt>
                <c:pt idx="19">
                  <c:v>8101574.2976075364</c:v>
                </c:pt>
                <c:pt idx="20">
                  <c:v>8067219.2048827456</c:v>
                </c:pt>
                <c:pt idx="21">
                  <c:v>7446920.9736736873</c:v>
                </c:pt>
                <c:pt idx="22">
                  <c:v>7418557.9472853811</c:v>
                </c:pt>
                <c:pt idx="23">
                  <c:v>7412800</c:v>
                </c:pt>
                <c:pt idx="24">
                  <c:v>7140000</c:v>
                </c:pt>
                <c:pt idx="25">
                  <c:v>6989309.8378528105</c:v>
                </c:pt>
                <c:pt idx="26">
                  <c:v>6873553.688923398</c:v>
                </c:pt>
                <c:pt idx="27">
                  <c:v>6298422.3002485558</c:v>
                </c:pt>
                <c:pt idx="28">
                  <c:v>6166000</c:v>
                </c:pt>
                <c:pt idx="29">
                  <c:v>6106000</c:v>
                </c:pt>
                <c:pt idx="30">
                  <c:v>5936157.615330874</c:v>
                </c:pt>
                <c:pt idx="31">
                  <c:v>5930000</c:v>
                </c:pt>
                <c:pt idx="32">
                  <c:v>5576000</c:v>
                </c:pt>
                <c:pt idx="33">
                  <c:v>4875181.0744368043</c:v>
                </c:pt>
                <c:pt idx="34">
                  <c:v>4326917.0701935031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035-4143-B5FB-ADB50AA74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220636672"/>
        <c:axId val="221429760"/>
      </c:barChart>
      <c:catAx>
        <c:axId val="2206366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221429760"/>
        <c:crosses val="autoZero"/>
        <c:auto val="1"/>
        <c:lblAlgn val="ctr"/>
        <c:lblOffset val="100"/>
        <c:noMultiLvlLbl val="0"/>
      </c:catAx>
      <c:valAx>
        <c:axId val="221429760"/>
        <c:scaling>
          <c:orientation val="minMax"/>
        </c:scaling>
        <c:delete val="0"/>
        <c:axPos val="b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/>
          <a:lstStyle/>
          <a:p>
            <a:pPr>
              <a:defRPr/>
            </a:pPr>
            <a:endParaRPr lang="pt-PT"/>
          </a:p>
        </c:txPr>
        <c:crossAx val="220636672"/>
        <c:crosses val="max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C1D-4AFA-876F-026ED7A666EE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3C1D-4AFA-876F-026ED7A666EE}"/>
              </c:ext>
            </c:extLst>
          </c:dPt>
          <c:dPt>
            <c:idx val="21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211B-49BD-86CC-3308F9BE27B8}"/>
              </c:ext>
            </c:extLst>
          </c:dPt>
          <c:cat>
            <c:strRef>
              <c:f>'Gráfico 4.6'!$B$62:$B$95</c:f>
              <c:strCache>
                <c:ptCount val="34"/>
                <c:pt idx="0">
                  <c:v>El Salvador</c:v>
                </c:pt>
                <c:pt idx="1">
                  <c:v>Nepal</c:v>
                </c:pt>
                <c:pt idx="2">
                  <c:v>Honduras</c:v>
                </c:pt>
                <c:pt idx="3">
                  <c:v>Líbano</c:v>
                </c:pt>
                <c:pt idx="4">
                  <c:v>Guatemala</c:v>
                </c:pt>
                <c:pt idx="5">
                  <c:v>Uzbequistão</c:v>
                </c:pt>
                <c:pt idx="6">
                  <c:v>República Dominicana</c:v>
                </c:pt>
                <c:pt idx="7">
                  <c:v>Paquistão</c:v>
                </c:pt>
                <c:pt idx="8">
                  <c:v>Ucrânia</c:v>
                </c:pt>
                <c:pt idx="9">
                  <c:v>Filipinas</c:v>
                </c:pt>
                <c:pt idx="10">
                  <c:v>Sri Lanla</c:v>
                </c:pt>
                <c:pt idx="11">
                  <c:v>Egipto</c:v>
                </c:pt>
                <c:pt idx="12">
                  <c:v>Bangladesh</c:v>
                </c:pt>
                <c:pt idx="13">
                  <c:v>Marrocos</c:v>
                </c:pt>
                <c:pt idx="14">
                  <c:v>Vietname</c:v>
                </c:pt>
                <c:pt idx="15">
                  <c:v>México</c:v>
                </c:pt>
                <c:pt idx="16">
                  <c:v>Nigéria</c:v>
                </c:pt>
                <c:pt idx="17">
                  <c:v>Índia</c:v>
                </c:pt>
                <c:pt idx="18">
                  <c:v>Roménia</c:v>
                </c:pt>
                <c:pt idx="19">
                  <c:v>Bélgica</c:v>
                </c:pt>
                <c:pt idx="20">
                  <c:v>Colômbia</c:v>
                </c:pt>
                <c:pt idx="21">
                  <c:v>Portugal</c:v>
                </c:pt>
                <c:pt idx="22">
                  <c:v>Tailândia</c:v>
                </c:pt>
                <c:pt idx="23">
                  <c:v>Israel</c:v>
                </c:pt>
                <c:pt idx="24">
                  <c:v>Polónia</c:v>
                </c:pt>
                <c:pt idx="25">
                  <c:v>França</c:v>
                </c:pt>
                <c:pt idx="26">
                  <c:v>Indonésia</c:v>
                </c:pt>
                <c:pt idx="27">
                  <c:v>Espanha</c:v>
                </c:pt>
                <c:pt idx="28">
                  <c:v>Rússia</c:v>
                </c:pt>
                <c:pt idx="29">
                  <c:v>Itália</c:v>
                </c:pt>
                <c:pt idx="30">
                  <c:v>Alemanha</c:v>
                </c:pt>
                <c:pt idx="31">
                  <c:v>Coreia do Sul</c:v>
                </c:pt>
                <c:pt idx="32">
                  <c:v>China</c:v>
                </c:pt>
                <c:pt idx="33">
                  <c:v>EUA</c:v>
                </c:pt>
              </c:strCache>
            </c:strRef>
          </c:cat>
          <c:val>
            <c:numRef>
              <c:f>'Gráfico 4.6'!$C$62:$C$95</c:f>
              <c:numCache>
                <c:formatCode>General</c:formatCode>
                <c:ptCount val="34"/>
                <c:pt idx="0">
                  <c:v>24.092800337561666</c:v>
                </c:pt>
                <c:pt idx="1">
                  <c:v>24.070867987259081</c:v>
                </c:pt>
                <c:pt idx="2">
                  <c:v>23.401197131255575</c:v>
                </c:pt>
                <c:pt idx="3">
                  <c:v>18.867015323940638</c:v>
                </c:pt>
                <c:pt idx="4">
                  <c:v>14.69350729597563</c:v>
                </c:pt>
                <c:pt idx="5">
                  <c:v>12.11167940158443</c:v>
                </c:pt>
                <c:pt idx="6">
                  <c:v>10.567101851974703</c:v>
                </c:pt>
                <c:pt idx="7">
                  <c:v>9.9000118641110308</c:v>
                </c:pt>
                <c:pt idx="8">
                  <c:v>9.6759259789103851</c:v>
                </c:pt>
                <c:pt idx="9">
                  <c:v>9.658193963177613</c:v>
                </c:pt>
                <c:pt idx="10">
                  <c:v>8.8468600830312045</c:v>
                </c:pt>
                <c:pt idx="11">
                  <c:v>8.1535135223367696</c:v>
                </c:pt>
                <c:pt idx="12">
                  <c:v>6.7079189435209994</c:v>
                </c:pt>
                <c:pt idx="13">
                  <c:v>6.5726225369622355</c:v>
                </c:pt>
                <c:pt idx="14">
                  <c:v>6.3431548984384243</c:v>
                </c:pt>
                <c:pt idx="15">
                  <c:v>3.9845553930802744</c:v>
                </c:pt>
                <c:pt idx="16">
                  <c:v>3.9805216384958255</c:v>
                </c:pt>
                <c:pt idx="17">
                  <c:v>3.1700158481880987</c:v>
                </c:pt>
                <c:pt idx="18">
                  <c:v>2.9941517258388362</c:v>
                </c:pt>
                <c:pt idx="19">
                  <c:v>2.5460962996642529</c:v>
                </c:pt>
                <c:pt idx="20">
                  <c:v>2.5331241205926522</c:v>
                </c:pt>
                <c:pt idx="21">
                  <c:v>1.8710540666918116</c:v>
                </c:pt>
                <c:pt idx="22">
                  <c:v>1.6076724194143226</c:v>
                </c:pt>
                <c:pt idx="23">
                  <c:v>1.5190800351982667</c:v>
                </c:pt>
                <c:pt idx="24">
                  <c:v>0.99803978440189378</c:v>
                </c:pt>
                <c:pt idx="25">
                  <c:v>0.94051546029533406</c:v>
                </c:pt>
                <c:pt idx="26">
                  <c:v>0.91182055732821188</c:v>
                </c:pt>
                <c:pt idx="27">
                  <c:v>0.66415170850962868</c:v>
                </c:pt>
                <c:pt idx="28">
                  <c:v>0.6630491868835422</c:v>
                </c:pt>
                <c:pt idx="29">
                  <c:v>0.51479056116894317</c:v>
                </c:pt>
                <c:pt idx="30">
                  <c:v>0.47027104354652632</c:v>
                </c:pt>
                <c:pt idx="31">
                  <c:v>0.45462657580447924</c:v>
                </c:pt>
                <c:pt idx="32">
                  <c:v>0.40418231216688544</c:v>
                </c:pt>
                <c:pt idx="33">
                  <c:v>2.9450818184423452E-2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99C-4FC4-AE17-9A9F9B2BD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220579328"/>
        <c:axId val="221432064"/>
      </c:barChart>
      <c:catAx>
        <c:axId val="2205793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221432064"/>
        <c:crosses val="autoZero"/>
        <c:auto val="1"/>
        <c:lblAlgn val="ctr"/>
        <c:lblOffset val="100"/>
        <c:noMultiLvlLbl val="0"/>
      </c:catAx>
      <c:valAx>
        <c:axId val="221432064"/>
        <c:scaling>
          <c:orientation val="minMax"/>
        </c:scaling>
        <c:delete val="0"/>
        <c:axPos val="b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noFill/>
          </a:ln>
        </c:spPr>
        <c:crossAx val="220579328"/>
        <c:crosses val="max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4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5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2340F2B3-F112-4283-82FE-3D0FFD3D27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0.85157</cdr:x>
      <cdr:y>0.03098</cdr:y>
    </cdr:from>
    <cdr:to>
      <cdr:x>0.94644</cdr:x>
      <cdr:y>0.1222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5300663" y="171450"/>
          <a:ext cx="590550" cy="50482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PT" sz="800">
              <a:latin typeface="Arial" pitchFamily="34" charset="0"/>
              <a:cs typeface="Arial" pitchFamily="34" charset="0"/>
            </a:rPr>
            <a:t>+1,663%</a:t>
          </a:r>
        </a:p>
      </cdr:txBody>
    </cdr:sp>
  </cdr:relSizeAnchor>
  <cdr:relSizeAnchor xmlns:cdr="http://schemas.openxmlformats.org/drawingml/2006/chartDrawing">
    <cdr:from>
      <cdr:x>0.92349</cdr:x>
      <cdr:y>0.92599</cdr:y>
    </cdr:from>
    <cdr:to>
      <cdr:x>0.98929</cdr:x>
      <cdr:y>0.99139</cdr:y>
    </cdr:to>
    <cdr:sp macro="" textlink="">
      <cdr:nvSpPr>
        <cdr:cNvPr id="12" name="Rectangle 11"/>
        <cdr:cNvSpPr/>
      </cdr:nvSpPr>
      <cdr:spPr>
        <a:xfrm xmlns:a="http://schemas.openxmlformats.org/drawingml/2006/main">
          <a:off x="5748338" y="5124450"/>
          <a:ext cx="409575" cy="36195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pt-PT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14287</xdr:colOff>
      <xdr:row>2</xdr:row>
      <xdr:rowOff>0</xdr:rowOff>
    </xdr:from>
    <xdr:to>
      <xdr:col>6</xdr:col>
      <xdr:colOff>0</xdr:colOff>
      <xdr:row>31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539408AF-CA03-49ED-B8B3-F92BAF7520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</xdr:colOff>
      <xdr:row>2</xdr:row>
      <xdr:rowOff>9524</xdr:rowOff>
    </xdr:from>
    <xdr:to>
      <xdr:col>6</xdr:col>
      <xdr:colOff>0</xdr:colOff>
      <xdr:row>30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C2D68BE-DBC7-45A9-BF09-A769E13507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</xdr:colOff>
      <xdr:row>2</xdr:row>
      <xdr:rowOff>9524</xdr:rowOff>
    </xdr:from>
    <xdr:to>
      <xdr:col>6</xdr:col>
      <xdr:colOff>0</xdr:colOff>
      <xdr:row>30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85F19F8-938A-4FB8-AAF7-AF087F9DFF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FEFB46F-4AD4-44AD-8AD4-A149DF9F1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5349A11-6A23-4AEB-8BE3-700E1860E1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4D3E4FB-33BC-4AEB-91F6-AED106FAD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6CA45A1A-C294-4EE7-A5BE-97665E7297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1305CD0-F6F2-4F85-9248-EE637F1785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9525</xdr:rowOff>
    </xdr:from>
    <xdr:to>
      <xdr:col>6</xdr:col>
      <xdr:colOff>0</xdr:colOff>
      <xdr:row>31</xdr:row>
      <xdr:rowOff>0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E8DD0D2-A5FB-491E-AB21-EFF047135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571499</xdr:rowOff>
    </xdr:from>
    <xdr:to>
      <xdr:col>6</xdr:col>
      <xdr:colOff>0</xdr:colOff>
      <xdr:row>30</xdr:row>
      <xdr:rowOff>180974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B9C2746A-08BE-418A-97CA-40869EC267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</xdr:colOff>
      <xdr:row>2</xdr:row>
      <xdr:rowOff>0</xdr:rowOff>
    </xdr:from>
    <xdr:to>
      <xdr:col>6</xdr:col>
      <xdr:colOff>0</xdr:colOff>
      <xdr:row>31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2B04C4-5729-4F44-9A1B-E367C0A391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observatorioemigracao.pt/np4/8817" TargetMode="External"/><Relationship Id="rId1" Type="http://schemas.openxmlformats.org/officeDocument/2006/relationships/hyperlink" Target="http://www.observatorioemigracao.pt/np4/821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www.observatorioemigracao.pt/np4/8817" TargetMode="External"/><Relationship Id="rId1" Type="http://schemas.openxmlformats.org/officeDocument/2006/relationships/hyperlink" Target="http://www.observatorioemigracao.pt/np4/8218" TargetMode="External"/><Relationship Id="rId4" Type="http://schemas.openxmlformats.org/officeDocument/2006/relationships/drawing" Target="../drawings/drawing11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hyperlink" Target="http://www.observatorioemigracao.pt/np4/8817" TargetMode="External"/><Relationship Id="rId1" Type="http://schemas.openxmlformats.org/officeDocument/2006/relationships/hyperlink" Target="http://www.observatorioemigracao.pt/np4/8218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hyperlink" Target="http://www.observatorioemigracao.pt/np4/8817" TargetMode="External"/><Relationship Id="rId1" Type="http://schemas.openxmlformats.org/officeDocument/2006/relationships/hyperlink" Target="http://www.observatorioemigracao.pt/np4/8218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observatorioemigracao.pt/np4/8817" TargetMode="External"/><Relationship Id="rId1" Type="http://schemas.openxmlformats.org/officeDocument/2006/relationships/hyperlink" Target="http://www.observatorioemigracao.pt/np4/8218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hyperlink" Target="http://www.observatorioemigracao.pt/np4/8817" TargetMode="External"/><Relationship Id="rId1" Type="http://schemas.openxmlformats.org/officeDocument/2006/relationships/hyperlink" Target="http://www.observatorioemigracao.pt/np4/8218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observatorioemigracao.pt/np4/8817" TargetMode="External"/><Relationship Id="rId1" Type="http://schemas.openxmlformats.org/officeDocument/2006/relationships/hyperlink" Target="http://www.observatorioemigracao.pt/np4/8218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observatorioemigracao.pt/np4/8817" TargetMode="External"/><Relationship Id="rId1" Type="http://schemas.openxmlformats.org/officeDocument/2006/relationships/hyperlink" Target="http://www.observatorioemigracao.pt/np4/8218" TargetMode="External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www.observatorioemigracao.pt/np4/8817" TargetMode="External"/><Relationship Id="rId1" Type="http://schemas.openxmlformats.org/officeDocument/2006/relationships/hyperlink" Target="http://www.observatorioemigracao.pt/np4/8218" TargetMode="External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hyperlink" Target="http://www.observatorioemigracao.pt/np4/8817" TargetMode="External"/><Relationship Id="rId1" Type="http://schemas.openxmlformats.org/officeDocument/2006/relationships/hyperlink" Target="http://www.observatorioemigracao.pt/np4/8218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hyperlink" Target="http://www.observatorioemigracao.pt/np4/8817" TargetMode="External"/><Relationship Id="rId1" Type="http://schemas.openxmlformats.org/officeDocument/2006/relationships/hyperlink" Target="http://www.observatorioemigracao.pt/np4/8218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hyperlink" Target="http://www.observatorioemigracao.pt/np4/8817" TargetMode="External"/><Relationship Id="rId1" Type="http://schemas.openxmlformats.org/officeDocument/2006/relationships/hyperlink" Target="http://www.observatorioemigracao.pt/np4/8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showGridLines="0" tabSelected="1" workbookViewId="0">
      <selection activeCell="B2" sqref="B2:H2"/>
    </sheetView>
  </sheetViews>
  <sheetFormatPr defaultRowHeight="15" x14ac:dyDescent="0.25"/>
  <cols>
    <col min="1" max="1" width="12.7109375" customWidth="1"/>
    <col min="2" max="7" width="36.7109375" customWidth="1"/>
    <col min="8" max="8" width="8.7109375" customWidth="1"/>
  </cols>
  <sheetData>
    <row r="1" spans="1:8" ht="30" customHeight="1" x14ac:dyDescent="0.25">
      <c r="A1" s="70" t="s">
        <v>64</v>
      </c>
      <c r="B1" s="196"/>
      <c r="C1" s="197"/>
      <c r="D1" s="197"/>
      <c r="E1" s="71"/>
      <c r="F1" s="71"/>
      <c r="G1" s="71"/>
      <c r="H1" s="72"/>
    </row>
    <row r="2" spans="1:8" ht="30" customHeight="1" x14ac:dyDescent="0.25">
      <c r="A2" s="73"/>
      <c r="B2" s="198" t="s">
        <v>137</v>
      </c>
      <c r="C2" s="199"/>
      <c r="D2" s="199"/>
      <c r="E2" s="200"/>
      <c r="F2" s="200"/>
      <c r="G2" s="200"/>
      <c r="H2" s="201"/>
    </row>
    <row r="3" spans="1:8" ht="30" customHeight="1" x14ac:dyDescent="0.25">
      <c r="A3" s="74"/>
      <c r="B3" s="202" t="s">
        <v>91</v>
      </c>
      <c r="C3" s="203"/>
      <c r="D3" s="203"/>
      <c r="E3" s="203"/>
      <c r="F3" s="203"/>
      <c r="G3" s="203"/>
      <c r="H3" s="75"/>
    </row>
    <row r="4" spans="1:8" ht="15" customHeight="1" x14ac:dyDescent="0.25">
      <c r="A4" s="76"/>
      <c r="B4" s="192" t="str">
        <f>HYPERLINK('Quadro 4.1'!B2)</f>
        <v>Quadro 4.1 Remessas recebidas em Portugal por país de origem das transferências, milhares de euros, 2021</v>
      </c>
      <c r="C4" s="195"/>
      <c r="D4" s="195"/>
      <c r="E4" s="190" t="str">
        <f>HYPERLINK('Gráfico 4.1'!A1,'Gráfico 4.1'!B2)</f>
        <v>Gráfico 4.1 Remessas recebidas em Portugal, principais países de origem das transferências, 2021</v>
      </c>
      <c r="F4" s="191"/>
      <c r="G4" s="191"/>
      <c r="H4" s="77"/>
    </row>
    <row r="5" spans="1:8" ht="15" customHeight="1" x14ac:dyDescent="0.25">
      <c r="A5" s="76"/>
      <c r="B5" s="192" t="str">
        <f>HYPERLINK('Quadro 4.2'!A1,'Quadro 4.2'!B2)</f>
        <v>Quadro 4.2 Remessas recebidas em Portugal, principais países de origem das transferências, 2021</v>
      </c>
      <c r="C5" s="195"/>
      <c r="D5" s="195"/>
      <c r="E5" s="190" t="str">
        <f>HYPERLINK('Gráfico 4.2'!A1,'Gráfico 4.2'!B2)</f>
        <v>Gráfico 4.2 Evolução das remessas recebidas em Portugal, milhares de euros, preços correntes, e em percentagem do PIB, 1996-2021</v>
      </c>
      <c r="F5" s="191"/>
      <c r="G5" s="191"/>
      <c r="H5" s="77"/>
    </row>
    <row r="6" spans="1:8" ht="15" customHeight="1" x14ac:dyDescent="0.25">
      <c r="A6" s="76"/>
      <c r="B6" s="192" t="str">
        <f>HYPERLINK('Quadro 4.3'!A1,'Quadro 4.3'!B2)</f>
        <v>Quadro 4.3 Comparação entre a evolução das remessas recebidas em Portugal e a evolução do PIB, 1996-2021</v>
      </c>
      <c r="C6" s="192"/>
      <c r="D6" s="192"/>
      <c r="E6" s="190" t="str">
        <f>HYPERLINK('Gráfico 4.3'!A1,'Gráfico 4.3'!B2)</f>
        <v>Gráfico 4.3 Variação percentual das remessas recebidas em Portugal, principais países de origem das transferências, 2002-2021</v>
      </c>
      <c r="F6" s="191"/>
      <c r="G6" s="191"/>
      <c r="H6" s="77"/>
    </row>
    <row r="7" spans="1:8" ht="15" customHeight="1" x14ac:dyDescent="0.25">
      <c r="A7" s="76"/>
      <c r="B7" s="192" t="str">
        <f>HYPERLINK('Quadro 4.4'!A1,'Quadro 4.4'!B2)</f>
        <v>Quadro 4.4  Evolução das remessas recebidas em Portugal, principais países de origem das transferências, 2000-2021</v>
      </c>
      <c r="C7" s="192"/>
      <c r="D7" s="192"/>
      <c r="E7" s="190" t="str">
        <f>HYPERLINK('Gráfico 4.4'!A1,'Gráfico 4.4'!B2)</f>
        <v>Gráfico 4.4 Variação percentual das remessas recebidas em Portugal, principais países de origem das transferências, 2020-2021</v>
      </c>
      <c r="F7" s="191"/>
      <c r="G7" s="191"/>
      <c r="H7" s="77"/>
    </row>
    <row r="8" spans="1:8" ht="15" customHeight="1" x14ac:dyDescent="0.25">
      <c r="A8" s="76"/>
      <c r="B8" s="192" t="str">
        <f>HYPERLINK('Quadro 4.5'!A1,'Quadro 4.5'!B2)</f>
        <v>Quadro 4.5  Remessas mundiais de emigrantes, principais países de destino das transferências, valor em milhares de dólares e em percentagem do PIB, 2020</v>
      </c>
      <c r="C8" s="192"/>
      <c r="D8" s="192"/>
      <c r="E8" s="190" t="str">
        <f>HYPERLINK('Gráfico 4.5'!A1,'Gráfico 4.5'!B2)</f>
        <v>Gráfico 4.5 Remessas mundiais de emigrantes, principais países de destino das transferências, milhares de dólares, 2020</v>
      </c>
      <c r="F8" s="191"/>
      <c r="G8" s="191"/>
      <c r="H8" s="75"/>
    </row>
    <row r="9" spans="1:8" ht="15" customHeight="1" x14ac:dyDescent="0.25">
      <c r="A9" s="76"/>
      <c r="E9" s="190" t="str">
        <f>HYPERLINK('Gráfico 4.6'!A1,'Gráfico 4.6'!B2)</f>
        <v>Gráfico 4.6 Remessas mundiais de emigrantes, principais países de destino das transferências, percentagem do PIB, 2020</v>
      </c>
      <c r="F9" s="191"/>
      <c r="G9" s="191"/>
      <c r="H9" s="65"/>
    </row>
    <row r="10" spans="1:8" ht="30" customHeight="1" x14ac:dyDescent="0.25">
      <c r="A10" s="78"/>
      <c r="B10" s="79"/>
      <c r="C10" s="80"/>
      <c r="D10" s="80"/>
      <c r="E10" s="81"/>
      <c r="F10" s="82"/>
      <c r="G10" s="82"/>
      <c r="H10" s="72"/>
    </row>
    <row r="11" spans="1:8" s="114" customFormat="1" ht="15" customHeight="1" x14ac:dyDescent="0.25">
      <c r="A11" s="186" t="s">
        <v>65</v>
      </c>
      <c r="B11" s="193" t="s">
        <v>133</v>
      </c>
      <c r="C11" s="194"/>
    </row>
    <row r="12" spans="1:8" s="114" customFormat="1" ht="15" customHeight="1" x14ac:dyDescent="0.25">
      <c r="A12" s="112" t="s">
        <v>67</v>
      </c>
      <c r="B12" s="195" t="s">
        <v>134</v>
      </c>
      <c r="C12" s="195"/>
      <c r="D12" s="195"/>
      <c r="E12" s="183"/>
      <c r="F12" s="183"/>
      <c r="G12" s="183"/>
      <c r="H12" s="113"/>
    </row>
    <row r="13" spans="1:8" ht="15" customHeight="1" x14ac:dyDescent="0.25">
      <c r="A13" s="78"/>
      <c r="B13" s="83"/>
      <c r="C13" s="83"/>
      <c r="D13" s="83"/>
      <c r="E13" s="84"/>
      <c r="F13" s="84"/>
      <c r="G13" s="84"/>
      <c r="H13" s="72"/>
    </row>
    <row r="14" spans="1:8" ht="60" customHeight="1" x14ac:dyDescent="0.25">
      <c r="A14" s="78"/>
      <c r="B14" s="187" t="s">
        <v>90</v>
      </c>
      <c r="C14" s="188"/>
      <c r="D14" s="189"/>
      <c r="E14" s="78"/>
      <c r="F14" s="78"/>
      <c r="G14" s="78"/>
      <c r="H14" s="72"/>
    </row>
    <row r="15" spans="1:8" ht="15" customHeight="1" x14ac:dyDescent="0.25">
      <c r="A15" s="78"/>
      <c r="B15" s="85"/>
      <c r="C15" s="85"/>
      <c r="D15" s="85"/>
      <c r="E15" s="78"/>
      <c r="F15" s="78"/>
      <c r="G15" s="78"/>
      <c r="H15" s="72"/>
    </row>
    <row r="16" spans="1:8" ht="15" customHeight="1" x14ac:dyDescent="0.25"/>
  </sheetData>
  <mergeCells count="17">
    <mergeCell ref="B5:D5"/>
    <mergeCell ref="E5:G5"/>
    <mergeCell ref="B1:D1"/>
    <mergeCell ref="B2:H2"/>
    <mergeCell ref="B3:G3"/>
    <mergeCell ref="B4:D4"/>
    <mergeCell ref="E4:G4"/>
    <mergeCell ref="B6:D6"/>
    <mergeCell ref="E6:G6"/>
    <mergeCell ref="E7:G7"/>
    <mergeCell ref="B7:D7"/>
    <mergeCell ref="E8:G8"/>
    <mergeCell ref="B14:D14"/>
    <mergeCell ref="E9:G9"/>
    <mergeCell ref="B8:D8"/>
    <mergeCell ref="B11:C11"/>
    <mergeCell ref="B12:D12"/>
  </mergeCells>
  <hyperlinks>
    <hyperlink ref="B4:D4" location="'Quadro 4.1'!B2" display="'Quadro 4.1'!B2" xr:uid="{00000000-0004-0000-0000-000000000000}"/>
    <hyperlink ref="B5:D5" location="'Quadro 4.2'!B2" display="'Quadro 4.2'!B2" xr:uid="{00000000-0004-0000-0000-000001000000}"/>
    <hyperlink ref="B6:D6" location="'Quadro 4.3'!B2" display="'Quadro 4.3'!B2" xr:uid="{00000000-0004-0000-0000-000002000000}"/>
    <hyperlink ref="B7:D7" location="'Quadro 4.4'!B2" display="'Quadro 4.4'!B2" xr:uid="{00000000-0004-0000-0000-000003000000}"/>
    <hyperlink ref="B8:D8" location="'Quadro 4.5'!B2" display="'Quadro 4.5'!B2" xr:uid="{00000000-0004-0000-0000-000004000000}"/>
    <hyperlink ref="E4:G4" location="'Gráfico 4.1'!B2" display="'Gráfico 4.1'!B2" xr:uid="{00000000-0004-0000-0000-000005000000}"/>
    <hyperlink ref="E5:G5" location="'Gráfico 4.2'!B2" display="'Gráfico 4.2'!B2" xr:uid="{00000000-0004-0000-0000-000006000000}"/>
    <hyperlink ref="E6:G6" location="'Gráfico 4.3'!B2" display="'Gráfico 4.3'!B2" xr:uid="{00000000-0004-0000-0000-000007000000}"/>
    <hyperlink ref="E7:G7" location="'Gráfico 4.4'!B2" display="'Gráfico 4.4'!B2" xr:uid="{00000000-0004-0000-0000-000008000000}"/>
    <hyperlink ref="E8:G8" location="'Gráfico 4.5'!B2" display="'Gráfico 4.5'!B2" xr:uid="{00000000-0004-0000-0000-000009000000}"/>
    <hyperlink ref="E9:G9" location="'Gráfico 4.6'!B2" display="'Gráfico 4.6'!B2" xr:uid="{00000000-0004-0000-0000-00000A000000}"/>
    <hyperlink ref="B12" r:id="rId1" xr:uid="{08C84B24-C888-4025-9E29-4545941D46F0}"/>
    <hyperlink ref="B12:C12" r:id="rId2" display="ttp://www.observatorioemigracao.pt/np4/8218" xr:uid="{4186E12E-22AE-48FB-A21B-BD51BD685FD7}"/>
  </hyperlinks>
  <pageMargins left="0.7" right="0.7" top="0.75" bottom="0.75" header="0.3" footer="0.3"/>
  <pageSetup paperSize="9" orientation="portrait" horizontalDpi="4294967293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71"/>
  <sheetViews>
    <sheetView showGridLines="0" workbookViewId="0">
      <selection activeCell="C1" sqref="C1"/>
    </sheetView>
  </sheetViews>
  <sheetFormatPr defaultRowHeight="15" x14ac:dyDescent="0.25"/>
  <cols>
    <col min="1" max="1" width="12.7109375" customWidth="1"/>
    <col min="2" max="6" width="18.7109375" customWidth="1"/>
  </cols>
  <sheetData>
    <row r="1" spans="1:7" ht="30" customHeight="1" x14ac:dyDescent="0.25">
      <c r="A1" s="70" t="s">
        <v>64</v>
      </c>
      <c r="B1" s="13"/>
      <c r="C1" s="15" t="s">
        <v>116</v>
      </c>
      <c r="D1" s="56"/>
      <c r="E1" s="56"/>
      <c r="F1" s="15"/>
      <c r="G1" s="58"/>
    </row>
    <row r="2" spans="1:7" ht="45" customHeight="1" x14ac:dyDescent="0.25">
      <c r="A2" s="57"/>
      <c r="B2" s="235" t="s">
        <v>132</v>
      </c>
      <c r="C2" s="236"/>
      <c r="D2" s="236"/>
      <c r="E2" s="236"/>
      <c r="F2" s="236"/>
      <c r="G2" s="59"/>
    </row>
    <row r="3" spans="1:7" ht="15" customHeight="1" x14ac:dyDescent="0.25">
      <c r="A3" s="60"/>
      <c r="B3" s="61"/>
      <c r="C3" s="62"/>
      <c r="D3" s="62"/>
      <c r="E3" s="62"/>
      <c r="F3" s="62"/>
      <c r="G3" s="59"/>
    </row>
    <row r="4" spans="1:7" ht="15" customHeight="1" x14ac:dyDescent="0.25">
      <c r="A4" s="60"/>
      <c r="B4" s="61"/>
      <c r="C4" s="62"/>
      <c r="D4" s="62"/>
      <c r="E4" s="62"/>
      <c r="F4" s="62"/>
      <c r="G4" s="59"/>
    </row>
    <row r="5" spans="1:7" ht="15" customHeight="1" x14ac:dyDescent="0.25">
      <c r="A5" s="60"/>
      <c r="B5" s="61"/>
      <c r="C5" s="62"/>
      <c r="D5" s="62"/>
      <c r="E5" s="62"/>
      <c r="F5" s="62"/>
      <c r="G5" s="59"/>
    </row>
    <row r="6" spans="1:7" ht="15" customHeight="1" x14ac:dyDescent="0.25">
      <c r="A6" s="60"/>
      <c r="B6" s="61"/>
      <c r="C6" s="62"/>
      <c r="D6" s="62"/>
      <c r="E6" s="62"/>
      <c r="F6" s="62"/>
      <c r="G6" s="59"/>
    </row>
    <row r="7" spans="1:7" ht="15" customHeight="1" x14ac:dyDescent="0.25">
      <c r="A7" s="60"/>
      <c r="B7" s="61"/>
      <c r="C7" s="62"/>
      <c r="D7" s="62"/>
      <c r="E7" s="62"/>
      <c r="F7" s="62"/>
      <c r="G7" s="59"/>
    </row>
    <row r="8" spans="1:7" ht="15" customHeight="1" x14ac:dyDescent="0.25">
      <c r="A8" s="60"/>
      <c r="B8" s="61"/>
      <c r="C8" s="62"/>
      <c r="D8" s="62"/>
      <c r="E8" s="62"/>
      <c r="F8" s="62"/>
      <c r="G8" s="59"/>
    </row>
    <row r="9" spans="1:7" ht="15" customHeight="1" x14ac:dyDescent="0.25">
      <c r="A9" s="60"/>
      <c r="B9" s="61"/>
      <c r="C9" s="62"/>
      <c r="D9" s="62"/>
      <c r="E9" s="62"/>
      <c r="F9" s="62"/>
      <c r="G9" s="59"/>
    </row>
    <row r="10" spans="1:7" ht="15" customHeight="1" x14ac:dyDescent="0.25">
      <c r="A10" s="60"/>
      <c r="B10" s="61"/>
      <c r="C10" s="62"/>
      <c r="D10" s="62"/>
      <c r="E10" s="62"/>
      <c r="F10" s="62"/>
      <c r="G10" s="59"/>
    </row>
    <row r="11" spans="1:7" ht="15" customHeight="1" x14ac:dyDescent="0.25">
      <c r="A11" s="60"/>
      <c r="B11" s="61"/>
      <c r="C11" s="62"/>
      <c r="D11" s="62"/>
      <c r="E11" s="62"/>
      <c r="F11" s="62"/>
      <c r="G11" s="59"/>
    </row>
    <row r="12" spans="1:7" ht="15" customHeight="1" x14ac:dyDescent="0.25">
      <c r="A12" s="60"/>
      <c r="B12" s="61"/>
      <c r="C12" s="62"/>
      <c r="D12" s="62"/>
      <c r="E12" s="62"/>
      <c r="F12" s="62"/>
      <c r="G12" s="59"/>
    </row>
    <row r="13" spans="1:7" ht="15" customHeight="1" x14ac:dyDescent="0.25">
      <c r="A13" s="60"/>
      <c r="B13" s="61"/>
      <c r="C13" s="62"/>
      <c r="D13" s="62"/>
      <c r="E13" s="62"/>
      <c r="F13" s="62"/>
      <c r="G13" s="59"/>
    </row>
    <row r="14" spans="1:7" ht="15" customHeight="1" x14ac:dyDescent="0.25">
      <c r="A14" s="56"/>
      <c r="B14" s="56"/>
      <c r="C14" s="56"/>
      <c r="D14" s="56"/>
      <c r="E14" s="56"/>
      <c r="F14" s="56"/>
      <c r="G14" s="56"/>
    </row>
    <row r="15" spans="1:7" ht="15" customHeight="1" x14ac:dyDescent="0.25">
      <c r="A15" s="56"/>
      <c r="B15" s="56"/>
      <c r="C15" s="56"/>
      <c r="D15" s="56"/>
      <c r="E15" s="56"/>
      <c r="F15" s="56"/>
      <c r="G15" s="56"/>
    </row>
    <row r="16" spans="1:7" ht="15" customHeight="1" x14ac:dyDescent="0.25">
      <c r="A16" s="56"/>
      <c r="B16" s="56"/>
      <c r="C16" s="56"/>
      <c r="D16" s="56"/>
      <c r="E16" s="56"/>
      <c r="F16" s="56"/>
      <c r="G16" s="56"/>
    </row>
    <row r="17" spans="1:7" ht="15" customHeight="1" x14ac:dyDescent="0.25">
      <c r="A17" s="56"/>
      <c r="B17" s="56"/>
      <c r="C17" s="56"/>
      <c r="D17" s="56"/>
      <c r="E17" s="56"/>
      <c r="F17" s="56"/>
      <c r="G17" s="56"/>
    </row>
    <row r="18" spans="1:7" ht="15" customHeight="1" x14ac:dyDescent="0.25">
      <c r="A18" s="56"/>
      <c r="B18" s="56"/>
      <c r="C18" s="56"/>
      <c r="D18" s="56"/>
      <c r="E18" s="56"/>
      <c r="F18" s="56"/>
      <c r="G18" s="56"/>
    </row>
    <row r="19" spans="1:7" ht="15" customHeight="1" x14ac:dyDescent="0.25">
      <c r="A19" s="56"/>
      <c r="B19" s="56"/>
      <c r="C19" s="56"/>
      <c r="D19" s="56"/>
      <c r="E19" s="56"/>
      <c r="F19" s="56"/>
      <c r="G19" s="56"/>
    </row>
    <row r="20" spans="1:7" ht="15" customHeight="1" x14ac:dyDescent="0.25">
      <c r="A20" s="56"/>
      <c r="B20" s="56"/>
      <c r="C20" s="56"/>
      <c r="D20" s="56"/>
      <c r="E20" s="56"/>
      <c r="F20" s="56"/>
      <c r="G20" s="56"/>
    </row>
    <row r="21" spans="1:7" ht="15" customHeight="1" x14ac:dyDescent="0.25">
      <c r="A21" s="56"/>
      <c r="B21" s="56"/>
      <c r="C21" s="56"/>
      <c r="D21" s="56"/>
      <c r="E21" s="56"/>
      <c r="F21" s="56"/>
      <c r="G21" s="56"/>
    </row>
    <row r="22" spans="1:7" ht="15" customHeight="1" x14ac:dyDescent="0.25">
      <c r="A22" s="56"/>
      <c r="B22" s="56"/>
      <c r="C22" s="56"/>
      <c r="D22" s="56"/>
      <c r="E22" s="56"/>
      <c r="F22" s="56"/>
      <c r="G22" s="56"/>
    </row>
    <row r="23" spans="1:7" ht="15" customHeight="1" x14ac:dyDescent="0.25">
      <c r="A23" s="56"/>
      <c r="B23" s="56"/>
      <c r="C23" s="56"/>
      <c r="D23" s="56"/>
      <c r="E23" s="56"/>
      <c r="F23" s="56"/>
      <c r="G23" s="56"/>
    </row>
    <row r="24" spans="1:7" ht="15" customHeight="1" x14ac:dyDescent="0.25">
      <c r="A24" s="56"/>
      <c r="B24" s="56"/>
      <c r="C24" s="56"/>
      <c r="D24" s="56"/>
      <c r="E24" s="56"/>
      <c r="F24" s="56"/>
      <c r="G24" s="56"/>
    </row>
    <row r="25" spans="1:7" ht="15" customHeight="1" x14ac:dyDescent="0.25">
      <c r="A25" s="56"/>
      <c r="B25" s="56"/>
      <c r="C25" s="56"/>
      <c r="D25" s="56"/>
      <c r="E25" s="56"/>
      <c r="F25" s="56"/>
      <c r="G25" s="56"/>
    </row>
    <row r="26" spans="1:7" ht="15" customHeight="1" x14ac:dyDescent="0.25">
      <c r="A26" s="56"/>
      <c r="B26" s="56"/>
      <c r="C26" s="56"/>
      <c r="D26" s="56"/>
      <c r="E26" s="56"/>
      <c r="F26" s="56"/>
      <c r="G26" s="56"/>
    </row>
    <row r="27" spans="1:7" ht="15" customHeight="1" x14ac:dyDescent="0.25">
      <c r="A27" s="56"/>
      <c r="B27" s="56"/>
      <c r="C27" s="56"/>
      <c r="D27" s="56"/>
      <c r="E27" s="56"/>
      <c r="F27" s="56"/>
      <c r="G27" s="56"/>
    </row>
    <row r="28" spans="1:7" ht="15" customHeight="1" x14ac:dyDescent="0.25">
      <c r="A28" s="56"/>
      <c r="B28" s="56"/>
      <c r="C28" s="56"/>
      <c r="D28" s="56"/>
      <c r="E28" s="56"/>
      <c r="F28" s="56"/>
      <c r="G28" s="56"/>
    </row>
    <row r="29" spans="1:7" ht="15" customHeight="1" x14ac:dyDescent="0.25">
      <c r="A29" s="56"/>
      <c r="B29" s="56"/>
      <c r="C29" s="56"/>
      <c r="D29" s="56"/>
      <c r="E29" s="56"/>
      <c r="F29" s="56"/>
      <c r="G29" s="56"/>
    </row>
    <row r="30" spans="1:7" ht="15" customHeight="1" x14ac:dyDescent="0.25">
      <c r="A30" s="56"/>
      <c r="B30" s="56"/>
      <c r="C30" s="56"/>
      <c r="D30" s="56"/>
      <c r="E30" s="56"/>
      <c r="F30" s="56"/>
      <c r="G30" s="56"/>
    </row>
    <row r="31" spans="1:7" ht="15" customHeight="1" x14ac:dyDescent="0.25">
      <c r="A31" s="56"/>
      <c r="B31" s="56"/>
      <c r="C31" s="56"/>
      <c r="D31" s="56"/>
      <c r="E31" s="56"/>
      <c r="F31" s="56"/>
      <c r="G31" s="56"/>
    </row>
    <row r="32" spans="1:7" ht="15" customHeight="1" x14ac:dyDescent="0.25">
      <c r="A32" s="56"/>
      <c r="B32" s="56"/>
      <c r="C32" s="56"/>
      <c r="D32" s="56"/>
      <c r="E32" s="56"/>
      <c r="F32" s="56"/>
      <c r="G32" s="56"/>
    </row>
    <row r="33" spans="1:8" ht="15" customHeight="1" x14ac:dyDescent="0.25">
      <c r="A33" s="9" t="s">
        <v>66</v>
      </c>
      <c r="B33" s="237" t="s">
        <v>87</v>
      </c>
      <c r="C33" s="210"/>
      <c r="D33" s="210"/>
      <c r="E33" s="210"/>
      <c r="F33" s="210"/>
      <c r="G33" s="58"/>
    </row>
    <row r="34" spans="1:8" s="114" customFormat="1" ht="15" customHeight="1" x14ac:dyDescent="0.25">
      <c r="A34" s="186" t="s">
        <v>65</v>
      </c>
      <c r="B34" s="193" t="s">
        <v>133</v>
      </c>
      <c r="C34" s="194"/>
    </row>
    <row r="35" spans="1:8" s="114" customFormat="1" ht="15" customHeight="1" x14ac:dyDescent="0.25">
      <c r="A35" s="112" t="s">
        <v>67</v>
      </c>
      <c r="B35" s="195" t="s">
        <v>134</v>
      </c>
      <c r="C35" s="195"/>
      <c r="D35" s="195"/>
      <c r="E35" s="183"/>
      <c r="F35" s="183"/>
      <c r="G35" s="183"/>
      <c r="H35" s="113"/>
    </row>
    <row r="36" spans="1:8" x14ac:dyDescent="0.25">
      <c r="A36" s="56"/>
      <c r="B36" s="56"/>
      <c r="C36" s="56"/>
      <c r="D36" s="56"/>
      <c r="E36" s="56"/>
      <c r="F36" s="56"/>
      <c r="G36" s="56"/>
    </row>
    <row r="50" spans="2:3" x14ac:dyDescent="0.25">
      <c r="B50" s="66" t="s">
        <v>53</v>
      </c>
      <c r="C50" s="102">
        <v>13.188348490839587</v>
      </c>
    </row>
    <row r="51" spans="2:3" x14ac:dyDescent="0.25">
      <c r="B51" s="66" t="s">
        <v>25</v>
      </c>
      <c r="C51" s="102">
        <v>11.325818572195388</v>
      </c>
    </row>
    <row r="52" spans="2:3" x14ac:dyDescent="0.25">
      <c r="B52" s="66" t="s">
        <v>5</v>
      </c>
      <c r="C52" s="102">
        <v>2.5618050747362844</v>
      </c>
    </row>
    <row r="53" spans="2:3" x14ac:dyDescent="0.25">
      <c r="B53" s="66" t="s">
        <v>26</v>
      </c>
      <c r="C53" s="102">
        <v>2.3698618942551235</v>
      </c>
    </row>
    <row r="54" spans="2:3" x14ac:dyDescent="0.25">
      <c r="B54" s="66" t="s">
        <v>59</v>
      </c>
      <c r="C54" s="102">
        <v>1.3731654162889839</v>
      </c>
    </row>
    <row r="55" spans="2:3" x14ac:dyDescent="0.25">
      <c r="B55" s="66" t="s">
        <v>33</v>
      </c>
      <c r="C55" s="102">
        <v>0.20238362941309163</v>
      </c>
    </row>
    <row r="56" spans="2:3" x14ac:dyDescent="0.25">
      <c r="B56" s="66" t="s">
        <v>3</v>
      </c>
      <c r="C56" s="102">
        <v>-1.075840085004657</v>
      </c>
    </row>
    <row r="57" spans="2:3" x14ac:dyDescent="0.25">
      <c r="B57" s="66" t="s">
        <v>29</v>
      </c>
      <c r="C57" s="102">
        <v>-1.2657128799791479</v>
      </c>
    </row>
    <row r="58" spans="2:3" x14ac:dyDescent="0.25">
      <c r="B58" s="66" t="s">
        <v>12</v>
      </c>
      <c r="C58" s="102">
        <v>-1.4431239388794523</v>
      </c>
    </row>
    <row r="59" spans="2:3" x14ac:dyDescent="0.25">
      <c r="B59" s="66" t="s">
        <v>42</v>
      </c>
      <c r="C59" s="102">
        <v>-8.3545918367346985</v>
      </c>
    </row>
    <row r="62" spans="2:3" x14ac:dyDescent="0.25">
      <c r="B62" s="66"/>
      <c r="C62" s="102"/>
    </row>
    <row r="63" spans="2:3" x14ac:dyDescent="0.25">
      <c r="B63" s="66"/>
      <c r="C63" s="102"/>
    </row>
    <row r="64" spans="2:3" x14ac:dyDescent="0.25">
      <c r="B64" s="66"/>
      <c r="C64" s="102"/>
    </row>
    <row r="65" spans="2:3" x14ac:dyDescent="0.25">
      <c r="B65" s="66"/>
      <c r="C65" s="102"/>
    </row>
    <row r="66" spans="2:3" x14ac:dyDescent="0.25">
      <c r="B66" s="66"/>
      <c r="C66" s="102"/>
    </row>
    <row r="67" spans="2:3" x14ac:dyDescent="0.25">
      <c r="B67" s="66"/>
      <c r="C67" s="102"/>
    </row>
    <row r="68" spans="2:3" x14ac:dyDescent="0.25">
      <c r="B68" s="66"/>
      <c r="C68" s="102"/>
    </row>
    <row r="69" spans="2:3" x14ac:dyDescent="0.25">
      <c r="B69" s="66"/>
      <c r="C69" s="102"/>
    </row>
    <row r="70" spans="2:3" x14ac:dyDescent="0.25">
      <c r="B70" s="66"/>
      <c r="C70" s="102"/>
    </row>
    <row r="71" spans="2:3" x14ac:dyDescent="0.25">
      <c r="B71" s="66"/>
      <c r="C71" s="102"/>
    </row>
  </sheetData>
  <sortState ref="B50:C59">
    <sortCondition descending="1" ref="C50:C59"/>
  </sortState>
  <mergeCells count="4">
    <mergeCell ref="B2:F2"/>
    <mergeCell ref="B33:F33"/>
    <mergeCell ref="B34:C34"/>
    <mergeCell ref="B35:D35"/>
  </mergeCells>
  <hyperlinks>
    <hyperlink ref="C1" location="Índice!A1" display="[índice Ç]" xr:uid="{00000000-0004-0000-0900-000000000000}"/>
    <hyperlink ref="B35" r:id="rId1" xr:uid="{5D54DA98-04D3-4A05-AD2C-DAAD686EEACD}"/>
    <hyperlink ref="B35:C35" r:id="rId2" display="ttp://www.observatorioemigracao.pt/np4/8218" xr:uid="{E581F3ED-DC45-43C6-B1FB-112B36BA3F5C}"/>
  </hyperlinks>
  <pageMargins left="0.7" right="0.7" top="0.75" bottom="0.75" header="0.3" footer="0.3"/>
  <pageSetup paperSize="9" orientation="portrait" horizontalDpi="4294967293" verticalDpi="0" r:id="rId3"/>
  <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36"/>
  <sheetViews>
    <sheetView showGridLines="0" workbookViewId="0">
      <selection activeCell="C1" sqref="C1"/>
    </sheetView>
  </sheetViews>
  <sheetFormatPr defaultRowHeight="15" x14ac:dyDescent="0.25"/>
  <cols>
    <col min="1" max="1" width="12.7109375" customWidth="1"/>
    <col min="2" max="6" width="18.7109375" customWidth="1"/>
  </cols>
  <sheetData>
    <row r="1" spans="1:7" ht="30" customHeight="1" x14ac:dyDescent="0.25">
      <c r="A1" s="12" t="s">
        <v>64</v>
      </c>
      <c r="B1" s="13"/>
      <c r="C1" s="15" t="s">
        <v>116</v>
      </c>
      <c r="D1" s="55"/>
      <c r="E1" s="55"/>
      <c r="F1" s="15"/>
      <c r="G1" s="58"/>
    </row>
    <row r="2" spans="1:7" ht="45" customHeight="1" x14ac:dyDescent="0.25">
      <c r="A2" s="63"/>
      <c r="B2" s="239" t="s">
        <v>121</v>
      </c>
      <c r="C2" s="240"/>
      <c r="D2" s="240"/>
      <c r="E2" s="240"/>
      <c r="F2" s="240"/>
      <c r="G2" s="59"/>
    </row>
    <row r="3" spans="1:7" ht="15" customHeight="1" x14ac:dyDescent="0.25">
      <c r="A3" s="64"/>
      <c r="B3" s="64"/>
      <c r="C3" s="64"/>
      <c r="D3" s="64"/>
      <c r="E3" s="64"/>
      <c r="F3" s="64"/>
      <c r="G3" s="56"/>
    </row>
    <row r="4" spans="1:7" ht="15" customHeight="1" x14ac:dyDescent="0.25">
      <c r="A4" s="64"/>
      <c r="B4" s="64"/>
      <c r="C4" s="64"/>
      <c r="D4" s="64"/>
      <c r="E4" s="64"/>
      <c r="F4" s="64"/>
      <c r="G4" s="56"/>
    </row>
    <row r="5" spans="1:7" ht="15" customHeight="1" x14ac:dyDescent="0.25">
      <c r="A5" s="64"/>
      <c r="B5" s="64"/>
      <c r="C5" s="64"/>
      <c r="D5" s="64"/>
      <c r="E5" s="64"/>
      <c r="F5" s="64"/>
      <c r="G5" s="56"/>
    </row>
    <row r="6" spans="1:7" ht="15" customHeight="1" x14ac:dyDescent="0.25">
      <c r="A6" s="64"/>
      <c r="B6" s="64"/>
      <c r="C6" s="64"/>
      <c r="D6" s="64"/>
      <c r="E6" s="64"/>
      <c r="F6" s="64"/>
      <c r="G6" s="56"/>
    </row>
    <row r="7" spans="1:7" ht="15" customHeight="1" x14ac:dyDescent="0.25">
      <c r="A7" s="64"/>
      <c r="B7" s="64"/>
      <c r="C7" s="64"/>
      <c r="D7" s="64"/>
      <c r="E7" s="64"/>
      <c r="F7" s="64"/>
      <c r="G7" s="56"/>
    </row>
    <row r="8" spans="1:7" ht="15" customHeight="1" x14ac:dyDescent="0.25">
      <c r="A8" s="64"/>
      <c r="B8" s="64"/>
      <c r="C8" s="64"/>
      <c r="D8" s="64"/>
      <c r="E8" s="64"/>
      <c r="F8" s="64"/>
      <c r="G8" s="56"/>
    </row>
    <row r="9" spans="1:7" ht="15" customHeight="1" x14ac:dyDescent="0.25">
      <c r="A9" s="64"/>
      <c r="B9" s="64"/>
      <c r="C9" s="64"/>
      <c r="D9" s="64"/>
      <c r="E9" s="64"/>
      <c r="F9" s="64"/>
      <c r="G9" s="56"/>
    </row>
    <row r="10" spans="1:7" ht="15" customHeight="1" x14ac:dyDescent="0.25">
      <c r="A10" s="64"/>
      <c r="B10" s="64"/>
      <c r="C10" s="64"/>
      <c r="D10" s="64"/>
      <c r="E10" s="64"/>
      <c r="F10" s="64"/>
      <c r="G10" s="56"/>
    </row>
    <row r="11" spans="1:7" ht="15" customHeight="1" x14ac:dyDescent="0.25">
      <c r="A11" s="64"/>
      <c r="B11" s="64"/>
      <c r="C11" s="64"/>
      <c r="D11" s="64"/>
      <c r="E11" s="64"/>
      <c r="F11" s="64"/>
      <c r="G11" s="56"/>
    </row>
    <row r="12" spans="1:7" ht="15" customHeight="1" x14ac:dyDescent="0.25">
      <c r="A12" s="64"/>
      <c r="B12" s="64"/>
      <c r="C12" s="64"/>
      <c r="D12" s="64"/>
      <c r="E12" s="64"/>
      <c r="F12" s="64"/>
      <c r="G12" s="56"/>
    </row>
    <row r="13" spans="1:7" ht="15" customHeight="1" x14ac:dyDescent="0.25">
      <c r="A13" s="64"/>
      <c r="B13" s="64"/>
      <c r="C13" s="64"/>
      <c r="D13" s="64"/>
      <c r="E13" s="64"/>
      <c r="F13" s="64"/>
      <c r="G13" s="56"/>
    </row>
    <row r="14" spans="1:7" ht="15" customHeight="1" x14ac:dyDescent="0.25">
      <c r="A14" s="64"/>
      <c r="B14" s="64"/>
      <c r="C14" s="64"/>
      <c r="D14" s="64"/>
      <c r="E14" s="64"/>
      <c r="F14" s="64"/>
      <c r="G14" s="56"/>
    </row>
    <row r="15" spans="1:7" ht="15" customHeight="1" x14ac:dyDescent="0.25">
      <c r="A15" s="64"/>
      <c r="B15" s="64"/>
      <c r="C15" s="64"/>
      <c r="D15" s="64"/>
      <c r="E15" s="64"/>
      <c r="F15" s="64"/>
      <c r="G15" s="56"/>
    </row>
    <row r="16" spans="1:7" ht="15" customHeight="1" x14ac:dyDescent="0.25">
      <c r="A16" s="64"/>
      <c r="B16" s="64"/>
      <c r="C16" s="64"/>
      <c r="D16" s="64"/>
      <c r="E16" s="64"/>
      <c r="F16" s="64"/>
      <c r="G16" s="56"/>
    </row>
    <row r="17" spans="1:7" ht="15" customHeight="1" x14ac:dyDescent="0.25">
      <c r="A17" s="64"/>
      <c r="B17" s="64"/>
      <c r="C17" s="64"/>
      <c r="D17" s="64"/>
      <c r="E17" s="64"/>
      <c r="F17" s="64"/>
      <c r="G17" s="56"/>
    </row>
    <row r="18" spans="1:7" ht="15" customHeight="1" x14ac:dyDescent="0.25">
      <c r="A18" s="64"/>
      <c r="B18" s="64"/>
      <c r="C18" s="64"/>
      <c r="D18" s="64"/>
      <c r="E18" s="64"/>
      <c r="F18" s="64"/>
      <c r="G18" s="56"/>
    </row>
    <row r="19" spans="1:7" ht="15" customHeight="1" x14ac:dyDescent="0.25">
      <c r="A19" s="64"/>
      <c r="B19" s="64"/>
      <c r="C19" s="64"/>
      <c r="D19" s="64"/>
      <c r="E19" s="64"/>
      <c r="F19" s="64"/>
      <c r="G19" s="56"/>
    </row>
    <row r="20" spans="1:7" ht="15" customHeight="1" x14ac:dyDescent="0.25">
      <c r="A20" s="64"/>
      <c r="B20" s="64"/>
      <c r="C20" s="64"/>
      <c r="D20" s="64"/>
      <c r="E20" s="64"/>
      <c r="F20" s="64"/>
      <c r="G20" s="56"/>
    </row>
    <row r="21" spans="1:7" ht="15" customHeight="1" x14ac:dyDescent="0.25">
      <c r="A21" s="64"/>
      <c r="B21" s="64"/>
      <c r="C21" s="64"/>
      <c r="D21" s="64"/>
      <c r="E21" s="64"/>
      <c r="F21" s="64"/>
      <c r="G21" s="56"/>
    </row>
    <row r="22" spans="1:7" ht="15" customHeight="1" x14ac:dyDescent="0.25">
      <c r="A22" s="64"/>
      <c r="B22" s="64"/>
      <c r="C22" s="64"/>
      <c r="D22" s="64"/>
      <c r="E22" s="64"/>
      <c r="F22" s="64"/>
      <c r="G22" s="56"/>
    </row>
    <row r="23" spans="1:7" ht="15" customHeight="1" x14ac:dyDescent="0.25">
      <c r="A23" s="64"/>
      <c r="B23" s="64"/>
      <c r="C23" s="64"/>
      <c r="D23" s="64"/>
      <c r="E23" s="64"/>
      <c r="F23" s="64"/>
      <c r="G23" s="56"/>
    </row>
    <row r="24" spans="1:7" ht="15" customHeight="1" x14ac:dyDescent="0.25">
      <c r="A24" s="64"/>
      <c r="B24" s="64"/>
      <c r="C24" s="64"/>
      <c r="D24" s="64"/>
      <c r="E24" s="64"/>
      <c r="F24" s="64"/>
      <c r="G24" s="56"/>
    </row>
    <row r="25" spans="1:7" ht="15" customHeight="1" x14ac:dyDescent="0.25">
      <c r="A25" s="64"/>
      <c r="B25" s="64"/>
      <c r="C25" s="64"/>
      <c r="D25" s="64"/>
      <c r="E25" s="64"/>
      <c r="F25" s="64"/>
      <c r="G25" s="56"/>
    </row>
    <row r="26" spans="1:7" ht="15" customHeight="1" x14ac:dyDescent="0.25">
      <c r="A26" s="64"/>
      <c r="B26" s="64"/>
      <c r="C26" s="64"/>
      <c r="D26" s="64"/>
      <c r="E26" s="64"/>
      <c r="F26" s="64"/>
      <c r="G26" s="56"/>
    </row>
    <row r="27" spans="1:7" ht="15" customHeight="1" x14ac:dyDescent="0.25">
      <c r="A27" s="64"/>
      <c r="B27" s="64"/>
      <c r="C27" s="64"/>
      <c r="D27" s="64"/>
      <c r="E27" s="64"/>
      <c r="F27" s="64"/>
      <c r="G27" s="56"/>
    </row>
    <row r="28" spans="1:7" ht="15" customHeight="1" x14ac:dyDescent="0.25">
      <c r="A28" s="64"/>
      <c r="B28" s="64"/>
      <c r="C28" s="64"/>
      <c r="D28" s="64"/>
      <c r="E28" s="64"/>
      <c r="F28" s="64"/>
      <c r="G28" s="56"/>
    </row>
    <row r="29" spans="1:7" ht="15" customHeight="1" x14ac:dyDescent="0.25">
      <c r="A29" s="64"/>
      <c r="B29" s="64"/>
      <c r="C29" s="64"/>
      <c r="D29" s="64"/>
      <c r="E29" s="64"/>
      <c r="F29" s="64"/>
      <c r="G29" s="56"/>
    </row>
    <row r="30" spans="1:7" ht="15" customHeight="1" x14ac:dyDescent="0.25">
      <c r="A30" s="64"/>
      <c r="B30" s="64"/>
      <c r="C30" s="64"/>
      <c r="D30" s="64"/>
      <c r="E30" s="64"/>
      <c r="F30" s="64"/>
      <c r="G30" s="56"/>
    </row>
    <row r="31" spans="1:7" ht="15" customHeight="1" x14ac:dyDescent="0.25">
      <c r="A31" s="64"/>
      <c r="B31" s="64"/>
      <c r="C31" s="64"/>
      <c r="D31" s="64"/>
      <c r="E31" s="64"/>
      <c r="F31" s="64"/>
      <c r="G31" s="56"/>
    </row>
    <row r="32" spans="1:7" ht="15" customHeight="1" x14ac:dyDescent="0.25">
      <c r="A32" s="64"/>
      <c r="B32" s="64"/>
      <c r="C32" s="64"/>
      <c r="D32" s="64"/>
      <c r="E32" s="64"/>
      <c r="F32" s="64"/>
      <c r="G32" s="56"/>
    </row>
    <row r="33" spans="1:8" ht="30" customHeight="1" x14ac:dyDescent="0.25">
      <c r="A33" s="9" t="s">
        <v>66</v>
      </c>
      <c r="B33" s="241" t="s">
        <v>97</v>
      </c>
      <c r="C33" s="210"/>
      <c r="D33" s="210"/>
      <c r="E33" s="210"/>
      <c r="F33" s="210"/>
      <c r="G33" s="58"/>
    </row>
    <row r="34" spans="1:8" s="114" customFormat="1" ht="15" customHeight="1" x14ac:dyDescent="0.25">
      <c r="A34" s="186" t="s">
        <v>65</v>
      </c>
      <c r="B34" s="193" t="s">
        <v>133</v>
      </c>
      <c r="C34" s="194"/>
    </row>
    <row r="35" spans="1:8" s="114" customFormat="1" ht="15" customHeight="1" x14ac:dyDescent="0.25">
      <c r="A35" s="112" t="s">
        <v>67</v>
      </c>
      <c r="B35" s="195" t="s">
        <v>134</v>
      </c>
      <c r="C35" s="195"/>
      <c r="D35" s="195"/>
      <c r="E35" s="183"/>
      <c r="F35" s="183"/>
      <c r="G35" s="183"/>
      <c r="H35" s="113"/>
    </row>
    <row r="36" spans="1:8" x14ac:dyDescent="0.25">
      <c r="A36" s="64"/>
      <c r="B36" s="64"/>
      <c r="C36" s="64"/>
      <c r="D36" s="64"/>
      <c r="E36" s="64"/>
      <c r="F36" s="64"/>
      <c r="G36" s="56"/>
    </row>
  </sheetData>
  <mergeCells count="4">
    <mergeCell ref="B2:F2"/>
    <mergeCell ref="B33:F33"/>
    <mergeCell ref="B34:C34"/>
    <mergeCell ref="B35:D35"/>
  </mergeCells>
  <hyperlinks>
    <hyperlink ref="C1" location="Índice!A1" display="[índice Ç]" xr:uid="{00000000-0004-0000-0A00-000000000000}"/>
    <hyperlink ref="B35" r:id="rId1" xr:uid="{FFCC98BC-1DDB-4477-9FFA-295441CD7246}"/>
    <hyperlink ref="B35:C35" r:id="rId2" display="ttp://www.observatorioemigracao.pt/np4/8218" xr:uid="{88D874E3-9FA8-4C8A-A95E-6E7906F0A8FE}"/>
  </hyperlinks>
  <pageMargins left="0.7" right="0.7" top="0.75" bottom="0.75" header="0.3" footer="0.3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95"/>
  <sheetViews>
    <sheetView showGridLines="0" workbookViewId="0">
      <selection activeCell="C1" sqref="C1"/>
    </sheetView>
  </sheetViews>
  <sheetFormatPr defaultRowHeight="15" x14ac:dyDescent="0.25"/>
  <cols>
    <col min="1" max="1" width="12.7109375" customWidth="1"/>
    <col min="2" max="6" width="18.7109375" customWidth="1"/>
  </cols>
  <sheetData>
    <row r="1" spans="1:7" ht="30" customHeight="1" x14ac:dyDescent="0.25">
      <c r="A1" s="12" t="s">
        <v>64</v>
      </c>
      <c r="B1" s="13"/>
      <c r="C1" s="15" t="s">
        <v>116</v>
      </c>
      <c r="D1" s="55"/>
      <c r="E1" s="55"/>
      <c r="F1" s="15"/>
      <c r="G1" s="58"/>
    </row>
    <row r="2" spans="1:7" ht="45" customHeight="1" x14ac:dyDescent="0.25">
      <c r="A2" s="63"/>
      <c r="B2" s="239" t="s">
        <v>122</v>
      </c>
      <c r="C2" s="240"/>
      <c r="D2" s="240"/>
      <c r="E2" s="240"/>
      <c r="F2" s="240"/>
      <c r="G2" s="59"/>
    </row>
    <row r="3" spans="1:7" x14ac:dyDescent="0.25">
      <c r="A3" s="64"/>
      <c r="B3" s="64"/>
      <c r="C3" s="64"/>
      <c r="D3" s="64"/>
      <c r="E3" s="64"/>
      <c r="F3" s="64"/>
      <c r="G3" s="56"/>
    </row>
    <row r="4" spans="1:7" x14ac:dyDescent="0.25">
      <c r="A4" s="64"/>
      <c r="B4" s="64"/>
      <c r="C4" s="64"/>
      <c r="D4" s="64"/>
      <c r="E4" s="64"/>
      <c r="F4" s="64"/>
      <c r="G4" s="56"/>
    </row>
    <row r="5" spans="1:7" x14ac:dyDescent="0.25">
      <c r="A5" s="64"/>
      <c r="B5" s="64"/>
      <c r="C5" s="64"/>
      <c r="D5" s="64"/>
      <c r="E5" s="64"/>
      <c r="F5" s="64"/>
      <c r="G5" s="56"/>
    </row>
    <row r="6" spans="1:7" x14ac:dyDescent="0.25">
      <c r="A6" s="64"/>
      <c r="B6" s="64"/>
      <c r="C6" s="64"/>
      <c r="D6" s="64"/>
      <c r="E6" s="64"/>
      <c r="F6" s="64"/>
      <c r="G6" s="56"/>
    </row>
    <row r="7" spans="1:7" x14ac:dyDescent="0.25">
      <c r="A7" s="64"/>
      <c r="B7" s="64"/>
      <c r="C7" s="64"/>
      <c r="D7" s="64"/>
      <c r="E7" s="64"/>
      <c r="F7" s="64"/>
      <c r="G7" s="56"/>
    </row>
    <row r="8" spans="1:7" x14ac:dyDescent="0.25">
      <c r="A8" s="64"/>
      <c r="B8" s="64"/>
      <c r="C8" s="64"/>
      <c r="D8" s="64"/>
      <c r="E8" s="64"/>
      <c r="F8" s="64"/>
      <c r="G8" s="56"/>
    </row>
    <row r="9" spans="1:7" x14ac:dyDescent="0.25">
      <c r="A9" s="64"/>
      <c r="B9" s="64"/>
      <c r="C9" s="64"/>
      <c r="D9" s="64"/>
      <c r="E9" s="64"/>
      <c r="F9" s="64"/>
      <c r="G9" s="56"/>
    </row>
    <row r="10" spans="1:7" x14ac:dyDescent="0.25">
      <c r="A10" s="64"/>
      <c r="B10" s="64"/>
      <c r="C10" s="64"/>
      <c r="D10" s="64"/>
      <c r="E10" s="64"/>
      <c r="F10" s="64"/>
      <c r="G10" s="56"/>
    </row>
    <row r="11" spans="1:7" x14ac:dyDescent="0.25">
      <c r="A11" s="64"/>
      <c r="B11" s="64"/>
      <c r="C11" s="64"/>
      <c r="D11" s="64"/>
      <c r="E11" s="64"/>
      <c r="F11" s="64"/>
      <c r="G11" s="56"/>
    </row>
    <row r="12" spans="1:7" x14ac:dyDescent="0.25">
      <c r="A12" s="64"/>
      <c r="B12" s="64"/>
      <c r="C12" s="64"/>
      <c r="D12" s="64"/>
      <c r="E12" s="64"/>
      <c r="F12" s="64"/>
      <c r="G12" s="56"/>
    </row>
    <row r="13" spans="1:7" x14ac:dyDescent="0.25">
      <c r="A13" s="64"/>
      <c r="B13" s="64"/>
      <c r="C13" s="64"/>
      <c r="D13" s="64"/>
      <c r="E13" s="64"/>
      <c r="F13" s="64"/>
      <c r="G13" s="56"/>
    </row>
    <row r="14" spans="1:7" x14ac:dyDescent="0.25">
      <c r="A14" s="64"/>
      <c r="B14" s="64"/>
      <c r="C14" s="64"/>
      <c r="D14" s="64"/>
      <c r="E14" s="64"/>
      <c r="F14" s="64"/>
      <c r="G14" s="56"/>
    </row>
    <row r="15" spans="1:7" x14ac:dyDescent="0.25">
      <c r="A15" s="64"/>
      <c r="B15" s="64"/>
      <c r="C15" s="64"/>
      <c r="D15" s="64"/>
      <c r="E15" s="64"/>
      <c r="F15" s="64"/>
      <c r="G15" s="56"/>
    </row>
    <row r="16" spans="1:7" x14ac:dyDescent="0.25">
      <c r="A16" s="64"/>
      <c r="B16" s="64"/>
      <c r="C16" s="64"/>
      <c r="D16" s="64"/>
      <c r="E16" s="64"/>
      <c r="F16" s="64"/>
      <c r="G16" s="56"/>
    </row>
    <row r="17" spans="1:7" x14ac:dyDescent="0.25">
      <c r="A17" s="64"/>
      <c r="B17" s="64"/>
      <c r="C17" s="64"/>
      <c r="D17" s="64"/>
      <c r="E17" s="64"/>
      <c r="F17" s="64"/>
      <c r="G17" s="56"/>
    </row>
    <row r="18" spans="1:7" x14ac:dyDescent="0.25">
      <c r="A18" s="64"/>
      <c r="B18" s="64"/>
      <c r="C18" s="64"/>
      <c r="D18" s="64"/>
      <c r="E18" s="64"/>
      <c r="F18" s="64"/>
      <c r="G18" s="56"/>
    </row>
    <row r="19" spans="1:7" x14ac:dyDescent="0.25">
      <c r="A19" s="64"/>
      <c r="B19" s="64"/>
      <c r="C19" s="64"/>
      <c r="D19" s="64"/>
      <c r="E19" s="64"/>
      <c r="F19" s="64"/>
      <c r="G19" s="56"/>
    </row>
    <row r="20" spans="1:7" x14ac:dyDescent="0.25">
      <c r="A20" s="64"/>
      <c r="B20" s="64"/>
      <c r="C20" s="64"/>
      <c r="D20" s="64"/>
      <c r="E20" s="64"/>
      <c r="F20" s="64"/>
      <c r="G20" s="56"/>
    </row>
    <row r="21" spans="1:7" x14ac:dyDescent="0.25">
      <c r="A21" s="64"/>
      <c r="B21" s="64"/>
      <c r="C21" s="64"/>
      <c r="D21" s="64"/>
      <c r="E21" s="64"/>
      <c r="F21" s="64"/>
      <c r="G21" s="56"/>
    </row>
    <row r="22" spans="1:7" x14ac:dyDescent="0.25">
      <c r="A22" s="64"/>
      <c r="B22" s="64"/>
      <c r="C22" s="64"/>
      <c r="D22" s="64"/>
      <c r="E22" s="64"/>
      <c r="F22" s="64"/>
      <c r="G22" s="56"/>
    </row>
    <row r="23" spans="1:7" x14ac:dyDescent="0.25">
      <c r="A23" s="64"/>
      <c r="B23" s="64"/>
      <c r="C23" s="64"/>
      <c r="D23" s="64"/>
      <c r="E23" s="64"/>
      <c r="F23" s="64"/>
      <c r="G23" s="56"/>
    </row>
    <row r="24" spans="1:7" x14ac:dyDescent="0.25">
      <c r="A24" s="64"/>
      <c r="B24" s="64"/>
      <c r="C24" s="64"/>
      <c r="D24" s="64"/>
      <c r="E24" s="64"/>
      <c r="F24" s="64"/>
      <c r="G24" s="56"/>
    </row>
    <row r="25" spans="1:7" x14ac:dyDescent="0.25">
      <c r="A25" s="64"/>
      <c r="B25" s="64"/>
      <c r="C25" s="64"/>
      <c r="D25" s="64"/>
      <c r="E25" s="64"/>
      <c r="F25" s="64"/>
      <c r="G25" s="56"/>
    </row>
    <row r="26" spans="1:7" x14ac:dyDescent="0.25">
      <c r="A26" s="64"/>
      <c r="B26" s="64"/>
      <c r="C26" s="64"/>
      <c r="D26" s="64"/>
      <c r="E26" s="64"/>
      <c r="F26" s="64"/>
      <c r="G26" s="56"/>
    </row>
    <row r="27" spans="1:7" x14ac:dyDescent="0.25">
      <c r="A27" s="64"/>
      <c r="B27" s="64"/>
      <c r="C27" s="64"/>
      <c r="D27" s="64"/>
      <c r="E27" s="64"/>
      <c r="F27" s="64"/>
      <c r="G27" s="56"/>
    </row>
    <row r="28" spans="1:7" x14ac:dyDescent="0.25">
      <c r="A28" s="64"/>
      <c r="B28" s="64"/>
      <c r="C28" s="64"/>
      <c r="D28" s="64"/>
      <c r="E28" s="64"/>
      <c r="F28" s="64"/>
      <c r="G28" s="56"/>
    </row>
    <row r="29" spans="1:7" x14ac:dyDescent="0.25">
      <c r="A29" s="64"/>
      <c r="B29" s="64"/>
      <c r="C29" s="64"/>
      <c r="D29" s="64"/>
      <c r="E29" s="64"/>
      <c r="F29" s="64"/>
      <c r="G29" s="56"/>
    </row>
    <row r="30" spans="1:7" x14ac:dyDescent="0.25">
      <c r="A30" s="64"/>
      <c r="B30" s="64"/>
      <c r="C30" s="64"/>
      <c r="D30" s="64"/>
      <c r="E30" s="64"/>
      <c r="F30" s="64"/>
      <c r="G30" s="56"/>
    </row>
    <row r="31" spans="1:7" x14ac:dyDescent="0.25">
      <c r="A31" s="64"/>
      <c r="B31" s="64"/>
      <c r="C31" s="64"/>
      <c r="D31" s="64"/>
      <c r="E31" s="64"/>
      <c r="F31" s="64"/>
      <c r="G31" s="56"/>
    </row>
    <row r="32" spans="1:7" x14ac:dyDescent="0.25">
      <c r="A32" s="64"/>
      <c r="B32" s="64"/>
      <c r="C32" s="64"/>
      <c r="D32" s="64"/>
      <c r="E32" s="64"/>
      <c r="F32" s="64"/>
      <c r="G32" s="56"/>
    </row>
    <row r="33" spans="1:8" ht="15" customHeight="1" x14ac:dyDescent="0.25">
      <c r="A33" s="9" t="s">
        <v>95</v>
      </c>
      <c r="B33" s="242" t="s">
        <v>96</v>
      </c>
      <c r="C33" s="210"/>
      <c r="D33" s="210"/>
      <c r="E33" s="210"/>
      <c r="F33" s="210"/>
      <c r="G33" s="56"/>
    </row>
    <row r="34" spans="1:8" ht="30" customHeight="1" x14ac:dyDescent="0.25">
      <c r="A34" s="9" t="s">
        <v>66</v>
      </c>
      <c r="B34" s="241" t="s">
        <v>97</v>
      </c>
      <c r="C34" s="210"/>
      <c r="D34" s="210"/>
      <c r="E34" s="210"/>
      <c r="F34" s="210"/>
      <c r="G34" s="58"/>
    </row>
    <row r="35" spans="1:8" s="114" customFormat="1" ht="15" customHeight="1" x14ac:dyDescent="0.25">
      <c r="A35" s="186" t="s">
        <v>65</v>
      </c>
      <c r="B35" s="193" t="s">
        <v>133</v>
      </c>
      <c r="C35" s="194"/>
    </row>
    <row r="36" spans="1:8" s="114" customFormat="1" ht="15" customHeight="1" x14ac:dyDescent="0.25">
      <c r="A36" s="112" t="s">
        <v>67</v>
      </c>
      <c r="B36" s="195" t="s">
        <v>134</v>
      </c>
      <c r="C36" s="195"/>
      <c r="D36" s="195"/>
      <c r="E36" s="183"/>
      <c r="F36" s="183"/>
      <c r="G36" s="183"/>
      <c r="H36" s="113"/>
    </row>
    <row r="37" spans="1:8" x14ac:dyDescent="0.25">
      <c r="A37" s="64"/>
      <c r="B37" s="64"/>
      <c r="C37" s="64"/>
      <c r="D37" s="64"/>
      <c r="E37" s="64"/>
      <c r="F37" s="64"/>
      <c r="G37" s="56"/>
    </row>
    <row r="61" spans="2:3" x14ac:dyDescent="0.25">
      <c r="B61" t="s">
        <v>39</v>
      </c>
      <c r="C61" t="s">
        <v>4</v>
      </c>
    </row>
    <row r="62" spans="2:3" x14ac:dyDescent="0.25">
      <c r="B62" t="s">
        <v>93</v>
      </c>
      <c r="C62">
        <v>24.092800337561666</v>
      </c>
    </row>
    <row r="63" spans="2:3" x14ac:dyDescent="0.25">
      <c r="B63" t="s">
        <v>47</v>
      </c>
      <c r="C63">
        <v>24.070867987259081</v>
      </c>
    </row>
    <row r="64" spans="2:3" x14ac:dyDescent="0.25">
      <c r="B64" t="s">
        <v>106</v>
      </c>
      <c r="C64">
        <v>23.401197131255575</v>
      </c>
    </row>
    <row r="65" spans="2:3" x14ac:dyDescent="0.25">
      <c r="B65" t="s">
        <v>113</v>
      </c>
      <c r="C65">
        <v>18.867015323940638</v>
      </c>
    </row>
    <row r="66" spans="2:3" x14ac:dyDescent="0.25">
      <c r="B66" t="s">
        <v>31</v>
      </c>
      <c r="C66">
        <v>14.69350729597563</v>
      </c>
    </row>
    <row r="67" spans="2:3" x14ac:dyDescent="0.25">
      <c r="B67" t="s">
        <v>120</v>
      </c>
      <c r="C67">
        <v>12.11167940158443</v>
      </c>
    </row>
    <row r="68" spans="2:3" x14ac:dyDescent="0.25">
      <c r="B68" t="s">
        <v>114</v>
      </c>
      <c r="C68">
        <v>10.567101851974703</v>
      </c>
    </row>
    <row r="69" spans="2:3" x14ac:dyDescent="0.25">
      <c r="B69" t="s">
        <v>109</v>
      </c>
      <c r="C69">
        <v>9.9000118641110308</v>
      </c>
    </row>
    <row r="70" spans="2:3" x14ac:dyDescent="0.25">
      <c r="B70" t="s">
        <v>62</v>
      </c>
      <c r="C70">
        <v>9.6759259789103851</v>
      </c>
    </row>
    <row r="71" spans="2:3" x14ac:dyDescent="0.25">
      <c r="B71" t="s">
        <v>107</v>
      </c>
      <c r="C71">
        <v>9.658193963177613</v>
      </c>
    </row>
    <row r="72" spans="2:3" x14ac:dyDescent="0.25">
      <c r="B72" t="s">
        <v>119</v>
      </c>
      <c r="C72">
        <v>8.8468600830312045</v>
      </c>
    </row>
    <row r="73" spans="2:3" x14ac:dyDescent="0.25">
      <c r="B73" t="s">
        <v>108</v>
      </c>
      <c r="C73">
        <v>8.1535135223367696</v>
      </c>
    </row>
    <row r="74" spans="2:3" x14ac:dyDescent="0.25">
      <c r="B74" t="s">
        <v>11</v>
      </c>
      <c r="C74">
        <v>6.7079189435209994</v>
      </c>
    </row>
    <row r="75" spans="2:3" x14ac:dyDescent="0.25">
      <c r="B75" t="s">
        <v>44</v>
      </c>
      <c r="C75">
        <v>6.5726225369622355</v>
      </c>
    </row>
    <row r="76" spans="2:3" x14ac:dyDescent="0.25">
      <c r="B76" t="s">
        <v>110</v>
      </c>
      <c r="C76">
        <v>6.3431548984384243</v>
      </c>
    </row>
    <row r="77" spans="2:3" x14ac:dyDescent="0.25">
      <c r="B77" t="s">
        <v>45</v>
      </c>
      <c r="C77">
        <v>3.9845553930802744</v>
      </c>
    </row>
    <row r="78" spans="2:3" x14ac:dyDescent="0.25">
      <c r="B78" t="s">
        <v>48</v>
      </c>
      <c r="C78">
        <v>3.9805216384958255</v>
      </c>
    </row>
    <row r="79" spans="2:3" x14ac:dyDescent="0.25">
      <c r="B79" t="s">
        <v>35</v>
      </c>
      <c r="C79">
        <v>3.1700158481880987</v>
      </c>
    </row>
    <row r="80" spans="2:3" x14ac:dyDescent="0.25">
      <c r="B80" t="s">
        <v>55</v>
      </c>
      <c r="C80">
        <v>2.9941517258388362</v>
      </c>
    </row>
    <row r="81" spans="2:3" x14ac:dyDescent="0.25">
      <c r="B81" t="s">
        <v>12</v>
      </c>
      <c r="C81">
        <v>2.5460962996642529</v>
      </c>
    </row>
    <row r="82" spans="2:3" x14ac:dyDescent="0.25">
      <c r="B82" t="s">
        <v>102</v>
      </c>
      <c r="C82">
        <v>2.5331241205926522</v>
      </c>
    </row>
    <row r="83" spans="2:3" x14ac:dyDescent="0.25">
      <c r="B83" t="s">
        <v>52</v>
      </c>
      <c r="C83">
        <v>1.8710540666918116</v>
      </c>
    </row>
    <row r="84" spans="2:3" x14ac:dyDescent="0.25">
      <c r="B84" t="s">
        <v>112</v>
      </c>
      <c r="C84">
        <v>1.6076724194143226</v>
      </c>
    </row>
    <row r="85" spans="2:3" x14ac:dyDescent="0.25">
      <c r="B85" t="s">
        <v>118</v>
      </c>
      <c r="C85">
        <v>1.5190800351982667</v>
      </c>
    </row>
    <row r="86" spans="2:3" x14ac:dyDescent="0.25">
      <c r="B86" t="s">
        <v>51</v>
      </c>
      <c r="C86">
        <v>0.99803978440189378</v>
      </c>
    </row>
    <row r="87" spans="2:3" x14ac:dyDescent="0.25">
      <c r="B87" t="s">
        <v>29</v>
      </c>
      <c r="C87">
        <v>0.94051546029533406</v>
      </c>
    </row>
    <row r="88" spans="2:3" x14ac:dyDescent="0.25">
      <c r="B88" t="s">
        <v>111</v>
      </c>
      <c r="C88">
        <v>0.91182055732821188</v>
      </c>
    </row>
    <row r="89" spans="2:3" x14ac:dyDescent="0.25">
      <c r="B89" t="s">
        <v>25</v>
      </c>
      <c r="C89">
        <v>0.66415170850962868</v>
      </c>
    </row>
    <row r="90" spans="2:3" x14ac:dyDescent="0.25">
      <c r="B90" t="s">
        <v>56</v>
      </c>
      <c r="C90">
        <v>0.6630491868835422</v>
      </c>
    </row>
    <row r="91" spans="2:3" x14ac:dyDescent="0.25">
      <c r="B91" t="s">
        <v>38</v>
      </c>
      <c r="C91">
        <v>0.51479056116894317</v>
      </c>
    </row>
    <row r="92" spans="2:3" x14ac:dyDescent="0.25">
      <c r="B92" t="s">
        <v>3</v>
      </c>
      <c r="C92">
        <v>0.47027104354652632</v>
      </c>
    </row>
    <row r="93" spans="2:3" x14ac:dyDescent="0.25">
      <c r="B93" t="s">
        <v>115</v>
      </c>
      <c r="C93">
        <v>0.45462657580447924</v>
      </c>
    </row>
    <row r="94" spans="2:3" x14ac:dyDescent="0.25">
      <c r="B94" t="s">
        <v>17</v>
      </c>
      <c r="C94">
        <v>0.40418231216688544</v>
      </c>
    </row>
    <row r="95" spans="2:3" x14ac:dyDescent="0.25">
      <c r="B95" t="s">
        <v>26</v>
      </c>
      <c r="C95">
        <v>2.9450818184423452E-2</v>
      </c>
    </row>
  </sheetData>
  <sortState ref="B61:C95">
    <sortCondition descending="1" ref="C61:C95"/>
  </sortState>
  <mergeCells count="5">
    <mergeCell ref="B2:F2"/>
    <mergeCell ref="B34:F34"/>
    <mergeCell ref="B33:F33"/>
    <mergeCell ref="B35:C35"/>
    <mergeCell ref="B36:D36"/>
  </mergeCells>
  <hyperlinks>
    <hyperlink ref="C1" location="Índice!A1" display="[índice Ç]" xr:uid="{00000000-0004-0000-0B00-000000000000}"/>
    <hyperlink ref="B36" r:id="rId1" xr:uid="{F134CF9C-F7F6-4141-9CE0-CA810088C90A}"/>
    <hyperlink ref="B36:C36" r:id="rId2" display="ttp://www.observatorioemigracao.pt/np4/8218" xr:uid="{38053B59-4ED4-45FD-9B3E-613F4F30A43C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4"/>
  <sheetViews>
    <sheetView showGridLines="0" workbookViewId="0">
      <selection activeCell="C1" sqref="C1"/>
    </sheetView>
  </sheetViews>
  <sheetFormatPr defaultRowHeight="15" x14ac:dyDescent="0.25"/>
  <cols>
    <col min="1" max="1" width="12.7109375" style="5" customWidth="1"/>
    <col min="2" max="2" width="30.7109375" style="5" customWidth="1"/>
    <col min="3" max="3" width="30.7109375" style="6" customWidth="1"/>
    <col min="4" max="4" width="12.42578125" bestFit="1" customWidth="1"/>
    <col min="5" max="5" width="9.140625" customWidth="1"/>
  </cols>
  <sheetData>
    <row r="1" spans="1:6" ht="30" customHeight="1" x14ac:dyDescent="0.25">
      <c r="A1" s="12" t="s">
        <v>64</v>
      </c>
      <c r="B1" s="26"/>
      <c r="C1" s="15" t="s">
        <v>116</v>
      </c>
    </row>
    <row r="2" spans="1:6" ht="45" customHeight="1" thickBot="1" x14ac:dyDescent="0.3">
      <c r="B2" s="204" t="s">
        <v>123</v>
      </c>
      <c r="C2" s="205"/>
    </row>
    <row r="3" spans="1:6" ht="30" customHeight="1" x14ac:dyDescent="0.25">
      <c r="B3" s="16" t="s">
        <v>77</v>
      </c>
      <c r="C3" s="17" t="s">
        <v>0</v>
      </c>
    </row>
    <row r="4" spans="1:6" ht="30" customHeight="1" x14ac:dyDescent="0.25">
      <c r="B4" s="19" t="s">
        <v>68</v>
      </c>
      <c r="C4" s="48">
        <v>3677760</v>
      </c>
      <c r="E4" s="111"/>
    </row>
    <row r="5" spans="1:6" x14ac:dyDescent="0.25">
      <c r="B5" s="115" t="s">
        <v>2</v>
      </c>
      <c r="C5" s="116">
        <v>31770</v>
      </c>
    </row>
    <row r="6" spans="1:6" s="3" customFormat="1" x14ac:dyDescent="0.25">
      <c r="A6" s="8"/>
      <c r="B6" s="117" t="s">
        <v>3</v>
      </c>
      <c r="C6" s="118">
        <v>223440</v>
      </c>
      <c r="D6"/>
      <c r="E6" s="43"/>
      <c r="F6" s="43"/>
    </row>
    <row r="7" spans="1:6" x14ac:dyDescent="0.25">
      <c r="B7" s="117" t="s">
        <v>5</v>
      </c>
      <c r="C7" s="118">
        <v>251820</v>
      </c>
      <c r="E7" s="3"/>
      <c r="F7" s="3"/>
    </row>
    <row r="8" spans="1:6" s="3" customFormat="1" x14ac:dyDescent="0.25">
      <c r="A8" s="8"/>
      <c r="B8" s="117" t="s">
        <v>6</v>
      </c>
      <c r="C8" s="118">
        <v>70</v>
      </c>
      <c r="D8"/>
    </row>
    <row r="9" spans="1:6" x14ac:dyDescent="0.25">
      <c r="B9" s="117" t="s">
        <v>7</v>
      </c>
      <c r="C9" s="118">
        <v>0</v>
      </c>
      <c r="E9" s="3"/>
      <c r="F9" s="3"/>
    </row>
    <row r="10" spans="1:6" s="3" customFormat="1" x14ac:dyDescent="0.25">
      <c r="A10" s="8"/>
      <c r="B10" s="117" t="s">
        <v>8</v>
      </c>
      <c r="C10" s="118">
        <v>520</v>
      </c>
      <c r="D10"/>
      <c r="E10"/>
      <c r="F10"/>
    </row>
    <row r="11" spans="1:6" x14ac:dyDescent="0.25">
      <c r="B11" s="117" t="s">
        <v>9</v>
      </c>
      <c r="C11" s="118">
        <v>3310</v>
      </c>
    </row>
    <row r="12" spans="1:6" s="3" customFormat="1" x14ac:dyDescent="0.25">
      <c r="A12" s="8"/>
      <c r="B12" s="117" t="s">
        <v>10</v>
      </c>
      <c r="C12" s="118">
        <v>8880</v>
      </c>
      <c r="D12"/>
    </row>
    <row r="13" spans="1:6" x14ac:dyDescent="0.25">
      <c r="B13" s="117" t="s">
        <v>12</v>
      </c>
      <c r="C13" s="118">
        <v>58050</v>
      </c>
    </row>
    <row r="14" spans="1:6" s="3" customFormat="1" x14ac:dyDescent="0.25">
      <c r="A14" s="8"/>
      <c r="B14" s="117" t="s">
        <v>13</v>
      </c>
      <c r="C14" s="118">
        <v>13370</v>
      </c>
      <c r="D14"/>
      <c r="E14"/>
      <c r="F14"/>
    </row>
    <row r="15" spans="1:6" x14ac:dyDescent="0.25">
      <c r="B15" s="117" t="s">
        <v>14</v>
      </c>
      <c r="C15" s="118">
        <v>930</v>
      </c>
    </row>
    <row r="16" spans="1:6" s="3" customFormat="1" x14ac:dyDescent="0.25">
      <c r="A16" s="8"/>
      <c r="B16" s="117" t="s">
        <v>15</v>
      </c>
      <c r="C16" s="118">
        <v>2000</v>
      </c>
      <c r="D16"/>
      <c r="E16"/>
      <c r="F16"/>
    </row>
    <row r="17" spans="1:6" x14ac:dyDescent="0.25">
      <c r="B17" s="117" t="s">
        <v>16</v>
      </c>
      <c r="C17" s="118">
        <v>27850</v>
      </c>
      <c r="E17" s="3"/>
      <c r="F17" s="3"/>
    </row>
    <row r="18" spans="1:6" s="3" customFormat="1" x14ac:dyDescent="0.25">
      <c r="A18" s="8"/>
      <c r="B18" s="117" t="s">
        <v>17</v>
      </c>
      <c r="C18" s="118">
        <v>370</v>
      </c>
      <c r="D18"/>
    </row>
    <row r="19" spans="1:6" x14ac:dyDescent="0.25">
      <c r="B19" s="117" t="s">
        <v>18</v>
      </c>
      <c r="C19" s="118">
        <v>30</v>
      </c>
      <c r="E19" s="3"/>
      <c r="F19" s="3"/>
    </row>
    <row r="20" spans="1:6" x14ac:dyDescent="0.25">
      <c r="B20" s="117" t="s">
        <v>102</v>
      </c>
      <c r="C20" s="118">
        <v>170</v>
      </c>
      <c r="E20" s="43"/>
      <c r="F20" s="43"/>
    </row>
    <row r="21" spans="1:6" s="3" customFormat="1" x14ac:dyDescent="0.25">
      <c r="A21" s="8"/>
      <c r="B21" s="117" t="s">
        <v>19</v>
      </c>
      <c r="C21" s="118">
        <v>30</v>
      </c>
      <c r="D21"/>
    </row>
    <row r="22" spans="1:6" x14ac:dyDescent="0.25">
      <c r="B22" s="117" t="s">
        <v>70</v>
      </c>
      <c r="C22" s="118">
        <v>50</v>
      </c>
    </row>
    <row r="23" spans="1:6" s="3" customFormat="1" x14ac:dyDescent="0.25">
      <c r="A23" s="8"/>
      <c r="B23" s="117" t="s">
        <v>20</v>
      </c>
      <c r="C23" s="118">
        <v>3400</v>
      </c>
      <c r="D23"/>
    </row>
    <row r="24" spans="1:6" x14ac:dyDescent="0.25">
      <c r="B24" s="117" t="s">
        <v>21</v>
      </c>
      <c r="C24" s="118">
        <v>340</v>
      </c>
      <c r="E24" s="3"/>
      <c r="F24" s="3"/>
    </row>
    <row r="25" spans="1:6" s="3" customFormat="1" x14ac:dyDescent="0.25">
      <c r="A25" s="8"/>
      <c r="B25" s="117" t="s">
        <v>22</v>
      </c>
      <c r="C25" s="118">
        <v>850</v>
      </c>
      <c r="D25"/>
      <c r="E25" s="43"/>
      <c r="F25" s="43"/>
    </row>
    <row r="26" spans="1:6" x14ac:dyDescent="0.25">
      <c r="B26" s="117" t="s">
        <v>23</v>
      </c>
      <c r="C26" s="118">
        <v>50</v>
      </c>
      <c r="E26" s="3"/>
      <c r="F26" s="3"/>
    </row>
    <row r="27" spans="1:6" s="3" customFormat="1" x14ac:dyDescent="0.25">
      <c r="A27" s="8"/>
      <c r="B27" s="117" t="s">
        <v>24</v>
      </c>
      <c r="C27" s="118">
        <v>10</v>
      </c>
      <c r="D27"/>
    </row>
    <row r="28" spans="1:6" x14ac:dyDescent="0.25">
      <c r="B28" s="117" t="s">
        <v>25</v>
      </c>
      <c r="C28" s="118">
        <v>124440</v>
      </c>
      <c r="E28" s="3"/>
      <c r="F28" s="3"/>
    </row>
    <row r="29" spans="1:6" s="3" customFormat="1" x14ac:dyDescent="0.25">
      <c r="A29" s="8"/>
      <c r="B29" s="117" t="s">
        <v>26</v>
      </c>
      <c r="C29" s="118">
        <v>250540</v>
      </c>
      <c r="D29"/>
    </row>
    <row r="30" spans="1:6" x14ac:dyDescent="0.25">
      <c r="B30" s="117" t="s">
        <v>27</v>
      </c>
      <c r="C30" s="118">
        <v>70</v>
      </c>
      <c r="E30" s="3"/>
      <c r="F30" s="3"/>
    </row>
    <row r="31" spans="1:6" s="3" customFormat="1" x14ac:dyDescent="0.25">
      <c r="A31" s="8"/>
      <c r="B31" s="117" t="s">
        <v>28</v>
      </c>
      <c r="C31" s="118">
        <v>690</v>
      </c>
      <c r="D31"/>
    </row>
    <row r="32" spans="1:6" x14ac:dyDescent="0.25">
      <c r="B32" s="117" t="s">
        <v>29</v>
      </c>
      <c r="C32" s="118">
        <v>1023450</v>
      </c>
    </row>
    <row r="33" spans="1:6" s="3" customFormat="1" x14ac:dyDescent="0.25">
      <c r="A33" s="8"/>
      <c r="B33" s="117" t="s">
        <v>30</v>
      </c>
      <c r="C33" s="118">
        <v>1750</v>
      </c>
      <c r="D33"/>
      <c r="E33"/>
      <c r="F33"/>
    </row>
    <row r="34" spans="1:6" x14ac:dyDescent="0.25">
      <c r="B34" s="117" t="s">
        <v>74</v>
      </c>
      <c r="C34" s="118">
        <v>0</v>
      </c>
      <c r="E34" s="3"/>
      <c r="F34" s="3"/>
    </row>
    <row r="35" spans="1:6" s="3" customFormat="1" x14ac:dyDescent="0.25">
      <c r="A35" s="8"/>
      <c r="B35" s="117" t="s">
        <v>32</v>
      </c>
      <c r="C35" s="118">
        <v>490</v>
      </c>
      <c r="D35"/>
    </row>
    <row r="36" spans="1:6" x14ac:dyDescent="0.25">
      <c r="B36" s="117" t="s">
        <v>34</v>
      </c>
      <c r="C36" s="118">
        <v>210</v>
      </c>
      <c r="E36" s="3"/>
      <c r="F36" s="3"/>
    </row>
    <row r="37" spans="1:6" s="3" customFormat="1" x14ac:dyDescent="0.25">
      <c r="A37" s="8"/>
      <c r="B37" s="117" t="s">
        <v>35</v>
      </c>
      <c r="C37" s="118">
        <v>680</v>
      </c>
      <c r="D37"/>
      <c r="E37" s="43"/>
      <c r="F37" s="43"/>
    </row>
    <row r="38" spans="1:6" x14ac:dyDescent="0.25">
      <c r="B38" s="117" t="s">
        <v>36</v>
      </c>
      <c r="C38" s="118">
        <v>3330</v>
      </c>
    </row>
    <row r="39" spans="1:6" s="3" customFormat="1" x14ac:dyDescent="0.25">
      <c r="A39" s="8"/>
      <c r="B39" s="117" t="s">
        <v>37</v>
      </c>
      <c r="C39" s="118">
        <v>310</v>
      </c>
      <c r="D39"/>
      <c r="E39"/>
      <c r="F39"/>
    </row>
    <row r="40" spans="1:6" x14ac:dyDescent="0.25">
      <c r="B40" s="117" t="s">
        <v>38</v>
      </c>
      <c r="C40" s="118">
        <v>4280</v>
      </c>
    </row>
    <row r="41" spans="1:6" s="3" customFormat="1" x14ac:dyDescent="0.25">
      <c r="A41" s="8"/>
      <c r="B41" s="117" t="s">
        <v>39</v>
      </c>
      <c r="C41" s="118">
        <v>630</v>
      </c>
      <c r="D41"/>
      <c r="E41" s="43"/>
      <c r="F41" s="43"/>
    </row>
    <row r="42" spans="1:6" x14ac:dyDescent="0.25">
      <c r="B42" s="117" t="s">
        <v>40</v>
      </c>
      <c r="C42" s="118">
        <v>30</v>
      </c>
      <c r="E42" s="43"/>
      <c r="F42" s="43"/>
    </row>
    <row r="43" spans="1:6" s="3" customFormat="1" x14ac:dyDescent="0.25">
      <c r="A43" s="8"/>
      <c r="B43" s="117" t="s">
        <v>41</v>
      </c>
      <c r="C43" s="118">
        <v>60</v>
      </c>
      <c r="D43"/>
    </row>
    <row r="44" spans="1:6" x14ac:dyDescent="0.25">
      <c r="B44" s="117" t="s">
        <v>42</v>
      </c>
      <c r="C44" s="118">
        <v>71850</v>
      </c>
    </row>
    <row r="45" spans="1:6" s="3" customFormat="1" x14ac:dyDescent="0.25">
      <c r="A45" s="8"/>
      <c r="B45" s="117" t="s">
        <v>75</v>
      </c>
      <c r="C45" s="118">
        <v>0</v>
      </c>
      <c r="D45"/>
    </row>
    <row r="46" spans="1:6" x14ac:dyDescent="0.25">
      <c r="B46" s="117" t="s">
        <v>43</v>
      </c>
      <c r="C46" s="118">
        <v>140</v>
      </c>
    </row>
    <row r="47" spans="1:6" s="3" customFormat="1" x14ac:dyDescent="0.25">
      <c r="A47" s="8"/>
      <c r="B47" s="117" t="s">
        <v>44</v>
      </c>
      <c r="C47" s="118">
        <v>40</v>
      </c>
      <c r="D47"/>
    </row>
    <row r="48" spans="1:6" s="43" customFormat="1" x14ac:dyDescent="0.25">
      <c r="A48" s="30"/>
      <c r="B48" s="117" t="s">
        <v>45</v>
      </c>
      <c r="C48" s="118">
        <v>1420</v>
      </c>
      <c r="D48"/>
      <c r="E48" s="3"/>
      <c r="F48" s="3"/>
    </row>
    <row r="49" spans="1:6" s="3" customFormat="1" x14ac:dyDescent="0.25">
      <c r="A49" s="8"/>
      <c r="B49" s="117" t="s">
        <v>46</v>
      </c>
      <c r="C49" s="118">
        <v>4630</v>
      </c>
      <c r="D49"/>
    </row>
    <row r="50" spans="1:6" s="43" customFormat="1" x14ac:dyDescent="0.25">
      <c r="A50" s="30"/>
      <c r="B50" s="117" t="s">
        <v>48</v>
      </c>
      <c r="C50" s="118">
        <v>0</v>
      </c>
      <c r="D50"/>
      <c r="E50"/>
      <c r="F50"/>
    </row>
    <row r="51" spans="1:6" s="3" customFormat="1" x14ac:dyDescent="0.25">
      <c r="A51" s="8"/>
      <c r="B51" s="117" t="s">
        <v>49</v>
      </c>
      <c r="C51" s="118">
        <v>2530</v>
      </c>
      <c r="D51"/>
    </row>
    <row r="52" spans="1:6" s="43" customFormat="1" x14ac:dyDescent="0.25">
      <c r="A52" s="30"/>
      <c r="B52" s="117" t="s">
        <v>50</v>
      </c>
      <c r="C52" s="118">
        <v>90</v>
      </c>
      <c r="D52"/>
      <c r="E52" s="3"/>
      <c r="F52" s="3"/>
    </row>
    <row r="53" spans="1:6" s="3" customFormat="1" x14ac:dyDescent="0.25">
      <c r="A53" s="8"/>
      <c r="B53" s="117" t="s">
        <v>127</v>
      </c>
      <c r="C53" s="118">
        <v>44560</v>
      </c>
      <c r="D53"/>
    </row>
    <row r="54" spans="1:6" s="43" customFormat="1" x14ac:dyDescent="0.25">
      <c r="A54" s="30"/>
      <c r="B54" s="117" t="s">
        <v>51</v>
      </c>
      <c r="C54" s="118">
        <v>460</v>
      </c>
      <c r="D54"/>
      <c r="E54" s="3"/>
      <c r="F54" s="3"/>
    </row>
    <row r="55" spans="1:6" s="3" customFormat="1" x14ac:dyDescent="0.25">
      <c r="A55" s="8"/>
      <c r="B55" s="117" t="s">
        <v>53</v>
      </c>
      <c r="C55" s="118">
        <v>429380</v>
      </c>
      <c r="D55"/>
    </row>
    <row r="56" spans="1:6" s="43" customFormat="1" x14ac:dyDescent="0.25">
      <c r="A56" s="30"/>
      <c r="B56" s="117" t="s">
        <v>54</v>
      </c>
      <c r="C56" s="118">
        <v>480</v>
      </c>
      <c r="D56"/>
      <c r="E56"/>
      <c r="F56"/>
    </row>
    <row r="57" spans="1:6" s="3" customFormat="1" x14ac:dyDescent="0.25">
      <c r="A57" s="8"/>
      <c r="B57" s="117" t="s">
        <v>55</v>
      </c>
      <c r="C57" s="118">
        <v>770</v>
      </c>
      <c r="D57"/>
      <c r="E57"/>
      <c r="F57"/>
    </row>
    <row r="58" spans="1:6" s="3" customFormat="1" x14ac:dyDescent="0.25">
      <c r="A58" s="8"/>
      <c r="B58" s="117" t="s">
        <v>56</v>
      </c>
      <c r="C58" s="118">
        <v>770</v>
      </c>
      <c r="D58"/>
      <c r="E58"/>
      <c r="F58"/>
    </row>
    <row r="59" spans="1:6" s="43" customFormat="1" x14ac:dyDescent="0.25">
      <c r="A59" s="8"/>
      <c r="B59" s="117" t="s">
        <v>57</v>
      </c>
      <c r="C59" s="118">
        <v>30</v>
      </c>
      <c r="D59"/>
    </row>
    <row r="60" spans="1:6" s="3" customFormat="1" x14ac:dyDescent="0.25">
      <c r="A60" s="8"/>
      <c r="B60" s="117" t="s">
        <v>58</v>
      </c>
      <c r="C60" s="118">
        <v>11170</v>
      </c>
      <c r="D60"/>
      <c r="E60"/>
      <c r="F60"/>
    </row>
    <row r="61" spans="1:6" s="43" customFormat="1" x14ac:dyDescent="0.25">
      <c r="A61" s="30"/>
      <c r="B61" s="117" t="s">
        <v>59</v>
      </c>
      <c r="C61" s="118">
        <v>1051260</v>
      </c>
      <c r="D61"/>
      <c r="E61"/>
      <c r="F61"/>
    </row>
    <row r="62" spans="1:6" s="3" customFormat="1" x14ac:dyDescent="0.25">
      <c r="A62" s="8"/>
      <c r="B62" s="117" t="s">
        <v>60</v>
      </c>
      <c r="C62" s="118">
        <v>170</v>
      </c>
      <c r="D62"/>
      <c r="E62" s="43"/>
      <c r="F62" s="43"/>
    </row>
    <row r="63" spans="1:6" s="3" customFormat="1" x14ac:dyDescent="0.25">
      <c r="A63" s="8"/>
      <c r="B63" s="117" t="s">
        <v>104</v>
      </c>
      <c r="C63" s="118">
        <v>0</v>
      </c>
      <c r="D63"/>
    </row>
    <row r="64" spans="1:6" s="43" customFormat="1" x14ac:dyDescent="0.25">
      <c r="A64" s="30"/>
      <c r="B64" s="117" t="s">
        <v>61</v>
      </c>
      <c r="C64" s="118">
        <v>450</v>
      </c>
      <c r="D64"/>
      <c r="E64"/>
      <c r="F64"/>
    </row>
    <row r="65" spans="1:8" s="3" customFormat="1" x14ac:dyDescent="0.25">
      <c r="A65" s="8"/>
      <c r="B65" s="117" t="s">
        <v>62</v>
      </c>
      <c r="C65" s="118">
        <v>210</v>
      </c>
      <c r="D65"/>
    </row>
    <row r="66" spans="1:8" x14ac:dyDescent="0.25">
      <c r="B66" s="119" t="s">
        <v>63</v>
      </c>
      <c r="C66" s="120">
        <v>6730</v>
      </c>
    </row>
    <row r="67" spans="1:8" ht="30" customHeight="1" x14ac:dyDescent="0.25">
      <c r="A67" s="27"/>
      <c r="B67" s="21" t="s">
        <v>71</v>
      </c>
      <c r="C67" s="49">
        <v>3350100</v>
      </c>
    </row>
    <row r="68" spans="1:8" ht="15" customHeight="1" x14ac:dyDescent="0.25">
      <c r="B68" s="1" t="s">
        <v>69</v>
      </c>
      <c r="C68" s="50">
        <v>258959.99999999997</v>
      </c>
    </row>
    <row r="69" spans="1:8" ht="15" customHeight="1" x14ac:dyDescent="0.25">
      <c r="B69" s="1" t="s">
        <v>94</v>
      </c>
      <c r="C69" s="50">
        <v>1582560</v>
      </c>
    </row>
    <row r="70" spans="1:8" ht="30" customHeight="1" thickBot="1" x14ac:dyDescent="0.3">
      <c r="B70" s="22" t="s">
        <v>72</v>
      </c>
      <c r="C70" s="51">
        <v>1565110</v>
      </c>
    </row>
    <row r="71" spans="1:8" ht="15" customHeight="1" x14ac:dyDescent="0.25">
      <c r="B71" s="20"/>
      <c r="C71" s="23"/>
    </row>
    <row r="72" spans="1:8" ht="15" customHeight="1" x14ac:dyDescent="0.25">
      <c r="A72" s="9" t="s">
        <v>66</v>
      </c>
      <c r="B72" s="206" t="s">
        <v>81</v>
      </c>
      <c r="C72" s="207"/>
    </row>
    <row r="73" spans="1:8" s="114" customFormat="1" ht="15" customHeight="1" x14ac:dyDescent="0.25">
      <c r="A73" s="186" t="s">
        <v>65</v>
      </c>
      <c r="B73" s="193" t="s">
        <v>133</v>
      </c>
      <c r="C73" s="194"/>
    </row>
    <row r="74" spans="1:8" s="114" customFormat="1" ht="15" customHeight="1" x14ac:dyDescent="0.25">
      <c r="A74" s="112" t="s">
        <v>67</v>
      </c>
      <c r="B74" s="195" t="s">
        <v>134</v>
      </c>
      <c r="C74" s="195"/>
      <c r="D74" s="195"/>
      <c r="E74" s="183"/>
      <c r="F74" s="183"/>
      <c r="G74" s="183"/>
      <c r="H74" s="113"/>
    </row>
  </sheetData>
  <sortState ref="E5:F66">
    <sortCondition descending="1" ref="F5"/>
  </sortState>
  <mergeCells count="4">
    <mergeCell ref="B2:C2"/>
    <mergeCell ref="B72:C72"/>
    <mergeCell ref="B73:C73"/>
    <mergeCell ref="B74:D74"/>
  </mergeCells>
  <hyperlinks>
    <hyperlink ref="C1" location="Índice!A1" display="[índice Ç]" xr:uid="{00000000-0004-0000-0100-000000000000}"/>
    <hyperlink ref="B74" r:id="rId1" xr:uid="{A05D9F85-B27E-4876-A7D4-5411C44C7AB2}"/>
    <hyperlink ref="B74:C74" r:id="rId2" display="ttp://www.observatorioemigracao.pt/np4/8218" xr:uid="{2C06B3F0-76A5-413D-9551-8EFFDBABF21B}"/>
  </hyperlinks>
  <pageMargins left="0.7" right="0.7" top="0.75" bottom="0.75" header="0.3" footer="0.3"/>
  <pageSetup paperSize="9" orientation="portrait" horizontalDpi="4294967293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3"/>
  <sheetViews>
    <sheetView showGridLines="0" workbookViewId="0">
      <selection activeCell="C1" sqref="C1"/>
    </sheetView>
  </sheetViews>
  <sheetFormatPr defaultColWidth="8.7109375" defaultRowHeight="15" x14ac:dyDescent="0.25"/>
  <cols>
    <col min="1" max="1" width="12.7109375" style="5" customWidth="1"/>
    <col min="2" max="2" width="24.7109375" style="5" customWidth="1"/>
    <col min="3" max="5" width="16.7109375" style="6" customWidth="1"/>
  </cols>
  <sheetData>
    <row r="1" spans="1:5" ht="30" customHeight="1" x14ac:dyDescent="0.25">
      <c r="A1" s="12" t="s">
        <v>64</v>
      </c>
      <c r="B1" s="13"/>
      <c r="C1" s="15" t="s">
        <v>116</v>
      </c>
      <c r="D1" s="14"/>
      <c r="E1" s="15"/>
    </row>
    <row r="2" spans="1:5" ht="45" customHeight="1" thickBot="1" x14ac:dyDescent="0.3">
      <c r="B2" s="208" t="s">
        <v>124</v>
      </c>
      <c r="C2" s="209"/>
      <c r="D2" s="209"/>
      <c r="E2" s="209"/>
    </row>
    <row r="3" spans="1:5" ht="60" customHeight="1" x14ac:dyDescent="0.25">
      <c r="B3" s="16" t="s">
        <v>77</v>
      </c>
      <c r="C3" s="17" t="s">
        <v>83</v>
      </c>
      <c r="D3" s="17" t="s">
        <v>80</v>
      </c>
      <c r="E3" s="18" t="s">
        <v>76</v>
      </c>
    </row>
    <row r="4" spans="1:5" ht="30" customHeight="1" x14ac:dyDescent="0.25">
      <c r="B4" s="19" t="s">
        <v>78</v>
      </c>
      <c r="C4" s="24">
        <v>3677760</v>
      </c>
      <c r="D4" s="25">
        <f>C4/C$4*100</f>
        <v>100</v>
      </c>
      <c r="E4" s="25" t="s">
        <v>4</v>
      </c>
    </row>
    <row r="5" spans="1:5" ht="30" customHeight="1" x14ac:dyDescent="0.25">
      <c r="B5" s="47" t="s">
        <v>79</v>
      </c>
      <c r="C5" s="24">
        <f>SUM(C6:C19)</f>
        <v>3612950</v>
      </c>
      <c r="D5" s="25">
        <f>C5/C$4*100</f>
        <v>98.237786043678767</v>
      </c>
      <c r="E5" s="25" t="s">
        <v>4</v>
      </c>
    </row>
    <row r="6" spans="1:5" x14ac:dyDescent="0.25">
      <c r="A6"/>
      <c r="B6" s="121" t="s">
        <v>59</v>
      </c>
      <c r="C6" s="122">
        <v>1051260</v>
      </c>
      <c r="D6" s="123">
        <f>C6/C$4*100</f>
        <v>28.584246932915686</v>
      </c>
      <c r="E6" s="123">
        <f>D6</f>
        <v>28.584246932915686</v>
      </c>
    </row>
    <row r="7" spans="1:5" x14ac:dyDescent="0.25">
      <c r="A7"/>
      <c r="B7" s="124" t="s">
        <v>29</v>
      </c>
      <c r="C7" s="125">
        <v>1023450</v>
      </c>
      <c r="D7" s="126">
        <f t="shared" ref="D7:D19" si="0">C7/C$4*100</f>
        <v>27.828080135734794</v>
      </c>
      <c r="E7" s="126">
        <f>D7+E6</f>
        <v>56.412327068650484</v>
      </c>
    </row>
    <row r="8" spans="1:5" x14ac:dyDescent="0.25">
      <c r="A8"/>
      <c r="B8" s="124" t="s">
        <v>53</v>
      </c>
      <c r="C8" s="125">
        <v>429380</v>
      </c>
      <c r="D8" s="126">
        <f t="shared" si="0"/>
        <v>11.675041329504916</v>
      </c>
      <c r="E8" s="126">
        <f t="shared" ref="E8:E19" si="1">D8+E7</f>
        <v>68.087368398155405</v>
      </c>
    </row>
    <row r="9" spans="1:5" x14ac:dyDescent="0.25">
      <c r="A9"/>
      <c r="B9" s="124" t="s">
        <v>5</v>
      </c>
      <c r="C9" s="125">
        <v>251820</v>
      </c>
      <c r="D9" s="126">
        <f t="shared" si="0"/>
        <v>6.8471025841816759</v>
      </c>
      <c r="E9" s="126">
        <f t="shared" si="1"/>
        <v>74.934470982337075</v>
      </c>
    </row>
    <row r="10" spans="1:5" x14ac:dyDescent="0.25">
      <c r="A10"/>
      <c r="B10" s="124" t="s">
        <v>26</v>
      </c>
      <c r="C10" s="125">
        <v>250540</v>
      </c>
      <c r="D10" s="126">
        <f t="shared" si="0"/>
        <v>6.812298790568172</v>
      </c>
      <c r="E10" s="126">
        <f t="shared" si="1"/>
        <v>81.746769772905253</v>
      </c>
    </row>
    <row r="11" spans="1:5" x14ac:dyDescent="0.25">
      <c r="A11"/>
      <c r="B11" s="124" t="s">
        <v>3</v>
      </c>
      <c r="C11" s="125">
        <v>223440</v>
      </c>
      <c r="D11" s="126">
        <f t="shared" si="0"/>
        <v>6.0754372226572695</v>
      </c>
      <c r="E11" s="126">
        <f t="shared" si="1"/>
        <v>87.822206995562524</v>
      </c>
    </row>
    <row r="12" spans="1:5" x14ac:dyDescent="0.25">
      <c r="A12"/>
      <c r="B12" s="124" t="s">
        <v>25</v>
      </c>
      <c r="C12" s="125">
        <v>124440</v>
      </c>
      <c r="D12" s="126">
        <f t="shared" si="0"/>
        <v>3.3835813103628292</v>
      </c>
      <c r="E12" s="126">
        <f t="shared" si="1"/>
        <v>91.205788305925353</v>
      </c>
    </row>
    <row r="13" spans="1:5" x14ac:dyDescent="0.25">
      <c r="A13"/>
      <c r="B13" s="124" t="s">
        <v>42</v>
      </c>
      <c r="C13" s="125">
        <v>71850</v>
      </c>
      <c r="D13" s="126">
        <f t="shared" si="0"/>
        <v>1.9536348211955106</v>
      </c>
      <c r="E13" s="126">
        <f t="shared" si="1"/>
        <v>93.15942312712086</v>
      </c>
    </row>
    <row r="14" spans="1:5" x14ac:dyDescent="0.25">
      <c r="A14"/>
      <c r="B14" s="124" t="s">
        <v>12</v>
      </c>
      <c r="C14" s="125">
        <v>58050</v>
      </c>
      <c r="D14" s="126">
        <f t="shared" si="0"/>
        <v>1.5784064212999216</v>
      </c>
      <c r="E14" s="126">
        <f t="shared" si="1"/>
        <v>94.737829548420777</v>
      </c>
    </row>
    <row r="15" spans="1:5" x14ac:dyDescent="0.25">
      <c r="A15"/>
      <c r="B15" s="124" t="s">
        <v>127</v>
      </c>
      <c r="C15" s="125">
        <v>44560</v>
      </c>
      <c r="D15" s="126">
        <f t="shared" si="0"/>
        <v>1.2116070651701034</v>
      </c>
      <c r="E15" s="126">
        <f t="shared" si="1"/>
        <v>95.949436613590876</v>
      </c>
    </row>
    <row r="16" spans="1:5" x14ac:dyDescent="0.25">
      <c r="A16"/>
      <c r="B16" s="124" t="s">
        <v>2</v>
      </c>
      <c r="C16" s="125">
        <v>31770</v>
      </c>
      <c r="D16" s="126">
        <f t="shared" si="0"/>
        <v>0.86384103367267029</v>
      </c>
      <c r="E16" s="126">
        <f t="shared" si="1"/>
        <v>96.813277647263547</v>
      </c>
    </row>
    <row r="17" spans="1:8" x14ac:dyDescent="0.25">
      <c r="A17"/>
      <c r="B17" s="124" t="s">
        <v>16</v>
      </c>
      <c r="C17" s="125">
        <v>27850</v>
      </c>
      <c r="D17" s="126">
        <f t="shared" si="0"/>
        <v>0.75725441573131469</v>
      </c>
      <c r="E17" s="126">
        <f t="shared" si="1"/>
        <v>97.570532062994857</v>
      </c>
    </row>
    <row r="18" spans="1:8" x14ac:dyDescent="0.25">
      <c r="A18"/>
      <c r="B18" s="124" t="s">
        <v>13</v>
      </c>
      <c r="C18" s="125">
        <v>13370</v>
      </c>
      <c r="D18" s="126">
        <f t="shared" si="0"/>
        <v>0.36353650047855218</v>
      </c>
      <c r="E18" s="126">
        <f t="shared" si="1"/>
        <v>97.934068563473403</v>
      </c>
    </row>
    <row r="19" spans="1:8" ht="15.75" thickBot="1" x14ac:dyDescent="0.3">
      <c r="A19"/>
      <c r="B19" s="127" t="s">
        <v>58</v>
      </c>
      <c r="C19" s="128">
        <v>11170</v>
      </c>
      <c r="D19" s="129">
        <f t="shared" si="0"/>
        <v>0.30371748020534239</v>
      </c>
      <c r="E19" s="129">
        <f t="shared" si="1"/>
        <v>98.237786043678739</v>
      </c>
    </row>
    <row r="21" spans="1:8" x14ac:dyDescent="0.25">
      <c r="A21" s="9" t="s">
        <v>66</v>
      </c>
      <c r="B21" s="206" t="s">
        <v>81</v>
      </c>
      <c r="C21" s="210"/>
      <c r="D21" s="210"/>
      <c r="E21" s="210"/>
    </row>
    <row r="22" spans="1:8" s="114" customFormat="1" ht="15" customHeight="1" x14ac:dyDescent="0.25">
      <c r="A22" s="186" t="s">
        <v>65</v>
      </c>
      <c r="B22" s="193" t="s">
        <v>133</v>
      </c>
      <c r="C22" s="194"/>
    </row>
    <row r="23" spans="1:8" s="114" customFormat="1" ht="15" customHeight="1" x14ac:dyDescent="0.25">
      <c r="A23" s="112" t="s">
        <v>67</v>
      </c>
      <c r="B23" s="195" t="s">
        <v>134</v>
      </c>
      <c r="C23" s="195"/>
      <c r="D23" s="195"/>
      <c r="E23" s="183"/>
      <c r="F23" s="183"/>
      <c r="G23" s="183"/>
      <c r="H23" s="113"/>
    </row>
  </sheetData>
  <sortState ref="B29:C87">
    <sortCondition descending="1" ref="C29"/>
  </sortState>
  <mergeCells count="4">
    <mergeCell ref="B2:E2"/>
    <mergeCell ref="B21:E21"/>
    <mergeCell ref="B22:C22"/>
    <mergeCell ref="B23:D23"/>
  </mergeCells>
  <hyperlinks>
    <hyperlink ref="C1" location="Índice!A1" display="[índice Ç]" xr:uid="{00000000-0004-0000-0200-000000000000}"/>
    <hyperlink ref="B23" r:id="rId1" xr:uid="{C8B0B128-C4E8-433D-B69D-137EE400C9B7}"/>
    <hyperlink ref="B23:C23" r:id="rId2" display="ttp://www.observatorioemigracao.pt/np4/8218" xr:uid="{45FDE396-D592-43E6-8A1A-04DAD03ABC44}"/>
  </hyperlinks>
  <pageMargins left="0.7" right="0.7" top="0.75" bottom="0.75" header="0.3" footer="0.3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43"/>
  <sheetViews>
    <sheetView showGridLines="0" workbookViewId="0">
      <selection activeCell="C1" sqref="C1"/>
    </sheetView>
  </sheetViews>
  <sheetFormatPr defaultRowHeight="15" x14ac:dyDescent="0.25"/>
  <cols>
    <col min="1" max="2" width="12.7109375" customWidth="1"/>
    <col min="3" max="7" width="18.7109375" customWidth="1"/>
  </cols>
  <sheetData>
    <row r="1" spans="1:9" ht="30" customHeight="1" x14ac:dyDescent="0.25">
      <c r="A1" s="7" t="s">
        <v>64</v>
      </c>
      <c r="B1" s="28"/>
      <c r="C1" s="15" t="s">
        <v>116</v>
      </c>
      <c r="D1" s="29"/>
      <c r="E1" s="8"/>
      <c r="F1" s="8"/>
      <c r="G1" s="15"/>
      <c r="I1" s="15"/>
    </row>
    <row r="2" spans="1:9" ht="45" customHeight="1" thickBot="1" x14ac:dyDescent="0.3">
      <c r="A2" s="8"/>
      <c r="B2" s="215" t="s">
        <v>125</v>
      </c>
      <c r="C2" s="216"/>
      <c r="D2" s="216"/>
      <c r="E2" s="216"/>
      <c r="F2" s="216"/>
      <c r="G2" s="216"/>
    </row>
    <row r="3" spans="1:9" ht="30" customHeight="1" x14ac:dyDescent="0.25">
      <c r="A3" s="8"/>
      <c r="B3" s="217" t="s">
        <v>73</v>
      </c>
      <c r="C3" s="52" t="s">
        <v>0</v>
      </c>
      <c r="D3" s="53" t="s">
        <v>1</v>
      </c>
      <c r="E3" s="219" t="s">
        <v>84</v>
      </c>
      <c r="F3" s="220"/>
      <c r="G3" s="221" t="s">
        <v>86</v>
      </c>
    </row>
    <row r="4" spans="1:9" ht="30" customHeight="1" x14ac:dyDescent="0.25">
      <c r="A4" s="8"/>
      <c r="B4" s="218"/>
      <c r="C4" s="213" t="s">
        <v>85</v>
      </c>
      <c r="D4" s="214"/>
      <c r="E4" s="31" t="s">
        <v>0</v>
      </c>
      <c r="F4" s="32" t="s">
        <v>1</v>
      </c>
      <c r="G4" s="222"/>
    </row>
    <row r="5" spans="1:9" x14ac:dyDescent="0.25">
      <c r="A5" s="10"/>
      <c r="B5" s="130">
        <v>1996</v>
      </c>
      <c r="C5" s="131">
        <v>2737490</v>
      </c>
      <c r="D5" s="132">
        <v>94351591.000000015</v>
      </c>
      <c r="E5" s="174">
        <f>C5/C$5*100</f>
        <v>100</v>
      </c>
      <c r="F5" s="175">
        <f>D5/D$5*100</f>
        <v>100</v>
      </c>
      <c r="G5" s="133">
        <f t="shared" ref="G5:G22" si="0">(C5/D5)*100</f>
        <v>2.9013713186882026</v>
      </c>
    </row>
    <row r="6" spans="1:9" x14ac:dyDescent="0.25">
      <c r="A6" s="10"/>
      <c r="B6" s="134">
        <v>1997</v>
      </c>
      <c r="C6" s="135">
        <v>2932550</v>
      </c>
      <c r="D6" s="136">
        <v>102330959.99999999</v>
      </c>
      <c r="E6" s="176">
        <f t="shared" ref="E6:E10" si="1">C6/C$5*100</f>
        <v>107.12550548129856</v>
      </c>
      <c r="F6" s="177">
        <f t="shared" ref="F6:F10" si="2">D6/D$5*100</f>
        <v>108.45705823868934</v>
      </c>
      <c r="G6" s="137">
        <f t="shared" si="0"/>
        <v>2.8657505020963354</v>
      </c>
    </row>
    <row r="7" spans="1:9" x14ac:dyDescent="0.25">
      <c r="A7" s="10"/>
      <c r="B7" s="134">
        <v>1998</v>
      </c>
      <c r="C7" s="135">
        <v>3016290</v>
      </c>
      <c r="D7" s="136">
        <v>111353381</v>
      </c>
      <c r="E7" s="176">
        <f t="shared" si="1"/>
        <v>110.18451208954187</v>
      </c>
      <c r="F7" s="177">
        <f t="shared" si="2"/>
        <v>118.01961134921402</v>
      </c>
      <c r="G7" s="137">
        <f t="shared" si="0"/>
        <v>2.7087547525835789</v>
      </c>
    </row>
    <row r="8" spans="1:9" x14ac:dyDescent="0.25">
      <c r="A8" s="10"/>
      <c r="B8" s="134">
        <v>1999</v>
      </c>
      <c r="C8" s="135">
        <v>3121680</v>
      </c>
      <c r="D8" s="136">
        <v>119603305</v>
      </c>
      <c r="E8" s="176">
        <f t="shared" si="1"/>
        <v>114.03438916671843</v>
      </c>
      <c r="F8" s="177">
        <f t="shared" si="2"/>
        <v>126.76342150923558</v>
      </c>
      <c r="G8" s="137">
        <f t="shared" si="0"/>
        <v>2.6100282095047458</v>
      </c>
    </row>
    <row r="9" spans="1:9" x14ac:dyDescent="0.25">
      <c r="A9" s="10"/>
      <c r="B9" s="134">
        <v>2000</v>
      </c>
      <c r="C9" s="135">
        <v>3458120</v>
      </c>
      <c r="D9" s="136">
        <v>128414445</v>
      </c>
      <c r="E9" s="176">
        <f t="shared" si="1"/>
        <v>126.32447972412683</v>
      </c>
      <c r="F9" s="177">
        <f t="shared" si="2"/>
        <v>136.10204516848052</v>
      </c>
      <c r="G9" s="137">
        <f t="shared" si="0"/>
        <v>2.6929369199859097</v>
      </c>
    </row>
    <row r="10" spans="1:9" x14ac:dyDescent="0.25">
      <c r="A10" s="10"/>
      <c r="B10" s="134">
        <v>2001</v>
      </c>
      <c r="C10" s="135">
        <v>3736820</v>
      </c>
      <c r="D10" s="136">
        <v>135775009.00000003</v>
      </c>
      <c r="E10" s="176">
        <f t="shared" si="1"/>
        <v>136.50533883228798</v>
      </c>
      <c r="F10" s="177">
        <f t="shared" si="2"/>
        <v>143.90325331132996</v>
      </c>
      <c r="G10" s="137">
        <f t="shared" si="0"/>
        <v>2.7522148792492431</v>
      </c>
    </row>
    <row r="11" spans="1:9" x14ac:dyDescent="0.25">
      <c r="A11" s="37"/>
      <c r="B11" s="134">
        <v>2002</v>
      </c>
      <c r="C11" s="135">
        <v>2817880</v>
      </c>
      <c r="D11" s="136">
        <v>142554263.00000003</v>
      </c>
      <c r="E11" s="176">
        <f>C11/C$11*100</f>
        <v>100</v>
      </c>
      <c r="F11" s="177">
        <f>D11/D$11*100</f>
        <v>100</v>
      </c>
      <c r="G11" s="137">
        <f t="shared" si="0"/>
        <v>1.9767069329943499</v>
      </c>
    </row>
    <row r="12" spans="1:9" x14ac:dyDescent="0.25">
      <c r="A12" s="10"/>
      <c r="B12" s="134">
        <v>2003</v>
      </c>
      <c r="C12" s="135">
        <v>2433780</v>
      </c>
      <c r="D12" s="136">
        <v>146067858</v>
      </c>
      <c r="E12" s="176">
        <f t="shared" ref="E12:E30" si="3">C12/C$11*100</f>
        <v>86.369185345011147</v>
      </c>
      <c r="F12" s="177">
        <f t="shared" ref="F12:F30" si="4">D12/D$11*100</f>
        <v>102.46474214524189</v>
      </c>
      <c r="G12" s="137">
        <f t="shared" si="0"/>
        <v>1.6661981857774626</v>
      </c>
    </row>
    <row r="13" spans="1:9" x14ac:dyDescent="0.25">
      <c r="A13" s="10"/>
      <c r="B13" s="134">
        <v>2004</v>
      </c>
      <c r="C13" s="135">
        <v>2442160</v>
      </c>
      <c r="D13" s="136">
        <v>152248387.99999997</v>
      </c>
      <c r="E13" s="176">
        <f t="shared" si="3"/>
        <v>86.666572032875777</v>
      </c>
      <c r="F13" s="177">
        <f t="shared" si="4"/>
        <v>106.80030522833255</v>
      </c>
      <c r="G13" s="137">
        <f t="shared" si="0"/>
        <v>1.6040629605877998</v>
      </c>
    </row>
    <row r="14" spans="1:9" x14ac:dyDescent="0.25">
      <c r="A14" s="10"/>
      <c r="B14" s="134">
        <v>2005</v>
      </c>
      <c r="C14" s="135">
        <v>2277250</v>
      </c>
      <c r="D14" s="136">
        <v>158552704</v>
      </c>
      <c r="E14" s="176">
        <f t="shared" si="3"/>
        <v>80.814300112141041</v>
      </c>
      <c r="F14" s="177">
        <f t="shared" si="4"/>
        <v>111.22270261395127</v>
      </c>
      <c r="G14" s="137">
        <f t="shared" si="0"/>
        <v>1.4362732028840075</v>
      </c>
    </row>
    <row r="15" spans="1:9" x14ac:dyDescent="0.25">
      <c r="A15" s="10"/>
      <c r="B15" s="134">
        <v>2006</v>
      </c>
      <c r="C15" s="135">
        <v>2420270</v>
      </c>
      <c r="D15" s="136">
        <v>166260468.99999997</v>
      </c>
      <c r="E15" s="176">
        <f t="shared" si="3"/>
        <v>85.889746901926273</v>
      </c>
      <c r="F15" s="177">
        <f t="shared" si="4"/>
        <v>116.62960159949753</v>
      </c>
      <c r="G15" s="137">
        <f t="shared" si="0"/>
        <v>1.4557098356314635</v>
      </c>
    </row>
    <row r="16" spans="1:9" x14ac:dyDescent="0.25">
      <c r="A16" s="10"/>
      <c r="B16" s="134">
        <v>2007</v>
      </c>
      <c r="C16" s="135">
        <v>2588420</v>
      </c>
      <c r="D16" s="136">
        <v>175483400.99999997</v>
      </c>
      <c r="E16" s="176">
        <f t="shared" si="3"/>
        <v>91.856998878589579</v>
      </c>
      <c r="F16" s="177">
        <f t="shared" si="4"/>
        <v>123.099370939191</v>
      </c>
      <c r="G16" s="137">
        <f t="shared" si="0"/>
        <v>1.4750227002951695</v>
      </c>
    </row>
    <row r="17" spans="1:31" x14ac:dyDescent="0.25">
      <c r="A17" s="10"/>
      <c r="B17" s="134">
        <v>2008</v>
      </c>
      <c r="C17" s="135">
        <v>2484680</v>
      </c>
      <c r="D17" s="136">
        <v>179102781.00000003</v>
      </c>
      <c r="E17" s="176">
        <f t="shared" si="3"/>
        <v>88.175507828580351</v>
      </c>
      <c r="F17" s="177">
        <f t="shared" si="4"/>
        <v>125.63831991471206</v>
      </c>
      <c r="G17" s="137">
        <f t="shared" si="0"/>
        <v>1.3872928081446148</v>
      </c>
    </row>
    <row r="18" spans="1:31" x14ac:dyDescent="0.25">
      <c r="A18" s="10"/>
      <c r="B18" s="134">
        <v>2009</v>
      </c>
      <c r="C18" s="135">
        <v>2281870</v>
      </c>
      <c r="D18" s="136">
        <v>175416437</v>
      </c>
      <c r="E18" s="176">
        <f t="shared" si="3"/>
        <v>80.978253154854002</v>
      </c>
      <c r="F18" s="177">
        <f t="shared" si="4"/>
        <v>123.05239654600857</v>
      </c>
      <c r="G18" s="137">
        <f t="shared" si="0"/>
        <v>1.30083020669266</v>
      </c>
    </row>
    <row r="19" spans="1:31" x14ac:dyDescent="0.25">
      <c r="A19" s="10"/>
      <c r="B19" s="134">
        <v>2010</v>
      </c>
      <c r="C19" s="135">
        <v>2425900</v>
      </c>
      <c r="D19" s="136">
        <v>179610778.99999997</v>
      </c>
      <c r="E19" s="176">
        <f t="shared" si="3"/>
        <v>86.089542492937952</v>
      </c>
      <c r="F19" s="177">
        <f t="shared" si="4"/>
        <v>125.99467404212244</v>
      </c>
      <c r="G19" s="137">
        <f t="shared" si="0"/>
        <v>1.3506427696079424</v>
      </c>
    </row>
    <row r="20" spans="1:31" x14ac:dyDescent="0.25">
      <c r="A20" s="10"/>
      <c r="B20" s="134">
        <v>2011</v>
      </c>
      <c r="C20" s="135">
        <v>2430490</v>
      </c>
      <c r="D20" s="136">
        <v>176096170.99999997</v>
      </c>
      <c r="E20" s="176">
        <f t="shared" si="3"/>
        <v>86.252430905503431</v>
      </c>
      <c r="F20" s="177">
        <f t="shared" si="4"/>
        <v>123.52922129028154</v>
      </c>
      <c r="G20" s="137">
        <f t="shared" si="0"/>
        <v>1.3802060466152897</v>
      </c>
    </row>
    <row r="21" spans="1:31" x14ac:dyDescent="0.25">
      <c r="A21" s="10"/>
      <c r="B21" s="134">
        <v>2012</v>
      </c>
      <c r="C21" s="135">
        <v>2749460</v>
      </c>
      <c r="D21" s="136">
        <v>168295569</v>
      </c>
      <c r="E21" s="176">
        <f t="shared" si="3"/>
        <v>97.571933510298521</v>
      </c>
      <c r="F21" s="177">
        <f t="shared" si="4"/>
        <v>118.05719833155742</v>
      </c>
      <c r="G21" s="137">
        <f t="shared" si="0"/>
        <v>1.6337090847590885</v>
      </c>
    </row>
    <row r="22" spans="1:31" x14ac:dyDescent="0.25">
      <c r="A22" s="10"/>
      <c r="B22" s="134">
        <v>2013</v>
      </c>
      <c r="C22" s="135">
        <v>3015780</v>
      </c>
      <c r="D22" s="136">
        <v>170492269</v>
      </c>
      <c r="E22" s="176">
        <f t="shared" si="3"/>
        <v>107.02301020625436</v>
      </c>
      <c r="F22" s="177">
        <f t="shared" si="4"/>
        <v>119.59815540556649</v>
      </c>
      <c r="G22" s="137">
        <f t="shared" si="0"/>
        <v>1.7688661296425119</v>
      </c>
    </row>
    <row r="23" spans="1:31" x14ac:dyDescent="0.25">
      <c r="A23" s="10"/>
      <c r="B23" s="134">
        <v>2014</v>
      </c>
      <c r="C23" s="135">
        <v>3060710</v>
      </c>
      <c r="D23" s="136">
        <v>173053691.00000003</v>
      </c>
      <c r="E23" s="176">
        <f t="shared" si="3"/>
        <v>108.6174712904737</v>
      </c>
      <c r="F23" s="177">
        <f t="shared" si="4"/>
        <v>121.39496031767214</v>
      </c>
      <c r="G23" s="137">
        <f t="shared" ref="G23" si="5">(C23/D23)*100</f>
        <v>1.768647627400215</v>
      </c>
    </row>
    <row r="24" spans="1:31" x14ac:dyDescent="0.25">
      <c r="A24" s="10"/>
      <c r="B24" s="134">
        <v>2015</v>
      </c>
      <c r="C24" s="135">
        <v>3315620</v>
      </c>
      <c r="D24" s="136">
        <v>179713158.99999997</v>
      </c>
      <c r="E24" s="176">
        <f t="shared" si="3"/>
        <v>117.66363365366873</v>
      </c>
      <c r="F24" s="177">
        <f t="shared" si="4"/>
        <v>126.06649230826574</v>
      </c>
      <c r="G24" s="137">
        <f>(C24/D24)*100</f>
        <v>1.8449511535212626</v>
      </c>
    </row>
    <row r="25" spans="1:31" x14ac:dyDescent="0.25">
      <c r="A25" s="10"/>
      <c r="B25" s="134">
        <v>2016</v>
      </c>
      <c r="C25" s="135">
        <v>3343200</v>
      </c>
      <c r="D25" s="136">
        <v>186489811.00000006</v>
      </c>
      <c r="E25" s="176">
        <f t="shared" si="3"/>
        <v>118.64238363592487</v>
      </c>
      <c r="F25" s="177">
        <f t="shared" si="4"/>
        <v>130.82022738246698</v>
      </c>
      <c r="G25" s="137">
        <f>(C25/D25)*100</f>
        <v>1.7926984761650055</v>
      </c>
    </row>
    <row r="26" spans="1:31" x14ac:dyDescent="0.25">
      <c r="A26" s="10"/>
      <c r="B26" s="134">
        <v>2017</v>
      </c>
      <c r="C26" s="135">
        <v>3554750</v>
      </c>
      <c r="D26" s="136">
        <v>195947210</v>
      </c>
      <c r="E26" s="176">
        <f t="shared" si="3"/>
        <v>126.14980055928571</v>
      </c>
      <c r="F26" s="177">
        <f t="shared" si="4"/>
        <v>137.45447233661469</v>
      </c>
      <c r="G26" s="137">
        <f>(C26/D26)*100</f>
        <v>1.8141365728044816</v>
      </c>
    </row>
    <row r="27" spans="1:31" x14ac:dyDescent="0.25">
      <c r="A27" s="10"/>
      <c r="B27" s="134">
        <v>2018</v>
      </c>
      <c r="C27" s="135">
        <v>3604010</v>
      </c>
      <c r="D27" s="136">
        <v>205184124</v>
      </c>
      <c r="E27" s="176">
        <f t="shared" si="3"/>
        <v>127.89792326145897</v>
      </c>
      <c r="F27" s="177">
        <f t="shared" si="4"/>
        <v>143.93404987124092</v>
      </c>
      <c r="G27" s="137">
        <f t="shared" ref="G27:G30" si="6">(C27/D27)*100</f>
        <v>1.7564760517241578</v>
      </c>
    </row>
    <row r="28" spans="1:31" x14ac:dyDescent="0.25">
      <c r="A28" s="10"/>
      <c r="B28" s="167">
        <v>2019</v>
      </c>
      <c r="C28" s="168">
        <v>3662130</v>
      </c>
      <c r="D28" s="169">
        <v>214374619.99999997</v>
      </c>
      <c r="E28" s="178">
        <f t="shared" si="3"/>
        <v>129.96046673385666</v>
      </c>
      <c r="F28" s="179">
        <f t="shared" si="4"/>
        <v>150.38106577002185</v>
      </c>
      <c r="G28" s="170">
        <f t="shared" si="6"/>
        <v>1.7082852438408989</v>
      </c>
    </row>
    <row r="29" spans="1:31" x14ac:dyDescent="0.25">
      <c r="A29" s="10"/>
      <c r="B29" s="167">
        <v>2020</v>
      </c>
      <c r="C29" s="168">
        <v>3612860</v>
      </c>
      <c r="D29" s="169">
        <v>200518859.00000003</v>
      </c>
      <c r="E29" s="178">
        <f t="shared" ref="E29" si="7">C29/C$11*100</f>
        <v>128.21198915496757</v>
      </c>
      <c r="F29" s="179">
        <f>D29/D$11*100</f>
        <v>140.66142588804937</v>
      </c>
      <c r="G29" s="170">
        <f>(C29/D29)*100</f>
        <v>1.8017557141595344</v>
      </c>
    </row>
    <row r="30" spans="1:31" ht="15.75" thickBot="1" x14ac:dyDescent="0.3">
      <c r="A30" s="10"/>
      <c r="B30" s="138">
        <v>2021</v>
      </c>
      <c r="C30" s="139">
        <v>3677760</v>
      </c>
      <c r="D30" s="140">
        <v>214470702.00000006</v>
      </c>
      <c r="E30" s="180">
        <f t="shared" si="3"/>
        <v>130.51513904069728</v>
      </c>
      <c r="F30" s="181">
        <f t="shared" si="4"/>
        <v>150.44846606937318</v>
      </c>
      <c r="G30" s="141">
        <f t="shared" si="6"/>
        <v>1.7148076477131124</v>
      </c>
    </row>
    <row r="31" spans="1:31" x14ac:dyDescent="0.25">
      <c r="A31" s="10"/>
      <c r="B31" s="33"/>
      <c r="C31" s="38"/>
      <c r="D31" s="34"/>
      <c r="E31" s="39"/>
      <c r="F31" s="35"/>
      <c r="G31" s="36"/>
    </row>
    <row r="32" spans="1:31" s="173" customFormat="1" ht="15" customHeight="1" x14ac:dyDescent="0.25">
      <c r="A32" s="9" t="s">
        <v>95</v>
      </c>
      <c r="B32" s="211" t="s">
        <v>128</v>
      </c>
      <c r="C32" s="211"/>
      <c r="D32" s="211"/>
      <c r="E32" s="211"/>
      <c r="F32" s="211"/>
      <c r="G32" s="211"/>
      <c r="H32" s="211"/>
      <c r="I32" s="212"/>
      <c r="J32" s="212"/>
      <c r="K32" s="10"/>
      <c r="L32" s="171"/>
      <c r="M32" s="172"/>
      <c r="N32" s="172"/>
      <c r="O32"/>
      <c r="P32" s="172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</row>
    <row r="33" spans="1:8" ht="15" customHeight="1" x14ac:dyDescent="0.25">
      <c r="A33" s="9" t="s">
        <v>66</v>
      </c>
      <c r="B33" s="223" t="s">
        <v>82</v>
      </c>
      <c r="C33" s="223"/>
      <c r="D33" s="223"/>
      <c r="E33" s="223"/>
      <c r="F33" s="223"/>
      <c r="G33" s="212"/>
    </row>
    <row r="34" spans="1:8" s="114" customFormat="1" ht="15" customHeight="1" x14ac:dyDescent="0.25">
      <c r="A34" s="186" t="s">
        <v>65</v>
      </c>
      <c r="B34" s="193" t="s">
        <v>133</v>
      </c>
      <c r="C34" s="194"/>
    </row>
    <row r="35" spans="1:8" s="114" customFormat="1" ht="15" customHeight="1" x14ac:dyDescent="0.25">
      <c r="A35" s="112" t="s">
        <v>67</v>
      </c>
      <c r="B35" s="195" t="s">
        <v>134</v>
      </c>
      <c r="C35" s="195"/>
      <c r="D35" s="195"/>
      <c r="E35" s="183"/>
      <c r="F35" s="183"/>
      <c r="G35" s="183"/>
      <c r="H35" s="113"/>
    </row>
    <row r="36" spans="1:8" x14ac:dyDescent="0.25">
      <c r="A36" s="3"/>
      <c r="B36" s="40"/>
      <c r="C36" s="40"/>
      <c r="D36" s="40"/>
      <c r="E36" s="40"/>
      <c r="F36" s="40"/>
      <c r="G36" s="40"/>
    </row>
    <row r="37" spans="1:8" x14ac:dyDescent="0.25">
      <c r="A37" s="3"/>
      <c r="B37" s="40"/>
      <c r="C37" s="40"/>
      <c r="D37" s="40"/>
      <c r="E37" s="40"/>
      <c r="F37" s="40"/>
      <c r="G37" s="3"/>
    </row>
    <row r="38" spans="1:8" x14ac:dyDescent="0.25">
      <c r="A38" s="3"/>
      <c r="B38" s="3"/>
      <c r="C38" s="3"/>
      <c r="D38" s="3"/>
      <c r="E38" s="3"/>
      <c r="F38" s="3"/>
      <c r="G38" s="3"/>
    </row>
    <row r="39" spans="1:8" x14ac:dyDescent="0.25">
      <c r="A39" s="3"/>
      <c r="B39" s="3"/>
      <c r="C39" s="3"/>
      <c r="D39" s="3"/>
      <c r="E39" s="3"/>
      <c r="F39" s="3"/>
      <c r="G39" s="3"/>
    </row>
    <row r="40" spans="1:8" x14ac:dyDescent="0.25">
      <c r="A40" s="3"/>
      <c r="B40" s="3"/>
      <c r="C40" s="3"/>
      <c r="D40" s="3"/>
      <c r="E40" s="3"/>
      <c r="F40" s="3"/>
      <c r="G40" s="3"/>
    </row>
    <row r="41" spans="1:8" x14ac:dyDescent="0.25">
      <c r="A41" s="3"/>
      <c r="B41" s="3"/>
      <c r="C41" s="3"/>
      <c r="D41" s="3"/>
      <c r="E41" s="3"/>
      <c r="F41" s="3"/>
    </row>
    <row r="42" spans="1:8" x14ac:dyDescent="0.25">
      <c r="A42" s="3"/>
      <c r="B42" s="3"/>
    </row>
    <row r="43" spans="1:8" x14ac:dyDescent="0.25">
      <c r="A43" s="3"/>
      <c r="B43" s="3"/>
    </row>
  </sheetData>
  <mergeCells count="9">
    <mergeCell ref="B35:D35"/>
    <mergeCell ref="B34:C34"/>
    <mergeCell ref="B32:J32"/>
    <mergeCell ref="C4:D4"/>
    <mergeCell ref="B2:G2"/>
    <mergeCell ref="B3:B4"/>
    <mergeCell ref="E3:F3"/>
    <mergeCell ref="G3:G4"/>
    <mergeCell ref="B33:G33"/>
  </mergeCells>
  <hyperlinks>
    <hyperlink ref="C1" location="Índice!A1" display="[índice Ç]" xr:uid="{00000000-0004-0000-0300-000000000000}"/>
    <hyperlink ref="B35" r:id="rId1" xr:uid="{816B2155-89E0-4E7B-8711-4B1EC6125FD5}"/>
    <hyperlink ref="B35:C35" r:id="rId2" display="ttp://www.observatorioemigracao.pt/np4/8218" xr:uid="{1444014D-65C0-47CF-AB7F-E603FE1B0FF4}"/>
  </hyperlinks>
  <pageMargins left="0.7" right="0.7" top="0.75" bottom="0.75" header="0.3" footer="0.3"/>
  <pageSetup paperSize="9" orientation="portrait" verticalDpi="300" r:id="rId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26"/>
  <sheetViews>
    <sheetView showGridLines="0" workbookViewId="0">
      <selection activeCell="C1" sqref="C1"/>
    </sheetView>
  </sheetViews>
  <sheetFormatPr defaultRowHeight="15" x14ac:dyDescent="0.25"/>
  <cols>
    <col min="1" max="1" width="12.7109375" customWidth="1"/>
    <col min="2" max="2" width="18.7109375" customWidth="1"/>
    <col min="3" max="24" width="10.7109375" customWidth="1"/>
  </cols>
  <sheetData>
    <row r="1" spans="1:25" ht="30" customHeight="1" x14ac:dyDescent="0.25">
      <c r="A1" s="95" t="s">
        <v>64</v>
      </c>
      <c r="B1" s="19"/>
      <c r="C1" s="15" t="s">
        <v>116</v>
      </c>
      <c r="D1" s="14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15"/>
    </row>
    <row r="2" spans="1:25" ht="30" customHeight="1" thickBot="1" x14ac:dyDescent="0.3">
      <c r="A2" s="8"/>
      <c r="B2" s="215" t="s">
        <v>126</v>
      </c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226"/>
      <c r="W2" s="226"/>
      <c r="X2" s="226"/>
    </row>
    <row r="3" spans="1:25" ht="30" customHeight="1" x14ac:dyDescent="0.25">
      <c r="A3" s="8"/>
      <c r="B3" s="228" t="s">
        <v>77</v>
      </c>
      <c r="C3" s="225" t="s">
        <v>92</v>
      </c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225"/>
      <c r="S3" s="225"/>
      <c r="T3" s="225"/>
      <c r="U3" s="225"/>
      <c r="V3" s="227"/>
      <c r="W3" s="224" t="s">
        <v>89</v>
      </c>
      <c r="X3" s="225"/>
    </row>
    <row r="4" spans="1:25" ht="30" customHeight="1" x14ac:dyDescent="0.25">
      <c r="A4" s="30"/>
      <c r="B4" s="229"/>
      <c r="C4" s="93">
        <v>2002</v>
      </c>
      <c r="D4" s="93">
        <v>2003</v>
      </c>
      <c r="E4" s="93">
        <v>2004</v>
      </c>
      <c r="F4" s="93">
        <v>2005</v>
      </c>
      <c r="G4" s="93">
        <v>2006</v>
      </c>
      <c r="H4" s="93">
        <v>2007</v>
      </c>
      <c r="I4" s="93">
        <v>2008</v>
      </c>
      <c r="J4" s="93">
        <v>2009</v>
      </c>
      <c r="K4" s="93">
        <v>2010</v>
      </c>
      <c r="L4" s="93">
        <v>2011</v>
      </c>
      <c r="M4" s="93">
        <v>2012</v>
      </c>
      <c r="N4" s="93">
        <v>2013</v>
      </c>
      <c r="O4" s="93">
        <v>2014</v>
      </c>
      <c r="P4" s="93">
        <v>2015</v>
      </c>
      <c r="Q4" s="93">
        <v>2016</v>
      </c>
      <c r="R4" s="93">
        <v>2017</v>
      </c>
      <c r="S4" s="93">
        <v>2018</v>
      </c>
      <c r="T4" s="93">
        <v>2019</v>
      </c>
      <c r="U4" s="93">
        <v>2020</v>
      </c>
      <c r="V4" s="94">
        <v>2021</v>
      </c>
      <c r="W4" s="67" t="s">
        <v>135</v>
      </c>
      <c r="X4" s="68" t="s">
        <v>136</v>
      </c>
    </row>
    <row r="5" spans="1:25" ht="30" customHeight="1" x14ac:dyDescent="0.25">
      <c r="A5" s="30"/>
      <c r="B5" s="96" t="s">
        <v>68</v>
      </c>
      <c r="C5" s="41">
        <v>2817880</v>
      </c>
      <c r="D5" s="41">
        <v>2433780</v>
      </c>
      <c r="E5" s="41">
        <v>2442160</v>
      </c>
      <c r="F5" s="41">
        <v>2277250</v>
      </c>
      <c r="G5" s="41">
        <v>2420270</v>
      </c>
      <c r="H5" s="41">
        <v>2588420</v>
      </c>
      <c r="I5" s="41">
        <v>2484680</v>
      </c>
      <c r="J5" s="41">
        <v>2281870</v>
      </c>
      <c r="K5" s="41">
        <v>2425900</v>
      </c>
      <c r="L5" s="41">
        <v>2430490</v>
      </c>
      <c r="M5" s="41">
        <v>2749460</v>
      </c>
      <c r="N5" s="41">
        <v>3015780</v>
      </c>
      <c r="O5" s="41">
        <v>3060710</v>
      </c>
      <c r="P5" s="41">
        <v>3315620</v>
      </c>
      <c r="Q5" s="41">
        <v>3343200</v>
      </c>
      <c r="R5" s="41">
        <v>3554750</v>
      </c>
      <c r="S5" s="41">
        <v>3604010</v>
      </c>
      <c r="T5" s="41">
        <v>3662130</v>
      </c>
      <c r="U5" s="41">
        <v>3612860</v>
      </c>
      <c r="V5" s="89">
        <v>3677760</v>
      </c>
      <c r="W5" s="99">
        <f>(V5/C5*100)-100</f>
        <v>30.515139040697278</v>
      </c>
      <c r="X5" s="182">
        <f>(V5/U5*100)-100</f>
        <v>1.7963607778878696</v>
      </c>
    </row>
    <row r="6" spans="1:25" x14ac:dyDescent="0.25">
      <c r="A6" s="30"/>
      <c r="B6" s="142" t="s">
        <v>59</v>
      </c>
      <c r="C6" s="143">
        <v>629310</v>
      </c>
      <c r="D6" s="143">
        <v>516590.00000000006</v>
      </c>
      <c r="E6" s="143">
        <v>531060</v>
      </c>
      <c r="F6" s="143">
        <v>519890</v>
      </c>
      <c r="G6" s="143">
        <v>530720</v>
      </c>
      <c r="H6" s="143">
        <v>544720</v>
      </c>
      <c r="I6" s="143">
        <v>554120</v>
      </c>
      <c r="J6" s="143">
        <v>530880</v>
      </c>
      <c r="K6" s="143">
        <v>612660</v>
      </c>
      <c r="L6" s="143">
        <v>680730</v>
      </c>
      <c r="M6" s="143">
        <v>697330</v>
      </c>
      <c r="N6" s="143">
        <v>738130</v>
      </c>
      <c r="O6" s="143">
        <v>812810</v>
      </c>
      <c r="P6" s="143">
        <v>851290</v>
      </c>
      <c r="Q6" s="143">
        <v>697280</v>
      </c>
      <c r="R6" s="143">
        <v>797490</v>
      </c>
      <c r="S6" s="143">
        <v>899460</v>
      </c>
      <c r="T6" s="143">
        <v>988660</v>
      </c>
      <c r="U6" s="143">
        <v>1037020</v>
      </c>
      <c r="V6" s="144">
        <v>1051260</v>
      </c>
      <c r="W6" s="145">
        <f t="shared" ref="W6:W15" si="0">(V6/C6*100)-100</f>
        <v>67.04962578061685</v>
      </c>
      <c r="X6" s="184">
        <f t="shared" ref="X6:X19" si="1">(V6/U6*100)-100</f>
        <v>1.3731654162889839</v>
      </c>
      <c r="Y6" s="111"/>
    </row>
    <row r="7" spans="1:25" x14ac:dyDescent="0.25">
      <c r="A7" s="30"/>
      <c r="B7" s="146" t="s">
        <v>29</v>
      </c>
      <c r="C7" s="147">
        <v>934480</v>
      </c>
      <c r="D7" s="147">
        <v>886090</v>
      </c>
      <c r="E7" s="147">
        <v>964130</v>
      </c>
      <c r="F7" s="147">
        <v>908870</v>
      </c>
      <c r="G7" s="147">
        <v>978950</v>
      </c>
      <c r="H7" s="147">
        <v>1026190</v>
      </c>
      <c r="I7" s="147">
        <v>983030</v>
      </c>
      <c r="J7" s="147">
        <v>887440</v>
      </c>
      <c r="K7" s="147">
        <v>899160</v>
      </c>
      <c r="L7" s="147">
        <v>867610</v>
      </c>
      <c r="M7" s="147">
        <v>846150</v>
      </c>
      <c r="N7" s="147">
        <v>894930</v>
      </c>
      <c r="O7" s="147">
        <v>882180</v>
      </c>
      <c r="P7" s="147">
        <v>1033119.9999999999</v>
      </c>
      <c r="Q7" s="147">
        <v>1122570</v>
      </c>
      <c r="R7" s="147">
        <v>1151040</v>
      </c>
      <c r="S7" s="147">
        <v>1133290</v>
      </c>
      <c r="T7" s="147">
        <v>1093540</v>
      </c>
      <c r="U7" s="147">
        <v>1036569.9999999999</v>
      </c>
      <c r="V7" s="148">
        <v>1023450</v>
      </c>
      <c r="W7" s="149">
        <f t="shared" si="0"/>
        <v>9.5208030134406272</v>
      </c>
      <c r="X7" s="184">
        <f t="shared" si="1"/>
        <v>-1.2657128799791479</v>
      </c>
      <c r="Y7" s="111"/>
    </row>
    <row r="8" spans="1:25" x14ac:dyDescent="0.25">
      <c r="A8" s="30"/>
      <c r="B8" s="146" t="s">
        <v>53</v>
      </c>
      <c r="C8" s="147">
        <v>215630</v>
      </c>
      <c r="D8" s="147">
        <v>177540</v>
      </c>
      <c r="E8" s="147">
        <v>181440</v>
      </c>
      <c r="F8" s="147">
        <v>147170</v>
      </c>
      <c r="G8" s="147">
        <v>151630</v>
      </c>
      <c r="H8" s="147">
        <v>163580</v>
      </c>
      <c r="I8" s="147">
        <v>125010</v>
      </c>
      <c r="J8" s="147">
        <v>94820</v>
      </c>
      <c r="K8" s="147">
        <v>94620</v>
      </c>
      <c r="L8" s="147">
        <v>105310</v>
      </c>
      <c r="M8" s="147">
        <v>130490.00000000001</v>
      </c>
      <c r="N8" s="147">
        <v>156230</v>
      </c>
      <c r="O8" s="147">
        <v>202220</v>
      </c>
      <c r="P8" s="147">
        <v>254960</v>
      </c>
      <c r="Q8" s="147">
        <v>284970</v>
      </c>
      <c r="R8" s="147">
        <v>350080</v>
      </c>
      <c r="S8" s="147">
        <v>343900</v>
      </c>
      <c r="T8" s="147">
        <v>359620</v>
      </c>
      <c r="U8" s="147">
        <v>379350</v>
      </c>
      <c r="V8" s="148">
        <v>429380</v>
      </c>
      <c r="W8" s="149">
        <f t="shared" si="0"/>
        <v>99.128136159161528</v>
      </c>
      <c r="X8" s="184">
        <f t="shared" si="1"/>
        <v>13.188348490839587</v>
      </c>
      <c r="Y8" s="111"/>
    </row>
    <row r="9" spans="1:25" x14ac:dyDescent="0.25">
      <c r="A9" s="30"/>
      <c r="B9" s="146" t="s">
        <v>5</v>
      </c>
      <c r="C9" s="147">
        <v>14280</v>
      </c>
      <c r="D9" s="147">
        <v>9450</v>
      </c>
      <c r="E9" s="147">
        <v>20640</v>
      </c>
      <c r="F9" s="147">
        <v>23350</v>
      </c>
      <c r="G9" s="147">
        <v>32950</v>
      </c>
      <c r="H9" s="147">
        <v>48110</v>
      </c>
      <c r="I9" s="147">
        <v>70860</v>
      </c>
      <c r="J9" s="147">
        <v>103470</v>
      </c>
      <c r="K9" s="147">
        <v>134870</v>
      </c>
      <c r="L9" s="147">
        <v>147320</v>
      </c>
      <c r="M9" s="147">
        <v>270690</v>
      </c>
      <c r="N9" s="147">
        <v>304330</v>
      </c>
      <c r="O9" s="147">
        <v>247960</v>
      </c>
      <c r="P9" s="147">
        <v>213120</v>
      </c>
      <c r="Q9" s="147">
        <v>205890</v>
      </c>
      <c r="R9" s="147">
        <v>245080</v>
      </c>
      <c r="S9" s="147">
        <v>223010</v>
      </c>
      <c r="T9" s="147">
        <v>248360</v>
      </c>
      <c r="U9" s="147">
        <v>245530</v>
      </c>
      <c r="V9" s="148">
        <v>251820</v>
      </c>
      <c r="W9" s="149">
        <f t="shared" si="0"/>
        <v>1663.4453781512605</v>
      </c>
      <c r="X9" s="184">
        <f t="shared" si="1"/>
        <v>2.5618050747362844</v>
      </c>
      <c r="Y9" s="111"/>
    </row>
    <row r="10" spans="1:25" x14ac:dyDescent="0.25">
      <c r="A10" s="30"/>
      <c r="B10" s="146" t="s">
        <v>26</v>
      </c>
      <c r="C10" s="147">
        <v>372450</v>
      </c>
      <c r="D10" s="147">
        <v>272120</v>
      </c>
      <c r="E10" s="147">
        <v>231900</v>
      </c>
      <c r="F10" s="147">
        <v>218370</v>
      </c>
      <c r="G10" s="147">
        <v>223000</v>
      </c>
      <c r="H10" s="147">
        <v>200640</v>
      </c>
      <c r="I10" s="147">
        <v>171460</v>
      </c>
      <c r="J10" s="147">
        <v>127280</v>
      </c>
      <c r="K10" s="147">
        <v>129979.99999999999</v>
      </c>
      <c r="L10" s="147">
        <v>130419.99999999999</v>
      </c>
      <c r="M10" s="147">
        <v>135550</v>
      </c>
      <c r="N10" s="147">
        <v>140320</v>
      </c>
      <c r="O10" s="147">
        <v>163450</v>
      </c>
      <c r="P10" s="147">
        <v>210220</v>
      </c>
      <c r="Q10" s="147">
        <v>243170</v>
      </c>
      <c r="R10" s="147">
        <v>262560</v>
      </c>
      <c r="S10" s="147">
        <v>254350</v>
      </c>
      <c r="T10" s="147">
        <v>231110</v>
      </c>
      <c r="U10" s="147">
        <v>244740</v>
      </c>
      <c r="V10" s="148">
        <v>250540</v>
      </c>
      <c r="W10" s="149">
        <f t="shared" si="0"/>
        <v>-32.73191032353337</v>
      </c>
      <c r="X10" s="184">
        <f t="shared" si="1"/>
        <v>2.3698618942551235</v>
      </c>
      <c r="Y10" s="111"/>
    </row>
    <row r="11" spans="1:25" x14ac:dyDescent="0.25">
      <c r="A11" s="30"/>
      <c r="B11" s="146" t="s">
        <v>3</v>
      </c>
      <c r="C11" s="147">
        <v>205810</v>
      </c>
      <c r="D11" s="147">
        <v>205640</v>
      </c>
      <c r="E11" s="147">
        <v>178780</v>
      </c>
      <c r="F11" s="147">
        <v>164520</v>
      </c>
      <c r="G11" s="147">
        <v>168900</v>
      </c>
      <c r="H11" s="147">
        <v>170560</v>
      </c>
      <c r="I11" s="147">
        <v>147660</v>
      </c>
      <c r="J11" s="147">
        <v>120860</v>
      </c>
      <c r="K11" s="147">
        <v>120420</v>
      </c>
      <c r="L11" s="147">
        <v>113420</v>
      </c>
      <c r="M11" s="147">
        <v>172940</v>
      </c>
      <c r="N11" s="147">
        <v>197250</v>
      </c>
      <c r="O11" s="147">
        <v>196190</v>
      </c>
      <c r="P11" s="147">
        <v>255470</v>
      </c>
      <c r="Q11" s="147">
        <v>253710</v>
      </c>
      <c r="R11" s="147">
        <v>240440</v>
      </c>
      <c r="S11" s="147">
        <v>242520</v>
      </c>
      <c r="T11" s="147">
        <v>274470</v>
      </c>
      <c r="U11" s="147">
        <v>225870</v>
      </c>
      <c r="V11" s="148">
        <v>223440</v>
      </c>
      <c r="W11" s="149">
        <f t="shared" si="0"/>
        <v>8.5661532481414895</v>
      </c>
      <c r="X11" s="184">
        <f t="shared" si="1"/>
        <v>-1.075840085004657</v>
      </c>
      <c r="Y11" s="111"/>
    </row>
    <row r="12" spans="1:25" x14ac:dyDescent="0.25">
      <c r="A12" s="30"/>
      <c r="B12" s="146" t="s">
        <v>25</v>
      </c>
      <c r="C12" s="147">
        <v>77950</v>
      </c>
      <c r="D12" s="147">
        <v>69890</v>
      </c>
      <c r="E12" s="147">
        <v>60970</v>
      </c>
      <c r="F12" s="147">
        <v>51560</v>
      </c>
      <c r="G12" s="147">
        <v>61810</v>
      </c>
      <c r="H12" s="147">
        <v>96690</v>
      </c>
      <c r="I12" s="147">
        <v>126230</v>
      </c>
      <c r="J12" s="147">
        <v>123820</v>
      </c>
      <c r="K12" s="147">
        <v>111030</v>
      </c>
      <c r="L12" s="147">
        <v>88410</v>
      </c>
      <c r="M12" s="147">
        <v>129910</v>
      </c>
      <c r="N12" s="147">
        <v>156700</v>
      </c>
      <c r="O12" s="147">
        <v>166930</v>
      </c>
      <c r="P12" s="147">
        <v>130990.00000000001</v>
      </c>
      <c r="Q12" s="147">
        <v>141140</v>
      </c>
      <c r="R12" s="147">
        <v>115330</v>
      </c>
      <c r="S12" s="147">
        <v>121520</v>
      </c>
      <c r="T12" s="147">
        <v>114280</v>
      </c>
      <c r="U12" s="147">
        <v>111780</v>
      </c>
      <c r="V12" s="148">
        <v>124440</v>
      </c>
      <c r="W12" s="149">
        <f t="shared" si="0"/>
        <v>59.640795381654897</v>
      </c>
      <c r="X12" s="184">
        <f t="shared" si="1"/>
        <v>11.325818572195388</v>
      </c>
      <c r="Y12" s="111"/>
    </row>
    <row r="13" spans="1:25" x14ac:dyDescent="0.25">
      <c r="A13" s="30"/>
      <c r="B13" s="146" t="s">
        <v>42</v>
      </c>
      <c r="C13" s="147">
        <v>104460</v>
      </c>
      <c r="D13" s="147">
        <v>87220</v>
      </c>
      <c r="E13" s="147">
        <v>75800</v>
      </c>
      <c r="F13" s="147">
        <v>69560</v>
      </c>
      <c r="G13" s="147">
        <v>81840</v>
      </c>
      <c r="H13" s="147">
        <v>91620</v>
      </c>
      <c r="I13" s="147">
        <v>73040</v>
      </c>
      <c r="J13" s="147">
        <v>82290</v>
      </c>
      <c r="K13" s="147">
        <v>84470</v>
      </c>
      <c r="L13" s="147">
        <v>67850</v>
      </c>
      <c r="M13" s="147">
        <v>74530</v>
      </c>
      <c r="N13" s="147">
        <v>86940</v>
      </c>
      <c r="O13" s="147">
        <v>95150</v>
      </c>
      <c r="P13" s="147">
        <v>114470</v>
      </c>
      <c r="Q13" s="147">
        <v>124260</v>
      </c>
      <c r="R13" s="147">
        <v>109010</v>
      </c>
      <c r="S13" s="147">
        <v>111910</v>
      </c>
      <c r="T13" s="147">
        <v>82470</v>
      </c>
      <c r="U13" s="147">
        <v>78400</v>
      </c>
      <c r="V13" s="148">
        <v>71850</v>
      </c>
      <c r="W13" s="149">
        <f t="shared" si="0"/>
        <v>-31.217690982194142</v>
      </c>
      <c r="X13" s="184">
        <f t="shared" si="1"/>
        <v>-8.3545918367346985</v>
      </c>
      <c r="Y13" s="111"/>
    </row>
    <row r="14" spans="1:25" x14ac:dyDescent="0.25">
      <c r="A14" s="30"/>
      <c r="B14" s="146" t="s">
        <v>12</v>
      </c>
      <c r="C14" s="147">
        <v>27390</v>
      </c>
      <c r="D14" s="147">
        <v>25190</v>
      </c>
      <c r="E14" s="147">
        <v>21470</v>
      </c>
      <c r="F14" s="147">
        <v>20610</v>
      </c>
      <c r="G14" s="147">
        <v>28250</v>
      </c>
      <c r="H14" s="147">
        <v>37890</v>
      </c>
      <c r="I14" s="147">
        <v>35670</v>
      </c>
      <c r="J14" s="147">
        <v>30990</v>
      </c>
      <c r="K14" s="147">
        <v>34420</v>
      </c>
      <c r="L14" s="147">
        <v>38080</v>
      </c>
      <c r="M14" s="147">
        <v>52020</v>
      </c>
      <c r="N14" s="147">
        <v>67210</v>
      </c>
      <c r="O14" s="147">
        <v>77900</v>
      </c>
      <c r="P14" s="147">
        <v>66600</v>
      </c>
      <c r="Q14" s="147">
        <v>78900</v>
      </c>
      <c r="R14" s="147">
        <v>66500</v>
      </c>
      <c r="S14" s="147">
        <v>58580</v>
      </c>
      <c r="T14" s="147">
        <v>56280</v>
      </c>
      <c r="U14" s="147">
        <v>58900</v>
      </c>
      <c r="V14" s="148">
        <v>58050</v>
      </c>
      <c r="W14" s="149">
        <f t="shared" si="0"/>
        <v>111.93866374589265</v>
      </c>
      <c r="X14" s="184">
        <f t="shared" si="1"/>
        <v>-1.4431239388794523</v>
      </c>
      <c r="Y14" s="111"/>
    </row>
    <row r="15" spans="1:25" x14ac:dyDescent="0.25">
      <c r="A15" s="30"/>
      <c r="B15" s="150" t="s">
        <v>33</v>
      </c>
      <c r="C15" s="151">
        <v>18500</v>
      </c>
      <c r="D15" s="151">
        <v>15530</v>
      </c>
      <c r="E15" s="151">
        <v>13500</v>
      </c>
      <c r="F15" s="151">
        <v>8010</v>
      </c>
      <c r="G15" s="151">
        <v>9910</v>
      </c>
      <c r="H15" s="151">
        <v>15630</v>
      </c>
      <c r="I15" s="151">
        <v>18370</v>
      </c>
      <c r="J15" s="151">
        <v>17670</v>
      </c>
      <c r="K15" s="151">
        <v>22480</v>
      </c>
      <c r="L15" s="151">
        <v>27150</v>
      </c>
      <c r="M15" s="151">
        <v>45470</v>
      </c>
      <c r="N15" s="151">
        <v>61050</v>
      </c>
      <c r="O15" s="151">
        <v>37160</v>
      </c>
      <c r="P15" s="151">
        <v>42760</v>
      </c>
      <c r="Q15" s="151">
        <v>48060</v>
      </c>
      <c r="R15" s="151">
        <v>42710</v>
      </c>
      <c r="S15" s="151">
        <v>44430</v>
      </c>
      <c r="T15" s="151">
        <v>41440</v>
      </c>
      <c r="U15" s="151">
        <v>44470</v>
      </c>
      <c r="V15" s="152">
        <v>44560</v>
      </c>
      <c r="W15" s="153">
        <f t="shared" si="0"/>
        <v>140.86486486486484</v>
      </c>
      <c r="X15" s="184">
        <f t="shared" si="1"/>
        <v>0.20238362941309163</v>
      </c>
      <c r="Y15" s="111"/>
    </row>
    <row r="16" spans="1:25" ht="30" customHeight="1" x14ac:dyDescent="0.25">
      <c r="A16" s="30"/>
      <c r="B16" s="97" t="s">
        <v>71</v>
      </c>
      <c r="C16" s="42">
        <v>2711610</v>
      </c>
      <c r="D16" s="42">
        <v>2373380</v>
      </c>
      <c r="E16" s="42">
        <v>2367060</v>
      </c>
      <c r="F16" s="42">
        <v>2204960</v>
      </c>
      <c r="G16" s="42">
        <v>2328560</v>
      </c>
      <c r="H16" s="42">
        <v>2465180</v>
      </c>
      <c r="I16" s="42">
        <v>2332300</v>
      </c>
      <c r="J16" s="42">
        <v>2102850</v>
      </c>
      <c r="K16" s="42">
        <v>2208850</v>
      </c>
      <c r="L16" s="42">
        <v>2213090</v>
      </c>
      <c r="M16" s="42">
        <v>2399250</v>
      </c>
      <c r="N16" s="42">
        <v>2622440</v>
      </c>
      <c r="O16" s="86">
        <v>2745300</v>
      </c>
      <c r="P16" s="86">
        <v>3039570</v>
      </c>
      <c r="Q16" s="86">
        <v>3073320</v>
      </c>
      <c r="R16" s="86">
        <v>3215080</v>
      </c>
      <c r="S16" s="86">
        <v>3282090</v>
      </c>
      <c r="T16" s="86">
        <v>3311960</v>
      </c>
      <c r="U16" s="86">
        <v>3285640</v>
      </c>
      <c r="V16" s="90">
        <v>3350100</v>
      </c>
      <c r="W16" s="100">
        <f>(V16/C16*100)-100</f>
        <v>23.546527708630663</v>
      </c>
      <c r="X16" s="100">
        <f t="shared" si="1"/>
        <v>1.9618704422882587</v>
      </c>
    </row>
    <row r="17" spans="1:24" x14ac:dyDescent="0.25">
      <c r="A17" s="30"/>
      <c r="B17" s="96" t="s">
        <v>69</v>
      </c>
      <c r="C17" s="41">
        <v>19210</v>
      </c>
      <c r="D17" s="41">
        <v>13790</v>
      </c>
      <c r="E17" s="41">
        <v>25720</v>
      </c>
      <c r="F17" s="41">
        <v>27300</v>
      </c>
      <c r="G17" s="41">
        <v>38130</v>
      </c>
      <c r="H17" s="41">
        <v>54010</v>
      </c>
      <c r="I17" s="41">
        <v>75550</v>
      </c>
      <c r="J17" s="41">
        <v>108870</v>
      </c>
      <c r="K17" s="41">
        <v>141130</v>
      </c>
      <c r="L17" s="41">
        <v>155310</v>
      </c>
      <c r="M17" s="41">
        <v>278660</v>
      </c>
      <c r="N17" s="41">
        <v>316540</v>
      </c>
      <c r="O17" s="87">
        <v>257410.00000000003</v>
      </c>
      <c r="P17" s="87">
        <v>224160</v>
      </c>
      <c r="Q17" s="87">
        <v>216480</v>
      </c>
      <c r="R17" s="87">
        <v>253740</v>
      </c>
      <c r="S17" s="87">
        <v>233130</v>
      </c>
      <c r="T17" s="87">
        <v>256589.99999999997</v>
      </c>
      <c r="U17" s="87">
        <v>253150</v>
      </c>
      <c r="V17" s="91">
        <v>258959.99999999997</v>
      </c>
      <c r="W17" s="99">
        <f>(V17/C17*100)-100</f>
        <v>1248.0478917230607</v>
      </c>
      <c r="X17" s="99">
        <f t="shared" si="1"/>
        <v>2.2950819672131075</v>
      </c>
    </row>
    <row r="18" spans="1:24" x14ac:dyDescent="0.25">
      <c r="A18" s="44"/>
      <c r="B18" s="96" t="s">
        <v>94</v>
      </c>
      <c r="C18" s="41">
        <v>1607210</v>
      </c>
      <c r="D18" s="41">
        <v>1486950</v>
      </c>
      <c r="E18" s="41">
        <v>1519570</v>
      </c>
      <c r="F18" s="41">
        <v>1384850</v>
      </c>
      <c r="G18" s="41">
        <v>1499010</v>
      </c>
      <c r="H18" s="41">
        <v>1635620</v>
      </c>
      <c r="I18" s="41">
        <v>1545000</v>
      </c>
      <c r="J18" s="41">
        <v>1397550</v>
      </c>
      <c r="K18" s="41">
        <v>1412910</v>
      </c>
      <c r="L18" s="41">
        <v>1354060</v>
      </c>
      <c r="M18" s="41">
        <v>1512500</v>
      </c>
      <c r="N18" s="41">
        <v>1693390</v>
      </c>
      <c r="O18" s="87">
        <v>1694540</v>
      </c>
      <c r="P18" s="87">
        <v>1934740</v>
      </c>
      <c r="Q18" s="87">
        <v>2090940</v>
      </c>
      <c r="R18" s="87">
        <v>2117310</v>
      </c>
      <c r="S18" s="87">
        <v>2095190</v>
      </c>
      <c r="T18" s="87">
        <v>2060110.0000000002</v>
      </c>
      <c r="U18" s="87">
        <v>1593450</v>
      </c>
      <c r="V18" s="91">
        <v>1582560</v>
      </c>
      <c r="W18" s="99">
        <f t="shared" ref="W18:W19" si="2">(V18/C18*100)-100</f>
        <v>-1.5337137026275371</v>
      </c>
      <c r="X18" s="99">
        <f t="shared" si="1"/>
        <v>-0.6834227619316664</v>
      </c>
    </row>
    <row r="19" spans="1:24" ht="30" customHeight="1" x14ac:dyDescent="0.25">
      <c r="A19" s="30"/>
      <c r="B19" s="98" t="s">
        <v>72</v>
      </c>
      <c r="C19" s="45">
        <v>1382700</v>
      </c>
      <c r="D19" s="45">
        <v>1302620</v>
      </c>
      <c r="E19" s="45">
        <v>1330780</v>
      </c>
      <c r="F19" s="45">
        <v>1232520</v>
      </c>
      <c r="G19" s="45">
        <v>1340730</v>
      </c>
      <c r="H19" s="45">
        <v>1460070</v>
      </c>
      <c r="I19" s="45">
        <v>1407950</v>
      </c>
      <c r="J19" s="45">
        <v>1290080</v>
      </c>
      <c r="K19" s="45">
        <v>1303830</v>
      </c>
      <c r="L19" s="45">
        <v>1235010</v>
      </c>
      <c r="M19" s="45">
        <v>1362210</v>
      </c>
      <c r="N19" s="45">
        <v>1512610</v>
      </c>
      <c r="O19" s="88">
        <v>1475710</v>
      </c>
      <c r="P19" s="88">
        <v>1661950</v>
      </c>
      <c r="Q19" s="88">
        <v>1787630</v>
      </c>
      <c r="R19" s="88">
        <v>1747030</v>
      </c>
      <c r="S19" s="88">
        <v>1734020</v>
      </c>
      <c r="T19" s="88">
        <v>1683700</v>
      </c>
      <c r="U19" s="88">
        <v>1575990</v>
      </c>
      <c r="V19" s="92">
        <v>1565110</v>
      </c>
      <c r="W19" s="101">
        <f t="shared" si="2"/>
        <v>13.192304910681997</v>
      </c>
      <c r="X19" s="185">
        <f t="shared" si="1"/>
        <v>-0.69035971040425181</v>
      </c>
    </row>
    <row r="21" spans="1:24" x14ac:dyDescent="0.25">
      <c r="A21" s="46" t="s">
        <v>66</v>
      </c>
      <c r="B21" s="230" t="s">
        <v>81</v>
      </c>
      <c r="C21" s="212"/>
      <c r="D21" s="212"/>
      <c r="E21" s="212"/>
      <c r="F21" s="212"/>
      <c r="G21" s="212"/>
      <c r="H21" s="212"/>
      <c r="I21" s="212"/>
      <c r="J21" s="212"/>
      <c r="K21" s="212"/>
      <c r="L21" s="212"/>
      <c r="M21" s="212"/>
      <c r="N21" s="212"/>
      <c r="O21" s="212"/>
      <c r="P21" s="212"/>
      <c r="Q21" s="212"/>
      <c r="R21" s="212"/>
      <c r="S21" s="212"/>
      <c r="T21" s="212"/>
      <c r="U21" s="212"/>
      <c r="V21" s="212"/>
      <c r="W21" s="212"/>
      <c r="X21" s="212"/>
    </row>
    <row r="22" spans="1:24" s="114" customFormat="1" ht="15" customHeight="1" x14ac:dyDescent="0.25">
      <c r="A22" s="186" t="s">
        <v>65</v>
      </c>
      <c r="B22" s="193" t="s">
        <v>133</v>
      </c>
      <c r="C22" s="194"/>
    </row>
    <row r="23" spans="1:24" s="114" customFormat="1" ht="15" customHeight="1" x14ac:dyDescent="0.25">
      <c r="A23" s="112" t="s">
        <v>67</v>
      </c>
      <c r="B23" s="195" t="s">
        <v>134</v>
      </c>
      <c r="C23" s="195"/>
      <c r="D23" s="195"/>
      <c r="E23" s="183"/>
      <c r="F23" s="183"/>
      <c r="G23" s="183"/>
      <c r="H23" s="113"/>
    </row>
    <row r="26" spans="1:24" x14ac:dyDescent="0.25"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</row>
  </sheetData>
  <sortState ref="B6:X15">
    <sortCondition descending="1" ref="V6:V15"/>
  </sortState>
  <mergeCells count="7">
    <mergeCell ref="B23:D23"/>
    <mergeCell ref="B22:C22"/>
    <mergeCell ref="W3:X3"/>
    <mergeCell ref="B2:X2"/>
    <mergeCell ref="C3:V3"/>
    <mergeCell ref="B3:B4"/>
    <mergeCell ref="B21:X21"/>
  </mergeCells>
  <hyperlinks>
    <hyperlink ref="C1" location="Índice!A1" display="[índice Ç]" xr:uid="{00000000-0004-0000-0400-000000000000}"/>
    <hyperlink ref="B23" r:id="rId1" xr:uid="{2933CEC4-36B1-4A4F-8C10-12CA13E607ED}"/>
    <hyperlink ref="B23:C23" r:id="rId2" display="ttp://www.observatorioemigracao.pt/np4/8218" xr:uid="{EDE6CD4A-AC35-4134-A485-7605B898624A}"/>
  </hyperlinks>
  <pageMargins left="0.7" right="0.7" top="0.75" bottom="0.75" header="0.3" footer="0.3"/>
  <pageSetup paperSize="9" orientation="portrait" horizontalDpi="4294967293" verticalDpi="1200" r:id="rId3"/>
  <ignoredErrors>
    <ignoredError sqref="X6:X19" unlockedFormula="1"/>
  </ignoredErrors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59"/>
  <sheetViews>
    <sheetView showGridLines="0" workbookViewId="0">
      <selection activeCell="C1" sqref="C1"/>
    </sheetView>
  </sheetViews>
  <sheetFormatPr defaultRowHeight="15" x14ac:dyDescent="0.25"/>
  <cols>
    <col min="1" max="1" width="12.7109375" style="3" customWidth="1"/>
    <col min="2" max="2" width="24.7109375" style="3" customWidth="1"/>
    <col min="3" max="5" width="24.7109375" style="4" customWidth="1"/>
    <col min="6" max="6" width="16.7109375" customWidth="1"/>
  </cols>
  <sheetData>
    <row r="1" spans="1:5" ht="30" customHeight="1" x14ac:dyDescent="0.25">
      <c r="A1" s="7" t="s">
        <v>64</v>
      </c>
      <c r="B1" s="11"/>
      <c r="C1" s="15" t="s">
        <v>116</v>
      </c>
      <c r="D1" s="2"/>
      <c r="E1" s="15"/>
    </row>
    <row r="2" spans="1:5" ht="45" customHeight="1" thickBot="1" x14ac:dyDescent="0.3">
      <c r="A2" s="8"/>
      <c r="B2" s="231" t="s">
        <v>117</v>
      </c>
      <c r="C2" s="232"/>
      <c r="D2" s="232"/>
      <c r="E2" s="232"/>
    </row>
    <row r="3" spans="1:5" ht="45" customHeight="1" x14ac:dyDescent="0.25">
      <c r="A3" s="8"/>
      <c r="B3" s="103" t="s">
        <v>77</v>
      </c>
      <c r="C3" s="104" t="s">
        <v>98</v>
      </c>
      <c r="D3" s="104" t="s">
        <v>105</v>
      </c>
      <c r="E3" s="104" t="s">
        <v>99</v>
      </c>
    </row>
    <row r="4" spans="1:5" ht="30" customHeight="1" x14ac:dyDescent="0.25">
      <c r="B4" s="105" t="s">
        <v>100</v>
      </c>
      <c r="C4" s="106">
        <v>701930644.20552135</v>
      </c>
      <c r="D4" s="107">
        <v>84705425882.119049</v>
      </c>
      <c r="E4" s="108">
        <f>C4/D4*100</f>
        <v>0.82867258725830439</v>
      </c>
    </row>
    <row r="5" spans="1:5" x14ac:dyDescent="0.25">
      <c r="B5" s="109" t="s">
        <v>101</v>
      </c>
      <c r="C5" s="110"/>
      <c r="D5"/>
      <c r="E5"/>
    </row>
    <row r="6" spans="1:5" x14ac:dyDescent="0.25">
      <c r="B6" s="154" t="s">
        <v>35</v>
      </c>
      <c r="C6" s="155">
        <v>83149000</v>
      </c>
      <c r="D6" s="155">
        <v>2622983732.0064468</v>
      </c>
      <c r="E6" s="156">
        <f>C6/D6*100</f>
        <v>3.1700158481880987</v>
      </c>
    </row>
    <row r="7" spans="1:5" x14ac:dyDescent="0.25">
      <c r="B7" s="157" t="s">
        <v>17</v>
      </c>
      <c r="C7" s="158">
        <v>59506673.348836035</v>
      </c>
      <c r="D7" s="158">
        <v>14722730697.8901</v>
      </c>
      <c r="E7" s="159">
        <f t="shared" ref="E7:E35" si="0">C7/D7*100</f>
        <v>0.40418231216688544</v>
      </c>
    </row>
    <row r="8" spans="1:5" x14ac:dyDescent="0.25">
      <c r="B8" s="160" t="s">
        <v>45</v>
      </c>
      <c r="C8" s="161">
        <v>42880323.453000002</v>
      </c>
      <c r="D8" s="161">
        <v>1076163316.1749375</v>
      </c>
      <c r="E8" s="162">
        <f t="shared" si="0"/>
        <v>3.9845553930802744</v>
      </c>
    </row>
    <row r="9" spans="1:5" x14ac:dyDescent="0.25">
      <c r="B9" s="160" t="s">
        <v>107</v>
      </c>
      <c r="C9" s="161">
        <v>34913342.999361455</v>
      </c>
      <c r="D9" s="161">
        <v>361489354.35000026</v>
      </c>
      <c r="E9" s="162">
        <f t="shared" si="0"/>
        <v>9.658193963177613</v>
      </c>
    </row>
    <row r="10" spans="1:5" x14ac:dyDescent="0.25">
      <c r="B10" s="160" t="s">
        <v>108</v>
      </c>
      <c r="C10" s="161">
        <v>29602899.999999996</v>
      </c>
      <c r="D10" s="161">
        <v>363069245.16531503</v>
      </c>
      <c r="E10" s="162">
        <f t="shared" si="0"/>
        <v>8.1535135223367696</v>
      </c>
    </row>
    <row r="11" spans="1:5" x14ac:dyDescent="0.25">
      <c r="B11" s="163" t="s">
        <v>109</v>
      </c>
      <c r="C11" s="161">
        <v>26105000</v>
      </c>
      <c r="D11" s="161">
        <v>263686552.68620825</v>
      </c>
      <c r="E11" s="162">
        <f t="shared" si="0"/>
        <v>9.9000118641110308</v>
      </c>
    </row>
    <row r="12" spans="1:5" x14ac:dyDescent="0.25">
      <c r="B12" s="163" t="s">
        <v>29</v>
      </c>
      <c r="C12" s="161">
        <v>24481658.775625031</v>
      </c>
      <c r="D12" s="161">
        <v>2603004395.9019527</v>
      </c>
      <c r="E12" s="162">
        <f t="shared" si="0"/>
        <v>0.94051546029533406</v>
      </c>
    </row>
    <row r="13" spans="1:5" x14ac:dyDescent="0.25">
      <c r="B13" s="163" t="s">
        <v>11</v>
      </c>
      <c r="C13" s="161">
        <v>21749701.160539534</v>
      </c>
      <c r="D13" s="161">
        <v>324239176.76505309</v>
      </c>
      <c r="E13" s="162">
        <f t="shared" si="0"/>
        <v>6.7079189435209994</v>
      </c>
    </row>
    <row r="14" spans="1:5" x14ac:dyDescent="0.25">
      <c r="B14" s="163" t="s">
        <v>3</v>
      </c>
      <c r="C14" s="161">
        <v>17898798.738971982</v>
      </c>
      <c r="D14" s="161">
        <v>3806060140.1245241</v>
      </c>
      <c r="E14" s="162">
        <f t="shared" si="0"/>
        <v>0.47027104354652632</v>
      </c>
    </row>
    <row r="15" spans="1:5" x14ac:dyDescent="0.25">
      <c r="B15" s="163" t="s">
        <v>48</v>
      </c>
      <c r="C15" s="161">
        <v>17207547.305995483</v>
      </c>
      <c r="D15" s="161">
        <v>432293776.26239794</v>
      </c>
      <c r="E15" s="162">
        <f t="shared" si="0"/>
        <v>3.9805216384958255</v>
      </c>
    </row>
    <row r="16" spans="1:5" x14ac:dyDescent="0.25">
      <c r="B16" s="160" t="s">
        <v>110</v>
      </c>
      <c r="C16" s="161">
        <v>17200000</v>
      </c>
      <c r="D16" s="161">
        <v>271158442.05908239</v>
      </c>
      <c r="E16" s="162">
        <f t="shared" si="0"/>
        <v>6.3431548984384243</v>
      </c>
    </row>
    <row r="17" spans="2:5" x14ac:dyDescent="0.25">
      <c r="B17" s="163" t="s">
        <v>62</v>
      </c>
      <c r="C17" s="161">
        <v>15054000</v>
      </c>
      <c r="D17" s="161">
        <v>155582008.71742555</v>
      </c>
      <c r="E17" s="162">
        <f t="shared" si="0"/>
        <v>9.6759259789103851</v>
      </c>
    </row>
    <row r="18" spans="2:5" x14ac:dyDescent="0.25">
      <c r="B18" s="160" t="s">
        <v>12</v>
      </c>
      <c r="C18" s="161">
        <v>13120861.703992277</v>
      </c>
      <c r="D18" s="161">
        <v>515332499.62786132</v>
      </c>
      <c r="E18" s="162">
        <f t="shared" si="0"/>
        <v>2.5460962996642529</v>
      </c>
    </row>
    <row r="19" spans="2:5" x14ac:dyDescent="0.25">
      <c r="B19" s="163" t="s">
        <v>31</v>
      </c>
      <c r="C19" s="161">
        <v>11402842.290000001</v>
      </c>
      <c r="D19" s="161">
        <v>77604632.17058529</v>
      </c>
      <c r="E19" s="162">
        <f t="shared" si="0"/>
        <v>14.69350729597563</v>
      </c>
    </row>
    <row r="20" spans="2:5" x14ac:dyDescent="0.25">
      <c r="B20" s="163" t="s">
        <v>56</v>
      </c>
      <c r="C20" s="161">
        <v>9836320</v>
      </c>
      <c r="D20" s="161">
        <v>1483497784.8676026</v>
      </c>
      <c r="E20" s="162">
        <f t="shared" si="0"/>
        <v>0.6630491868835422</v>
      </c>
    </row>
    <row r="21" spans="2:5" x14ac:dyDescent="0.25">
      <c r="B21" s="163" t="s">
        <v>38</v>
      </c>
      <c r="C21" s="161">
        <v>9711242.1830360945</v>
      </c>
      <c r="D21" s="161">
        <v>1886445268.3407056</v>
      </c>
      <c r="E21" s="162">
        <f t="shared" si="0"/>
        <v>0.51479056116894317</v>
      </c>
    </row>
    <row r="22" spans="2:5" x14ac:dyDescent="0.25">
      <c r="B22" s="163" t="s">
        <v>111</v>
      </c>
      <c r="C22" s="161">
        <v>9650926.1416933481</v>
      </c>
      <c r="D22" s="161">
        <v>1058423838.3451445</v>
      </c>
      <c r="E22" s="162">
        <f t="shared" si="0"/>
        <v>0.91182055732821188</v>
      </c>
    </row>
    <row r="23" spans="2:5" x14ac:dyDescent="0.25">
      <c r="B23" s="157" t="s">
        <v>25</v>
      </c>
      <c r="C23" s="158">
        <v>8509105.6523948945</v>
      </c>
      <c r="D23" s="158">
        <v>1281199091.016346</v>
      </c>
      <c r="E23" s="159">
        <f t="shared" si="0"/>
        <v>0.66415170850962868</v>
      </c>
    </row>
    <row r="24" spans="2:5" x14ac:dyDescent="0.25">
      <c r="B24" s="160" t="s">
        <v>114</v>
      </c>
      <c r="C24" s="161">
        <v>8331600</v>
      </c>
      <c r="D24" s="161">
        <v>78844702.32907854</v>
      </c>
      <c r="E24" s="162">
        <f t="shared" si="0"/>
        <v>10.567101851974703</v>
      </c>
    </row>
    <row r="25" spans="2:5" x14ac:dyDescent="0.25">
      <c r="B25" s="163" t="s">
        <v>47</v>
      </c>
      <c r="C25" s="161">
        <v>8101574.2976075364</v>
      </c>
      <c r="D25" s="161">
        <v>33657175.56132903</v>
      </c>
      <c r="E25" s="162">
        <f t="shared" si="0"/>
        <v>24.070867987259081</v>
      </c>
    </row>
    <row r="26" spans="2:5" x14ac:dyDescent="0.25">
      <c r="B26" s="163" t="s">
        <v>112</v>
      </c>
      <c r="C26" s="161">
        <v>8067219.2048827456</v>
      </c>
      <c r="D26" s="161">
        <v>501794961.92524374</v>
      </c>
      <c r="E26" s="162">
        <f t="shared" si="0"/>
        <v>1.6076724194143226</v>
      </c>
    </row>
    <row r="27" spans="2:5" x14ac:dyDescent="0.25">
      <c r="B27" s="163" t="s">
        <v>55</v>
      </c>
      <c r="C27" s="161">
        <v>7446920.9736736873</v>
      </c>
      <c r="D27" s="161">
        <v>248715551.36663526</v>
      </c>
      <c r="E27" s="162">
        <f t="shared" si="0"/>
        <v>2.9941517258388362</v>
      </c>
    </row>
    <row r="28" spans="2:5" x14ac:dyDescent="0.25">
      <c r="B28" s="163" t="s">
        <v>44</v>
      </c>
      <c r="C28" s="161">
        <v>7418557.9472853811</v>
      </c>
      <c r="D28" s="161">
        <v>112870591.69404431</v>
      </c>
      <c r="E28" s="162">
        <f t="shared" si="0"/>
        <v>6.5726225369622355</v>
      </c>
    </row>
    <row r="29" spans="2:5" x14ac:dyDescent="0.25">
      <c r="B29" s="163" t="s">
        <v>115</v>
      </c>
      <c r="C29" s="161">
        <v>7412800</v>
      </c>
      <c r="D29" s="161">
        <v>1630525005.4691072</v>
      </c>
      <c r="E29" s="162">
        <f t="shared" si="0"/>
        <v>0.45462657580447924</v>
      </c>
    </row>
    <row r="30" spans="2:5" x14ac:dyDescent="0.25">
      <c r="B30" s="163" t="s">
        <v>119</v>
      </c>
      <c r="C30" s="161">
        <v>7140000</v>
      </c>
      <c r="D30" s="161">
        <v>80706600.228649914</v>
      </c>
      <c r="E30" s="162">
        <f t="shared" si="0"/>
        <v>8.8468600830312045</v>
      </c>
    </row>
    <row r="31" spans="2:5" x14ac:dyDescent="0.25">
      <c r="B31" s="163" t="s">
        <v>120</v>
      </c>
      <c r="C31" s="161">
        <v>6989309.8378528105</v>
      </c>
      <c r="D31" s="161">
        <v>57707189.94542145</v>
      </c>
      <c r="E31" s="162">
        <f t="shared" si="0"/>
        <v>12.11167940158443</v>
      </c>
    </row>
    <row r="32" spans="2:5" x14ac:dyDescent="0.25">
      <c r="B32" s="163" t="s">
        <v>102</v>
      </c>
      <c r="C32" s="161">
        <v>6873553.688923398</v>
      </c>
      <c r="D32" s="161">
        <v>271346896.62641776</v>
      </c>
      <c r="E32" s="162">
        <f t="shared" si="0"/>
        <v>2.5331241205926522</v>
      </c>
    </row>
    <row r="33" spans="1:8" x14ac:dyDescent="0.25">
      <c r="B33" s="163" t="s">
        <v>113</v>
      </c>
      <c r="C33" s="161">
        <v>6298422.3002485558</v>
      </c>
      <c r="D33" s="161">
        <v>33383246.857580028</v>
      </c>
      <c r="E33" s="162">
        <f t="shared" si="0"/>
        <v>18.867015323940638</v>
      </c>
    </row>
    <row r="34" spans="1:8" x14ac:dyDescent="0.25">
      <c r="B34" s="163" t="s">
        <v>26</v>
      </c>
      <c r="C34" s="161">
        <v>6166000</v>
      </c>
      <c r="D34" s="161">
        <v>20936600000</v>
      </c>
      <c r="E34" s="162">
        <f t="shared" si="0"/>
        <v>2.9450818184423452E-2</v>
      </c>
    </row>
    <row r="35" spans="1:8" x14ac:dyDescent="0.25">
      <c r="B35" s="163" t="s">
        <v>118</v>
      </c>
      <c r="C35" s="161">
        <v>6106000</v>
      </c>
      <c r="D35" s="161">
        <v>401953804.83708739</v>
      </c>
      <c r="E35" s="162">
        <f t="shared" si="0"/>
        <v>1.5190800351982667</v>
      </c>
    </row>
    <row r="36" spans="1:8" x14ac:dyDescent="0.25">
      <c r="B36" s="157" t="s">
        <v>93</v>
      </c>
      <c r="C36" s="158">
        <v>5936157.615330874</v>
      </c>
      <c r="D36" s="158">
        <v>24638720</v>
      </c>
      <c r="E36" s="159">
        <f>C36/D36*100</f>
        <v>24.092800337561666</v>
      </c>
    </row>
    <row r="37" spans="1:8" x14ac:dyDescent="0.25">
      <c r="B37" s="157" t="s">
        <v>51</v>
      </c>
      <c r="C37" s="158">
        <v>5930000</v>
      </c>
      <c r="D37" s="158">
        <v>594164690.8949362</v>
      </c>
      <c r="E37" s="159">
        <f t="shared" ref="E37:E38" si="1">C37/D37*100</f>
        <v>0.99803978440189378</v>
      </c>
    </row>
    <row r="38" spans="1:8" x14ac:dyDescent="0.25">
      <c r="B38" s="157" t="s">
        <v>106</v>
      </c>
      <c r="C38" s="158">
        <v>5576000</v>
      </c>
      <c r="D38" s="158">
        <v>23827840.809701446</v>
      </c>
      <c r="E38" s="159">
        <f t="shared" si="1"/>
        <v>23.401197131255575</v>
      </c>
    </row>
    <row r="39" spans="1:8" x14ac:dyDescent="0.25">
      <c r="B39" s="157" t="s">
        <v>39</v>
      </c>
      <c r="C39" s="158">
        <v>4875181.0744368043</v>
      </c>
      <c r="D39" s="158" t="s">
        <v>4</v>
      </c>
      <c r="E39" s="159" t="s">
        <v>4</v>
      </c>
    </row>
    <row r="40" spans="1:8" ht="15.75" thickBot="1" x14ac:dyDescent="0.3">
      <c r="B40" s="164" t="s">
        <v>52</v>
      </c>
      <c r="C40" s="165">
        <v>4326917.0701935031</v>
      </c>
      <c r="D40" s="165">
        <v>231255587.27674147</v>
      </c>
      <c r="E40" s="166">
        <f>C40/D40*100</f>
        <v>1.8710540666918116</v>
      </c>
    </row>
    <row r="41" spans="1:8" x14ac:dyDescent="0.25">
      <c r="B41"/>
      <c r="C41"/>
      <c r="D41"/>
      <c r="E41"/>
    </row>
    <row r="42" spans="1:8" ht="30" customHeight="1" x14ac:dyDescent="0.25">
      <c r="A42" s="9" t="s">
        <v>66</v>
      </c>
      <c r="B42" s="233" t="s">
        <v>103</v>
      </c>
      <c r="C42" s="234"/>
      <c r="D42" s="234"/>
      <c r="E42" s="234"/>
    </row>
    <row r="43" spans="1:8" s="114" customFormat="1" ht="15" customHeight="1" x14ac:dyDescent="0.25">
      <c r="A43" s="186" t="s">
        <v>65</v>
      </c>
      <c r="B43" s="193" t="s">
        <v>133</v>
      </c>
      <c r="C43" s="194"/>
    </row>
    <row r="44" spans="1:8" s="114" customFormat="1" ht="15" customHeight="1" x14ac:dyDescent="0.25">
      <c r="A44" s="112" t="s">
        <v>67</v>
      </c>
      <c r="B44" s="195" t="s">
        <v>134</v>
      </c>
      <c r="C44" s="195"/>
      <c r="D44" s="195"/>
      <c r="E44" s="183"/>
      <c r="F44" s="183"/>
      <c r="G44" s="183"/>
      <c r="H44" s="113"/>
    </row>
    <row r="45" spans="1:8" x14ac:dyDescent="0.25">
      <c r="B45"/>
      <c r="C45"/>
      <c r="D45"/>
      <c r="E45"/>
    </row>
    <row r="46" spans="1:8" x14ac:dyDescent="0.25">
      <c r="B46"/>
      <c r="C46"/>
      <c r="D46"/>
      <c r="E46"/>
    </row>
    <row r="47" spans="1:8" x14ac:dyDescent="0.25">
      <c r="B47"/>
      <c r="C47"/>
      <c r="D47"/>
      <c r="E47"/>
    </row>
    <row r="48" spans="1:8" x14ac:dyDescent="0.25">
      <c r="B48"/>
      <c r="C48"/>
      <c r="D48"/>
      <c r="E48"/>
    </row>
    <row r="49" spans="2:5" x14ac:dyDescent="0.25">
      <c r="B49"/>
      <c r="C49"/>
      <c r="D49"/>
      <c r="E49"/>
    </row>
    <row r="50" spans="2:5" x14ac:dyDescent="0.25">
      <c r="B50"/>
      <c r="C50"/>
      <c r="D50"/>
      <c r="E50"/>
    </row>
    <row r="51" spans="2:5" x14ac:dyDescent="0.25">
      <c r="B51"/>
      <c r="C51"/>
      <c r="D51"/>
      <c r="E51"/>
    </row>
    <row r="52" spans="2:5" x14ac:dyDescent="0.25">
      <c r="B52"/>
      <c r="C52"/>
      <c r="D52"/>
      <c r="E52"/>
    </row>
    <row r="53" spans="2:5" x14ac:dyDescent="0.25">
      <c r="B53"/>
      <c r="C53"/>
      <c r="D53"/>
      <c r="E53"/>
    </row>
    <row r="54" spans="2:5" x14ac:dyDescent="0.25">
      <c r="B54"/>
      <c r="C54"/>
      <c r="D54"/>
      <c r="E54"/>
    </row>
    <row r="55" spans="2:5" x14ac:dyDescent="0.25">
      <c r="B55"/>
      <c r="C55"/>
      <c r="D55"/>
      <c r="E55"/>
    </row>
    <row r="56" spans="2:5" x14ac:dyDescent="0.25">
      <c r="B56"/>
      <c r="C56"/>
      <c r="D56"/>
      <c r="E56"/>
    </row>
    <row r="57" spans="2:5" x14ac:dyDescent="0.25">
      <c r="B57"/>
      <c r="C57"/>
      <c r="D57"/>
      <c r="E57"/>
    </row>
    <row r="58" spans="2:5" x14ac:dyDescent="0.25">
      <c r="B58"/>
      <c r="C58"/>
      <c r="D58"/>
      <c r="E58"/>
    </row>
    <row r="59" spans="2:5" x14ac:dyDescent="0.25">
      <c r="B59"/>
      <c r="C59"/>
      <c r="D59"/>
      <c r="E59"/>
    </row>
  </sheetData>
  <sortState ref="H6:I40">
    <sortCondition descending="1" ref="I6:I40"/>
  </sortState>
  <mergeCells count="4">
    <mergeCell ref="B2:E2"/>
    <mergeCell ref="B42:E42"/>
    <mergeCell ref="B43:C43"/>
    <mergeCell ref="B44:D44"/>
  </mergeCells>
  <hyperlinks>
    <hyperlink ref="C1" location="Índice!A1" display="[índice Ç]" xr:uid="{00000000-0004-0000-0500-000000000000}"/>
    <hyperlink ref="B44" r:id="rId1" xr:uid="{CD141605-38DE-4D3F-AB00-5665FAA03793}"/>
    <hyperlink ref="B44:C44" r:id="rId2" display="ttp://www.observatorioemigracao.pt/np4/8218" xr:uid="{600FDC57-261E-48F5-A03D-365B312F58AB}"/>
  </hyperlinks>
  <pageMargins left="0.7" right="0.7" top="0.75" bottom="0.75" header="0.3" footer="0.3"/>
  <pageSetup orientation="portrait" r:id="rId3"/>
  <ignoredErrors>
    <ignoredError sqref="E37:E38" evalError="1"/>
  </ignoredErrors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5"/>
  <sheetViews>
    <sheetView showGridLines="0" workbookViewId="0">
      <selection activeCell="C1" sqref="C1"/>
    </sheetView>
  </sheetViews>
  <sheetFormatPr defaultRowHeight="15" x14ac:dyDescent="0.25"/>
  <cols>
    <col min="1" max="1" width="12.7109375" customWidth="1"/>
    <col min="2" max="6" width="18.7109375" customWidth="1"/>
  </cols>
  <sheetData>
    <row r="1" spans="1:6" ht="30" customHeight="1" x14ac:dyDescent="0.25">
      <c r="A1" s="12" t="s">
        <v>64</v>
      </c>
      <c r="B1" s="54"/>
      <c r="C1" s="15" t="s">
        <v>116</v>
      </c>
      <c r="D1" s="56"/>
      <c r="E1" s="56"/>
      <c r="F1" s="15"/>
    </row>
    <row r="2" spans="1:6" ht="30" customHeight="1" x14ac:dyDescent="0.25">
      <c r="A2" s="57"/>
      <c r="B2" s="235" t="s">
        <v>129</v>
      </c>
      <c r="C2" s="236"/>
      <c r="D2" s="236"/>
      <c r="E2" s="236"/>
      <c r="F2" s="236"/>
    </row>
    <row r="3" spans="1:6" x14ac:dyDescent="0.25">
      <c r="A3" s="56"/>
      <c r="B3" s="56"/>
      <c r="C3" s="56"/>
      <c r="D3" s="56"/>
      <c r="E3" s="56"/>
      <c r="F3" s="56"/>
    </row>
    <row r="4" spans="1:6" x14ac:dyDescent="0.25">
      <c r="A4" s="56"/>
      <c r="B4" s="56"/>
      <c r="C4" s="56"/>
      <c r="D4" s="56"/>
      <c r="E4" s="56"/>
      <c r="F4" s="56"/>
    </row>
    <row r="5" spans="1:6" x14ac:dyDescent="0.25">
      <c r="A5" s="56"/>
      <c r="B5" s="56"/>
      <c r="C5" s="56"/>
      <c r="D5" s="56"/>
      <c r="E5" s="56"/>
      <c r="F5" s="56"/>
    </row>
    <row r="6" spans="1:6" x14ac:dyDescent="0.25">
      <c r="A6" s="56"/>
      <c r="B6" s="56"/>
      <c r="C6" s="56"/>
      <c r="D6" s="56"/>
      <c r="E6" s="56"/>
      <c r="F6" s="56"/>
    </row>
    <row r="7" spans="1:6" x14ac:dyDescent="0.25">
      <c r="A7" s="56"/>
      <c r="B7" s="56"/>
      <c r="C7" s="56"/>
      <c r="D7" s="56"/>
      <c r="E7" s="56"/>
      <c r="F7" s="56"/>
    </row>
    <row r="8" spans="1:6" x14ac:dyDescent="0.25">
      <c r="A8" s="56"/>
      <c r="B8" s="56"/>
      <c r="C8" s="56"/>
      <c r="D8" s="56"/>
      <c r="E8" s="56"/>
      <c r="F8" s="56"/>
    </row>
    <row r="9" spans="1:6" x14ac:dyDescent="0.25">
      <c r="A9" s="56"/>
      <c r="B9" s="56"/>
      <c r="C9" s="56"/>
      <c r="D9" s="56"/>
      <c r="E9" s="56"/>
      <c r="F9" s="56"/>
    </row>
    <row r="10" spans="1:6" x14ac:dyDescent="0.25">
      <c r="A10" s="56"/>
      <c r="B10" s="56"/>
      <c r="C10" s="56"/>
      <c r="D10" s="56"/>
      <c r="E10" s="56"/>
      <c r="F10" s="56"/>
    </row>
    <row r="11" spans="1:6" x14ac:dyDescent="0.25">
      <c r="A11" s="56"/>
      <c r="B11" s="56"/>
      <c r="C11" s="56"/>
      <c r="D11" s="56"/>
      <c r="E11" s="56"/>
      <c r="F11" s="56"/>
    </row>
    <row r="12" spans="1:6" x14ac:dyDescent="0.25">
      <c r="A12" s="56"/>
      <c r="B12" s="56"/>
      <c r="C12" s="56"/>
      <c r="D12" s="56"/>
      <c r="E12" s="56"/>
      <c r="F12" s="56"/>
    </row>
    <row r="13" spans="1:6" x14ac:dyDescent="0.25">
      <c r="A13" s="56"/>
      <c r="B13" s="56"/>
      <c r="C13" s="56"/>
      <c r="D13" s="56"/>
      <c r="E13" s="56"/>
      <c r="F13" s="56"/>
    </row>
    <row r="14" spans="1:6" x14ac:dyDescent="0.25">
      <c r="A14" s="56"/>
      <c r="B14" s="56"/>
      <c r="C14" s="56"/>
      <c r="D14" s="56"/>
      <c r="E14" s="56"/>
      <c r="F14" s="56"/>
    </row>
    <row r="15" spans="1:6" x14ac:dyDescent="0.25">
      <c r="A15" s="56"/>
      <c r="B15" s="56"/>
      <c r="C15" s="56"/>
      <c r="D15" s="56"/>
      <c r="E15" s="56"/>
      <c r="F15" s="56"/>
    </row>
    <row r="16" spans="1:6" x14ac:dyDescent="0.25">
      <c r="A16" s="56"/>
      <c r="B16" s="56"/>
      <c r="C16" s="56"/>
      <c r="D16" s="56"/>
      <c r="E16" s="56"/>
      <c r="F16" s="56"/>
    </row>
    <row r="17" spans="1:6" x14ac:dyDescent="0.25">
      <c r="A17" s="56"/>
      <c r="B17" s="56"/>
      <c r="C17" s="56"/>
      <c r="D17" s="56"/>
      <c r="E17" s="56"/>
      <c r="F17" s="56"/>
    </row>
    <row r="18" spans="1:6" x14ac:dyDescent="0.25">
      <c r="A18" s="56"/>
      <c r="B18" s="56"/>
      <c r="C18" s="56"/>
      <c r="D18" s="56"/>
      <c r="E18" s="56"/>
      <c r="F18" s="56"/>
    </row>
    <row r="19" spans="1:6" x14ac:dyDescent="0.25">
      <c r="A19" s="56"/>
      <c r="B19" s="56"/>
      <c r="C19" s="56"/>
      <c r="D19" s="56"/>
      <c r="E19" s="56"/>
      <c r="F19" s="56"/>
    </row>
    <row r="20" spans="1:6" x14ac:dyDescent="0.25">
      <c r="A20" s="56"/>
      <c r="B20" s="56"/>
      <c r="C20" s="56"/>
      <c r="D20" s="56"/>
      <c r="E20" s="56"/>
      <c r="F20" s="56"/>
    </row>
    <row r="21" spans="1:6" x14ac:dyDescent="0.25">
      <c r="A21" s="56"/>
      <c r="B21" s="56"/>
      <c r="C21" s="56"/>
      <c r="D21" s="56"/>
      <c r="E21" s="56"/>
      <c r="F21" s="56"/>
    </row>
    <row r="22" spans="1:6" x14ac:dyDescent="0.25">
      <c r="A22" s="56"/>
      <c r="B22" s="56"/>
      <c r="C22" s="56"/>
      <c r="D22" s="56"/>
      <c r="E22" s="56"/>
      <c r="F22" s="56"/>
    </row>
    <row r="23" spans="1:6" x14ac:dyDescent="0.25">
      <c r="A23" s="56"/>
      <c r="B23" s="56"/>
      <c r="C23" s="56"/>
      <c r="D23" s="56"/>
      <c r="E23" s="56"/>
      <c r="F23" s="56"/>
    </row>
    <row r="24" spans="1:6" x14ac:dyDescent="0.25">
      <c r="A24" s="56"/>
      <c r="B24" s="56"/>
      <c r="C24" s="56"/>
      <c r="D24" s="56"/>
      <c r="E24" s="56"/>
      <c r="F24" s="56"/>
    </row>
    <row r="25" spans="1:6" x14ac:dyDescent="0.25">
      <c r="A25" s="56"/>
      <c r="B25" s="56"/>
      <c r="C25" s="56"/>
      <c r="D25" s="56"/>
      <c r="E25" s="56"/>
      <c r="F25" s="56"/>
    </row>
    <row r="26" spans="1:6" x14ac:dyDescent="0.25">
      <c r="A26" s="56"/>
      <c r="B26" s="56"/>
      <c r="C26" s="56"/>
      <c r="D26" s="56"/>
      <c r="E26" s="56"/>
      <c r="F26" s="56"/>
    </row>
    <row r="27" spans="1:6" x14ac:dyDescent="0.25">
      <c r="A27" s="56"/>
      <c r="B27" s="56"/>
      <c r="C27" s="56"/>
      <c r="D27" s="56"/>
      <c r="E27" s="56"/>
      <c r="F27" s="56"/>
    </row>
    <row r="28" spans="1:6" x14ac:dyDescent="0.25">
      <c r="A28" s="56"/>
      <c r="B28" s="56"/>
      <c r="C28" s="56"/>
      <c r="D28" s="56"/>
      <c r="E28" s="56"/>
      <c r="F28" s="56"/>
    </row>
    <row r="29" spans="1:6" x14ac:dyDescent="0.25">
      <c r="A29" s="56"/>
      <c r="B29" s="56"/>
      <c r="C29" s="56"/>
      <c r="D29" s="56"/>
      <c r="E29" s="56"/>
      <c r="F29" s="56"/>
    </row>
    <row r="30" spans="1:6" x14ac:dyDescent="0.25">
      <c r="A30" s="56"/>
      <c r="B30" s="56"/>
      <c r="C30" s="56"/>
      <c r="D30" s="56"/>
      <c r="E30" s="56"/>
      <c r="F30" s="56"/>
    </row>
    <row r="31" spans="1:6" x14ac:dyDescent="0.25">
      <c r="A31" s="56"/>
      <c r="B31" s="56"/>
      <c r="C31" s="56"/>
      <c r="D31" s="56"/>
      <c r="E31" s="56"/>
      <c r="F31" s="56"/>
    </row>
    <row r="32" spans="1:6" x14ac:dyDescent="0.25">
      <c r="A32" s="56"/>
      <c r="B32" s="56"/>
      <c r="C32" s="56"/>
      <c r="D32" s="56"/>
      <c r="E32" s="56"/>
      <c r="F32" s="56"/>
    </row>
    <row r="33" spans="1:8" ht="15" customHeight="1" x14ac:dyDescent="0.25">
      <c r="A33" s="9" t="s">
        <v>66</v>
      </c>
      <c r="B33" s="237" t="s">
        <v>87</v>
      </c>
      <c r="C33" s="210"/>
      <c r="D33" s="210"/>
      <c r="E33" s="210"/>
      <c r="F33" s="210"/>
    </row>
    <row r="34" spans="1:8" s="114" customFormat="1" ht="15" customHeight="1" x14ac:dyDescent="0.25">
      <c r="A34" s="186" t="s">
        <v>65</v>
      </c>
      <c r="B34" s="193" t="s">
        <v>133</v>
      </c>
      <c r="C34" s="194"/>
    </row>
    <row r="35" spans="1:8" s="114" customFormat="1" ht="15" customHeight="1" x14ac:dyDescent="0.25">
      <c r="A35" s="112" t="s">
        <v>67</v>
      </c>
      <c r="B35" s="195" t="s">
        <v>134</v>
      </c>
      <c r="C35" s="195"/>
      <c r="D35" s="195"/>
      <c r="E35" s="183"/>
      <c r="F35" s="183"/>
      <c r="G35" s="183"/>
      <c r="H35" s="113"/>
    </row>
  </sheetData>
  <mergeCells count="4">
    <mergeCell ref="B2:F2"/>
    <mergeCell ref="B33:F33"/>
    <mergeCell ref="B34:C34"/>
    <mergeCell ref="B35:D35"/>
  </mergeCells>
  <hyperlinks>
    <hyperlink ref="C1" location="Índice!A1" display="[índice Ç]" xr:uid="{00000000-0004-0000-0600-000000000000}"/>
    <hyperlink ref="B35" r:id="rId1" xr:uid="{47DDAD14-A772-4BB5-A169-41F816B9B0B9}"/>
    <hyperlink ref="B35:C35" r:id="rId2" display="ttp://www.observatorioemigracao.pt/np4/8218" xr:uid="{146FE7E2-2C64-46DC-8079-BF4DF3F496D1}"/>
  </hyperlinks>
  <pageMargins left="0.7" right="0.7" top="0.75" bottom="0.75" header="0.3" footer="0.3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37"/>
  <sheetViews>
    <sheetView showGridLines="0" workbookViewId="0">
      <selection activeCell="C1" sqref="C1"/>
    </sheetView>
  </sheetViews>
  <sheetFormatPr defaultRowHeight="15" x14ac:dyDescent="0.25"/>
  <cols>
    <col min="1" max="1" width="12.7109375" customWidth="1"/>
    <col min="2" max="6" width="18.7109375" customWidth="1"/>
  </cols>
  <sheetData>
    <row r="1" spans="1:6" ht="30" customHeight="1" x14ac:dyDescent="0.25">
      <c r="A1" s="12" t="s">
        <v>64</v>
      </c>
      <c r="B1" s="54"/>
      <c r="C1" s="15" t="s">
        <v>116</v>
      </c>
      <c r="F1" s="15"/>
    </row>
    <row r="2" spans="1:6" ht="45" customHeight="1" x14ac:dyDescent="0.25">
      <c r="B2" s="235" t="s">
        <v>130</v>
      </c>
      <c r="C2" s="236"/>
      <c r="D2" s="236"/>
      <c r="E2" s="236"/>
      <c r="F2" s="236"/>
    </row>
    <row r="3" spans="1:6" s="66" customFormat="1" ht="15" customHeight="1" x14ac:dyDescent="0.2"/>
    <row r="4" spans="1:6" s="66" customFormat="1" ht="15" customHeight="1" x14ac:dyDescent="0.2"/>
    <row r="5" spans="1:6" s="66" customFormat="1" ht="15" customHeight="1" x14ac:dyDescent="0.2"/>
    <row r="6" spans="1:6" s="66" customFormat="1" ht="15" customHeight="1" x14ac:dyDescent="0.2"/>
    <row r="7" spans="1:6" s="66" customFormat="1" ht="15" customHeight="1" x14ac:dyDescent="0.2"/>
    <row r="8" spans="1:6" s="66" customFormat="1" ht="15" customHeight="1" x14ac:dyDescent="0.2"/>
    <row r="9" spans="1:6" s="66" customFormat="1" ht="15" customHeight="1" x14ac:dyDescent="0.2"/>
    <row r="10" spans="1:6" s="66" customFormat="1" ht="15" customHeight="1" x14ac:dyDescent="0.2"/>
    <row r="11" spans="1:6" s="66" customFormat="1" ht="15" customHeight="1" x14ac:dyDescent="0.2"/>
    <row r="12" spans="1:6" s="66" customFormat="1" ht="15" customHeight="1" x14ac:dyDescent="0.2"/>
    <row r="13" spans="1:6" s="66" customFormat="1" ht="15" customHeight="1" x14ac:dyDescent="0.2"/>
    <row r="14" spans="1:6" s="66" customFormat="1" ht="15" customHeight="1" x14ac:dyDescent="0.2"/>
    <row r="15" spans="1:6" s="66" customFormat="1" ht="15" customHeight="1" x14ac:dyDescent="0.2"/>
    <row r="16" spans="1:6" s="66" customFormat="1" ht="15" customHeight="1" x14ac:dyDescent="0.2"/>
    <row r="17" s="66" customFormat="1" ht="15" customHeight="1" x14ac:dyDescent="0.2"/>
    <row r="18" s="66" customFormat="1" ht="15" customHeight="1" x14ac:dyDescent="0.2"/>
    <row r="19" s="66" customFormat="1" ht="15" customHeight="1" x14ac:dyDescent="0.2"/>
    <row r="20" s="66" customFormat="1" ht="15" customHeight="1" x14ac:dyDescent="0.2"/>
    <row r="21" s="66" customFormat="1" ht="15" customHeight="1" x14ac:dyDescent="0.2"/>
    <row r="22" s="66" customFormat="1" ht="15" customHeight="1" x14ac:dyDescent="0.2"/>
    <row r="23" s="66" customFormat="1" ht="15" customHeight="1" x14ac:dyDescent="0.2"/>
    <row r="24" s="66" customFormat="1" ht="15" customHeight="1" x14ac:dyDescent="0.2"/>
    <row r="25" s="66" customFormat="1" ht="15" customHeight="1" x14ac:dyDescent="0.2"/>
    <row r="26" s="66" customFormat="1" ht="15" customHeight="1" x14ac:dyDescent="0.2"/>
    <row r="27" s="66" customFormat="1" ht="15" customHeight="1" x14ac:dyDescent="0.2"/>
    <row r="28" s="66" customFormat="1" ht="15" customHeight="1" x14ac:dyDescent="0.2"/>
    <row r="29" s="66" customFormat="1" ht="15" customHeight="1" x14ac:dyDescent="0.2"/>
    <row r="30" s="66" customFormat="1" ht="15" customHeight="1" x14ac:dyDescent="0.2"/>
    <row r="31" s="66" customFormat="1" ht="15" customHeight="1" x14ac:dyDescent="0.2"/>
    <row r="32" s="66" customFormat="1" ht="15" customHeight="1" x14ac:dyDescent="0.2"/>
    <row r="33" spans="1:8" s="66" customFormat="1" ht="30" customHeight="1" x14ac:dyDescent="0.25">
      <c r="A33" s="9" t="s">
        <v>66</v>
      </c>
      <c r="B33" s="238" t="s">
        <v>88</v>
      </c>
      <c r="C33" s="212"/>
      <c r="D33" s="212"/>
      <c r="E33" s="212"/>
      <c r="F33" s="212"/>
    </row>
    <row r="34" spans="1:8" s="114" customFormat="1" ht="15" customHeight="1" x14ac:dyDescent="0.25">
      <c r="A34" s="186" t="s">
        <v>65</v>
      </c>
      <c r="B34" s="193" t="s">
        <v>133</v>
      </c>
      <c r="C34" s="194"/>
    </row>
    <row r="35" spans="1:8" s="114" customFormat="1" ht="15" customHeight="1" x14ac:dyDescent="0.25">
      <c r="A35" s="112" t="s">
        <v>67</v>
      </c>
      <c r="B35" s="195" t="s">
        <v>134</v>
      </c>
      <c r="C35" s="195"/>
      <c r="D35" s="195"/>
      <c r="E35" s="183"/>
      <c r="F35" s="183"/>
      <c r="G35" s="183"/>
      <c r="H35" s="113"/>
    </row>
    <row r="36" spans="1:8" s="66" customFormat="1" ht="15" customHeight="1" x14ac:dyDescent="0.2"/>
    <row r="37" spans="1:8" s="66" customFormat="1" ht="15" customHeight="1" x14ac:dyDescent="0.2"/>
  </sheetData>
  <mergeCells count="4">
    <mergeCell ref="B2:F2"/>
    <mergeCell ref="B33:F33"/>
    <mergeCell ref="B34:C34"/>
    <mergeCell ref="B35:D35"/>
  </mergeCells>
  <hyperlinks>
    <hyperlink ref="C1" location="Índice!A1" display="[índice Ç]" xr:uid="{00000000-0004-0000-0700-000000000000}"/>
    <hyperlink ref="B35" r:id="rId1" xr:uid="{97ED1BEF-984A-4A93-94CB-05E408F3FF7C}"/>
    <hyperlink ref="B35:C35" r:id="rId2" display="ttp://www.observatorioemigracao.pt/np4/8218" xr:uid="{33B8050B-2D23-4EB7-891C-3E61C609CDA0}"/>
  </hyperlinks>
  <pageMargins left="0.7" right="0.7" top="0.75" bottom="0.75" header="0.3" footer="0.3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73"/>
  <sheetViews>
    <sheetView showGridLines="0" workbookViewId="0">
      <selection activeCell="C1" sqref="C1"/>
    </sheetView>
  </sheetViews>
  <sheetFormatPr defaultRowHeight="15" x14ac:dyDescent="0.25"/>
  <cols>
    <col min="1" max="1" width="12.7109375" customWidth="1"/>
    <col min="2" max="6" width="18.7109375" customWidth="1"/>
  </cols>
  <sheetData>
    <row r="1" spans="1:7" ht="30" customHeight="1" x14ac:dyDescent="0.25">
      <c r="A1" s="70" t="s">
        <v>64</v>
      </c>
      <c r="B1" s="13"/>
      <c r="C1" s="15" t="s">
        <v>116</v>
      </c>
      <c r="D1" s="56"/>
      <c r="E1" s="56"/>
      <c r="F1" s="15"/>
      <c r="G1" s="58"/>
    </row>
    <row r="2" spans="1:7" ht="45" customHeight="1" x14ac:dyDescent="0.25">
      <c r="A2" s="57"/>
      <c r="B2" s="235" t="s">
        <v>131</v>
      </c>
      <c r="C2" s="236"/>
      <c r="D2" s="236"/>
      <c r="E2" s="236"/>
      <c r="F2" s="236"/>
      <c r="G2" s="59"/>
    </row>
    <row r="3" spans="1:7" ht="15" customHeight="1" x14ac:dyDescent="0.25">
      <c r="A3" s="60"/>
      <c r="B3" s="61"/>
      <c r="C3" s="62"/>
      <c r="D3" s="62"/>
      <c r="E3" s="62"/>
      <c r="F3" s="62"/>
      <c r="G3" s="59"/>
    </row>
    <row r="4" spans="1:7" ht="15" customHeight="1" x14ac:dyDescent="0.25">
      <c r="A4" s="60"/>
      <c r="B4" s="61"/>
      <c r="C4" s="62"/>
      <c r="D4" s="62"/>
      <c r="E4" s="62"/>
      <c r="F4" s="62"/>
      <c r="G4" s="59"/>
    </row>
    <row r="5" spans="1:7" ht="15" customHeight="1" x14ac:dyDescent="0.25">
      <c r="A5" s="60"/>
      <c r="B5" s="61"/>
      <c r="C5" s="62"/>
      <c r="D5" s="62"/>
      <c r="E5" s="62"/>
      <c r="F5" s="62"/>
      <c r="G5" s="59"/>
    </row>
    <row r="6" spans="1:7" ht="15" customHeight="1" x14ac:dyDescent="0.25">
      <c r="A6" s="60"/>
      <c r="B6" s="61"/>
      <c r="C6" s="62"/>
      <c r="D6" s="62"/>
      <c r="E6" s="62"/>
      <c r="F6" s="62"/>
      <c r="G6" s="59"/>
    </row>
    <row r="7" spans="1:7" ht="15" customHeight="1" x14ac:dyDescent="0.25">
      <c r="A7" s="60"/>
      <c r="B7" s="61"/>
      <c r="C7" s="62"/>
      <c r="D7" s="62"/>
      <c r="E7" s="62"/>
      <c r="F7" s="62"/>
      <c r="G7" s="59"/>
    </row>
    <row r="8" spans="1:7" ht="15" customHeight="1" x14ac:dyDescent="0.25">
      <c r="A8" s="60"/>
      <c r="B8" s="61"/>
      <c r="C8" s="62"/>
      <c r="D8" s="62"/>
      <c r="E8" s="62"/>
      <c r="F8" s="62"/>
      <c r="G8" s="59"/>
    </row>
    <row r="9" spans="1:7" ht="15" customHeight="1" x14ac:dyDescent="0.25">
      <c r="A9" s="60"/>
      <c r="B9" s="61"/>
      <c r="C9" s="62"/>
      <c r="D9" s="62"/>
      <c r="E9" s="62"/>
      <c r="F9" s="62"/>
      <c r="G9" s="59"/>
    </row>
    <row r="10" spans="1:7" ht="15" customHeight="1" x14ac:dyDescent="0.25">
      <c r="A10" s="60"/>
      <c r="B10" s="61"/>
      <c r="C10" s="62"/>
      <c r="D10" s="62"/>
      <c r="E10" s="62"/>
      <c r="F10" s="62"/>
      <c r="G10" s="59"/>
    </row>
    <row r="11" spans="1:7" ht="15" customHeight="1" x14ac:dyDescent="0.25">
      <c r="A11" s="60"/>
      <c r="B11" s="61"/>
      <c r="C11" s="62"/>
      <c r="D11" s="62"/>
      <c r="E11" s="62"/>
      <c r="F11" s="62"/>
      <c r="G11" s="59"/>
    </row>
    <row r="12" spans="1:7" ht="15" customHeight="1" x14ac:dyDescent="0.25">
      <c r="A12" s="60"/>
      <c r="B12" s="61"/>
      <c r="C12" s="62"/>
      <c r="D12" s="62"/>
      <c r="E12" s="62"/>
      <c r="F12" s="62"/>
      <c r="G12" s="59"/>
    </row>
    <row r="13" spans="1:7" ht="15" customHeight="1" x14ac:dyDescent="0.25">
      <c r="A13" s="60"/>
      <c r="B13" s="61"/>
      <c r="C13" s="62"/>
      <c r="D13" s="62"/>
      <c r="E13" s="62"/>
      <c r="F13" s="62"/>
      <c r="G13" s="59"/>
    </row>
    <row r="14" spans="1:7" ht="15" customHeight="1" x14ac:dyDescent="0.25">
      <c r="A14" s="56"/>
      <c r="B14" s="56"/>
      <c r="C14" s="56"/>
      <c r="D14" s="56"/>
      <c r="E14" s="56"/>
      <c r="F14" s="56"/>
      <c r="G14" s="56"/>
    </row>
    <row r="15" spans="1:7" ht="15" customHeight="1" x14ac:dyDescent="0.25">
      <c r="A15" s="56"/>
      <c r="B15" s="56"/>
      <c r="C15" s="56"/>
      <c r="D15" s="56"/>
      <c r="E15" s="56"/>
      <c r="F15" s="56"/>
      <c r="G15" s="56"/>
    </row>
    <row r="16" spans="1:7" ht="15" customHeight="1" x14ac:dyDescent="0.25">
      <c r="A16" s="56"/>
      <c r="B16" s="56"/>
      <c r="C16" s="56"/>
      <c r="D16" s="56"/>
      <c r="E16" s="56"/>
      <c r="F16" s="56"/>
      <c r="G16" s="56"/>
    </row>
    <row r="17" spans="1:7" ht="15" customHeight="1" x14ac:dyDescent="0.25">
      <c r="A17" s="56"/>
      <c r="B17" s="56"/>
      <c r="C17" s="56"/>
      <c r="D17" s="56"/>
      <c r="E17" s="56"/>
      <c r="F17" s="56"/>
      <c r="G17" s="56"/>
    </row>
    <row r="18" spans="1:7" ht="15" customHeight="1" x14ac:dyDescent="0.25">
      <c r="A18" s="56"/>
      <c r="B18" s="56"/>
      <c r="C18" s="56"/>
      <c r="D18" s="56"/>
      <c r="E18" s="56"/>
      <c r="F18" s="56"/>
      <c r="G18" s="56"/>
    </row>
    <row r="19" spans="1:7" ht="15" customHeight="1" x14ac:dyDescent="0.25">
      <c r="A19" s="56"/>
      <c r="B19" s="56"/>
      <c r="C19" s="56"/>
      <c r="D19" s="56"/>
      <c r="E19" s="56"/>
      <c r="F19" s="56"/>
      <c r="G19" s="56"/>
    </row>
    <row r="20" spans="1:7" ht="15" customHeight="1" x14ac:dyDescent="0.25">
      <c r="A20" s="56"/>
      <c r="B20" s="56"/>
      <c r="C20" s="56"/>
      <c r="D20" s="56"/>
      <c r="E20" s="56"/>
      <c r="F20" s="56"/>
      <c r="G20" s="56"/>
    </row>
    <row r="21" spans="1:7" ht="15" customHeight="1" x14ac:dyDescent="0.25">
      <c r="A21" s="56"/>
      <c r="B21" s="56"/>
      <c r="C21" s="56"/>
      <c r="D21" s="56"/>
      <c r="E21" s="56"/>
      <c r="F21" s="56"/>
      <c r="G21" s="56"/>
    </row>
    <row r="22" spans="1:7" ht="15" customHeight="1" x14ac:dyDescent="0.25">
      <c r="A22" s="56"/>
      <c r="B22" s="56"/>
      <c r="C22" s="56"/>
      <c r="D22" s="56"/>
      <c r="E22" s="56"/>
      <c r="F22" s="56"/>
      <c r="G22" s="56"/>
    </row>
    <row r="23" spans="1:7" ht="15" customHeight="1" x14ac:dyDescent="0.25">
      <c r="A23" s="56"/>
      <c r="B23" s="56"/>
      <c r="C23" s="56"/>
      <c r="D23" s="56"/>
      <c r="E23" s="56"/>
      <c r="F23" s="56"/>
      <c r="G23" s="56"/>
    </row>
    <row r="24" spans="1:7" ht="15" customHeight="1" x14ac:dyDescent="0.25">
      <c r="A24" s="56"/>
      <c r="B24" s="56"/>
      <c r="C24" s="56"/>
      <c r="D24" s="56"/>
      <c r="E24" s="56"/>
      <c r="F24" s="56"/>
      <c r="G24" s="56"/>
    </row>
    <row r="25" spans="1:7" ht="15" customHeight="1" x14ac:dyDescent="0.25">
      <c r="A25" s="56"/>
      <c r="B25" s="56"/>
      <c r="C25" s="56"/>
      <c r="D25" s="56"/>
      <c r="E25" s="56"/>
      <c r="F25" s="56"/>
      <c r="G25" s="56"/>
    </row>
    <row r="26" spans="1:7" ht="15" customHeight="1" x14ac:dyDescent="0.25">
      <c r="A26" s="56"/>
      <c r="B26" s="56"/>
      <c r="C26" s="56"/>
      <c r="D26" s="56"/>
      <c r="E26" s="56"/>
      <c r="F26" s="56"/>
      <c r="G26" s="56"/>
    </row>
    <row r="27" spans="1:7" ht="15" customHeight="1" x14ac:dyDescent="0.25">
      <c r="A27" s="56"/>
      <c r="B27" s="56"/>
      <c r="C27" s="56"/>
      <c r="D27" s="56"/>
      <c r="E27" s="56"/>
      <c r="F27" s="56"/>
      <c r="G27" s="56"/>
    </row>
    <row r="28" spans="1:7" ht="15" customHeight="1" x14ac:dyDescent="0.25">
      <c r="A28" s="56"/>
      <c r="B28" s="56"/>
      <c r="C28" s="56"/>
      <c r="D28" s="56"/>
      <c r="E28" s="56"/>
      <c r="F28" s="56"/>
      <c r="G28" s="56"/>
    </row>
    <row r="29" spans="1:7" ht="15" customHeight="1" x14ac:dyDescent="0.25">
      <c r="A29" s="56"/>
      <c r="B29" s="56"/>
      <c r="C29" s="56"/>
      <c r="D29" s="56"/>
      <c r="E29" s="56"/>
      <c r="F29" s="56"/>
      <c r="G29" s="56"/>
    </row>
    <row r="30" spans="1:7" ht="15" customHeight="1" x14ac:dyDescent="0.25">
      <c r="A30" s="56"/>
      <c r="B30" s="56"/>
      <c r="C30" s="56"/>
      <c r="D30" s="56"/>
      <c r="E30" s="56"/>
      <c r="F30" s="56"/>
      <c r="G30" s="56"/>
    </row>
    <row r="31" spans="1:7" ht="15" customHeight="1" x14ac:dyDescent="0.25">
      <c r="A31" s="56"/>
      <c r="B31" s="56"/>
      <c r="C31" s="56"/>
      <c r="D31" s="56"/>
      <c r="E31" s="56"/>
      <c r="F31" s="56"/>
      <c r="G31" s="56"/>
    </row>
    <row r="32" spans="1:7" ht="15" customHeight="1" x14ac:dyDescent="0.25">
      <c r="A32" s="56"/>
      <c r="B32" s="56"/>
      <c r="C32" s="56"/>
      <c r="D32" s="56"/>
      <c r="E32" s="56"/>
      <c r="F32" s="56"/>
      <c r="G32" s="56"/>
    </row>
    <row r="33" spans="1:8" ht="15" customHeight="1" x14ac:dyDescent="0.25">
      <c r="A33" s="9" t="s">
        <v>66</v>
      </c>
      <c r="B33" s="237" t="s">
        <v>87</v>
      </c>
      <c r="C33" s="210"/>
      <c r="D33" s="210"/>
      <c r="E33" s="210"/>
      <c r="F33" s="210"/>
      <c r="G33" s="58"/>
    </row>
    <row r="34" spans="1:8" s="114" customFormat="1" ht="15" customHeight="1" x14ac:dyDescent="0.25">
      <c r="A34" s="186" t="s">
        <v>65</v>
      </c>
      <c r="B34" s="193" t="s">
        <v>133</v>
      </c>
      <c r="C34" s="194"/>
    </row>
    <row r="35" spans="1:8" s="114" customFormat="1" ht="15" customHeight="1" x14ac:dyDescent="0.25">
      <c r="A35" s="112" t="s">
        <v>67</v>
      </c>
      <c r="B35" s="195" t="s">
        <v>134</v>
      </c>
      <c r="C35" s="195"/>
      <c r="D35" s="195"/>
      <c r="E35" s="183"/>
      <c r="F35" s="183"/>
      <c r="G35" s="183"/>
      <c r="H35" s="113"/>
    </row>
    <row r="36" spans="1:8" x14ac:dyDescent="0.25">
      <c r="A36" s="56"/>
      <c r="B36" s="56"/>
      <c r="C36" s="56"/>
      <c r="D36" s="56"/>
      <c r="E36" s="56"/>
      <c r="F36" s="56"/>
      <c r="G36" s="56"/>
    </row>
    <row r="50" spans="2:3" x14ac:dyDescent="0.25">
      <c r="B50" s="66" t="s">
        <v>5</v>
      </c>
      <c r="C50" s="69">
        <v>1663.4453781512605</v>
      </c>
    </row>
    <row r="51" spans="2:3" x14ac:dyDescent="0.25">
      <c r="B51" s="66" t="s">
        <v>33</v>
      </c>
      <c r="C51" s="69">
        <v>140.86486486486484</v>
      </c>
    </row>
    <row r="52" spans="2:3" x14ac:dyDescent="0.25">
      <c r="B52" s="66" t="s">
        <v>12</v>
      </c>
      <c r="C52" s="69">
        <v>111.93866374589265</v>
      </c>
    </row>
    <row r="53" spans="2:3" x14ac:dyDescent="0.25">
      <c r="B53" s="66" t="s">
        <v>53</v>
      </c>
      <c r="C53" s="69">
        <v>99.128136159161528</v>
      </c>
    </row>
    <row r="54" spans="2:3" x14ac:dyDescent="0.25">
      <c r="B54" s="66" t="s">
        <v>59</v>
      </c>
      <c r="C54" s="69">
        <v>67.04962578061685</v>
      </c>
    </row>
    <row r="55" spans="2:3" x14ac:dyDescent="0.25">
      <c r="B55" s="66" t="s">
        <v>25</v>
      </c>
      <c r="C55" s="102">
        <v>59.640795381654897</v>
      </c>
    </row>
    <row r="56" spans="2:3" x14ac:dyDescent="0.25">
      <c r="B56" s="66" t="s">
        <v>29</v>
      </c>
      <c r="C56" s="69">
        <v>9.5208030134406272</v>
      </c>
    </row>
    <row r="57" spans="2:3" x14ac:dyDescent="0.25">
      <c r="B57" s="66" t="s">
        <v>3</v>
      </c>
      <c r="C57" s="69">
        <v>8.5661532481414895</v>
      </c>
    </row>
    <row r="58" spans="2:3" x14ac:dyDescent="0.25">
      <c r="B58" s="66" t="s">
        <v>42</v>
      </c>
      <c r="C58" s="69">
        <v>-31.217690982194142</v>
      </c>
    </row>
    <row r="59" spans="2:3" x14ac:dyDescent="0.25">
      <c r="B59" s="66" t="s">
        <v>26</v>
      </c>
      <c r="C59" s="69">
        <v>-32.73191032353337</v>
      </c>
    </row>
    <row r="63" spans="2:3" x14ac:dyDescent="0.25">
      <c r="B63" s="66"/>
      <c r="C63" s="69"/>
    </row>
    <row r="73" spans="2:3" x14ac:dyDescent="0.25">
      <c r="B73" s="66"/>
      <c r="C73" s="69"/>
    </row>
  </sheetData>
  <sortState ref="B50:C59">
    <sortCondition descending="1" ref="C50:C59"/>
  </sortState>
  <mergeCells count="4">
    <mergeCell ref="B2:F2"/>
    <mergeCell ref="B33:F33"/>
    <mergeCell ref="B34:C34"/>
    <mergeCell ref="B35:D35"/>
  </mergeCells>
  <hyperlinks>
    <hyperlink ref="C1" location="Índice!A1" display="[índice Ç]" xr:uid="{00000000-0004-0000-0800-000000000000}"/>
    <hyperlink ref="B35" r:id="rId1" xr:uid="{E36F3B4B-63D0-4F66-AB5E-E27796606262}"/>
    <hyperlink ref="B35:C35" r:id="rId2" display="ttp://www.observatorioemigracao.pt/np4/8218" xr:uid="{5FC002F6-8E14-43F4-969C-5C326DEF8A11}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Índice</vt:lpstr>
      <vt:lpstr>Quadro 4.1</vt:lpstr>
      <vt:lpstr>Quadro 4.2</vt:lpstr>
      <vt:lpstr>Quadro 4.3</vt:lpstr>
      <vt:lpstr>Quadro 4.4</vt:lpstr>
      <vt:lpstr>Quadro 4.5</vt:lpstr>
      <vt:lpstr>Gráfico 4.1</vt:lpstr>
      <vt:lpstr>Gráfico 4.2</vt:lpstr>
      <vt:lpstr>Gráfico 4.3</vt:lpstr>
      <vt:lpstr>Gráfico 4.4</vt:lpstr>
      <vt:lpstr>Gráfico 4.5</vt:lpstr>
      <vt:lpstr>Gráfico 4.6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Inês Vidigal</dc:creator>
  <cp:lastModifiedBy>Rui Pena Pires</cp:lastModifiedBy>
  <dcterms:created xsi:type="dcterms:W3CDTF">2015-06-08T09:59:44Z</dcterms:created>
  <dcterms:modified xsi:type="dcterms:W3CDTF">2022-12-26T17:11:21Z</dcterms:modified>
</cp:coreProperties>
</file>