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drawings/drawing15.xml" ContentType="application/vnd.openxmlformats-officedocument.drawing+xml"/>
  <Override PartName="/xl/charts/chart6.xml" ContentType="application/vnd.openxmlformats-officedocument.drawingml.chart+xml"/>
  <Override PartName="/xl/drawings/drawing1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5320" windowHeight="15840" tabRatio="921"/>
  </bookViews>
  <sheets>
    <sheet name="Índice" sheetId="1" r:id="rId1"/>
    <sheet name="Quadro 1.1" sheetId="2" r:id="rId2"/>
    <sheet name="Quadro 1.2" sheetId="3" r:id="rId3"/>
    <sheet name="Quadro 1.3" sheetId="4" r:id="rId4"/>
    <sheet name="Quadro 1.4" sheetId="5" r:id="rId5"/>
    <sheet name="Quadro 1.5" sheetId="6" r:id="rId6"/>
    <sheet name="Quadro 1.6" sheetId="7" r:id="rId7"/>
    <sheet name="Quadro 1.7" sheetId="8" r:id="rId8"/>
    <sheet name="Quadro 1.8" sheetId="9" r:id="rId9"/>
    <sheet name="Gráfico 1.1" sheetId="10" r:id="rId10"/>
    <sheet name="Gráfico 1.2" sheetId="11" r:id="rId11"/>
    <sheet name="Gráfico 1.3" sheetId="12" r:id="rId12"/>
    <sheet name="Gráfico 1.4" sheetId="13" r:id="rId13"/>
    <sheet name="Gráfico 1.5" sheetId="14" r:id="rId14"/>
    <sheet name="Gráfico 1.6" sheetId="15" r:id="rId15"/>
    <sheet name="Gráfico 1.7" sheetId="16" r:id="rId16"/>
  </sheets>
  <definedNames>
    <definedName name="_xlnm.Print_Titles" localSheetId="0">Índice!$1:$2</definedName>
    <definedName name="_xlnm.Print_Titles" localSheetId="1">'Quadro 1.1'!$1:$4</definedName>
    <definedName name="_xlnm.Print_Titles" localSheetId="2">'Quadro 1.2'!$1:$3</definedName>
    <definedName name="_xlnm.Print_Titles" localSheetId="3">'Quadro 1.3'!$1:$4</definedName>
    <definedName name="Quadro_1.1_Indicadores_sociais_de_contexto">'Quadro 1.1'!$B$2</definedName>
    <definedName name="Z_0736B1FA_9E06_4CE7_B68A_C3C39CCEF01C_.wvu.PrintTitles" localSheetId="0" hidden="1">Índice!$1:$2</definedName>
    <definedName name="Z_0736B1FA_9E06_4CE7_B68A_C3C39CCEF01C_.wvu.PrintTitles" localSheetId="1" hidden="1">'Quadro 1.1'!$1:$4</definedName>
    <definedName name="Z_0736B1FA_9E06_4CE7_B68A_C3C39CCEF01C_.wvu.PrintTitles" localSheetId="2" hidden="1">'Quadro 1.2'!$1:$3</definedName>
    <definedName name="Z_0736B1FA_9E06_4CE7_B68A_C3C39CCEF01C_.wvu.PrintTitles" localSheetId="3" hidden="1">'Quadro 1.3'!$1:$4</definedName>
    <definedName name="Z_B544136C_407E_43E6_9B24_EBD70BB50554_.wvu.PrintTitles" localSheetId="0" hidden="1">Índice!$1:$2</definedName>
    <definedName name="Z_B544136C_407E_43E6_9B24_EBD70BB50554_.wvu.PrintTitles" localSheetId="1" hidden="1">'Quadro 1.1'!$1:$4</definedName>
    <definedName name="Z_B544136C_407E_43E6_9B24_EBD70BB50554_.wvu.PrintTitles" localSheetId="2" hidden="1">'Quadro 1.2'!$1:$3</definedName>
    <definedName name="Z_B544136C_407E_43E6_9B24_EBD70BB50554_.wvu.PrintTitles" localSheetId="3" hidden="1">'Quadro 1.3'!$1:$4</definedName>
    <definedName name="Z_DC35590C_2B94_4904_B7EE_424B7FEB2A9E_.wvu.PrintTitles" localSheetId="0" hidden="1">Índice!$1:$2</definedName>
    <definedName name="Z_DC35590C_2B94_4904_B7EE_424B7FEB2A9E_.wvu.PrintTitles" localSheetId="1" hidden="1">'Quadro 1.1'!$1:$4</definedName>
    <definedName name="Z_DC35590C_2B94_4904_B7EE_424B7FEB2A9E_.wvu.PrintTitles" localSheetId="2" hidden="1">'Quadro 1.2'!$1:$3</definedName>
    <definedName name="Z_DC35590C_2B94_4904_B7EE_424B7FEB2A9E_.wvu.PrintTitles" localSheetId="3" hidden="1">'Quadro 1.3'!$1:$4</definedName>
  </definedNames>
  <calcPr calcId="145621"/>
  <customWorkbookViews>
    <customWorkbookView name="user - Personal View" guid="{DC35590C-2B94-4904-B7EE-424B7FEB2A9E}" mergeInterval="0" personalView="1" maximized="1" windowWidth="1676" windowHeight="810" tabRatio="921" activeSheetId="4"/>
    <customWorkbookView name="CIES - Personal View" guid="{0736B1FA-9E06-4CE7-B68A-C3C39CCEF01C}" mergeInterval="0" personalView="1" maximized="1" xWindow="-8" yWindow="-8" windowWidth="1296" windowHeight="1000" tabRatio="921" activeSheetId="2" showComments="commIndAndComment"/>
    <customWorkbookView name="Utlizador - Vista pessoal" guid="{B544136C-407E-43E6-9B24-EBD70BB50554}" mergeInterval="0" personalView="1" maximized="1" xWindow="-8" yWindow="-8" windowWidth="1296" windowHeight="776" tabRatio="92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4" i="16" l="1"/>
  <c r="D84" i="16"/>
  <c r="H11" i="5" l="1"/>
  <c r="F11" i="5"/>
  <c r="D11" i="5"/>
  <c r="I11" i="5"/>
  <c r="J11" i="5" s="1"/>
  <c r="H10" i="5" l="1"/>
  <c r="I10" i="5"/>
  <c r="J10" i="5" s="1"/>
  <c r="F10" i="5"/>
  <c r="D10" i="5"/>
  <c r="C6" i="4" l="1"/>
  <c r="B10" i="1" l="1"/>
  <c r="E7" i="1" l="1"/>
  <c r="D14" i="6"/>
  <c r="C14" i="6"/>
  <c r="I9" i="5" l="1"/>
  <c r="J9" i="5" s="1"/>
  <c r="H9" i="5"/>
  <c r="F9" i="5"/>
  <c r="D9" i="5"/>
  <c r="I8" i="5"/>
  <c r="J8" i="5" s="1"/>
  <c r="H8" i="5"/>
  <c r="F8" i="5"/>
  <c r="D8" i="5"/>
  <c r="I7" i="5"/>
  <c r="J7" i="5" s="1"/>
  <c r="H7" i="5"/>
  <c r="F7" i="5"/>
  <c r="D7" i="5"/>
  <c r="I6" i="5"/>
  <c r="J6" i="5" s="1"/>
  <c r="H6" i="5"/>
  <c r="F6" i="5"/>
  <c r="D6" i="5"/>
  <c r="I5" i="5"/>
  <c r="J5" i="5" s="1"/>
  <c r="H5" i="5"/>
  <c r="F5" i="5"/>
  <c r="D5" i="5"/>
  <c r="C19" i="4"/>
  <c r="E9" i="1" l="1"/>
  <c r="B5" i="1"/>
  <c r="B4" i="1"/>
  <c r="C18" i="4"/>
  <c r="C17" i="4"/>
  <c r="C16" i="4"/>
  <c r="C8" i="4"/>
  <c r="C7" i="4"/>
  <c r="E10" i="1"/>
  <c r="E8" i="1"/>
  <c r="B11" i="1"/>
  <c r="B9" i="1"/>
  <c r="B8" i="1"/>
  <c r="E6" i="1"/>
  <c r="E5" i="1"/>
  <c r="E4" i="1"/>
  <c r="B7" i="1"/>
  <c r="B6" i="1"/>
</calcChain>
</file>

<file path=xl/sharedStrings.xml><?xml version="1.0" encoding="utf-8"?>
<sst xmlns="http://schemas.openxmlformats.org/spreadsheetml/2006/main" count="414" uniqueCount="200">
  <si>
    <t>OEm</t>
  </si>
  <si>
    <t>link</t>
  </si>
  <si>
    <t>Total</t>
  </si>
  <si>
    <t>Portugal</t>
  </si>
  <si>
    <t>Ranking</t>
  </si>
  <si>
    <t>Malta</t>
  </si>
  <si>
    <t>..</t>
  </si>
  <si>
    <t>Cabo Verde</t>
  </si>
  <si>
    <t>China</t>
  </si>
  <si>
    <t>Bangladesh</t>
  </si>
  <si>
    <t>Atualizado em</t>
  </si>
  <si>
    <t>Nota</t>
  </si>
  <si>
    <t>Fonte</t>
  </si>
  <si>
    <t>Instituto Nacional de Estatística
[A]</t>
  </si>
  <si>
    <t>Ano</t>
  </si>
  <si>
    <t>Permanente</t>
  </si>
  <si>
    <t>Temporária</t>
  </si>
  <si>
    <t>Milhares</t>
  </si>
  <si>
    <t>Percentagem</t>
  </si>
  <si>
    <t>País</t>
  </si>
  <si>
    <t>Principais países de origem</t>
  </si>
  <si>
    <t>Taxa de emigração</t>
  </si>
  <si>
    <t>Taxa de imigração</t>
  </si>
  <si>
    <t>Suíça</t>
  </si>
  <si>
    <t>Reino Unido</t>
  </si>
  <si>
    <t>Espanha</t>
  </si>
  <si>
    <t>França</t>
  </si>
  <si>
    <t>Luxemburgo</t>
  </si>
  <si>
    <t>Alemanha</t>
  </si>
  <si>
    <t>Brasil</t>
  </si>
  <si>
    <t>Roménia</t>
  </si>
  <si>
    <t>Indicadores</t>
  </si>
  <si>
    <t>Taxa de emigração da população com ensino superior (idade de entrada &gt; 22, %, 2000)</t>
  </si>
  <si>
    <t>Gráfico elaborado pelo Observatório da Emigração com base nos dados sobre as entradas de portugueses nos países de destino.</t>
  </si>
  <si>
    <t>Áustria</t>
  </si>
  <si>
    <t>Bélgica</t>
  </si>
  <si>
    <t>Bulgária</t>
  </si>
  <si>
    <t>Chipre</t>
  </si>
  <si>
    <t>Dinamarca</t>
  </si>
  <si>
    <t>Eslováquia</t>
  </si>
  <si>
    <t>Eslovénia</t>
  </si>
  <si>
    <t>Estónia</t>
  </si>
  <si>
    <t>Finlândia</t>
  </si>
  <si>
    <t>Grécia</t>
  </si>
  <si>
    <t>Hungria</t>
  </si>
  <si>
    <t>Irlanda</t>
  </si>
  <si>
    <t>Itália</t>
  </si>
  <si>
    <t>Letónia</t>
  </si>
  <si>
    <t>Lituânia</t>
  </si>
  <si>
    <t>Polónia</t>
  </si>
  <si>
    <t>República Checa</t>
  </si>
  <si>
    <t>Suécia</t>
  </si>
  <si>
    <t>Croácia</t>
  </si>
  <si>
    <t>Holanda</t>
  </si>
  <si>
    <t>México</t>
  </si>
  <si>
    <t>Índia</t>
  </si>
  <si>
    <t>Federação Russa</t>
  </si>
  <si>
    <t>Paquistão</t>
  </si>
  <si>
    <t>Filipinas</t>
  </si>
  <si>
    <t>Turquia</t>
  </si>
  <si>
    <t>Marrocos</t>
  </si>
  <si>
    <t>Palestina</t>
  </si>
  <si>
    <t>Indonésia</t>
  </si>
  <si>
    <t>EUA</t>
  </si>
  <si>
    <t>Afeganistão</t>
  </si>
  <si>
    <t>Porto Rico</t>
  </si>
  <si>
    <t>Colômbia</t>
  </si>
  <si>
    <t>1 | Emigração total e indicadores de enquadramento</t>
  </si>
  <si>
    <t>Albânia</t>
  </si>
  <si>
    <t>Arménia</t>
  </si>
  <si>
    <t>Trinidad e Tobago</t>
  </si>
  <si>
    <t>Geórgia</t>
  </si>
  <si>
    <t>Macedónia</t>
  </si>
  <si>
    <t>Moldávia</t>
  </si>
  <si>
    <t>Lesoto</t>
  </si>
  <si>
    <t>El Salvador</t>
  </si>
  <si>
    <t>Nova Zelândia</t>
  </si>
  <si>
    <t>Europa</t>
  </si>
  <si>
    <t>América</t>
  </si>
  <si>
    <t>Outros</t>
  </si>
  <si>
    <t>Egipto</t>
  </si>
  <si>
    <t>Myanmar</t>
  </si>
  <si>
    <t>(*)</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</si>
  <si>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</si>
  <si>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Síria</t>
  </si>
  <si>
    <t>Vietname</t>
  </si>
  <si>
    <t>Bósnia</t>
  </si>
  <si>
    <t>Laos</t>
  </si>
  <si>
    <t>China, Hong Kong</t>
  </si>
  <si>
    <t>Taxa de emigração = número de emigrantes em percentagem da população do país de origem; apenas países com mais de um milhão de habitantes.</t>
  </si>
  <si>
    <t>Apenas países com mais de um milhão de habitantes;
taxa de emigração = número de emigrantes em percentagem da população do país de origem; 
taxa de imigração = número de imigrantes em percentagem da população do país de residência.</t>
  </si>
  <si>
    <t>Emigrantes (stock), milhões</t>
  </si>
  <si>
    <t>Taxa (stock)</t>
  </si>
  <si>
    <t>Indicador</t>
  </si>
  <si>
    <t>2000/01</t>
  </si>
  <si>
    <t>2010/11</t>
  </si>
  <si>
    <t>Sexo</t>
  </si>
  <si>
    <t>Homens</t>
  </si>
  <si>
    <t>Mulheres</t>
  </si>
  <si>
    <t>Total (milhares)</t>
  </si>
  <si>
    <t>Grupo etário</t>
  </si>
  <si>
    <t>15 a 24 anos</t>
  </si>
  <si>
    <t>25 a 64 anos</t>
  </si>
  <si>
    <t>65 e mais anos</t>
  </si>
  <si>
    <t>Duração da estadia</t>
  </si>
  <si>
    <t>Menos de 5 anos</t>
  </si>
  <si>
    <t>5 a 10 anos</t>
  </si>
  <si>
    <t>Mais de 10 anos</t>
  </si>
  <si>
    <t>Grau de instrução</t>
  </si>
  <si>
    <t>Básico [ISCED 0/1/2]</t>
  </si>
  <si>
    <t>Secundário [ISCED 3/4]</t>
  </si>
  <si>
    <t>Superior [ISCED 5/6]</t>
  </si>
  <si>
    <t>Condição perante o trabalho</t>
  </si>
  <si>
    <t>Empregado</t>
  </si>
  <si>
    <t>Desempregado</t>
  </si>
  <si>
    <t>Inativo</t>
  </si>
  <si>
    <r>
      <rPr>
        <b/>
        <sz val="9"/>
        <color rgb="FFC00000"/>
        <rFont val="Arial"/>
        <family val="2"/>
      </rPr>
      <t>Quadro 1.5</t>
    </r>
    <r>
      <rPr>
        <b/>
        <sz val="9"/>
        <rFont val="Arial"/>
        <family val="2"/>
      </rPr>
      <t xml:space="preserve"> Nascidos em Portugal residentes em países da OCDE, 15 e mais anos, indicadores sociodemográficos, 2000/01 e 2010/11</t>
    </r>
  </si>
  <si>
    <t>Profissão</t>
  </si>
  <si>
    <t>Dirigentes e quadros [ISCO 1/2/3]</t>
  </si>
  <si>
    <t>Trabalhadores não qualificados [ISCO 9]</t>
  </si>
  <si>
    <t>Trabalhadores de qualificação intermédia [ISCO 4/5/6/7/8]</t>
  </si>
  <si>
    <t>Quadro elaborado pelo Observatório da Emigração, valores da OCDE, Database on Immigrants in OECD Countries, DIOC-2000/01 e DIOC-2010/11 (Rev 3).</t>
  </si>
  <si>
    <t>Nacionalidade</t>
  </si>
  <si>
    <t>Do país de residência</t>
  </si>
  <si>
    <t>Portuguesa (ou outra estrangeira)</t>
  </si>
  <si>
    <t>As variações nos valores totais devem-se à falta de dados em alguns países, em diferentes indicadores; problemas de fiabilidade ou de cobertura, sobretudo dos dados da Alemanha (2001 e 2011), Holanda (2001) e Suíça (2011), podem afetar ligeiramente os valores totais; a classificação das profissões mudou entre os dois censos, embora as variações estejam minimizadas com o grau de agregação utilizado.</t>
  </si>
  <si>
    <r>
      <rPr>
        <b/>
        <sz val="9"/>
        <color indexed="60"/>
        <rFont val="Arial"/>
        <family val="2"/>
      </rPr>
      <t>Gráfico 1.3</t>
    </r>
    <r>
      <rPr>
        <b/>
        <sz val="9"/>
        <rFont val="Arial"/>
        <family val="2"/>
      </rPr>
      <t xml:space="preserve"> Nascidos em Portugal residentes em países da OCDE, 15 e mais anos, por grupo etário, 2000/01 e 2010/11</t>
    </r>
  </si>
  <si>
    <r>
      <rPr>
        <b/>
        <sz val="9"/>
        <color indexed="60"/>
        <rFont val="Arial"/>
        <family val="2"/>
      </rPr>
      <t>Gráfico 1.4</t>
    </r>
    <r>
      <rPr>
        <b/>
        <sz val="9"/>
        <rFont val="Arial"/>
        <family val="2"/>
      </rPr>
      <t xml:space="preserve"> Nascidos em Portugal residentes em países da OCDE, 15 e mais anos, por grau de instrução, 2000/01 e 2010/11</t>
    </r>
  </si>
  <si>
    <t>Observatório da Emigração
[B]</t>
  </si>
  <si>
    <t>Três principais países de destino 
da emigração portuguesa</t>
  </si>
  <si>
    <t>Três principais países de origem 
da imigração em Portugal</t>
  </si>
  <si>
    <t>Gráfico elaborado pelo Observatório da Emigração, valores da OCDE, Database on Immigrants in OECD Countries, DIOC-2000/01 e DIOC-2010/11 (Rev 3).</t>
  </si>
  <si>
    <t xml:space="preserve">Taxa de emigração = número de emigrantes em percentagem da população do país de origem; 
apenas países com mais de um milhão de habitantes.
</t>
  </si>
  <si>
    <t>Cazaquistão</t>
  </si>
  <si>
    <t>Bielorrússia</t>
  </si>
  <si>
    <t>Taxa de emigração = número de emigrantes em percentagem da população do país de origem; 
taxa de imigração = número de imigrantes em percentagem da população do país de residência.</t>
  </si>
  <si>
    <t>Série nova</t>
  </si>
  <si>
    <t>(**)</t>
  </si>
  <si>
    <t>Série anterior</t>
  </si>
  <si>
    <t>(*) Valores provisórios. (**) Anos em que há diferenças entre os valores da série nova e da série anterior.</t>
  </si>
  <si>
    <t>Sudão</t>
  </si>
  <si>
    <t>Ucrânia</t>
  </si>
  <si>
    <t>População ativa com ensino superior (% do total de população ativa, 2018)</t>
  </si>
  <si>
    <t>Desemprego de longa duração (mais de um ano,% do desemprego total, 2018)</t>
  </si>
  <si>
    <r>
      <t xml:space="preserve">Quadro elaborado pelo Observatório da Emigração, valores de: </t>
    </r>
    <r>
      <rPr>
        <b/>
        <sz val="8"/>
        <color indexed="8"/>
        <rFont val="Arial"/>
        <family val="2"/>
      </rPr>
      <t>[A]</t>
    </r>
    <r>
      <rPr>
        <sz val="8"/>
        <color indexed="8"/>
        <rFont val="Arial"/>
        <family val="2"/>
      </rPr>
      <t xml:space="preserve"> Instituto Nacional de Estatística (INE), Inquérito aos Movimentos Migratórios de Saída (1992 a 2007) e Estimativas Anuais da Emigração (desde 2008), com base em dados do Inquérito Permanente ao Emprego; </t>
    </r>
    <r>
      <rPr>
        <b/>
        <sz val="8"/>
        <color indexed="8"/>
        <rFont val="Arial"/>
        <family val="2"/>
      </rPr>
      <t>[B]</t>
    </r>
    <r>
      <rPr>
        <sz val="8"/>
        <color indexed="8"/>
        <rFont val="Arial"/>
        <family val="2"/>
      </rPr>
      <t xml:space="preserve"> Observatório da Emigração com base nos dados sobre as entradas de portugueses nos países de destino.</t>
    </r>
  </si>
  <si>
    <t>Taxa de mortalidade infantil (mortes por 1000 nados-vivos, 2019)</t>
  </si>
  <si>
    <r>
      <t>Área (1000 km</t>
    </r>
    <r>
      <rPr>
        <vertAlign val="superscript"/>
        <sz val="8"/>
        <rFont val="Arial"/>
        <family val="2"/>
      </rPr>
      <t>2</t>
    </r>
    <r>
      <rPr>
        <sz val="8"/>
        <rFont val="Arial"/>
        <family val="2"/>
      </rPr>
      <t>, 2018)</t>
    </r>
  </si>
  <si>
    <t>Três principais países de emigração (fluxos de saída) e de imigração (fluxos de entrada) nos últimos seis anos (2014-2019).</t>
  </si>
  <si>
    <t>Relatório Estatístico 2021</t>
  </si>
  <si>
    <r>
      <t>Quadro 1.1</t>
    </r>
    <r>
      <rPr>
        <b/>
        <sz val="9"/>
        <rFont val="Arial"/>
        <family val="2"/>
      </rPr>
      <t xml:space="preserve"> Indicadores sociais de contexto, 2020 ou último ano disponível</t>
    </r>
  </si>
  <si>
    <r>
      <t xml:space="preserve">ÍNDICE </t>
    </r>
    <r>
      <rPr>
        <b/>
        <sz val="8"/>
        <color rgb="FFC00000"/>
        <rFont val="Wingdings 3"/>
        <family val="1"/>
        <charset val="2"/>
      </rPr>
      <t>Ç</t>
    </r>
  </si>
  <si>
    <r>
      <t xml:space="preserve">Quadro 1.2 </t>
    </r>
    <r>
      <rPr>
        <b/>
        <sz val="9"/>
        <rFont val="Arial"/>
        <family val="2"/>
      </rPr>
      <t>Indicadores migratórios de contexto, 2020 ou último ano disponível</t>
    </r>
  </si>
  <si>
    <r>
      <t xml:space="preserve">Quadro 1.3 </t>
    </r>
    <r>
      <rPr>
        <b/>
        <sz val="9"/>
        <rFont val="Arial"/>
        <family val="2"/>
      </rPr>
      <t>Estimativa das saídas totais de emigrantes portugueses, 2001-2020</t>
    </r>
  </si>
  <si>
    <r>
      <t xml:space="preserve">Quadro 1.4 </t>
    </r>
    <r>
      <rPr>
        <b/>
        <sz val="9"/>
        <rFont val="Arial"/>
        <family val="2"/>
      </rPr>
      <t>Estimativa do número total de emigrantes portugueses (stock): nascidos em Portugal a residir no estrangeiro, por continente, 1990-2019</t>
    </r>
  </si>
  <si>
    <t>Os valores de 2015 a 2020 são provisórios.</t>
  </si>
  <si>
    <r>
      <rPr>
        <b/>
        <sz val="9"/>
        <color indexed="60"/>
        <rFont val="Arial"/>
        <family val="2"/>
      </rPr>
      <t>Gráfico 1.1</t>
    </r>
    <r>
      <rPr>
        <b/>
        <sz val="9"/>
        <rFont val="Arial"/>
        <family val="2"/>
      </rPr>
      <t xml:space="preserve"> Estimativa das saídas totais de emigrantes portugueses, 2001-2020</t>
    </r>
  </si>
  <si>
    <r>
      <rPr>
        <b/>
        <sz val="9"/>
        <color indexed="60"/>
        <rFont val="Arial"/>
        <family val="2"/>
      </rPr>
      <t>Gráfico 1.2</t>
    </r>
    <r>
      <rPr>
        <b/>
        <sz val="9"/>
        <rFont val="Arial"/>
        <family val="2"/>
      </rPr>
      <t xml:space="preserve"> Estimativa do número total de emigrantes portugueses (stock): nascidos em Portugal a residir no estrangeiro, por continente, 1990-2019</t>
    </r>
  </si>
  <si>
    <t>Quadro elaborado pelo Observatório da Emigração, valores de United Nations, Department of Economic and Social Affairs, Population Division, International Migration, International Migrant Stock (The 2017 Revision para os dados de 2017 e The 2019 Revision para os restantes dados).</t>
  </si>
  <si>
    <t>Gráfico elaborado pelo Observatório da Emigração, valores deUnited Nations, Department of Economic and Social Affairs, Population Division, International Migration, International Migrant Stock (The 2017 Revision para os dados de 2017 e The 2019 Revision para os restantes dados).</t>
  </si>
  <si>
    <t>Venezuela</t>
  </si>
  <si>
    <t>Nepal</t>
  </si>
  <si>
    <r>
      <t>Quadro 1.6</t>
    </r>
    <r>
      <rPr>
        <b/>
        <sz val="9"/>
        <rFont val="Arial"/>
        <family val="2"/>
      </rPr>
      <t xml:space="preserve"> Comparação internacional: número de emigrantes (stock), principais países de origem,</t>
    </r>
    <r>
      <rPr>
        <b/>
        <sz val="9"/>
        <color theme="9"/>
        <rFont val="Arial"/>
        <family val="2"/>
      </rPr>
      <t xml:space="preserve"> </t>
    </r>
    <r>
      <rPr>
        <b/>
        <sz val="9"/>
        <rFont val="Arial"/>
        <family val="2"/>
      </rPr>
      <t>2019</t>
    </r>
  </si>
  <si>
    <t>Quadro elaborado pelo Observatório da Emigração, valores de United Nations, Department of Economic and Social Affairs, Population Division (2019). Trends in International Migrant Stock: The 2019 revision.</t>
  </si>
  <si>
    <r>
      <rPr>
        <b/>
        <sz val="9"/>
        <color indexed="60"/>
        <rFont val="Arial"/>
        <family val="2"/>
      </rPr>
      <t>Gráfico 1.5</t>
    </r>
    <r>
      <rPr>
        <b/>
        <sz val="9"/>
        <rFont val="Arial"/>
        <family val="2"/>
      </rPr>
      <t xml:space="preserve"> Comparação internacional: número de emigrantes (stock), principais países de origem, 2019</t>
    </r>
  </si>
  <si>
    <t>Gráfico elaborado pelo Observatório da Emigração, valores de United Nations, Department of Economic and Social Affairs, Population Division (2019). Trends in International Migrant Stock: The 2019 revision.</t>
  </si>
  <si>
    <t>Eritreia</t>
  </si>
  <si>
    <t xml:space="preserve">Uruguai </t>
  </si>
  <si>
    <t>República Centro Africana</t>
  </si>
  <si>
    <r>
      <t xml:space="preserve">Quadro 1.7 </t>
    </r>
    <r>
      <rPr>
        <b/>
        <sz val="9"/>
        <rFont val="Arial"/>
        <family val="2"/>
      </rPr>
      <t>Comparação internacional: taxa de emigração (stock), principais países de origem, 2019</t>
    </r>
  </si>
  <si>
    <r>
      <t xml:space="preserve">Quadro 1.8 </t>
    </r>
    <r>
      <rPr>
        <b/>
        <sz val="9"/>
        <rFont val="Arial"/>
        <family val="2"/>
      </rPr>
      <t>Comparação internacional: taxas de emigração e de imigração nos países da UE, 2019</t>
    </r>
  </si>
  <si>
    <r>
      <rPr>
        <b/>
        <sz val="9"/>
        <color indexed="60"/>
        <rFont val="Arial"/>
        <family val="2"/>
      </rPr>
      <t>Gráfico 1.7</t>
    </r>
    <r>
      <rPr>
        <b/>
        <sz val="9"/>
        <rFont val="Arial"/>
        <family val="2"/>
      </rPr>
      <t xml:space="preserve"> Comparação internacional: taxas de emigração e de imigração nos países da UE, 2019</t>
    </r>
  </si>
  <si>
    <r>
      <rPr>
        <b/>
        <sz val="9"/>
        <color indexed="60"/>
        <rFont val="Arial"/>
        <family val="2"/>
      </rPr>
      <t>Gráfico 1.6</t>
    </r>
    <r>
      <rPr>
        <b/>
        <sz val="9"/>
        <rFont val="Arial"/>
        <family val="2"/>
      </rPr>
      <t xml:space="preserve"> Comparação internacional: taxa de emigração (stock), principais países de origem, 2019</t>
    </r>
  </si>
  <si>
    <t xml:space="preserve">Três principais países de emigração (fluxos de saída) e de imigração (fluxos de entrada) nos últimos seis anos (2015-2020). </t>
  </si>
  <si>
    <t>População (milhões, 2020)</t>
  </si>
  <si>
    <r>
      <t>Densidade populacional (pessoas por km</t>
    </r>
    <r>
      <rPr>
        <vertAlign val="superscript"/>
        <sz val="8"/>
        <rFont val="Arial"/>
        <family val="2"/>
      </rPr>
      <t>2</t>
    </r>
    <r>
      <rPr>
        <sz val="8"/>
        <rFont val="Arial"/>
        <family val="2"/>
      </rPr>
      <t>, 2020)</t>
    </r>
  </si>
  <si>
    <t>População urbana (% do total, 2020)</t>
  </si>
  <si>
    <t>Crescimento populacional (% anual, 2020)</t>
  </si>
  <si>
    <t>População com 0-14 anos (% do total, 2020)</t>
  </si>
  <si>
    <t>População com 65 e mais anos (% do total, 2020)</t>
  </si>
  <si>
    <t>Fecundidade total (nascimentos por mulher, 2019)</t>
  </si>
  <si>
    <t>População ativa total (milhões, 2020)</t>
  </si>
  <si>
    <t>Desemprego total (% da população ativa total, 2020)</t>
  </si>
  <si>
    <t>Desemprego jovem (15-24 anos,% do desemprego total, 2019)</t>
  </si>
  <si>
    <t>PIB (preços correntes, milhares de milhões de dólares, 2020)</t>
  </si>
  <si>
    <t>Crescimento do PIB (% anual, 2020)</t>
  </si>
  <si>
    <t>PIB per capita (preços correntes, milhares de dólares, 2020)</t>
  </si>
  <si>
    <t>Número médio de anos de escolaridade (2019)</t>
  </si>
  <si>
    <t>Índice de desenvolvimento humano (2019)</t>
  </si>
  <si>
    <t>Posição no índice de desenvolvimento humano (2019)</t>
  </si>
  <si>
    <t>Quadro elaborado pelo Observatório da Emigração, valores de World Bank, DataBank, World Development Indicators, atualizado em 16/09/2021, de International Labour Organization (ILO), atualizado em 16/09/2021 (para o emprego e desemprego), e de United Nations Development Programme (UNDP) (para anos de escolaridade e índice de desenvolvimento humano).</t>
  </si>
  <si>
    <t>Número de imigrantes (milhares, 2019)</t>
  </si>
  <si>
    <t>Número de imigrantes em percentagem da população do país de destino (2019)</t>
  </si>
  <si>
    <t>Número de emigrantes a residir no estrangeiro (milhares, 2019)</t>
  </si>
  <si>
    <t>Número de emigrantes a residir no estrangeiro em percentagem da população do país de origem (2019)</t>
  </si>
  <si>
    <t>ttp://www.observatorioemigracao.pt/np4/8218</t>
  </si>
  <si>
    <t>Entrada de remessas (preços correntes, milhões de dólares, 2020)</t>
  </si>
  <si>
    <t>Remessas entradas em percentagem do PIB (2020)</t>
  </si>
  <si>
    <t>Saídas de remessas (preços correntes, milhões de dólares, 2020)</t>
  </si>
  <si>
    <t>Quadro elaborado pelo Observatório da Emigração, valores de: United Nations, Department of Economic and Social Affairs, Population Division (2019). Trends in International Migrant Stock: The 2019 revision (United Nations database, POP/DB/MIG/Stock/Rev.2019) (número de emigrantes e de imigrantes); Migration Database with Age of Entry, 1900-2000 (taxa de emigração da população com ensino superior); World Bank, Migration and Remittances Data, Annual Remittances Data (remessas).</t>
  </si>
  <si>
    <t>17 de novembro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</si>
</sst>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4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b/>
      <sz val="9"/>
      <color indexed="60"/>
      <name val="Arial"/>
      <family val="2"/>
    </font>
    <font>
      <b/>
      <sz val="9"/>
      <name val="Arial"/>
      <family val="2"/>
    </font>
    <font>
      <sz val="9"/>
      <name val="Arial"/>
      <family val="2"/>
    </font>
    <font>
      <sz val="10"/>
      <name val="Arial"/>
      <family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11"/>
      <name val="Calibri"/>
      <family val="2"/>
      <scheme val="minor"/>
    </font>
    <font>
      <b/>
      <sz val="8"/>
      <color rgb="FFC00000"/>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
      <b/>
      <sz val="8"/>
      <color rgb="FFC00000"/>
      <name val="Wingdings 3"/>
      <family val="1"/>
      <charset val="2"/>
    </font>
    <font>
      <sz val="8"/>
      <color rgb="FFFF0000"/>
      <name val="Arial"/>
      <family val="2"/>
    </font>
    <font>
      <b/>
      <sz val="9"/>
      <color theme="9"/>
      <name val="Arial"/>
      <family val="2"/>
    </font>
    <font>
      <sz val="8"/>
      <color theme="9"/>
      <name val="Arial"/>
      <family val="2"/>
    </font>
    <font>
      <b/>
      <sz val="8"/>
      <color theme="9"/>
      <name val="Arial"/>
      <family val="2"/>
    </font>
    <font>
      <sz val="10"/>
      <color indexed="8"/>
      <name val="MS Sans Serif"/>
      <family val="2"/>
    </font>
    <font>
      <sz val="11"/>
      <color theme="9"/>
      <name val="Calibri"/>
      <family val="2"/>
      <scheme val="minor"/>
    </font>
    <font>
      <i/>
      <sz val="8"/>
      <name val="Arial"/>
      <family val="2"/>
    </font>
    <font>
      <vertAlign val="superscrip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right/>
      <top style="thin">
        <color theme="4" tint="0.79998168889431442"/>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indexed="64"/>
      </left>
      <right style="thin">
        <color indexed="64"/>
      </right>
      <top style="thin">
        <color theme="4" tint="0.79998168889431442"/>
      </top>
      <bottom style="medium">
        <color indexed="64"/>
      </bottom>
      <diagonal/>
    </border>
    <border>
      <left style="thin">
        <color indexed="64"/>
      </left>
      <right/>
      <top style="thin">
        <color theme="4" tint="0.79998168889431442"/>
      </top>
      <bottom style="medium">
        <color indexed="64"/>
      </bottom>
      <diagonal/>
    </border>
    <border>
      <left/>
      <right style="thin">
        <color indexed="64"/>
      </right>
      <top style="thin">
        <color theme="4" tint="0.79998168889431442"/>
      </top>
      <bottom style="medium">
        <color indexed="64"/>
      </bottom>
      <diagonal/>
    </border>
    <border>
      <left/>
      <right/>
      <top/>
      <bottom style="thin">
        <color theme="4" tint="0.79998168889431442"/>
      </bottom>
      <diagonal/>
    </border>
    <border>
      <left/>
      <right/>
      <top style="thin">
        <color theme="4" tint="0.79998168889431442"/>
      </top>
      <bottom style="thin">
        <color indexed="64"/>
      </bottom>
      <diagonal/>
    </border>
    <border>
      <left/>
      <right/>
      <top style="thin">
        <color theme="4" tint="0.79998168889431442"/>
      </top>
      <bottom/>
      <diagonal/>
    </border>
    <border>
      <left style="thin">
        <color indexed="64"/>
      </left>
      <right/>
      <top style="thin">
        <color theme="4" tint="0.79998168889431442"/>
      </top>
      <bottom/>
      <diagonal/>
    </border>
    <border>
      <left/>
      <right style="thin">
        <color indexed="64"/>
      </right>
      <top style="thin">
        <color theme="4" tint="0.79998168889431442"/>
      </top>
      <bottom/>
      <diagonal/>
    </border>
  </borders>
  <cellStyleXfs count="11">
    <xf numFmtId="0" fontId="0" fillId="0" borderId="0"/>
    <xf numFmtId="0" fontId="17" fillId="0" borderId="0" applyNumberFormat="0" applyFill="0" applyBorder="0" applyAlignment="0" applyProtection="0"/>
    <xf numFmtId="0" fontId="24" fillId="0" borderId="0"/>
    <xf numFmtId="0" fontId="25" fillId="0" borderId="0"/>
    <xf numFmtId="0" fontId="24" fillId="0" borderId="0"/>
    <xf numFmtId="0" fontId="22" fillId="0" borderId="0" applyNumberFormat="0" applyFill="0" applyBorder="0" applyProtection="0">
      <alignment horizontal="left" vertical="center" wrapText="1"/>
    </xf>
    <xf numFmtId="166" fontId="22" fillId="0" borderId="1" applyFill="0" applyProtection="0">
      <alignment horizontal="right" vertical="center" wrapText="1"/>
    </xf>
    <xf numFmtId="168" fontId="22" fillId="0" borderId="0" applyFill="0" applyBorder="0" applyProtection="0">
      <alignment horizontal="right" vertical="center" wrapText="1"/>
    </xf>
    <xf numFmtId="167" fontId="22" fillId="0" borderId="2" applyFill="0" applyProtection="0">
      <alignment horizontal="right" vertical="center" wrapText="1"/>
    </xf>
    <xf numFmtId="169" fontId="22" fillId="0" borderId="3" applyFill="0" applyProtection="0">
      <alignment horizontal="right" vertical="center" wrapText="1"/>
    </xf>
    <xf numFmtId="0" fontId="42" fillId="0" borderId="0"/>
  </cellStyleXfs>
  <cellXfs count="439">
    <xf numFmtId="0" fontId="0" fillId="0" borderId="0" xfId="0"/>
    <xf numFmtId="3" fontId="25" fillId="0" borderId="0" xfId="0" applyNumberFormat="1" applyFont="1" applyAlignment="1">
      <alignment vertical="center"/>
    </xf>
    <xf numFmtId="3" fontId="17" fillId="0" borderId="0" xfId="0" applyNumberFormat="1" applyFont="1" applyBorder="1" applyAlignment="1">
      <alignment horizontal="left" vertical="center" indent="1"/>
    </xf>
    <xf numFmtId="3" fontId="17" fillId="0" borderId="0" xfId="0" applyNumberFormat="1" applyFont="1" applyBorder="1" applyAlignment="1">
      <alignment horizontal="right" vertical="center" indent="1"/>
    </xf>
    <xf numFmtId="0" fontId="0" fillId="0" borderId="0" xfId="0" applyBorder="1" applyAlignment="1">
      <alignment horizontal="left" vertical="center" indent="1"/>
    </xf>
    <xf numFmtId="0" fontId="0" fillId="0" borderId="0" xfId="0" applyBorder="1" applyAlignment="1">
      <alignment horizontal="left" indent="1"/>
    </xf>
    <xf numFmtId="3" fontId="25" fillId="0" borderId="0" xfId="0" applyNumberFormat="1" applyFont="1" applyAlignment="1">
      <alignment horizontal="left" vertical="center" indent="1"/>
    </xf>
    <xf numFmtId="3" fontId="25" fillId="0" borderId="0" xfId="0" applyNumberFormat="1" applyFont="1" applyBorder="1" applyAlignment="1">
      <alignment vertical="center"/>
    </xf>
    <xf numFmtId="0" fontId="26" fillId="0" borderId="0" xfId="0" applyFont="1" applyBorder="1" applyAlignment="1">
      <alignment horizontal="left" vertical="center" indent="1"/>
    </xf>
    <xf numFmtId="3" fontId="17" fillId="0" borderId="0" xfId="0" applyNumberFormat="1" applyFont="1" applyFill="1" applyBorder="1" applyAlignment="1">
      <alignment horizontal="left" vertical="center" indent="1"/>
    </xf>
    <xf numFmtId="3" fontId="27" fillId="0" borderId="0" xfId="0" applyNumberFormat="1" applyFont="1" applyAlignment="1">
      <alignment horizontal="left" indent="1"/>
    </xf>
    <xf numFmtId="0" fontId="28" fillId="0" borderId="0" xfId="0" applyFont="1" applyAlignment="1">
      <alignment horizontal="left" indent="1"/>
    </xf>
    <xf numFmtId="3" fontId="25" fillId="0" borderId="0" xfId="0" applyNumberFormat="1" applyFont="1" applyAlignment="1">
      <alignment horizontal="left" indent="1"/>
    </xf>
    <xf numFmtId="14" fontId="25" fillId="0" borderId="0" xfId="0" applyNumberFormat="1"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25" fillId="0" borderId="0" xfId="0" applyFont="1" applyAlignment="1">
      <alignment horizontal="left" vertical="center"/>
    </xf>
    <xf numFmtId="0" fontId="0" fillId="0" borderId="0" xfId="0" applyAlignment="1">
      <alignment horizontal="left" indent="1"/>
    </xf>
    <xf numFmtId="14" fontId="2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5" fillId="0" borderId="0" xfId="0" applyNumberFormat="1" applyFont="1" applyAlignment="1"/>
    <xf numFmtId="3" fontId="27" fillId="0" borderId="0" xfId="0" applyNumberFormat="1" applyFont="1" applyBorder="1" applyAlignment="1">
      <alignment horizontal="right" vertical="center"/>
    </xf>
    <xf numFmtId="3" fontId="27" fillId="0" borderId="0" xfId="0" applyNumberFormat="1" applyFont="1" applyAlignment="1">
      <alignment horizontal="right" vertical="center"/>
    </xf>
    <xf numFmtId="3" fontId="25" fillId="0" borderId="0" xfId="0" applyNumberFormat="1" applyFont="1" applyAlignment="1">
      <alignment horizontal="right" vertical="center"/>
    </xf>
    <xf numFmtId="3" fontId="29" fillId="0" borderId="0" xfId="0" applyNumberFormat="1" applyFont="1" applyAlignment="1">
      <alignment horizontal="right" vertical="center"/>
    </xf>
    <xf numFmtId="0" fontId="0" fillId="3" borderId="0" xfId="0" applyFill="1"/>
    <xf numFmtId="3" fontId="25" fillId="3" borderId="0" xfId="0" applyNumberFormat="1" applyFont="1" applyFill="1" applyAlignment="1">
      <alignment vertical="center"/>
    </xf>
    <xf numFmtId="14" fontId="25" fillId="0" borderId="0" xfId="0" applyNumberFormat="1"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5" fillId="3" borderId="0" xfId="0" applyFont="1" applyFill="1" applyAlignment="1">
      <alignment horizontal="left" vertical="center" wrapText="1"/>
    </xf>
    <xf numFmtId="0" fontId="25" fillId="0" borderId="0" xfId="0" applyFont="1" applyAlignment="1">
      <alignment horizontal="left" vertical="center"/>
    </xf>
    <xf numFmtId="14" fontId="25" fillId="0" borderId="0" xfId="0" applyNumberFormat="1" applyFont="1" applyAlignment="1">
      <alignment horizontal="left" vertical="center"/>
    </xf>
    <xf numFmtId="0" fontId="0" fillId="0" borderId="0" xfId="0" applyAlignment="1">
      <alignment horizontal="left" vertical="center"/>
    </xf>
    <xf numFmtId="3" fontId="30" fillId="3" borderId="0" xfId="0" applyNumberFormat="1" applyFont="1" applyFill="1" applyAlignment="1">
      <alignment horizontal="center" vertical="center"/>
    </xf>
    <xf numFmtId="3" fontId="30" fillId="0" borderId="0" xfId="0" applyNumberFormat="1" applyFont="1" applyAlignment="1">
      <alignment horizontal="center" vertical="center"/>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7" fillId="0" borderId="0" xfId="0" applyNumberFormat="1" applyFont="1" applyAlignment="1">
      <alignment horizontal="right" vertical="top" indent="1"/>
    </xf>
    <xf numFmtId="3" fontId="25" fillId="0" borderId="0" xfId="0" applyNumberFormat="1" applyFont="1" applyFill="1" applyAlignment="1">
      <alignment vertical="center"/>
    </xf>
    <xf numFmtId="0" fontId="0" fillId="0" borderId="0" xfId="0" applyFill="1"/>
    <xf numFmtId="0" fontId="25" fillId="3" borderId="0" xfId="0" applyFont="1" applyFill="1" applyBorder="1" applyAlignment="1">
      <alignment horizontal="left" vertical="center" wrapText="1"/>
    </xf>
    <xf numFmtId="0" fontId="26"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0" fontId="0" fillId="0" borderId="0" xfId="0" applyFill="1" applyAlignment="1">
      <alignment horizontal="left" vertical="center" indent="1"/>
    </xf>
    <xf numFmtId="0" fontId="0" fillId="0" borderId="0" xfId="0" applyAlignment="1">
      <alignment horizontal="left" vertical="center" indent="1"/>
    </xf>
    <xf numFmtId="0" fontId="31" fillId="0" borderId="0" xfId="0" applyFont="1" applyAlignment="1">
      <alignment horizontal="left" vertical="center" indent="1"/>
    </xf>
    <xf numFmtId="0" fontId="32" fillId="0" borderId="0" xfId="1" applyFont="1" applyBorder="1" applyAlignment="1">
      <alignment horizontal="right" vertical="center" indent="1"/>
    </xf>
    <xf numFmtId="0" fontId="32" fillId="0" borderId="0" xfId="0" applyFont="1" applyFill="1" applyAlignment="1">
      <alignment horizontal="left" vertical="top"/>
    </xf>
    <xf numFmtId="0" fontId="32" fillId="0" borderId="0" xfId="1" applyFont="1" applyFill="1" applyAlignment="1">
      <alignment horizontal="left" vertical="top"/>
    </xf>
    <xf numFmtId="0" fontId="32" fillId="0" borderId="0" xfId="0" applyFont="1" applyFill="1" applyAlignment="1">
      <alignment horizontal="left" vertical="top" indent="1"/>
    </xf>
    <xf numFmtId="0" fontId="0" fillId="0" borderId="0" xfId="0" applyAlignment="1">
      <alignment horizontal="left" wrapText="1" indent="1"/>
    </xf>
    <xf numFmtId="1" fontId="16" fillId="0" borderId="4" xfId="0" applyNumberFormat="1" applyFont="1" applyFill="1" applyBorder="1" applyAlignment="1" applyProtection="1">
      <alignment horizontal="center" vertical="center" wrapText="1"/>
      <protection locked="0"/>
    </xf>
    <xf numFmtId="0" fontId="17" fillId="0" borderId="0" xfId="0" applyFont="1" applyFill="1" applyBorder="1" applyAlignment="1">
      <alignment horizontal="left" vertical="center" indent="1"/>
    </xf>
    <xf numFmtId="3" fontId="27" fillId="0" borderId="0" xfId="0" applyNumberFormat="1" applyFont="1" applyFill="1" applyAlignment="1">
      <alignment horizontal="left" indent="1"/>
    </xf>
    <xf numFmtId="3" fontId="27" fillId="0" borderId="0" xfId="0" applyNumberFormat="1" applyFont="1" applyFill="1" applyAlignment="1">
      <alignment horizontal="left"/>
    </xf>
    <xf numFmtId="3" fontId="25" fillId="0" borderId="0" xfId="0" applyNumberFormat="1" applyFont="1" applyAlignment="1">
      <alignment horizontal="right" vertical="center" indent="1"/>
    </xf>
    <xf numFmtId="3" fontId="16" fillId="0" borderId="7" xfId="0" applyNumberFormat="1" applyFont="1" applyBorder="1" applyAlignment="1">
      <alignment horizontal="center" vertical="center" wrapText="1"/>
    </xf>
    <xf numFmtId="3" fontId="16" fillId="3" borderId="4" xfId="0" applyNumberFormat="1" applyFont="1" applyFill="1" applyBorder="1" applyAlignment="1" applyProtection="1">
      <alignment horizontal="center" vertical="center" wrapText="1"/>
      <protection locked="0"/>
    </xf>
    <xf numFmtId="1" fontId="16" fillId="3" borderId="4" xfId="0" applyNumberFormat="1" applyFont="1" applyFill="1" applyBorder="1" applyAlignment="1" applyProtection="1">
      <alignment horizontal="left" vertical="center" wrapText="1" indent="1"/>
      <protection locked="0"/>
    </xf>
    <xf numFmtId="3" fontId="27" fillId="3" borderId="4" xfId="0" applyNumberFormat="1" applyFont="1" applyFill="1" applyBorder="1" applyAlignment="1">
      <alignment horizontal="left" vertical="center" indent="1"/>
    </xf>
    <xf numFmtId="1" fontId="17" fillId="0" borderId="0" xfId="0" applyNumberFormat="1" applyFont="1" applyFill="1" applyBorder="1" applyAlignment="1">
      <alignment horizontal="center" vertical="center"/>
    </xf>
    <xf numFmtId="3" fontId="16" fillId="0" borderId="12"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7" fillId="3" borderId="0" xfId="0" applyFont="1" applyFill="1" applyAlignment="1">
      <alignment horizontal="right" vertical="top" indent="1"/>
    </xf>
    <xf numFmtId="3" fontId="2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1" fontId="16" fillId="3" borderId="4" xfId="0" applyNumberFormat="1" applyFont="1" applyFill="1" applyBorder="1" applyAlignment="1" applyProtection="1">
      <alignment horizontal="center" vertical="center" wrapText="1"/>
      <protection locked="0"/>
    </xf>
    <xf numFmtId="3"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3" fontId="20" fillId="0" borderId="0" xfId="0" applyNumberFormat="1" applyFont="1" applyAlignment="1">
      <alignment horizontal="left" vertical="center" indent="1"/>
    </xf>
    <xf numFmtId="3" fontId="16" fillId="0" borderId="2" xfId="0" applyNumberFormat="1" applyFont="1" applyBorder="1" applyAlignment="1">
      <alignment horizontal="center" vertical="center" wrapText="1"/>
    </xf>
    <xf numFmtId="0" fontId="26" fillId="0" borderId="0" xfId="0" applyFont="1" applyBorder="1" applyAlignment="1">
      <alignment horizontal="left" vertical="center"/>
    </xf>
    <xf numFmtId="0" fontId="17" fillId="0" borderId="0" xfId="0" applyFont="1" applyFill="1" applyAlignment="1">
      <alignment horizontal="left" vertical="center"/>
    </xf>
    <xf numFmtId="3" fontId="16" fillId="3" borderId="0" xfId="0" applyNumberFormat="1" applyFont="1" applyFill="1" applyAlignment="1">
      <alignment horizontal="left" vertical="center" indent="1"/>
    </xf>
    <xf numFmtId="3" fontId="16" fillId="3" borderId="0" xfId="0" applyNumberFormat="1" applyFont="1" applyFill="1" applyAlignment="1">
      <alignment horizontal="left" vertical="center"/>
    </xf>
    <xf numFmtId="3" fontId="16" fillId="0" borderId="0" xfId="0" applyNumberFormat="1" applyFont="1" applyAlignment="1">
      <alignment horizontal="left" vertical="center"/>
    </xf>
    <xf numFmtId="3" fontId="16" fillId="0" borderId="0" xfId="0" applyNumberFormat="1" applyFont="1" applyBorder="1" applyAlignment="1">
      <alignment horizontal="left" vertical="center"/>
    </xf>
    <xf numFmtId="3" fontId="16" fillId="0" borderId="0" xfId="0" applyNumberFormat="1" applyFont="1" applyFill="1" applyBorder="1" applyAlignment="1">
      <alignment horizontal="left" vertical="center"/>
    </xf>
    <xf numFmtId="3" fontId="16" fillId="0" borderId="0" xfId="0" applyNumberFormat="1" applyFont="1" applyFill="1" applyAlignment="1">
      <alignment horizontal="left" vertical="center"/>
    </xf>
    <xf numFmtId="0" fontId="27" fillId="0" borderId="9" xfId="0" applyFont="1" applyBorder="1" applyAlignment="1">
      <alignment horizontal="center" vertical="center"/>
    </xf>
    <xf numFmtId="3" fontId="16" fillId="0" borderId="11" xfId="0" applyNumberFormat="1" applyFont="1" applyFill="1" applyBorder="1" applyAlignment="1" applyProtection="1">
      <alignment horizontal="center" vertical="center" wrapText="1"/>
      <protection locked="0"/>
    </xf>
    <xf numFmtId="0" fontId="27" fillId="0" borderId="10" xfId="0" applyFont="1" applyBorder="1" applyAlignment="1">
      <alignment horizontal="center" vertical="center"/>
    </xf>
    <xf numFmtId="3" fontId="16" fillId="0" borderId="10" xfId="0" applyNumberFormat="1" applyFont="1" applyFill="1" applyBorder="1" applyAlignment="1" applyProtection="1">
      <alignment horizontal="center" vertical="center" wrapText="1"/>
      <protection locked="0"/>
    </xf>
    <xf numFmtId="0" fontId="0" fillId="0" borderId="0" xfId="0" applyAlignment="1">
      <alignment vertical="center" wrapText="1"/>
    </xf>
    <xf numFmtId="3" fontId="25" fillId="0" borderId="0" xfId="0" applyNumberFormat="1" applyFont="1" applyAlignment="1">
      <alignment vertical="center" wrapText="1"/>
    </xf>
    <xf numFmtId="165" fontId="25" fillId="0" borderId="0" xfId="0" applyNumberFormat="1" applyFont="1" applyFill="1" applyBorder="1" applyAlignment="1">
      <alignment horizontal="right" vertical="center" indent="8"/>
    </xf>
    <xf numFmtId="165" fontId="17" fillId="0" borderId="0" xfId="0" applyNumberFormat="1" applyFont="1" applyFill="1" applyBorder="1" applyAlignment="1">
      <alignment horizontal="right" vertical="center" indent="8"/>
    </xf>
    <xf numFmtId="3" fontId="17" fillId="0" borderId="0" xfId="0" applyNumberFormat="1" applyFont="1" applyFill="1" applyBorder="1" applyAlignment="1">
      <alignment horizontal="right" vertical="center" indent="4"/>
    </xf>
    <xf numFmtId="3" fontId="16" fillId="0" borderId="8" xfId="0" applyNumberFormat="1" applyFont="1" applyBorder="1" applyAlignment="1">
      <alignment horizontal="center" vertical="center" wrapText="1"/>
    </xf>
    <xf numFmtId="3" fontId="17" fillId="0" borderId="0" xfId="1" applyNumberFormat="1" applyFont="1" applyFill="1" applyBorder="1" applyAlignment="1">
      <alignment horizontal="left" vertical="top" wrapText="1"/>
    </xf>
    <xf numFmtId="0" fontId="17" fillId="0" borderId="0" xfId="1" applyFont="1" applyFill="1" applyBorder="1" applyAlignment="1">
      <alignment horizontal="left" vertical="top" wrapText="1"/>
    </xf>
    <xf numFmtId="0" fontId="26" fillId="0" borderId="0" xfId="0" applyFont="1" applyFill="1" applyAlignment="1">
      <alignment horizontal="left" vertical="center" indent="1"/>
    </xf>
    <xf numFmtId="3" fontId="25" fillId="0" borderId="0" xfId="0" applyNumberFormat="1" applyFont="1" applyFill="1" applyAlignment="1">
      <alignment horizontal="left" vertical="center" indent="1"/>
    </xf>
    <xf numFmtId="3" fontId="25" fillId="0" borderId="0" xfId="0" applyNumberFormat="1" applyFont="1" applyFill="1" applyAlignment="1">
      <alignment horizontal="left"/>
    </xf>
    <xf numFmtId="0" fontId="25" fillId="0" borderId="0" xfId="0" applyFont="1" applyFill="1" applyAlignment="1">
      <alignment horizontal="left" vertical="center"/>
    </xf>
    <xf numFmtId="0" fontId="26" fillId="0" borderId="0" xfId="0" applyFont="1"/>
    <xf numFmtId="0" fontId="25" fillId="0" borderId="0" xfId="0" applyFont="1" applyFill="1" applyAlignment="1">
      <alignment horizontal="left"/>
    </xf>
    <xf numFmtId="0" fontId="25" fillId="0" borderId="0" xfId="0" applyFont="1" applyFill="1" applyAlignment="1">
      <alignment horizontal="left" vertical="center" indent="1"/>
    </xf>
    <xf numFmtId="0" fontId="25" fillId="0" borderId="0" xfId="0" applyFont="1" applyFill="1" applyBorder="1" applyAlignment="1">
      <alignment horizontal="left" vertical="center" indent="1"/>
    </xf>
    <xf numFmtId="0" fontId="25" fillId="0" borderId="0" xfId="0" applyFont="1" applyFill="1" applyBorder="1" applyAlignment="1">
      <alignment horizontal="left" vertical="center" wrapText="1"/>
    </xf>
    <xf numFmtId="0" fontId="25" fillId="0" borderId="0" xfId="0" applyFont="1" applyFill="1" applyAlignment="1">
      <alignment horizontal="left" vertical="center" wrapText="1"/>
    </xf>
    <xf numFmtId="3" fontId="25" fillId="0" borderId="0" xfId="0" applyNumberFormat="1" applyFont="1" applyAlignment="1">
      <alignment vertical="top"/>
    </xf>
    <xf numFmtId="0" fontId="14" fillId="0" borderId="0" xfId="0" applyFont="1" applyAlignment="1">
      <alignment horizontal="left" vertical="top" indent="1"/>
    </xf>
    <xf numFmtId="0" fontId="27" fillId="0" borderId="0" xfId="0" applyFont="1" applyAlignment="1">
      <alignment horizontal="right" vertical="top" indent="1"/>
    </xf>
    <xf numFmtId="0" fontId="17" fillId="0" borderId="0" xfId="0" applyFont="1" applyAlignment="1">
      <alignment horizontal="left" vertical="center" wrapText="1"/>
    </xf>
    <xf numFmtId="164" fontId="14" fillId="0" borderId="0" xfId="0" applyNumberFormat="1" applyFont="1"/>
    <xf numFmtId="0" fontId="14" fillId="3" borderId="0" xfId="0" applyFont="1" applyFill="1" applyAlignment="1">
      <alignment vertical="top"/>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13" fillId="0" borderId="0" xfId="0" applyNumberFormat="1" applyFont="1" applyBorder="1" applyAlignment="1">
      <alignment vertical="center"/>
    </xf>
    <xf numFmtId="3" fontId="13" fillId="3" borderId="0" xfId="0" applyNumberFormat="1" applyFont="1" applyFill="1" applyAlignment="1">
      <alignment vertical="center"/>
    </xf>
    <xf numFmtId="0" fontId="13" fillId="3" borderId="0" xfId="0" applyFont="1" applyFill="1"/>
    <xf numFmtId="0" fontId="13" fillId="0" borderId="0" xfId="0" applyFont="1" applyFill="1"/>
    <xf numFmtId="0" fontId="13" fillId="0" borderId="0" xfId="0" applyFont="1"/>
    <xf numFmtId="3" fontId="30" fillId="0" borderId="0" xfId="0" applyNumberFormat="1" applyFont="1" applyFill="1" applyBorder="1" applyAlignment="1">
      <alignment horizontal="center" vertical="center"/>
    </xf>
    <xf numFmtId="0" fontId="13" fillId="0" borderId="0" xfId="0" applyFont="1" applyFill="1" applyBorder="1" applyAlignment="1">
      <alignment horizontal="left" vertical="center" indent="1"/>
    </xf>
    <xf numFmtId="0" fontId="13" fillId="0" borderId="0" xfId="0" applyFont="1" applyAlignment="1">
      <alignment vertical="center"/>
    </xf>
    <xf numFmtId="3" fontId="13" fillId="0" borderId="0" xfId="0" applyNumberFormat="1" applyFont="1" applyAlignment="1">
      <alignment vertical="center"/>
    </xf>
    <xf numFmtId="3" fontId="13" fillId="0" borderId="0" xfId="0" applyNumberFormat="1" applyFont="1" applyBorder="1" applyAlignment="1">
      <alignment horizontal="right" vertical="center"/>
    </xf>
    <xf numFmtId="3" fontId="13" fillId="3" borderId="0" xfId="0" applyNumberFormat="1" applyFont="1" applyFill="1" applyAlignment="1">
      <alignment horizontal="right" vertical="center"/>
    </xf>
    <xf numFmtId="3" fontId="13" fillId="3" borderId="0" xfId="0" applyNumberFormat="1" applyFont="1" applyFill="1" applyAlignment="1">
      <alignment horizontal="right"/>
    </xf>
    <xf numFmtId="3" fontId="13" fillId="0" borderId="0" xfId="0" applyNumberFormat="1" applyFont="1" applyFill="1" applyAlignment="1">
      <alignment horizontal="right"/>
    </xf>
    <xf numFmtId="3" fontId="13" fillId="0" borderId="0" xfId="0" applyNumberFormat="1" applyFont="1" applyAlignment="1">
      <alignment horizontal="right"/>
    </xf>
    <xf numFmtId="0" fontId="32" fillId="0" borderId="0" xfId="1" applyFont="1" applyBorder="1" applyAlignment="1">
      <alignment horizontal="right" vertical="center" indent="1"/>
    </xf>
    <xf numFmtId="0" fontId="25" fillId="0" borderId="0" xfId="0" applyFont="1" applyFill="1" applyAlignment="1">
      <alignment horizontal="left" vertical="center"/>
    </xf>
    <xf numFmtId="3" fontId="17" fillId="0" borderId="0" xfId="1" applyNumberFormat="1" applyFont="1" applyFill="1" applyBorder="1" applyAlignment="1">
      <alignment horizontal="left" vertical="top" wrapText="1" indent="1"/>
    </xf>
    <xf numFmtId="0" fontId="17" fillId="0" borderId="0" xfId="1" applyFont="1" applyBorder="1" applyAlignment="1">
      <alignment horizontal="left" vertical="top" wrapText="1" indent="1"/>
    </xf>
    <xf numFmtId="3" fontId="38" fillId="0" borderId="0" xfId="0" applyNumberFormat="1" applyFont="1" applyFill="1" applyBorder="1" applyAlignment="1">
      <alignment horizontal="right" vertical="center" indent="4"/>
    </xf>
    <xf numFmtId="3" fontId="16" fillId="0" borderId="3" xfId="0" applyNumberFormat="1" applyFont="1" applyFill="1" applyBorder="1" applyAlignment="1">
      <alignment horizontal="center" vertical="center" wrapText="1"/>
    </xf>
    <xf numFmtId="164" fontId="25" fillId="0" borderId="0" xfId="0" applyNumberFormat="1" applyFont="1" applyAlignment="1">
      <alignment vertical="center"/>
    </xf>
    <xf numFmtId="0" fontId="0" fillId="0" borderId="0" xfId="0" applyAlignment="1">
      <alignment vertical="center" wrapText="1"/>
    </xf>
    <xf numFmtId="0" fontId="17" fillId="0" borderId="0" xfId="0" applyFont="1" applyAlignment="1">
      <alignment vertical="center" wrapText="1"/>
    </xf>
    <xf numFmtId="0" fontId="32" fillId="0" borderId="0" xfId="1" applyFont="1" applyBorder="1" applyAlignment="1">
      <alignment horizontal="right" vertical="center" indent="1"/>
    </xf>
    <xf numFmtId="0" fontId="32" fillId="0" borderId="0" xfId="1" applyFont="1" applyBorder="1" applyAlignment="1">
      <alignment horizontal="right" vertical="center" indent="1"/>
    </xf>
    <xf numFmtId="0" fontId="27" fillId="0" borderId="3" xfId="0" applyFont="1" applyBorder="1" applyAlignment="1">
      <alignment horizontal="left" vertical="center" wrapText="1" indent="1"/>
    </xf>
    <xf numFmtId="3" fontId="16" fillId="0" borderId="3" xfId="0" quotePrefix="1" applyNumberFormat="1" applyFont="1" applyBorder="1" applyAlignment="1">
      <alignment horizontal="center" vertical="center" wrapText="1"/>
    </xf>
    <xf numFmtId="3" fontId="16" fillId="0" borderId="0" xfId="0" applyNumberFormat="1" applyFont="1" applyFill="1" applyBorder="1" applyAlignment="1">
      <alignment horizontal="left" vertical="center" wrapText="1" indent="1"/>
    </xf>
    <xf numFmtId="164" fontId="17" fillId="0" borderId="0" xfId="0" applyNumberFormat="1" applyFont="1" applyFill="1" applyBorder="1" applyAlignment="1">
      <alignment horizontal="center" vertical="center" wrapText="1"/>
    </xf>
    <xf numFmtId="3" fontId="16" fillId="0" borderId="8" xfId="0" applyNumberFormat="1" applyFont="1" applyFill="1" applyBorder="1" applyAlignment="1">
      <alignment horizontal="left" vertical="center" wrapText="1" indent="1"/>
    </xf>
    <xf numFmtId="164" fontId="17" fillId="0" borderId="8" xfId="0" applyNumberFormat="1" applyFont="1" applyFill="1" applyBorder="1" applyAlignment="1">
      <alignment horizontal="right" vertical="center" wrapText="1" indent="8"/>
    </xf>
    <xf numFmtId="3" fontId="16" fillId="0" borderId="8" xfId="0" applyNumberFormat="1" applyFont="1" applyFill="1" applyBorder="1" applyAlignment="1">
      <alignment horizontal="left" vertical="center" indent="1"/>
    </xf>
    <xf numFmtId="164" fontId="17" fillId="0" borderId="8" xfId="0" applyNumberFormat="1" applyFont="1" applyFill="1" applyBorder="1" applyAlignment="1">
      <alignment horizontal="right" vertical="center" indent="8"/>
    </xf>
    <xf numFmtId="0" fontId="8" fillId="0" borderId="0" xfId="0" applyFont="1"/>
    <xf numFmtId="164" fontId="8" fillId="0" borderId="0" xfId="0" applyNumberFormat="1" applyFont="1" applyFill="1" applyBorder="1" applyAlignment="1">
      <alignment horizontal="center" vertical="center"/>
    </xf>
    <xf numFmtId="3" fontId="16" fillId="0" borderId="0" xfId="0" applyNumberFormat="1" applyFont="1" applyFill="1" applyBorder="1" applyAlignment="1">
      <alignment horizontal="left" vertical="center" indent="1"/>
    </xf>
    <xf numFmtId="164" fontId="17" fillId="0" borderId="0" xfId="0" applyNumberFormat="1" applyFont="1" applyFill="1" applyBorder="1" applyAlignment="1">
      <alignment horizontal="right" vertical="center" indent="8"/>
    </xf>
    <xf numFmtId="0" fontId="8" fillId="0" borderId="0" xfId="0" applyFont="1" applyFill="1"/>
    <xf numFmtId="3" fontId="3" fillId="3" borderId="0" xfId="0" applyNumberFormat="1" applyFont="1" applyFill="1" applyAlignment="1">
      <alignment horizontal="center" vertical="center"/>
    </xf>
    <xf numFmtId="3" fontId="25" fillId="3" borderId="0" xfId="0" applyNumberFormat="1" applyFont="1" applyFill="1" applyAlignment="1">
      <alignment horizontal="center" vertical="center"/>
    </xf>
    <xf numFmtId="0" fontId="14" fillId="3" borderId="0" xfId="0" applyFont="1" applyFill="1" applyAlignment="1">
      <alignment horizontal="center" vertical="top"/>
    </xf>
    <xf numFmtId="0" fontId="25" fillId="3" borderId="0" xfId="0" applyFont="1" applyFill="1" applyBorder="1" applyAlignment="1">
      <alignment horizontal="center" vertical="center" wrapText="1"/>
    </xf>
    <xf numFmtId="0" fontId="0" fillId="3" borderId="0" xfId="0" applyFill="1" applyAlignment="1">
      <alignment horizontal="center"/>
    </xf>
    <xf numFmtId="0" fontId="0" fillId="3" borderId="0" xfId="0" applyFill="1" applyBorder="1"/>
    <xf numFmtId="165" fontId="40" fillId="0" borderId="0" xfId="0" applyNumberFormat="1" applyFont="1" applyFill="1" applyAlignment="1">
      <alignment horizontal="right" vertical="center" indent="8"/>
    </xf>
    <xf numFmtId="165" fontId="40" fillId="0" borderId="0" xfId="0" applyNumberFormat="1" applyFont="1" applyFill="1" applyBorder="1" applyAlignment="1">
      <alignment horizontal="right" vertical="center" indent="8"/>
    </xf>
    <xf numFmtId="0" fontId="35" fillId="0" borderId="0" xfId="0" applyFont="1" applyFill="1" applyBorder="1" applyAlignment="1">
      <alignment horizontal="center"/>
    </xf>
    <xf numFmtId="3" fontId="18" fillId="0" borderId="0" xfId="10" applyNumberFormat="1" applyFont="1" applyFill="1" applyBorder="1" applyAlignment="1">
      <alignment horizontal="right"/>
    </xf>
    <xf numFmtId="0" fontId="0" fillId="0" borderId="0" xfId="0" applyFill="1" applyBorder="1" applyAlignment="1">
      <alignment horizontal="center"/>
    </xf>
    <xf numFmtId="0" fontId="0" fillId="0" borderId="0" xfId="0" applyFill="1" applyBorder="1" applyAlignment="1">
      <alignment horizontal="left" vertical="center" indent="1"/>
    </xf>
    <xf numFmtId="0" fontId="0" fillId="0" borderId="0" xfId="0" applyFill="1" applyBorder="1" applyAlignment="1">
      <alignment horizontal="left" vertical="center"/>
    </xf>
    <xf numFmtId="0" fontId="5" fillId="0" borderId="0" xfId="0" applyFont="1" applyFill="1" applyBorder="1" applyAlignment="1">
      <alignment horizontal="left" vertical="center" indent="1"/>
    </xf>
    <xf numFmtId="0" fontId="25" fillId="0" borderId="0" xfId="0" applyFont="1" applyFill="1" applyBorder="1" applyAlignment="1">
      <alignment horizontal="left" vertical="center"/>
    </xf>
    <xf numFmtId="14" fontId="25" fillId="0" borderId="0" xfId="0" applyNumberFormat="1" applyFont="1" applyFill="1" applyBorder="1" applyAlignment="1">
      <alignment horizontal="left" vertical="center"/>
    </xf>
    <xf numFmtId="0" fontId="32" fillId="0" borderId="0" xfId="0" applyFont="1" applyFill="1" applyBorder="1" applyAlignment="1">
      <alignment horizontal="left" vertical="center" indent="1"/>
    </xf>
    <xf numFmtId="165" fontId="41" fillId="0" borderId="0" xfId="0" applyNumberFormat="1" applyFont="1" applyFill="1" applyBorder="1" applyAlignment="1">
      <alignment horizontal="right" vertical="center" indent="8"/>
    </xf>
    <xf numFmtId="0" fontId="40" fillId="0" borderId="0" xfId="0" applyFont="1"/>
    <xf numFmtId="165" fontId="40" fillId="0" borderId="0" xfId="0" applyNumberFormat="1" applyFont="1"/>
    <xf numFmtId="0" fontId="41" fillId="0" borderId="0" xfId="0" applyFont="1"/>
    <xf numFmtId="0" fontId="43" fillId="0" borderId="0" xfId="0" applyFont="1" applyAlignment="1">
      <alignment horizontal="left" vertical="center" indent="1"/>
    </xf>
    <xf numFmtId="165" fontId="40" fillId="0" borderId="0" xfId="0" applyNumberFormat="1" applyFont="1" applyAlignment="1">
      <alignment horizontal="right" vertical="center"/>
    </xf>
    <xf numFmtId="0" fontId="25" fillId="0" borderId="0" xfId="0" applyFont="1" applyFill="1" applyBorder="1" applyAlignment="1">
      <alignment horizontal="right" vertical="center" indent="2"/>
    </xf>
    <xf numFmtId="3" fontId="9" fillId="0" borderId="0" xfId="0" applyNumberFormat="1" applyFont="1" applyFill="1" applyBorder="1" applyAlignment="1" applyProtection="1">
      <alignment horizontal="left" vertical="center" indent="1"/>
      <protection locked="0"/>
    </xf>
    <xf numFmtId="164" fontId="17" fillId="0" borderId="0" xfId="0" applyNumberFormat="1" applyFont="1" applyFill="1" applyBorder="1" applyAlignment="1">
      <alignment horizontal="right" vertical="center" indent="5"/>
    </xf>
    <xf numFmtId="3" fontId="9" fillId="0" borderId="0" xfId="0" applyNumberFormat="1" applyFont="1" applyFill="1" applyBorder="1" applyAlignment="1">
      <alignment horizontal="left" vertical="center" indent="1"/>
    </xf>
    <xf numFmtId="3" fontId="13" fillId="0" borderId="0" xfId="0" applyNumberFormat="1" applyFont="1" applyFill="1" applyBorder="1" applyAlignment="1">
      <alignment horizontal="left" vertical="center" indent="1"/>
    </xf>
    <xf numFmtId="3" fontId="6" fillId="0" borderId="0" xfId="0" applyNumberFormat="1" applyFont="1" applyFill="1" applyBorder="1" applyAlignment="1">
      <alignment horizontal="left" vertical="center" indent="1"/>
    </xf>
    <xf numFmtId="0" fontId="32" fillId="0" borderId="0" xfId="0" applyFont="1" applyFill="1" applyBorder="1" applyAlignment="1">
      <alignment horizontal="right" vertical="center" indent="2"/>
    </xf>
    <xf numFmtId="3" fontId="32" fillId="0" borderId="0" xfId="0" applyNumberFormat="1" applyFont="1" applyFill="1" applyBorder="1" applyAlignment="1">
      <alignment horizontal="left" vertical="center" indent="1"/>
    </xf>
    <xf numFmtId="164" fontId="32" fillId="0" borderId="0" xfId="0" applyNumberFormat="1" applyFont="1" applyFill="1" applyBorder="1" applyAlignment="1">
      <alignment horizontal="right" vertical="center" indent="5"/>
    </xf>
    <xf numFmtId="0" fontId="17" fillId="0" borderId="0" xfId="0" applyFont="1" applyFill="1" applyBorder="1" applyAlignment="1">
      <alignment horizontal="right" vertical="center" indent="2"/>
    </xf>
    <xf numFmtId="3" fontId="16" fillId="0" borderId="0" xfId="0" applyNumberFormat="1" applyFont="1" applyFill="1" applyBorder="1" applyAlignment="1" applyProtection="1">
      <alignment horizontal="center" vertical="center" wrapText="1"/>
      <protection locked="0"/>
    </xf>
    <xf numFmtId="1" fontId="16" fillId="0" borderId="0" xfId="0" applyNumberFormat="1" applyFont="1" applyFill="1" applyBorder="1" applyAlignment="1" applyProtection="1">
      <alignment horizontal="left" vertical="center" wrapText="1" indent="1"/>
      <protection locked="0"/>
    </xf>
    <xf numFmtId="1" fontId="16" fillId="0" borderId="0" xfId="0" applyNumberFormat="1" applyFont="1" applyFill="1" applyBorder="1" applyAlignment="1" applyProtection="1">
      <alignment horizontal="center" vertical="center" wrapText="1"/>
      <protection locked="0"/>
    </xf>
    <xf numFmtId="3" fontId="25" fillId="0" borderId="0" xfId="0" applyNumberFormat="1" applyFont="1" applyFill="1" applyBorder="1" applyAlignment="1">
      <alignment vertical="center"/>
    </xf>
    <xf numFmtId="0" fontId="0" fillId="0" borderId="0" xfId="0" applyFill="1" applyBorder="1"/>
    <xf numFmtId="0" fontId="16" fillId="0" borderId="0" xfId="0" applyFont="1" applyFill="1" applyAlignment="1">
      <alignment horizontal="left" vertical="top" indent="1"/>
    </xf>
    <xf numFmtId="3" fontId="17" fillId="0" borderId="0" xfId="0" applyNumberFormat="1" applyFont="1" applyFill="1" applyAlignment="1">
      <alignment vertical="center"/>
    </xf>
    <xf numFmtId="0" fontId="31" fillId="0" borderId="0" xfId="0" applyFont="1" applyFill="1"/>
    <xf numFmtId="3" fontId="17" fillId="0" borderId="0" xfId="0" applyNumberFormat="1" applyFont="1" applyAlignment="1">
      <alignment vertical="center"/>
    </xf>
    <xf numFmtId="0" fontId="31" fillId="0" borderId="0" xfId="0" applyFont="1"/>
    <xf numFmtId="3" fontId="44" fillId="0" borderId="0" xfId="0" applyNumberFormat="1" applyFont="1" applyFill="1" applyAlignment="1">
      <alignment horizontal="right" vertical="center" wrapText="1" indent="1"/>
    </xf>
    <xf numFmtId="3" fontId="25" fillId="0" borderId="0" xfId="0" applyNumberFormat="1" applyFont="1" applyFill="1" applyAlignment="1">
      <alignment horizontal="right" vertical="center" indent="1"/>
    </xf>
    <xf numFmtId="3" fontId="25" fillId="0" borderId="0" xfId="0" applyNumberFormat="1" applyFont="1" applyFill="1" applyAlignment="1">
      <alignment vertical="center" wrapText="1"/>
    </xf>
    <xf numFmtId="0" fontId="0" fillId="0" borderId="0" xfId="0" applyFill="1" applyAlignment="1">
      <alignment vertical="center" wrapText="1"/>
    </xf>
    <xf numFmtId="0" fontId="17" fillId="0" borderId="0" xfId="1" applyFill="1" applyAlignment="1">
      <alignment horizontal="left" vertical="center" wrapText="1"/>
    </xf>
    <xf numFmtId="0" fontId="17" fillId="0" borderId="0" xfId="1" applyFill="1" applyAlignment="1">
      <alignment horizontal="left" vertical="center" wrapText="1"/>
    </xf>
    <xf numFmtId="3" fontId="17" fillId="0" borderId="0" xfId="0" applyNumberFormat="1" applyFont="1" applyFill="1" applyAlignment="1">
      <alignment horizontal="right" vertical="center" indent="1"/>
    </xf>
    <xf numFmtId="0" fontId="1" fillId="0" borderId="0" xfId="0" applyFont="1" applyFill="1" applyAlignment="1">
      <alignment horizontal="left" vertical="center" wrapText="1"/>
    </xf>
    <xf numFmtId="0" fontId="32" fillId="0" borderId="0" xfId="1" applyFont="1" applyBorder="1" applyAlignment="1">
      <alignment horizontal="right" vertical="center" indent="1"/>
    </xf>
    <xf numFmtId="3" fontId="17" fillId="0" borderId="25" xfId="0" applyNumberFormat="1" applyFont="1" applyFill="1" applyBorder="1" applyAlignment="1">
      <alignment horizontal="left" vertical="center" indent="1"/>
    </xf>
    <xf numFmtId="164" fontId="17" fillId="0" borderId="26" xfId="0" applyNumberFormat="1" applyFont="1" applyFill="1" applyBorder="1" applyAlignment="1">
      <alignment horizontal="right" vertical="center" indent="3"/>
    </xf>
    <xf numFmtId="164" fontId="17" fillId="0" borderId="27" xfId="0" applyNumberFormat="1" applyFont="1" applyFill="1" applyBorder="1" applyAlignment="1">
      <alignment horizontal="right" vertical="center" indent="3"/>
    </xf>
    <xf numFmtId="164" fontId="17" fillId="0" borderId="25" xfId="0" applyNumberFormat="1" applyFont="1" applyFill="1" applyBorder="1" applyAlignment="1">
      <alignment horizontal="right" vertical="center" indent="3"/>
    </xf>
    <xf numFmtId="164" fontId="17" fillId="0" borderId="28" xfId="0" applyNumberFormat="1" applyFont="1" applyFill="1" applyBorder="1" applyAlignment="1">
      <alignment horizontal="right" vertical="center" indent="3"/>
    </xf>
    <xf numFmtId="164" fontId="17" fillId="0" borderId="25" xfId="0" applyNumberFormat="1" applyFont="1" applyFill="1" applyBorder="1" applyAlignment="1">
      <alignment horizontal="right" vertical="center" indent="2"/>
    </xf>
    <xf numFmtId="3" fontId="17" fillId="0" borderId="25" xfId="0" applyNumberFormat="1" applyFont="1" applyFill="1" applyBorder="1" applyAlignment="1">
      <alignment horizontal="left" vertical="center" wrapText="1" indent="1"/>
    </xf>
    <xf numFmtId="3" fontId="17" fillId="0" borderId="29" xfId="0" applyNumberFormat="1" applyFont="1" applyFill="1" applyBorder="1" applyAlignment="1">
      <alignment horizontal="left" vertical="center" indent="1"/>
    </xf>
    <xf numFmtId="3" fontId="17" fillId="0" borderId="30" xfId="0" applyNumberFormat="1" applyFont="1" applyFill="1" applyBorder="1" applyAlignment="1">
      <alignment horizontal="right" vertical="center" indent="3"/>
    </xf>
    <xf numFmtId="3" fontId="17" fillId="0" borderId="31" xfId="0" applyNumberFormat="1" applyFont="1" applyFill="1" applyBorder="1" applyAlignment="1">
      <alignment horizontal="right" vertical="center" indent="3"/>
    </xf>
    <xf numFmtId="3" fontId="17" fillId="0" borderId="29" xfId="0" applyNumberFormat="1" applyFont="1" applyFill="1" applyBorder="1" applyAlignment="1">
      <alignment horizontal="right" vertical="center" indent="3"/>
    </xf>
    <xf numFmtId="3" fontId="17" fillId="0" borderId="32" xfId="0" applyNumberFormat="1" applyFont="1" applyFill="1" applyBorder="1" applyAlignment="1">
      <alignment horizontal="right" vertical="center" indent="3"/>
    </xf>
    <xf numFmtId="3" fontId="17" fillId="0" borderId="29" xfId="0" applyNumberFormat="1" applyFont="1" applyFill="1" applyBorder="1" applyAlignment="1">
      <alignment horizontal="right" vertical="center" indent="2"/>
    </xf>
    <xf numFmtId="3" fontId="17" fillId="0" borderId="21" xfId="0" applyNumberFormat="1" applyFont="1" applyFill="1" applyBorder="1" applyAlignment="1">
      <alignment horizontal="left" vertical="center" wrapText="1" indent="1"/>
    </xf>
    <xf numFmtId="164" fontId="17" fillId="0" borderId="22" xfId="0" applyNumberFormat="1" applyFont="1" applyFill="1" applyBorder="1" applyAlignment="1">
      <alignment horizontal="right" vertical="center" wrapText="1" indent="3"/>
    </xf>
    <xf numFmtId="164" fontId="17" fillId="0" borderId="23" xfId="0" applyNumberFormat="1" applyFont="1" applyFill="1" applyBorder="1" applyAlignment="1">
      <alignment horizontal="right" vertical="center" wrapText="1" indent="3"/>
    </xf>
    <xf numFmtId="164" fontId="17" fillId="0" borderId="21" xfId="0" applyNumberFormat="1" applyFont="1" applyFill="1" applyBorder="1" applyAlignment="1">
      <alignment horizontal="right" vertical="center" wrapText="1" indent="3"/>
    </xf>
    <xf numFmtId="164" fontId="17" fillId="0" borderId="24" xfId="0" applyNumberFormat="1" applyFont="1" applyFill="1" applyBorder="1" applyAlignment="1">
      <alignment horizontal="right" vertical="center" wrapText="1" indent="3"/>
    </xf>
    <xf numFmtId="164" fontId="17" fillId="0" borderId="21" xfId="0" applyNumberFormat="1" applyFont="1" applyFill="1" applyBorder="1" applyAlignment="1">
      <alignment horizontal="right" vertical="center" wrapText="1" indent="2"/>
    </xf>
    <xf numFmtId="4" fontId="17" fillId="0" borderId="26" xfId="0" applyNumberFormat="1" applyFont="1" applyFill="1" applyBorder="1" applyAlignment="1">
      <alignment horizontal="right" vertical="center" indent="3"/>
    </xf>
    <xf numFmtId="4" fontId="17" fillId="0" borderId="27" xfId="0" applyNumberFormat="1" applyFont="1" applyFill="1" applyBorder="1" applyAlignment="1">
      <alignment horizontal="right" vertical="center" indent="3"/>
    </xf>
    <xf numFmtId="4" fontId="17" fillId="0" borderId="25" xfId="0" applyNumberFormat="1" applyFont="1" applyFill="1" applyBorder="1" applyAlignment="1">
      <alignment horizontal="right" vertical="center" indent="3"/>
    </xf>
    <xf numFmtId="4" fontId="17" fillId="0" borderId="28" xfId="0" applyNumberFormat="1" applyFont="1" applyFill="1" applyBorder="1" applyAlignment="1">
      <alignment horizontal="right" vertical="center" indent="3"/>
    </xf>
    <xf numFmtId="4" fontId="17" fillId="0" borderId="25" xfId="0" applyNumberFormat="1" applyFont="1" applyFill="1" applyBorder="1" applyAlignment="1">
      <alignment horizontal="right" vertical="center" indent="2"/>
    </xf>
    <xf numFmtId="3" fontId="17" fillId="0" borderId="22" xfId="0" applyNumberFormat="1" applyFont="1" applyFill="1" applyBorder="1" applyAlignment="1">
      <alignment horizontal="right" vertical="center" indent="2"/>
    </xf>
    <xf numFmtId="3" fontId="17" fillId="0" borderId="23" xfId="0" applyNumberFormat="1" applyFont="1" applyFill="1" applyBorder="1" applyAlignment="1">
      <alignment horizontal="right" vertical="center" indent="2"/>
    </xf>
    <xf numFmtId="3" fontId="17" fillId="0" borderId="21" xfId="0" applyNumberFormat="1" applyFont="1" applyFill="1" applyBorder="1" applyAlignment="1">
      <alignment horizontal="right" vertical="center" indent="2"/>
    </xf>
    <xf numFmtId="3" fontId="17" fillId="0" borderId="24" xfId="0" applyNumberFormat="1" applyFont="1" applyFill="1" applyBorder="1" applyAlignment="1">
      <alignment horizontal="right" vertical="center" indent="2"/>
    </xf>
    <xf numFmtId="164" fontId="17" fillId="0" borderId="26" xfId="0" applyNumberFormat="1" applyFont="1" applyFill="1" applyBorder="1" applyAlignment="1">
      <alignment horizontal="right" vertical="center" indent="2"/>
    </xf>
    <xf numFmtId="164" fontId="17" fillId="0" borderId="27" xfId="0" applyNumberFormat="1" applyFont="1" applyFill="1" applyBorder="1" applyAlignment="1">
      <alignment horizontal="right" vertical="center" indent="2"/>
    </xf>
    <xf numFmtId="164" fontId="17" fillId="0" borderId="28" xfId="0" applyNumberFormat="1" applyFont="1" applyFill="1" applyBorder="1" applyAlignment="1">
      <alignment horizontal="right" vertical="center" indent="2"/>
    </xf>
    <xf numFmtId="3" fontId="17" fillId="0" borderId="26" xfId="0" applyNumberFormat="1" applyFont="1" applyFill="1" applyBorder="1" applyAlignment="1">
      <alignment horizontal="right" vertical="center" indent="2"/>
    </xf>
    <xf numFmtId="3" fontId="17" fillId="0" borderId="27" xfId="0" applyNumberFormat="1" applyFont="1" applyFill="1" applyBorder="1" applyAlignment="1">
      <alignment horizontal="right" vertical="center" indent="2"/>
    </xf>
    <xf numFmtId="3" fontId="17" fillId="0" borderId="25" xfId="0" applyNumberFormat="1" applyFont="1" applyFill="1" applyBorder="1" applyAlignment="1">
      <alignment horizontal="right" vertical="center" indent="2"/>
    </xf>
    <xf numFmtId="3" fontId="17" fillId="0" borderId="28" xfId="0" applyNumberFormat="1" applyFont="1" applyFill="1" applyBorder="1" applyAlignment="1">
      <alignment horizontal="right" vertical="center" indent="2"/>
    </xf>
    <xf numFmtId="1" fontId="17" fillId="0" borderId="21" xfId="0" applyNumberFormat="1" applyFont="1" applyFill="1" applyBorder="1" applyAlignment="1">
      <alignment horizontal="center" vertical="center" wrapText="1"/>
    </xf>
    <xf numFmtId="3" fontId="17" fillId="0" borderId="23" xfId="0" applyNumberFormat="1" applyFont="1" applyFill="1" applyBorder="1" applyAlignment="1">
      <alignment horizontal="right" vertical="center" wrapText="1" indent="4"/>
    </xf>
    <xf numFmtId="3" fontId="17" fillId="0" borderId="21" xfId="0" applyNumberFormat="1" applyFont="1" applyFill="1" applyBorder="1" applyAlignment="1">
      <alignment horizontal="right" vertical="center" wrapText="1" indent="4"/>
    </xf>
    <xf numFmtId="3" fontId="17" fillId="0" borderId="24" xfId="0" applyNumberFormat="1" applyFont="1" applyFill="1" applyBorder="1" applyAlignment="1">
      <alignment horizontal="right" vertical="center" wrapText="1" indent="4"/>
    </xf>
    <xf numFmtId="3" fontId="17" fillId="0" borderId="21" xfId="0" applyNumberFormat="1" applyFont="1" applyFill="1" applyBorder="1" applyAlignment="1">
      <alignment horizontal="right" vertical="center" wrapText="1" indent="1"/>
    </xf>
    <xf numFmtId="3" fontId="17" fillId="0" borderId="21" xfId="0" applyNumberFormat="1" applyFont="1" applyFill="1" applyBorder="1" applyAlignment="1">
      <alignment vertical="center"/>
    </xf>
    <xf numFmtId="3" fontId="17" fillId="0" borderId="21" xfId="0" applyNumberFormat="1" applyFont="1" applyFill="1" applyBorder="1" applyAlignment="1">
      <alignment horizontal="left" vertical="center"/>
    </xf>
    <xf numFmtId="1" fontId="17" fillId="0" borderId="25" xfId="0" applyNumberFormat="1" applyFont="1" applyFill="1" applyBorder="1" applyAlignment="1">
      <alignment horizontal="center" vertical="center"/>
    </xf>
    <xf numFmtId="3" fontId="17" fillId="0" borderId="27" xfId="0" applyNumberFormat="1" applyFont="1" applyFill="1" applyBorder="1" applyAlignment="1">
      <alignment horizontal="right" vertical="center" indent="4"/>
    </xf>
    <xf numFmtId="3" fontId="17" fillId="0" borderId="25" xfId="0" applyNumberFormat="1" applyFont="1" applyFill="1" applyBorder="1" applyAlignment="1">
      <alignment horizontal="right" vertical="center" indent="4"/>
    </xf>
    <xf numFmtId="3" fontId="17" fillId="0" borderId="28" xfId="0" applyNumberFormat="1" applyFont="1" applyFill="1" applyBorder="1" applyAlignment="1">
      <alignment horizontal="right" vertical="center" indent="4"/>
    </xf>
    <xf numFmtId="3" fontId="17" fillId="0" borderId="25" xfId="0" applyNumberFormat="1" applyFont="1" applyFill="1" applyBorder="1" applyAlignment="1">
      <alignment horizontal="right" vertical="center" indent="1"/>
    </xf>
    <xf numFmtId="3" fontId="17" fillId="0" borderId="25" xfId="0" applyNumberFormat="1" applyFont="1" applyFill="1" applyBorder="1" applyAlignment="1">
      <alignment vertical="center"/>
    </xf>
    <xf numFmtId="3" fontId="17" fillId="0" borderId="25" xfId="0" applyNumberFormat="1" applyFont="1" applyFill="1" applyBorder="1" applyAlignment="1">
      <alignment horizontal="left" vertical="center"/>
    </xf>
    <xf numFmtId="1" fontId="17" fillId="0" borderId="28" xfId="0" applyNumberFormat="1" applyFont="1" applyFill="1" applyBorder="1" applyAlignment="1">
      <alignment horizontal="center" vertical="center"/>
    </xf>
    <xf numFmtId="1" fontId="17" fillId="0" borderId="29" xfId="0" applyNumberFormat="1" applyFont="1" applyFill="1" applyBorder="1" applyAlignment="1">
      <alignment horizontal="center" vertical="center"/>
    </xf>
    <xf numFmtId="3" fontId="17" fillId="0" borderId="31" xfId="0" applyNumberFormat="1" applyFont="1" applyFill="1" applyBorder="1" applyAlignment="1">
      <alignment horizontal="right" vertical="center" indent="4"/>
    </xf>
    <xf numFmtId="3" fontId="17" fillId="0" borderId="29" xfId="0" applyNumberFormat="1" applyFont="1" applyFill="1" applyBorder="1" applyAlignment="1">
      <alignment horizontal="right" vertical="center" indent="4"/>
    </xf>
    <xf numFmtId="3" fontId="17" fillId="0" borderId="32" xfId="0" applyNumberFormat="1" applyFont="1" applyFill="1" applyBorder="1" applyAlignment="1">
      <alignment horizontal="right" vertical="center" indent="4"/>
    </xf>
    <xf numFmtId="3" fontId="17" fillId="0" borderId="31" xfId="0" applyNumberFormat="1" applyFont="1" applyFill="1" applyBorder="1" applyAlignment="1">
      <alignment horizontal="right" vertical="center" indent="1"/>
    </xf>
    <xf numFmtId="3" fontId="17" fillId="0" borderId="29" xfId="0" applyNumberFormat="1" applyFont="1" applyFill="1" applyBorder="1" applyAlignment="1">
      <alignment vertical="center"/>
    </xf>
    <xf numFmtId="3" fontId="17" fillId="0" borderId="29" xfId="0" applyNumberFormat="1" applyFont="1" applyFill="1" applyBorder="1" applyAlignment="1">
      <alignment horizontal="right" vertical="center" indent="1"/>
    </xf>
    <xf numFmtId="0" fontId="11" fillId="0" borderId="25" xfId="0" applyFont="1" applyFill="1" applyBorder="1" applyAlignment="1">
      <alignment horizontal="center" vertical="center"/>
    </xf>
    <xf numFmtId="3" fontId="17" fillId="0" borderId="27" xfId="0" applyNumberFormat="1" applyFont="1" applyFill="1" applyBorder="1" applyAlignment="1">
      <alignment horizontal="center" vertical="center"/>
    </xf>
    <xf numFmtId="165" fontId="17" fillId="0" borderId="28" xfId="0" applyNumberFormat="1" applyFont="1" applyFill="1" applyBorder="1" applyAlignment="1">
      <alignment horizontal="center" vertical="center"/>
    </xf>
    <xf numFmtId="3" fontId="11" fillId="0" borderId="25" xfId="0" applyNumberFormat="1" applyFont="1" applyFill="1" applyBorder="1" applyAlignment="1">
      <alignment horizontal="center" vertical="center"/>
    </xf>
    <xf numFmtId="164" fontId="11" fillId="0" borderId="25"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xf>
    <xf numFmtId="164" fontId="17" fillId="0" borderId="25" xfId="0" applyNumberFormat="1" applyFont="1" applyFill="1" applyBorder="1" applyAlignment="1">
      <alignment horizontal="center" vertical="center"/>
    </xf>
    <xf numFmtId="0" fontId="11" fillId="0" borderId="24" xfId="0" applyFont="1" applyFill="1" applyBorder="1" applyAlignment="1">
      <alignment horizontal="center" vertical="center"/>
    </xf>
    <xf numFmtId="3" fontId="17" fillId="0" borderId="23" xfId="0" applyNumberFormat="1" applyFont="1" applyFill="1" applyBorder="1" applyAlignment="1">
      <alignment horizontal="center" vertical="center"/>
    </xf>
    <xf numFmtId="165" fontId="17" fillId="0" borderId="24" xfId="0" applyNumberFormat="1" applyFont="1" applyFill="1" applyBorder="1" applyAlignment="1">
      <alignment horizontal="center" vertical="center"/>
    </xf>
    <xf numFmtId="3" fontId="11" fillId="0" borderId="21" xfId="0" applyNumberFormat="1" applyFont="1" applyFill="1" applyBorder="1" applyAlignment="1">
      <alignment horizontal="center" vertical="center"/>
    </xf>
    <xf numFmtId="164" fontId="11" fillId="0" borderId="21" xfId="0" applyNumberFormat="1" applyFont="1" applyFill="1" applyBorder="1" applyAlignment="1">
      <alignment horizontal="center" vertical="center"/>
    </xf>
    <xf numFmtId="164" fontId="11" fillId="0" borderId="24" xfId="0" applyNumberFormat="1" applyFont="1" applyFill="1" applyBorder="1" applyAlignment="1">
      <alignment horizontal="center" vertical="center"/>
    </xf>
    <xf numFmtId="164" fontId="17" fillId="0" borderId="21" xfId="0" applyNumberFormat="1" applyFont="1" applyFill="1" applyBorder="1" applyAlignment="1">
      <alignment horizontal="center" vertical="center"/>
    </xf>
    <xf numFmtId="0" fontId="11" fillId="0" borderId="29" xfId="0" applyFont="1" applyFill="1" applyBorder="1" applyAlignment="1">
      <alignment horizontal="center" vertical="center"/>
    </xf>
    <xf numFmtId="165" fontId="17" fillId="0" borderId="32" xfId="0" applyNumberFormat="1" applyFont="1" applyFill="1" applyBorder="1" applyAlignment="1">
      <alignment horizontal="center" vertical="center"/>
    </xf>
    <xf numFmtId="3" fontId="11" fillId="0" borderId="29" xfId="0" applyNumberFormat="1" applyFont="1" applyFill="1" applyBorder="1" applyAlignment="1">
      <alignment horizontal="center" vertical="center"/>
    </xf>
    <xf numFmtId="164" fontId="11" fillId="0" borderId="29" xfId="0" applyNumberFormat="1" applyFont="1" applyFill="1" applyBorder="1" applyAlignment="1">
      <alignment horizontal="center" vertical="center"/>
    </xf>
    <xf numFmtId="164" fontId="11" fillId="0" borderId="32" xfId="0" applyNumberFormat="1" applyFont="1" applyFill="1" applyBorder="1" applyAlignment="1">
      <alignment horizontal="center" vertical="center"/>
    </xf>
    <xf numFmtId="164" fontId="17" fillId="0" borderId="29" xfId="0" applyNumberFormat="1" applyFont="1" applyFill="1" applyBorder="1" applyAlignment="1">
      <alignment horizontal="center" vertical="center"/>
    </xf>
    <xf numFmtId="3" fontId="17" fillId="0" borderId="33" xfId="0" applyNumberFormat="1" applyFont="1" applyFill="1" applyBorder="1" applyAlignment="1">
      <alignment horizontal="left" vertical="center" wrapText="1" indent="1"/>
    </xf>
    <xf numFmtId="9" fontId="17" fillId="0" borderId="33" xfId="0" applyNumberFormat="1" applyFont="1" applyFill="1" applyBorder="1" applyAlignment="1">
      <alignment horizontal="right" vertical="center" wrapText="1" indent="8"/>
    </xf>
    <xf numFmtId="9" fontId="17" fillId="0" borderId="25" xfId="0" applyNumberFormat="1" applyFont="1" applyFill="1" applyBorder="1" applyAlignment="1">
      <alignment horizontal="right" vertical="center" wrapText="1" indent="8"/>
    </xf>
    <xf numFmtId="3" fontId="17" fillId="0" borderId="34" xfId="0" applyNumberFormat="1" applyFont="1" applyFill="1" applyBorder="1" applyAlignment="1">
      <alignment horizontal="left" vertical="center" wrapText="1" indent="1"/>
    </xf>
    <xf numFmtId="164" fontId="8" fillId="0" borderId="34" xfId="0" applyNumberFormat="1" applyFont="1" applyFill="1" applyBorder="1" applyAlignment="1">
      <alignment horizontal="center" vertical="center"/>
    </xf>
    <xf numFmtId="3" fontId="17" fillId="0" borderId="33" xfId="0" applyNumberFormat="1" applyFont="1" applyFill="1" applyBorder="1" applyAlignment="1">
      <alignment horizontal="left" vertical="center" indent="1"/>
    </xf>
    <xf numFmtId="9" fontId="17" fillId="0" borderId="33" xfId="0" applyNumberFormat="1" applyFont="1" applyFill="1" applyBorder="1" applyAlignment="1">
      <alignment horizontal="right" vertical="center" indent="8"/>
    </xf>
    <xf numFmtId="9" fontId="17" fillId="0" borderId="25" xfId="0" applyNumberFormat="1" applyFont="1" applyFill="1" applyBorder="1" applyAlignment="1">
      <alignment horizontal="right" vertical="center" indent="8"/>
    </xf>
    <xf numFmtId="3" fontId="17" fillId="0" borderId="34" xfId="0" applyNumberFormat="1" applyFont="1" applyFill="1" applyBorder="1" applyAlignment="1">
      <alignment horizontal="left" vertical="center" indent="1"/>
    </xf>
    <xf numFmtId="164" fontId="8" fillId="0" borderId="29" xfId="0" applyNumberFormat="1" applyFont="1" applyFill="1" applyBorder="1" applyAlignment="1">
      <alignment horizontal="center" vertical="center"/>
    </xf>
    <xf numFmtId="0" fontId="17" fillId="0" borderId="21" xfId="0" applyFont="1" applyFill="1" applyBorder="1" applyAlignment="1">
      <alignment horizontal="right" vertical="center" indent="2"/>
    </xf>
    <xf numFmtId="3" fontId="17" fillId="0" borderId="21" xfId="0" applyNumberFormat="1" applyFont="1" applyFill="1" applyBorder="1" applyAlignment="1" applyProtection="1">
      <alignment horizontal="left" vertical="center" indent="1"/>
      <protection locked="0"/>
    </xf>
    <xf numFmtId="164" fontId="17" fillId="0" borderId="21" xfId="0" applyNumberFormat="1" applyFont="1" applyFill="1" applyBorder="1" applyAlignment="1">
      <alignment horizontal="right" vertical="center" indent="5"/>
    </xf>
    <xf numFmtId="0" fontId="17" fillId="0" borderId="25" xfId="0" applyFont="1" applyFill="1" applyBorder="1" applyAlignment="1">
      <alignment horizontal="right" vertical="center" indent="2"/>
    </xf>
    <xf numFmtId="164" fontId="17" fillId="0" borderId="25" xfId="0" applyNumberFormat="1" applyFont="1" applyFill="1" applyBorder="1" applyAlignment="1">
      <alignment horizontal="right" vertical="center" indent="5"/>
    </xf>
    <xf numFmtId="0" fontId="32" fillId="0" borderId="25" xfId="0" applyFont="1" applyFill="1" applyBorder="1" applyAlignment="1">
      <alignment horizontal="right" vertical="center" indent="2"/>
    </xf>
    <xf numFmtId="3" fontId="32" fillId="0" borderId="25" xfId="0" applyNumberFormat="1" applyFont="1" applyFill="1" applyBorder="1" applyAlignment="1">
      <alignment horizontal="left" vertical="center" indent="1"/>
    </xf>
    <xf numFmtId="164" fontId="32" fillId="0" borderId="25" xfId="0" applyNumberFormat="1" applyFont="1" applyFill="1" applyBorder="1" applyAlignment="1">
      <alignment horizontal="right" vertical="center" indent="5"/>
    </xf>
    <xf numFmtId="0" fontId="17" fillId="0" borderId="29" xfId="0" applyFont="1" applyFill="1" applyBorder="1" applyAlignment="1">
      <alignment horizontal="right" vertical="center" indent="2"/>
    </xf>
    <xf numFmtId="164" fontId="17" fillId="0" borderId="29" xfId="0" applyNumberFormat="1" applyFont="1" applyFill="1" applyBorder="1" applyAlignment="1">
      <alignment horizontal="right" vertical="center" indent="5"/>
    </xf>
    <xf numFmtId="0" fontId="17" fillId="0" borderId="21" xfId="0" applyFont="1" applyFill="1" applyBorder="1" applyAlignment="1">
      <alignment horizontal="left" vertical="center" indent="1"/>
    </xf>
    <xf numFmtId="165" fontId="17" fillId="0" borderId="21" xfId="0" applyNumberFormat="1" applyFont="1" applyFill="1" applyBorder="1" applyAlignment="1">
      <alignment horizontal="right" vertical="center" indent="8"/>
    </xf>
    <xf numFmtId="0" fontId="17" fillId="0" borderId="25" xfId="0" applyFont="1" applyFill="1" applyBorder="1" applyAlignment="1">
      <alignment horizontal="left" vertical="center" indent="1"/>
    </xf>
    <xf numFmtId="165" fontId="17" fillId="0" borderId="25" xfId="0" applyNumberFormat="1" applyFont="1" applyFill="1" applyBorder="1" applyAlignment="1">
      <alignment horizontal="right" vertical="center" indent="8"/>
    </xf>
    <xf numFmtId="0" fontId="32" fillId="0" borderId="25" xfId="0" applyFont="1" applyFill="1" applyBorder="1" applyAlignment="1">
      <alignment horizontal="left" vertical="center" indent="1"/>
    </xf>
    <xf numFmtId="165" fontId="32" fillId="0" borderId="25" xfId="0" applyNumberFormat="1" applyFont="1" applyFill="1" applyBorder="1" applyAlignment="1">
      <alignment horizontal="right" vertical="center" indent="8"/>
    </xf>
    <xf numFmtId="0" fontId="17" fillId="0" borderId="29" xfId="0" applyFont="1" applyFill="1" applyBorder="1" applyAlignment="1">
      <alignment horizontal="left" vertical="center" indent="1"/>
    </xf>
    <xf numFmtId="165" fontId="17" fillId="0" borderId="29" xfId="0" applyNumberFormat="1" applyFont="1" applyFill="1" applyBorder="1" applyAlignment="1">
      <alignment horizontal="right" vertical="center" indent="8"/>
    </xf>
    <xf numFmtId="1" fontId="17" fillId="0" borderId="35" xfId="0" applyNumberFormat="1" applyFont="1" applyFill="1" applyBorder="1" applyAlignment="1">
      <alignment horizontal="center" vertical="center"/>
    </xf>
    <xf numFmtId="3" fontId="17" fillId="0" borderId="36" xfId="0" applyNumberFormat="1" applyFont="1" applyFill="1" applyBorder="1" applyAlignment="1">
      <alignment horizontal="right" vertical="center" indent="4"/>
    </xf>
    <xf numFmtId="3" fontId="17" fillId="0" borderId="35" xfId="0" applyNumberFormat="1" applyFont="1" applyFill="1" applyBorder="1" applyAlignment="1">
      <alignment horizontal="right" vertical="center" indent="4"/>
    </xf>
    <xf numFmtId="3" fontId="17" fillId="0" borderId="37" xfId="0" applyNumberFormat="1" applyFont="1" applyFill="1" applyBorder="1" applyAlignment="1">
      <alignment horizontal="right" vertical="center" indent="4"/>
    </xf>
    <xf numFmtId="3" fontId="17" fillId="0" borderId="35" xfId="0" applyNumberFormat="1" applyFont="1" applyFill="1" applyBorder="1" applyAlignment="1">
      <alignment horizontal="right" vertical="center" indent="1"/>
    </xf>
    <xf numFmtId="3" fontId="17" fillId="0" borderId="35" xfId="0" applyNumberFormat="1" applyFont="1" applyFill="1" applyBorder="1" applyAlignment="1">
      <alignment vertical="center"/>
    </xf>
    <xf numFmtId="3" fontId="1" fillId="0" borderId="27" xfId="0" applyNumberFormat="1" applyFont="1" applyFill="1" applyBorder="1" applyAlignment="1">
      <alignment horizontal="center" vertical="center"/>
    </xf>
    <xf numFmtId="3" fontId="1" fillId="0" borderId="31" xfId="0" applyNumberFormat="1" applyFont="1" applyFill="1" applyBorder="1" applyAlignment="1">
      <alignment horizontal="center" vertical="center"/>
    </xf>
    <xf numFmtId="3" fontId="1" fillId="0" borderId="21" xfId="0" applyNumberFormat="1" applyFont="1" applyFill="1" applyBorder="1" applyAlignment="1">
      <alignment horizontal="center" vertical="center"/>
    </xf>
    <xf numFmtId="3" fontId="1" fillId="0" borderId="25" xfId="0" applyNumberFormat="1" applyFont="1" applyFill="1" applyBorder="1" applyAlignment="1">
      <alignment horizontal="center" vertical="center"/>
    </xf>
    <xf numFmtId="3" fontId="1" fillId="0" borderId="29" xfId="0" applyNumberFormat="1" applyFont="1" applyFill="1" applyBorder="1" applyAlignment="1">
      <alignment horizontal="center" vertical="center"/>
    </xf>
    <xf numFmtId="3" fontId="1" fillId="0" borderId="0" xfId="0" applyNumberFormat="1" applyFont="1" applyFill="1" applyBorder="1" applyAlignment="1">
      <alignment horizontal="left" vertical="center" indent="1"/>
    </xf>
    <xf numFmtId="0" fontId="17" fillId="0" borderId="0" xfId="1" applyFill="1" applyAlignment="1">
      <alignment horizontal="left" vertical="center" wrapText="1"/>
    </xf>
    <xf numFmtId="3" fontId="17" fillId="3" borderId="0" xfId="0" applyNumberFormat="1" applyFont="1" applyFill="1" applyAlignment="1">
      <alignment vertical="center"/>
    </xf>
    <xf numFmtId="3" fontId="17" fillId="0" borderId="30" xfId="0" applyNumberFormat="1" applyFont="1" applyFill="1" applyBorder="1" applyAlignment="1">
      <alignment horizontal="right" vertical="center" indent="2"/>
    </xf>
    <xf numFmtId="3" fontId="17" fillId="0" borderId="31" xfId="0" applyNumberFormat="1" applyFont="1" applyFill="1" applyBorder="1" applyAlignment="1">
      <alignment horizontal="right" vertical="center" indent="2"/>
    </xf>
    <xf numFmtId="3" fontId="17" fillId="0" borderId="32" xfId="0" applyNumberFormat="1" applyFont="1" applyFill="1" applyBorder="1" applyAlignment="1">
      <alignment horizontal="right" vertical="center" indent="2"/>
    </xf>
    <xf numFmtId="3" fontId="0" fillId="0" borderId="0" xfId="0" applyNumberFormat="1"/>
    <xf numFmtId="3" fontId="16" fillId="0" borderId="0" xfId="0" applyNumberFormat="1" applyFont="1" applyFill="1" applyAlignment="1">
      <alignment horizontal="left" vertical="center" wrapText="1"/>
    </xf>
    <xf numFmtId="0" fontId="23" fillId="0" borderId="0" xfId="0" applyFont="1" applyFill="1" applyAlignment="1">
      <alignment horizontal="left" vertical="center" wrapText="1"/>
    </xf>
    <xf numFmtId="3" fontId="17" fillId="0" borderId="0" xfId="1" quotePrefix="1" applyNumberFormat="1" applyFont="1" applyFill="1" applyAlignment="1">
      <alignment horizontal="left" vertical="top" wrapText="1"/>
    </xf>
    <xf numFmtId="0" fontId="17" fillId="0" borderId="0" xfId="1" applyFont="1" applyFill="1" applyAlignment="1">
      <alignment horizontal="left" vertical="top" wrapText="1"/>
    </xf>
    <xf numFmtId="3" fontId="20" fillId="0" borderId="0" xfId="0" applyNumberFormat="1" applyFont="1" applyFill="1" applyAlignment="1">
      <alignment horizontal="left" wrapText="1"/>
    </xf>
    <xf numFmtId="0" fontId="21" fillId="0" borderId="0" xfId="0" applyFont="1" applyFill="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6"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3" fontId="17" fillId="0" borderId="0" xfId="1" applyNumberFormat="1" applyFont="1" applyFill="1" applyAlignment="1">
      <alignment horizontal="left" vertical="top" wrapText="1" indent="1"/>
    </xf>
    <xf numFmtId="0" fontId="17" fillId="0" borderId="0" xfId="1" applyFont="1" applyAlignment="1">
      <alignment horizontal="left" vertical="top" wrapText="1" indent="1"/>
    </xf>
    <xf numFmtId="0" fontId="10" fillId="0" borderId="9" xfId="0" applyFont="1" applyFill="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3" fontId="17" fillId="0" borderId="0" xfId="1" applyNumberFormat="1" applyFill="1" applyAlignment="1">
      <alignment horizontal="left" vertical="top" wrapText="1" indent="1"/>
    </xf>
    <xf numFmtId="0" fontId="17" fillId="0" borderId="0" xfId="1" applyAlignment="1">
      <alignment horizontal="left" vertical="top" wrapText="1" indent="1"/>
    </xf>
    <xf numFmtId="3" fontId="17" fillId="0" borderId="0" xfId="1" applyNumberFormat="1" applyFont="1" applyFill="1" applyAlignment="1">
      <alignment horizontal="left" vertical="top" wrapText="1"/>
    </xf>
    <xf numFmtId="3" fontId="17" fillId="0" borderId="0" xfId="1" applyNumberFormat="1" applyFill="1" applyBorder="1" applyAlignment="1">
      <alignment horizontal="left" vertical="top" wrapText="1" indent="1"/>
    </xf>
    <xf numFmtId="0" fontId="17" fillId="0" borderId="0" xfId="1" applyBorder="1" applyAlignment="1">
      <alignment horizontal="left" vertical="top" wrapText="1" indent="1"/>
    </xf>
    <xf numFmtId="3" fontId="17" fillId="0" borderId="0" xfId="1" quotePrefix="1" applyNumberFormat="1" applyFill="1" applyAlignment="1">
      <alignment horizontal="left" vertical="top" wrapText="1"/>
    </xf>
    <xf numFmtId="0" fontId="17" fillId="0" borderId="0" xfId="1" applyAlignment="1">
      <alignment horizontal="left" vertical="top" wrapText="1"/>
    </xf>
    <xf numFmtId="0" fontId="17" fillId="0" borderId="0" xfId="1" applyFill="1" applyBorder="1" applyAlignment="1">
      <alignment horizontal="left" vertical="top" wrapText="1" indent="1"/>
    </xf>
    <xf numFmtId="3" fontId="17" fillId="0" borderId="0" xfId="0" quotePrefix="1" applyNumberFormat="1" applyFont="1" applyFill="1" applyAlignment="1">
      <alignment vertical="center"/>
    </xf>
    <xf numFmtId="0" fontId="31" fillId="0" borderId="0" xfId="0" applyFont="1" applyFill="1" applyAlignment="1">
      <alignment vertical="center"/>
    </xf>
    <xf numFmtId="0" fontId="17" fillId="0" borderId="0" xfId="1" applyFill="1" applyAlignment="1">
      <alignment horizontal="left" vertical="center" wrapText="1"/>
    </xf>
    <xf numFmtId="0" fontId="14" fillId="0" borderId="0" xfId="0" quotePrefix="1" applyFont="1" applyFill="1" applyAlignment="1">
      <alignment horizontal="left" vertical="center" wrapText="1"/>
    </xf>
    <xf numFmtId="0" fontId="26" fillId="0" borderId="0" xfId="0" applyFont="1" applyAlignment="1">
      <alignment horizontal="left" vertical="center" wrapText="1"/>
    </xf>
    <xf numFmtId="3" fontId="17" fillId="0" borderId="0" xfId="0" applyNumberFormat="1" applyFont="1" applyAlignment="1">
      <alignment horizontal="left" vertical="top" wrapText="1"/>
    </xf>
    <xf numFmtId="0" fontId="31" fillId="0" borderId="0" xfId="0" applyFont="1" applyAlignment="1">
      <alignment horizontal="left" vertical="top" wrapText="1"/>
    </xf>
    <xf numFmtId="3" fontId="34"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16" fillId="0" borderId="14"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16"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3" fontId="16" fillId="0" borderId="17"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wrapText="1"/>
    </xf>
    <xf numFmtId="3" fontId="17" fillId="0" borderId="0" xfId="0" applyNumberFormat="1" applyFont="1" applyBorder="1" applyAlignment="1">
      <alignment horizontal="left" vertical="top" wrapText="1"/>
    </xf>
    <xf numFmtId="0" fontId="21" fillId="0" borderId="6" xfId="0" applyFont="1" applyBorder="1" applyAlignment="1">
      <alignment horizontal="left" vertical="center" wrapText="1"/>
    </xf>
    <xf numFmtId="0" fontId="0" fillId="0" borderId="6" xfId="0" applyBorder="1" applyAlignment="1">
      <alignment horizontal="left" wrapText="1"/>
    </xf>
    <xf numFmtId="3" fontId="17" fillId="0" borderId="0" xfId="0" applyNumberFormat="1" applyFont="1" applyAlignment="1">
      <alignment vertical="top" wrapText="1"/>
    </xf>
    <xf numFmtId="0" fontId="31" fillId="0" borderId="0" xfId="0" applyFont="1" applyAlignment="1">
      <alignment vertical="top" wrapText="1"/>
    </xf>
    <xf numFmtId="3" fontId="17" fillId="0" borderId="0" xfId="0" applyNumberFormat="1" applyFont="1" applyBorder="1" applyAlignment="1">
      <alignment horizontal="left" vertical="top"/>
    </xf>
    <xf numFmtId="0" fontId="31" fillId="0" borderId="0" xfId="0" applyFont="1" applyAlignment="1">
      <alignment horizontal="left" vertical="top"/>
    </xf>
    <xf numFmtId="0" fontId="32" fillId="0" borderId="0" xfId="1" applyFont="1" applyBorder="1" applyAlignment="1">
      <alignment horizontal="right" vertical="center" indent="1"/>
    </xf>
    <xf numFmtId="0" fontId="16" fillId="0" borderId="5" xfId="0" applyFont="1" applyBorder="1" applyAlignment="1">
      <alignment horizontal="center" vertical="center" wrapText="1"/>
    </xf>
    <xf numFmtId="0" fontId="0" fillId="0" borderId="0" xfId="0" applyAlignment="1">
      <alignment vertical="center" wrapText="1"/>
    </xf>
    <xf numFmtId="3" fontId="16"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3" fontId="27" fillId="0" borderId="10" xfId="0" applyNumberFormat="1" applyFont="1" applyBorder="1" applyAlignment="1">
      <alignment horizontal="center" vertical="center" wrapText="1"/>
    </xf>
    <xf numFmtId="3" fontId="2" fillId="0" borderId="0" xfId="0" applyNumberFormat="1" applyFont="1" applyAlignment="1">
      <alignment vertical="top" wrapText="1"/>
    </xf>
    <xf numFmtId="0" fontId="0"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33" fillId="0" borderId="4" xfId="0" applyFont="1" applyBorder="1" applyAlignment="1">
      <alignment horizontal="center" vertical="center" wrapText="1"/>
    </xf>
    <xf numFmtId="0" fontId="0" fillId="0" borderId="4" xfId="0" applyBorder="1" applyAlignment="1">
      <alignment vertical="center" wrapText="1"/>
    </xf>
    <xf numFmtId="0" fontId="0" fillId="0" borderId="4" xfId="0" applyBorder="1" applyAlignment="1"/>
    <xf numFmtId="3" fontId="17" fillId="0" borderId="0" xfId="0" applyNumberFormat="1" applyFont="1" applyBorder="1" applyAlignment="1">
      <alignment vertical="top" wrapText="1"/>
    </xf>
    <xf numFmtId="0" fontId="21" fillId="0" borderId="0" xfId="0" applyFont="1" applyBorder="1" applyAlignment="1">
      <alignment horizontal="left" vertical="center" wrapText="1"/>
    </xf>
    <xf numFmtId="3" fontId="16" fillId="0" borderId="7"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0" fillId="0" borderId="2" xfId="0" applyBorder="1" applyAlignment="1">
      <alignment horizontal="center" vertical="center" wrapText="1"/>
    </xf>
    <xf numFmtId="3" fontId="16" fillId="0" borderId="14" xfId="0" applyNumberFormat="1"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34" fillId="3" borderId="6" xfId="0" applyNumberFormat="1" applyFont="1" applyFill="1" applyBorder="1" applyAlignment="1">
      <alignment horizontal="left" vertical="center" wrapText="1"/>
    </xf>
    <xf numFmtId="0" fontId="35" fillId="0" borderId="6" xfId="0" applyFont="1" applyBorder="1" applyAlignment="1">
      <alignment horizontal="left" vertical="center" wrapText="1"/>
    </xf>
    <xf numFmtId="0" fontId="17" fillId="0" borderId="0" xfId="0" applyFont="1" applyBorder="1" applyAlignment="1">
      <alignment horizontal="left" vertical="top" wrapText="1"/>
    </xf>
    <xf numFmtId="0" fontId="27" fillId="0" borderId="19" xfId="0" applyFont="1" applyBorder="1" applyAlignment="1">
      <alignment horizontal="center" vertical="center"/>
    </xf>
    <xf numFmtId="0" fontId="0" fillId="0" borderId="20" xfId="0" applyBorder="1" applyAlignment="1">
      <alignment horizontal="center" vertical="center"/>
    </xf>
    <xf numFmtId="0" fontId="27" fillId="0" borderId="20" xfId="0" applyFont="1" applyBorder="1" applyAlignment="1">
      <alignment horizontal="center" vertical="center"/>
    </xf>
    <xf numFmtId="0" fontId="0" fillId="0" borderId="1" xfId="0" applyBorder="1" applyAlignment="1">
      <alignment horizontal="center" vertical="center"/>
    </xf>
    <xf numFmtId="0" fontId="27"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7" fillId="0" borderId="4" xfId="0" applyFont="1" applyBorder="1" applyAlignment="1">
      <alignment horizontal="center" vertical="center"/>
    </xf>
    <xf numFmtId="3" fontId="20" fillId="0" borderId="6" xfId="0" applyNumberFormat="1" applyFont="1" applyBorder="1" applyAlignment="1">
      <alignment horizontal="left" vertical="center" wrapText="1"/>
    </xf>
    <xf numFmtId="0" fontId="0" fillId="0" borderId="0" xfId="0" applyAlignment="1">
      <alignment horizontal="left" vertical="top" wrapText="1"/>
    </xf>
    <xf numFmtId="3" fontId="7" fillId="0" borderId="0" xfId="0" applyNumberFormat="1" applyFont="1" applyAlignment="1">
      <alignment horizontal="left" vertical="top" wrapText="1"/>
    </xf>
    <xf numFmtId="3" fontId="34" fillId="0" borderId="6" xfId="0" applyNumberFormat="1" applyFont="1" applyFill="1" applyBorder="1" applyAlignment="1">
      <alignment horizontal="left" vertical="center" wrapText="1"/>
    </xf>
    <xf numFmtId="0" fontId="36" fillId="0" borderId="6" xfId="0" applyFont="1" applyFill="1" applyBorder="1" applyAlignment="1">
      <alignment horizontal="left" vertical="center" wrapText="1"/>
    </xf>
    <xf numFmtId="0" fontId="17" fillId="3" borderId="0" xfId="0" applyFont="1" applyFill="1" applyBorder="1" applyAlignment="1">
      <alignment horizontal="left" vertical="top" wrapText="1"/>
    </xf>
    <xf numFmtId="0" fontId="7" fillId="3" borderId="0" xfId="0" applyFont="1" applyFill="1" applyAlignment="1">
      <alignment vertical="top" wrapText="1"/>
    </xf>
    <xf numFmtId="0" fontId="12" fillId="0" borderId="0" xfId="0" applyFont="1" applyAlignment="1">
      <alignment vertical="top" wrapText="1"/>
    </xf>
    <xf numFmtId="0" fontId="31" fillId="0" borderId="6" xfId="0" applyFont="1" applyBorder="1" applyAlignment="1">
      <alignment horizontal="left" vertical="center" wrapText="1"/>
    </xf>
    <xf numFmtId="0" fontId="4" fillId="3" borderId="0" xfId="0" applyFont="1" applyFill="1" applyAlignment="1">
      <alignment vertical="top" wrapText="1"/>
    </xf>
    <xf numFmtId="3" fontId="20" fillId="0" borderId="0" xfId="0" applyNumberFormat="1" applyFont="1" applyAlignment="1">
      <alignment horizontal="left" vertical="center" wrapText="1"/>
    </xf>
    <xf numFmtId="0" fontId="36" fillId="0" borderId="0" xfId="0" applyFont="1" applyAlignment="1">
      <alignment horizontal="left" vertical="center" wrapText="1"/>
    </xf>
    <xf numFmtId="3" fontId="1" fillId="0" borderId="0" xfId="0" applyNumberFormat="1" applyFont="1" applyAlignment="1">
      <alignment vertical="top" wrapText="1"/>
    </xf>
    <xf numFmtId="0" fontId="0" fillId="0" borderId="0" xfId="0" applyFont="1" applyAlignment="1">
      <alignment wrapText="1"/>
    </xf>
    <xf numFmtId="0" fontId="1" fillId="0" borderId="0" xfId="0" applyFont="1" applyAlignment="1">
      <alignment horizontal="left" vertical="top"/>
    </xf>
    <xf numFmtId="0" fontId="0" fillId="0" borderId="0" xfId="0" applyAlignment="1">
      <alignment horizontal="left" vertical="top"/>
    </xf>
    <xf numFmtId="3" fontId="20" fillId="0" borderId="0" xfId="0" applyNumberFormat="1" applyFont="1" applyFill="1" applyAlignment="1">
      <alignment horizontal="left" vertical="center" wrapText="1"/>
    </xf>
    <xf numFmtId="0" fontId="36" fillId="0" borderId="0" xfId="0" applyFont="1" applyFill="1" applyAlignment="1">
      <alignment horizontal="left" vertical="center" wrapText="1"/>
    </xf>
    <xf numFmtId="0" fontId="7" fillId="0" borderId="0" xfId="0" applyFont="1" applyAlignment="1">
      <alignment vertical="top" wrapText="1"/>
    </xf>
    <xf numFmtId="3" fontId="20" fillId="3" borderId="0" xfId="0" applyNumberFormat="1" applyFont="1" applyFill="1" applyAlignment="1">
      <alignment horizontal="left" vertical="center" wrapText="1"/>
    </xf>
    <xf numFmtId="0" fontId="36" fillId="3" borderId="0" xfId="0" applyFont="1" applyFill="1" applyAlignment="1">
      <alignment horizontal="left" vertical="center" wrapText="1"/>
    </xf>
    <xf numFmtId="0" fontId="9" fillId="0" borderId="0" xfId="0" applyFont="1" applyAlignment="1">
      <alignment horizontal="left" vertical="top" wrapText="1"/>
    </xf>
    <xf numFmtId="3" fontId="11" fillId="0" borderId="23" xfId="0" applyNumberFormat="1" applyFont="1" applyFill="1" applyBorder="1" applyAlignment="1">
      <alignment horizontal="right" vertical="center" indent="2"/>
    </xf>
    <xf numFmtId="3" fontId="11" fillId="0" borderId="27" xfId="0" applyNumberFormat="1" applyFont="1" applyFill="1" applyBorder="1" applyAlignment="1">
      <alignment horizontal="right" vertical="center" indent="2"/>
    </xf>
    <xf numFmtId="3" fontId="1" fillId="0" borderId="31" xfId="0" applyNumberFormat="1" applyFont="1" applyFill="1" applyBorder="1" applyAlignment="1">
      <alignment horizontal="right" vertical="center" indent="2"/>
    </xf>
  </cellXfs>
  <cellStyles count="11">
    <cellStyle name="Hyperlink" xfId="1" builtinId="8" customBuiltin="1"/>
    <cellStyle name="Normal" xfId="0" builtinId="0"/>
    <cellStyle name="Normal 2" xfId="2"/>
    <cellStyle name="Normal 3" xfId="3"/>
    <cellStyle name="Normal 54" xfId="4"/>
    <cellStyle name="Normal_CONSTANT" xfId="10"/>
    <cellStyle name="ss15" xfId="5"/>
    <cellStyle name="ss16" xfId="6"/>
    <cellStyle name="ss17" xfId="7"/>
    <cellStyle name="ss22" xfId="8"/>
    <cellStyle name="ss2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'Quadro 1.3'!$F$5:$G$5</c:f>
              <c:strCache>
                <c:ptCount val="1"/>
                <c:pt idx="0">
                  <c:v>Série nova</c:v>
                </c:pt>
              </c:strCache>
            </c:strRef>
          </c:tx>
          <c:spPr>
            <a:ln w="19050">
              <a:solidFill>
                <a:schemeClr val="accent1">
                  <a:lumMod val="75000"/>
                </a:schemeClr>
              </a:solidFill>
            </a:ln>
          </c:spPr>
          <c:marker>
            <c:symbol val="none"/>
          </c:marker>
          <c:cat>
            <c:numRef>
              <c:f>'Quadro 1.3'!$B$6:$B$25</c:f>
              <c:numCache>
                <c:formatCode>0</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'Quadro 1.3'!$F$6:$F$25</c:f>
              <c:numCache>
                <c:formatCode>#,##0</c:formatCode>
                <c:ptCount val="20"/>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numCache>
            </c:numRef>
          </c:val>
          <c:smooth val="0"/>
          <c:extLst xmlns:c16r2="http://schemas.microsoft.com/office/drawing/2015/06/chart">
            <c:ext xmlns:c16="http://schemas.microsoft.com/office/drawing/2014/chart" uri="{C3380CC4-5D6E-409C-BE32-E72D297353CC}">
              <c16:uniqueId val="{00000000-2F9F-4040-B9B9-CE978833EB6D}"/>
            </c:ext>
          </c:extLst>
        </c:ser>
        <c:dLbls>
          <c:showLegendKey val="0"/>
          <c:showVal val="0"/>
          <c:showCatName val="0"/>
          <c:showSerName val="0"/>
          <c:showPercent val="0"/>
          <c:showBubbleSize val="0"/>
        </c:dLbls>
        <c:marker val="1"/>
        <c:smooth val="0"/>
        <c:axId val="220489216"/>
        <c:axId val="219775552"/>
      </c:lineChart>
      <c:catAx>
        <c:axId val="220489216"/>
        <c:scaling>
          <c:orientation val="minMax"/>
        </c:scaling>
        <c:delete val="0"/>
        <c:axPos val="b"/>
        <c:numFmt formatCode="0" sourceLinked="1"/>
        <c:majorTickMark val="none"/>
        <c:minorTickMark val="none"/>
        <c:tickLblPos val="nextTo"/>
        <c:txPr>
          <a:bodyPr rot="-2700000" vert="horz"/>
          <a:lstStyle/>
          <a:p>
            <a:pPr>
              <a:defRPr/>
            </a:pPr>
            <a:endParaRPr lang="pt-PT"/>
          </a:p>
        </c:txPr>
        <c:crossAx val="219775552"/>
        <c:crosses val="autoZero"/>
        <c:auto val="1"/>
        <c:lblAlgn val="ctr"/>
        <c:lblOffset val="100"/>
        <c:noMultiLvlLbl val="0"/>
      </c:catAx>
      <c:valAx>
        <c:axId val="219775552"/>
        <c:scaling>
          <c:orientation val="minMax"/>
          <c:min val="20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0489216"/>
        <c:crosses val="autoZero"/>
        <c:crossBetween val="between"/>
        <c:majorUnit val="20000"/>
      </c:valAx>
      <c:spPr>
        <a:noFill/>
        <a:ln w="25400">
          <a:noFill/>
        </a:ln>
      </c:spPr>
    </c:plotArea>
    <c:plotVisOnly val="1"/>
    <c:dispBlanksAs val="gap"/>
    <c:showDLblsOverMax val="0"/>
  </c:chart>
  <c:spPr>
    <a:solidFill>
      <a:schemeClr val="bg1"/>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'Quadro 1.4'!$E$3:$F$3</c:f>
              <c:strCache>
                <c:ptCount val="1"/>
                <c:pt idx="0">
                  <c:v>Europa</c:v>
                </c:pt>
              </c:strCache>
            </c:strRef>
          </c:tx>
          <c:spPr>
            <a:solidFill>
              <a:schemeClr val="accent1">
                <a:lumMod val="75000"/>
              </a:schemeClr>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1.4'!$E$5:$E$11</c:f>
              <c:numCache>
                <c:formatCode>#,##0</c:formatCode>
                <c:ptCount val="7"/>
                <c:pt idx="0">
                  <c:v>1089715</c:v>
                </c:pt>
                <c:pt idx="1">
                  <c:v>1184057</c:v>
                </c:pt>
                <c:pt idx="2">
                  <c:v>1297016</c:v>
                </c:pt>
                <c:pt idx="3">
                  <c:v>1100491</c:v>
                </c:pt>
                <c:pt idx="4">
                  <c:v>1336976</c:v>
                </c:pt>
                <c:pt idx="5">
                  <c:v>1391068</c:v>
                </c:pt>
                <c:pt idx="6">
                  <c:v>1493128</c:v>
                </c:pt>
              </c:numCache>
            </c:numRef>
          </c:val>
          <c:extLst xmlns:c16r2="http://schemas.microsoft.com/office/drawing/2015/06/chart">
            <c:ext xmlns:c16="http://schemas.microsoft.com/office/drawing/2014/chart" uri="{C3380CC4-5D6E-409C-BE32-E72D297353CC}">
              <c16:uniqueId val="{00000000-6522-46C6-88A8-28CEE89D5DCC}"/>
            </c:ext>
          </c:extLst>
        </c:ser>
        <c:ser>
          <c:idx val="0"/>
          <c:order val="1"/>
          <c:tx>
            <c:strRef>
              <c:f>'Quadro 1.4'!$G$3:$H$3</c:f>
              <c:strCache>
                <c:ptCount val="1"/>
                <c:pt idx="0">
                  <c:v>América</c:v>
                </c:pt>
              </c:strCache>
            </c:strRef>
          </c:tx>
          <c:spPr>
            <a:solidFill>
              <a:schemeClr val="accent3">
                <a:lumMod val="75000"/>
              </a:schemeClr>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1.4'!$G$5:$G$11</c:f>
              <c:numCache>
                <c:formatCode>#,##0</c:formatCode>
                <c:ptCount val="7"/>
                <c:pt idx="0">
                  <c:v>730429</c:v>
                </c:pt>
                <c:pt idx="1">
                  <c:v>685649</c:v>
                </c:pt>
                <c:pt idx="2">
                  <c:v>644901</c:v>
                </c:pt>
                <c:pt idx="3">
                  <c:v>583816</c:v>
                </c:pt>
                <c:pt idx="4">
                  <c:v>537339</c:v>
                </c:pt>
                <c:pt idx="5">
                  <c:v>990048</c:v>
                </c:pt>
                <c:pt idx="6">
                  <c:v>1051484</c:v>
                </c:pt>
              </c:numCache>
            </c:numRef>
          </c:val>
          <c:extLst xmlns:c16r2="http://schemas.microsoft.com/office/drawing/2015/06/chart">
            <c:ext xmlns:c16="http://schemas.microsoft.com/office/drawing/2014/chart" uri="{C3380CC4-5D6E-409C-BE32-E72D297353CC}">
              <c16:uniqueId val="{00000001-6522-46C6-88A8-28CEE89D5DCC}"/>
            </c:ext>
          </c:extLst>
        </c:ser>
        <c:ser>
          <c:idx val="1"/>
          <c:order val="2"/>
          <c:tx>
            <c:strRef>
              <c:f>'Quadro 1.4'!$I$3:$J$3</c:f>
              <c:strCache>
                <c:ptCount val="1"/>
                <c:pt idx="0">
                  <c:v>Outros</c:v>
                </c:pt>
              </c:strCache>
            </c:strRef>
          </c:tx>
          <c:spPr>
            <a:solidFill>
              <a:srgbClr val="C00000"/>
            </a:solidFill>
          </c:spPr>
          <c:invertIfNegative val="0"/>
          <c:cat>
            <c:numRef>
              <c:f>'Quadro 1.4'!$B$5:$B$11</c:f>
              <c:numCache>
                <c:formatCode>General</c:formatCode>
                <c:ptCount val="7"/>
                <c:pt idx="0">
                  <c:v>1990</c:v>
                </c:pt>
                <c:pt idx="1">
                  <c:v>1995</c:v>
                </c:pt>
                <c:pt idx="2">
                  <c:v>2000</c:v>
                </c:pt>
                <c:pt idx="3">
                  <c:v>2005</c:v>
                </c:pt>
                <c:pt idx="4">
                  <c:v>2010</c:v>
                </c:pt>
                <c:pt idx="5">
                  <c:v>2015</c:v>
                </c:pt>
                <c:pt idx="6">
                  <c:v>2019</c:v>
                </c:pt>
              </c:numCache>
            </c:numRef>
          </c:cat>
          <c:val>
            <c:numRef>
              <c:f>'Quadro 1.4'!$I$5:$I$11</c:f>
              <c:numCache>
                <c:formatCode>#,##0</c:formatCode>
                <c:ptCount val="7"/>
                <c:pt idx="0">
                  <c:v>53313</c:v>
                </c:pt>
                <c:pt idx="1">
                  <c:v>52614</c:v>
                </c:pt>
                <c:pt idx="2">
                  <c:v>53469</c:v>
                </c:pt>
                <c:pt idx="3">
                  <c:v>60434</c:v>
                </c:pt>
                <c:pt idx="4">
                  <c:v>76077</c:v>
                </c:pt>
                <c:pt idx="5">
                  <c:v>80354</c:v>
                </c:pt>
                <c:pt idx="6">
                  <c:v>86947</c:v>
                </c:pt>
              </c:numCache>
            </c:numRef>
          </c:val>
          <c:extLst xmlns:c16r2="http://schemas.microsoft.com/office/drawing/2015/06/chart">
            <c:ext xmlns:c16="http://schemas.microsoft.com/office/drawing/2014/chart" uri="{C3380CC4-5D6E-409C-BE32-E72D297353CC}">
              <c16:uniqueId val="{00000002-6522-46C6-88A8-28CEE89D5DCC}"/>
            </c:ext>
          </c:extLst>
        </c:ser>
        <c:dLbls>
          <c:showLegendKey val="0"/>
          <c:showVal val="0"/>
          <c:showCatName val="0"/>
          <c:showSerName val="0"/>
          <c:showPercent val="0"/>
          <c:showBubbleSize val="0"/>
        </c:dLbls>
        <c:gapWidth val="50"/>
        <c:overlap val="100"/>
        <c:axId val="221053440"/>
        <c:axId val="219777856"/>
      </c:barChart>
      <c:catAx>
        <c:axId val="221053440"/>
        <c:scaling>
          <c:orientation val="minMax"/>
        </c:scaling>
        <c:delete val="0"/>
        <c:axPos val="b"/>
        <c:numFmt formatCode="General" sourceLinked="1"/>
        <c:majorTickMark val="none"/>
        <c:minorTickMark val="none"/>
        <c:tickLblPos val="nextTo"/>
        <c:crossAx val="219777856"/>
        <c:crosses val="autoZero"/>
        <c:auto val="1"/>
        <c:lblAlgn val="ctr"/>
        <c:lblOffset val="100"/>
        <c:noMultiLvlLbl val="0"/>
      </c:catAx>
      <c:valAx>
        <c:axId val="2197778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5344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1.5'!$B$9</c:f>
              <c:strCache>
                <c:ptCount val="1"/>
                <c:pt idx="0">
                  <c:v>15 a 24 anos</c:v>
                </c:pt>
              </c:strCache>
            </c:strRef>
          </c:tx>
          <c:spPr>
            <a:solidFill>
              <a:schemeClr val="accent1">
                <a:lumMod val="60000"/>
                <a:lumOff val="40000"/>
              </a:schemeClr>
            </a:solidFill>
          </c:spPr>
          <c:invertIfNegative val="0"/>
          <c:dPt>
            <c:idx val="5"/>
            <c:invertIfNegative val="0"/>
            <c:bubble3D val="0"/>
            <c:extLst xmlns:c16r2="http://schemas.microsoft.com/office/drawing/2015/06/chart">
              <c:ext xmlns:c16="http://schemas.microsoft.com/office/drawing/2014/chart" uri="{C3380CC4-5D6E-409C-BE32-E72D297353CC}">
                <c16:uniqueId val="{00000000-141E-45B1-A3FF-D2AB98A1CDF4}"/>
              </c:ext>
            </c:extLst>
          </c:dPt>
          <c:cat>
            <c:strRef>
              <c:f>'Quadro 1.5'!$C$3:$D$3</c:f>
              <c:strCache>
                <c:ptCount val="2"/>
                <c:pt idx="0">
                  <c:v>2000/01</c:v>
                </c:pt>
                <c:pt idx="1">
                  <c:v>2010/11</c:v>
                </c:pt>
              </c:strCache>
            </c:strRef>
          </c:cat>
          <c:val>
            <c:numRef>
              <c:f>'Quadro 1.5'!$C$9:$D$9</c:f>
              <c:numCache>
                <c:formatCode>0%</c:formatCode>
                <c:ptCount val="2"/>
                <c:pt idx="0">
                  <c:v>6.5255358266501307E-2</c:v>
                </c:pt>
                <c:pt idx="1">
                  <c:v>5.4640643639985623E-2</c:v>
                </c:pt>
              </c:numCache>
            </c:numRef>
          </c:val>
          <c:extLst xmlns:c16r2="http://schemas.microsoft.com/office/drawing/2015/06/chart">
            <c:ext xmlns:c16="http://schemas.microsoft.com/office/drawing/2014/chart" uri="{C3380CC4-5D6E-409C-BE32-E72D297353CC}">
              <c16:uniqueId val="{00000001-141E-45B1-A3FF-D2AB98A1CDF4}"/>
            </c:ext>
          </c:extLst>
        </c:ser>
        <c:ser>
          <c:idx val="1"/>
          <c:order val="1"/>
          <c:tx>
            <c:strRef>
              <c:f>'Quadro 1.5'!$B$10</c:f>
              <c:strCache>
                <c:ptCount val="1"/>
                <c:pt idx="0">
                  <c:v>25 a 64 anos</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1.5'!$C$10:$D$10</c:f>
              <c:numCache>
                <c:formatCode>0%</c:formatCode>
                <c:ptCount val="2"/>
                <c:pt idx="0">
                  <c:v>0.83989354484708978</c:v>
                </c:pt>
                <c:pt idx="1">
                  <c:v>0.77704874722887252</c:v>
                </c:pt>
              </c:numCache>
            </c:numRef>
          </c:val>
          <c:extLst xmlns:c16r2="http://schemas.microsoft.com/office/drawing/2015/06/chart">
            <c:ext xmlns:c16="http://schemas.microsoft.com/office/drawing/2014/chart" uri="{C3380CC4-5D6E-409C-BE32-E72D297353CC}">
              <c16:uniqueId val="{00000002-141E-45B1-A3FF-D2AB98A1CDF4}"/>
            </c:ext>
          </c:extLst>
        </c:ser>
        <c:ser>
          <c:idx val="2"/>
          <c:order val="2"/>
          <c:tx>
            <c:strRef>
              <c:f>'Quadro 1.5'!$B$11</c:f>
              <c:strCache>
                <c:ptCount val="1"/>
                <c:pt idx="0">
                  <c:v>65 e mais anos</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1.5'!$C$11:$D$11</c:f>
              <c:numCache>
                <c:formatCode>0%</c:formatCode>
                <c:ptCount val="2"/>
                <c:pt idx="0">
                  <c:v>9.4851096886408956E-2</c:v>
                </c:pt>
                <c:pt idx="1">
                  <c:v>0.16831060913114182</c:v>
                </c:pt>
              </c:numCache>
            </c:numRef>
          </c:val>
          <c:extLst xmlns:c16r2="http://schemas.microsoft.com/office/drawing/2015/06/chart">
            <c:ext xmlns:c16="http://schemas.microsoft.com/office/drawing/2014/chart" uri="{C3380CC4-5D6E-409C-BE32-E72D297353CC}">
              <c16:uniqueId val="{00000003-141E-45B1-A3FF-D2AB98A1CDF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56512"/>
        <c:axId val="219780736"/>
      </c:barChart>
      <c:catAx>
        <c:axId val="221056512"/>
        <c:scaling>
          <c:orientation val="minMax"/>
        </c:scaling>
        <c:delete val="0"/>
        <c:axPos val="b"/>
        <c:numFmt formatCode="General" sourceLinked="1"/>
        <c:majorTickMark val="none"/>
        <c:minorTickMark val="none"/>
        <c:tickLblPos val="nextTo"/>
        <c:crossAx val="219780736"/>
        <c:crosses val="autoZero"/>
        <c:auto val="1"/>
        <c:lblAlgn val="ctr"/>
        <c:lblOffset val="100"/>
        <c:noMultiLvlLbl val="0"/>
      </c:catAx>
      <c:valAx>
        <c:axId val="219780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56512"/>
        <c:crosses val="autoZero"/>
        <c:crossBetween val="between"/>
      </c:valAx>
      <c:spPr>
        <a:noFill/>
        <a:ln w="25400">
          <a:noFill/>
        </a:ln>
      </c:spPr>
    </c:plotArea>
    <c:legend>
      <c:legendPos val="r"/>
      <c:layout/>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'Quadro 1.5'!$B$23</c:f>
              <c:strCache>
                <c:ptCount val="1"/>
                <c:pt idx="0">
                  <c:v>Básico [ISCED 0/1/2]</c:v>
                </c:pt>
              </c:strCache>
            </c:strRef>
          </c:tx>
          <c:spPr>
            <a:solidFill>
              <a:schemeClr val="accent1">
                <a:lumMod val="60000"/>
                <a:lumOff val="40000"/>
              </a:schemeClr>
            </a:solidFill>
          </c:spPr>
          <c:invertIfNegative val="0"/>
          <c:dPt>
            <c:idx val="5"/>
            <c:invertIfNegative val="0"/>
            <c:bubble3D val="0"/>
            <c:extLst xmlns:c16r2="http://schemas.microsoft.com/office/drawing/2015/06/chart">
              <c:ext xmlns:c16="http://schemas.microsoft.com/office/drawing/2014/chart" uri="{C3380CC4-5D6E-409C-BE32-E72D297353CC}">
                <c16:uniqueId val="{00000000-7820-47E5-A47B-6898C3C33F04}"/>
              </c:ext>
            </c:extLst>
          </c:dPt>
          <c:cat>
            <c:strRef>
              <c:f>'Quadro 1.5'!$C$3:$D$3</c:f>
              <c:strCache>
                <c:ptCount val="2"/>
                <c:pt idx="0">
                  <c:v>2000/01</c:v>
                </c:pt>
                <c:pt idx="1">
                  <c:v>2010/11</c:v>
                </c:pt>
              </c:strCache>
            </c:strRef>
          </c:cat>
          <c:val>
            <c:numRef>
              <c:f>'Quadro 1.5'!$C$23:$D$23</c:f>
              <c:numCache>
                <c:formatCode>0%</c:formatCode>
                <c:ptCount val="2"/>
                <c:pt idx="0">
                  <c:v>0.7</c:v>
                </c:pt>
                <c:pt idx="1">
                  <c:v>0.61873123220655435</c:v>
                </c:pt>
              </c:numCache>
            </c:numRef>
          </c:val>
          <c:extLst xmlns:c16r2="http://schemas.microsoft.com/office/drawing/2015/06/chart">
            <c:ext xmlns:c16="http://schemas.microsoft.com/office/drawing/2014/chart" uri="{C3380CC4-5D6E-409C-BE32-E72D297353CC}">
              <c16:uniqueId val="{00000001-7820-47E5-A47B-6898C3C33F04}"/>
            </c:ext>
          </c:extLst>
        </c:ser>
        <c:ser>
          <c:idx val="1"/>
          <c:order val="1"/>
          <c:tx>
            <c:strRef>
              <c:f>'Quadro 1.5'!$B$24</c:f>
              <c:strCache>
                <c:ptCount val="1"/>
                <c:pt idx="0">
                  <c:v>Secundário [ISCED 3/4]</c:v>
                </c:pt>
              </c:strCache>
            </c:strRef>
          </c:tx>
          <c:spPr>
            <a:solidFill>
              <a:schemeClr val="accent1">
                <a:lumMod val="75000"/>
              </a:schemeClr>
            </a:solidFill>
          </c:spPr>
          <c:invertIfNegative val="0"/>
          <c:cat>
            <c:strRef>
              <c:f>'Quadro 1.5'!$C$3:$D$3</c:f>
              <c:strCache>
                <c:ptCount val="2"/>
                <c:pt idx="0">
                  <c:v>2000/01</c:v>
                </c:pt>
                <c:pt idx="1">
                  <c:v>2010/11</c:v>
                </c:pt>
              </c:strCache>
            </c:strRef>
          </c:cat>
          <c:val>
            <c:numRef>
              <c:f>'Quadro 1.5'!$C$24:$D$24</c:f>
              <c:numCache>
                <c:formatCode>0%</c:formatCode>
                <c:ptCount val="2"/>
                <c:pt idx="0">
                  <c:v>0.24185652334628596</c:v>
                </c:pt>
                <c:pt idx="1">
                  <c:v>0.26900609106532397</c:v>
                </c:pt>
              </c:numCache>
            </c:numRef>
          </c:val>
          <c:extLst xmlns:c16r2="http://schemas.microsoft.com/office/drawing/2015/06/chart">
            <c:ext xmlns:c16="http://schemas.microsoft.com/office/drawing/2014/chart" uri="{C3380CC4-5D6E-409C-BE32-E72D297353CC}">
              <c16:uniqueId val="{00000002-7820-47E5-A47B-6898C3C33F04}"/>
            </c:ext>
          </c:extLst>
        </c:ser>
        <c:ser>
          <c:idx val="2"/>
          <c:order val="2"/>
          <c:tx>
            <c:strRef>
              <c:f>'Quadro 1.5'!$B$25</c:f>
              <c:strCache>
                <c:ptCount val="1"/>
                <c:pt idx="0">
                  <c:v>Superior [ISCED 5/6]</c:v>
                </c:pt>
              </c:strCache>
            </c:strRef>
          </c:tx>
          <c:spPr>
            <a:solidFill>
              <a:schemeClr val="tx2">
                <a:lumMod val="50000"/>
              </a:schemeClr>
            </a:solidFill>
          </c:spPr>
          <c:invertIfNegative val="0"/>
          <c:cat>
            <c:strRef>
              <c:f>'Quadro 1.5'!$C$3:$D$3</c:f>
              <c:strCache>
                <c:ptCount val="2"/>
                <c:pt idx="0">
                  <c:v>2000/01</c:v>
                </c:pt>
                <c:pt idx="1">
                  <c:v>2010/11</c:v>
                </c:pt>
              </c:strCache>
            </c:strRef>
          </c:cat>
          <c:val>
            <c:numRef>
              <c:f>'Quadro 1.5'!$C$25:$D$25</c:f>
              <c:numCache>
                <c:formatCode>0%</c:formatCode>
                <c:ptCount val="2"/>
                <c:pt idx="0">
                  <c:v>6.3828235199621011E-2</c:v>
                </c:pt>
                <c:pt idx="1">
                  <c:v>0.11226267672812172</c:v>
                </c:pt>
              </c:numCache>
            </c:numRef>
          </c:val>
          <c:extLst xmlns:c16r2="http://schemas.microsoft.com/office/drawing/2015/06/chart">
            <c:ext xmlns:c16="http://schemas.microsoft.com/office/drawing/2014/chart" uri="{C3380CC4-5D6E-409C-BE32-E72D297353CC}">
              <c16:uniqueId val="{00000003-7820-47E5-A47B-6898C3C33F04}"/>
            </c:ext>
          </c:extLst>
        </c:ser>
        <c:dLbls>
          <c:showLegendKey val="0"/>
          <c:showVal val="0"/>
          <c:showCatName val="0"/>
          <c:showSerName val="0"/>
          <c:showPercent val="0"/>
          <c:showBubbleSize val="0"/>
        </c:dLbls>
        <c:gapWidth val="100"/>
        <c:overlap val="100"/>
        <c:serLines>
          <c:spPr>
            <a:ln>
              <a:solidFill>
                <a:schemeClr val="accent1">
                  <a:lumMod val="75000"/>
                </a:schemeClr>
              </a:solidFill>
            </a:ln>
          </c:spPr>
        </c:serLines>
        <c:axId val="221016064"/>
        <c:axId val="221160000"/>
      </c:barChart>
      <c:catAx>
        <c:axId val="221016064"/>
        <c:scaling>
          <c:orientation val="minMax"/>
        </c:scaling>
        <c:delete val="0"/>
        <c:axPos val="b"/>
        <c:numFmt formatCode="General" sourceLinked="1"/>
        <c:majorTickMark val="none"/>
        <c:minorTickMark val="none"/>
        <c:tickLblPos val="nextTo"/>
        <c:crossAx val="221160000"/>
        <c:crosses val="autoZero"/>
        <c:auto val="1"/>
        <c:lblAlgn val="ctr"/>
        <c:lblOffset val="100"/>
        <c:noMultiLvlLbl val="0"/>
      </c:catAx>
      <c:valAx>
        <c:axId val="221160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1016064"/>
        <c:crosses val="autoZero"/>
        <c:crossBetween val="between"/>
      </c:valAx>
      <c:spPr>
        <a:noFill/>
        <a:ln w="25400">
          <a:noFill/>
        </a:ln>
      </c:spPr>
    </c:plotArea>
    <c:legend>
      <c:legendPos val="r"/>
      <c:layout/>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xmlns:c16r2="http://schemas.microsoft.com/office/drawing/2015/06/chart">
              <c:ext xmlns:c16="http://schemas.microsoft.com/office/drawing/2014/chart" uri="{C3380CC4-5D6E-409C-BE32-E72D297353CC}">
                <c16:uniqueId val="{00000000-A5E4-41D0-9807-20E510F942D9}"/>
              </c:ext>
            </c:extLst>
          </c:dPt>
          <c:dPt>
            <c:idx val="25"/>
            <c:invertIfNegative val="0"/>
            <c:bubble3D val="0"/>
            <c:spPr>
              <a:solidFill>
                <a:srgbClr val="C00000"/>
              </a:solidFill>
            </c:spPr>
            <c:extLst xmlns:c16r2="http://schemas.microsoft.com/office/drawing/2015/06/chart">
              <c:ext xmlns:c16="http://schemas.microsoft.com/office/drawing/2014/chart" uri="{C3380CC4-5D6E-409C-BE32-E72D297353CC}">
                <c16:uniqueId val="{00000004-F6D7-450A-BC0A-582744D05A46}"/>
              </c:ext>
            </c:extLst>
          </c:dPt>
          <c:dPt>
            <c:idx val="26"/>
            <c:invertIfNegative val="0"/>
            <c:bubble3D val="0"/>
            <c:extLst xmlns:c16r2="http://schemas.microsoft.com/office/drawing/2015/06/chart">
              <c:ext xmlns:c16="http://schemas.microsoft.com/office/drawing/2014/chart" uri="{C3380CC4-5D6E-409C-BE32-E72D297353CC}">
                <c16:uniqueId val="{00000002-A5E4-41D0-9807-20E510F942D9}"/>
              </c:ext>
            </c:extLst>
          </c:dPt>
          <c:cat>
            <c:strRef>
              <c:f>'Quadro 1.6'!$C$4:$C$33</c:f>
              <c:strCache>
                <c:ptCount val="30"/>
                <c:pt idx="0">
                  <c:v>Índia</c:v>
                </c:pt>
                <c:pt idx="1">
                  <c:v>México</c:v>
                </c:pt>
                <c:pt idx="2">
                  <c:v>China</c:v>
                </c:pt>
                <c:pt idx="3">
                  <c:v>Federação Russa</c:v>
                </c:pt>
                <c:pt idx="4">
                  <c:v>Síria</c:v>
                </c:pt>
                <c:pt idx="5">
                  <c:v>Bangladesh</c:v>
                </c:pt>
                <c:pt idx="6">
                  <c:v>Paquistão</c:v>
                </c:pt>
                <c:pt idx="7">
                  <c:v>Ucrânia</c:v>
                </c:pt>
                <c:pt idx="8">
                  <c:v>Filipinas</c:v>
                </c:pt>
                <c:pt idx="9">
                  <c:v>Afeganistão</c:v>
                </c:pt>
                <c:pt idx="10">
                  <c:v>Indonésia</c:v>
                </c:pt>
                <c:pt idx="11">
                  <c:v>Polónia</c:v>
                </c:pt>
                <c:pt idx="12">
                  <c:v>Reino Unido</c:v>
                </c:pt>
                <c:pt idx="13">
                  <c:v>Alemanha</c:v>
                </c:pt>
                <c:pt idx="14">
                  <c:v>Cazaquistão</c:v>
                </c:pt>
                <c:pt idx="15">
                  <c:v>Palestina</c:v>
                </c:pt>
                <c:pt idx="16">
                  <c:v>Myanmar</c:v>
                </c:pt>
                <c:pt idx="17">
                  <c:v>Roménia</c:v>
                </c:pt>
                <c:pt idx="18">
                  <c:v>Egipto</c:v>
                </c:pt>
                <c:pt idx="19">
                  <c:v>Turquia</c:v>
                </c:pt>
                <c:pt idx="20">
                  <c:v>EUA</c:v>
                </c:pt>
                <c:pt idx="21">
                  <c:v>Marrocos</c:v>
                </c:pt>
                <c:pt idx="22">
                  <c:v>Itália</c:v>
                </c:pt>
                <c:pt idx="23">
                  <c:v>Colômbia</c:v>
                </c:pt>
                <c:pt idx="24">
                  <c:v>Vietname</c:v>
                </c:pt>
                <c:pt idx="25">
                  <c:v>Portugal</c:v>
                </c:pt>
                <c:pt idx="26">
                  <c:v>Sudão</c:v>
                </c:pt>
                <c:pt idx="27">
                  <c:v>Venezuela</c:v>
                </c:pt>
                <c:pt idx="28">
                  <c:v>França</c:v>
                </c:pt>
                <c:pt idx="29">
                  <c:v>Nepal</c:v>
                </c:pt>
              </c:strCache>
            </c:strRef>
          </c:cat>
          <c:val>
            <c:numRef>
              <c:f>'Quadro 1.6'!$D$4:$D$33</c:f>
              <c:numCache>
                <c:formatCode>#,##0.0</c:formatCode>
                <c:ptCount val="30"/>
                <c:pt idx="0">
                  <c:v>17.510930999999999</c:v>
                </c:pt>
                <c:pt idx="1">
                  <c:v>11.796177999999999</c:v>
                </c:pt>
                <c:pt idx="2">
                  <c:v>10.732281</c:v>
                </c:pt>
                <c:pt idx="3">
                  <c:v>10.491714999999999</c:v>
                </c:pt>
                <c:pt idx="4">
                  <c:v>8.2254989999999992</c:v>
                </c:pt>
                <c:pt idx="5">
                  <c:v>7.8351519999999999</c:v>
                </c:pt>
                <c:pt idx="6">
                  <c:v>6.3032859999999999</c:v>
                </c:pt>
                <c:pt idx="7">
                  <c:v>5.9010670000000003</c:v>
                </c:pt>
                <c:pt idx="8">
                  <c:v>5.3773369999999998</c:v>
                </c:pt>
                <c:pt idx="9">
                  <c:v>5.1207560000000001</c:v>
                </c:pt>
                <c:pt idx="10">
                  <c:v>4.5329920000000001</c:v>
                </c:pt>
                <c:pt idx="11">
                  <c:v>4.4469849999999997</c:v>
                </c:pt>
                <c:pt idx="12">
                  <c:v>4.2749980000000001</c:v>
                </c:pt>
                <c:pt idx="13">
                  <c:v>4.0142030000000002</c:v>
                </c:pt>
                <c:pt idx="14">
                  <c:v>4.0055870000000002</c:v>
                </c:pt>
                <c:pt idx="15">
                  <c:v>3.8906499999999999</c:v>
                </c:pt>
                <c:pt idx="16">
                  <c:v>3.6994720000000001</c:v>
                </c:pt>
                <c:pt idx="17">
                  <c:v>3.572794</c:v>
                </c:pt>
                <c:pt idx="18">
                  <c:v>3.5476260000000002</c:v>
                </c:pt>
                <c:pt idx="19">
                  <c:v>3.493071</c:v>
                </c:pt>
                <c:pt idx="20">
                  <c:v>3.1670720000000001</c:v>
                </c:pt>
                <c:pt idx="21">
                  <c:v>3.136069</c:v>
                </c:pt>
                <c:pt idx="22">
                  <c:v>3.0777770000000002</c:v>
                </c:pt>
                <c:pt idx="23">
                  <c:v>2.8690319999999998</c:v>
                </c:pt>
                <c:pt idx="24">
                  <c:v>2.683954</c:v>
                </c:pt>
                <c:pt idx="25">
                  <c:v>2.6315590000000002</c:v>
                </c:pt>
                <c:pt idx="26">
                  <c:v>2.6082179999999999</c:v>
                </c:pt>
                <c:pt idx="27">
                  <c:v>2.5197799999999999</c:v>
                </c:pt>
                <c:pt idx="28">
                  <c:v>2.2965339999999999</c:v>
                </c:pt>
                <c:pt idx="29">
                  <c:v>2.285364</c:v>
                </c:pt>
              </c:numCache>
            </c:numRef>
          </c:val>
          <c:extLst xmlns:c16r2="http://schemas.microsoft.com/office/drawing/2015/06/chart">
            <c:ext xmlns:c16="http://schemas.microsoft.com/office/drawing/2014/chart" uri="{C3380CC4-5D6E-409C-BE32-E72D297353CC}">
              <c16:uniqueId val="{00000003-A5E4-41D0-9807-20E510F942D9}"/>
            </c:ext>
          </c:extLst>
        </c:ser>
        <c:dLbls>
          <c:showLegendKey val="0"/>
          <c:showVal val="0"/>
          <c:showCatName val="0"/>
          <c:showSerName val="0"/>
          <c:showPercent val="0"/>
          <c:showBubbleSize val="0"/>
        </c:dLbls>
        <c:gapWidth val="50"/>
        <c:axId val="221018624"/>
        <c:axId val="221162880"/>
      </c:barChart>
      <c:catAx>
        <c:axId val="221018624"/>
        <c:scaling>
          <c:orientation val="maxMin"/>
        </c:scaling>
        <c:delete val="0"/>
        <c:axPos val="l"/>
        <c:numFmt formatCode="General" sourceLinked="1"/>
        <c:majorTickMark val="none"/>
        <c:minorTickMark val="none"/>
        <c:tickLblPos val="nextTo"/>
        <c:crossAx val="221162880"/>
        <c:crosses val="autoZero"/>
        <c:auto val="1"/>
        <c:lblAlgn val="ctr"/>
        <c:lblOffset val="100"/>
        <c:noMultiLvlLbl val="0"/>
      </c:catAx>
      <c:valAx>
        <c:axId val="221162880"/>
        <c:scaling>
          <c:orientation val="minMax"/>
          <c:max val="18"/>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Milhões</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2210186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7"/>
            <c:invertIfNegative val="0"/>
            <c:bubble3D val="0"/>
            <c:spPr>
              <a:solidFill>
                <a:srgbClr val="C00000"/>
              </a:solidFill>
            </c:spPr>
            <c:extLst xmlns:c16r2="http://schemas.microsoft.com/office/drawing/2015/06/chart">
              <c:ext xmlns:c16="http://schemas.microsoft.com/office/drawing/2014/chart" uri="{C3380CC4-5D6E-409C-BE32-E72D297353CC}">
                <c16:uniqueId val="{00000004-A331-4C4C-8D4F-00FEDD608254}"/>
              </c:ext>
            </c:extLst>
          </c:dPt>
          <c:dPt>
            <c:idx val="11"/>
            <c:invertIfNegative val="0"/>
            <c:bubble3D val="0"/>
            <c:extLst xmlns:c16r2="http://schemas.microsoft.com/office/drawing/2015/06/chart">
              <c:ext xmlns:c16="http://schemas.microsoft.com/office/drawing/2014/chart" uri="{C3380CC4-5D6E-409C-BE32-E72D297353CC}">
                <c16:uniqueId val="{00000001-D136-4BCA-82F4-D648A8202B50}"/>
              </c:ext>
            </c:extLst>
          </c:dPt>
          <c:dPt>
            <c:idx val="12"/>
            <c:invertIfNegative val="0"/>
            <c:bubble3D val="0"/>
            <c:extLst xmlns:c16r2="http://schemas.microsoft.com/office/drawing/2015/06/chart">
              <c:ext xmlns:c16="http://schemas.microsoft.com/office/drawing/2014/chart" uri="{C3380CC4-5D6E-409C-BE32-E72D297353CC}">
                <c16:uniqueId val="{00000007-669B-467A-8257-BB8F613CAC61}"/>
              </c:ext>
            </c:extLst>
          </c:dPt>
          <c:cat>
            <c:strRef>
              <c:f>'Quadro 1.7'!$C$4:$C$33</c:f>
              <c:strCache>
                <c:ptCount val="30"/>
                <c:pt idx="0">
                  <c:v>Palestina</c:v>
                </c:pt>
                <c:pt idx="1">
                  <c:v>Porto Rico</c:v>
                </c:pt>
                <c:pt idx="2">
                  <c:v>Bósnia</c:v>
                </c:pt>
                <c:pt idx="3">
                  <c:v>Síria</c:v>
                </c:pt>
                <c:pt idx="4">
                  <c:v>Albânia</c:v>
                </c:pt>
                <c:pt idx="5">
                  <c:v>Arménia</c:v>
                </c:pt>
                <c:pt idx="6">
                  <c:v>Macedónia</c:v>
                </c:pt>
                <c:pt idx="7">
                  <c:v>Portugal</c:v>
                </c:pt>
                <c:pt idx="8">
                  <c:v>Moldávia</c:v>
                </c:pt>
                <c:pt idx="9">
                  <c:v>El Salvador</c:v>
                </c:pt>
                <c:pt idx="10">
                  <c:v>Croácia</c:v>
                </c:pt>
                <c:pt idx="11">
                  <c:v>Trinidad e Tobago</c:v>
                </c:pt>
                <c:pt idx="12">
                  <c:v>Sudão</c:v>
                </c:pt>
                <c:pt idx="13">
                  <c:v>Lituânia</c:v>
                </c:pt>
                <c:pt idx="14">
                  <c:v>Bulgária</c:v>
                </c:pt>
                <c:pt idx="15">
                  <c:v>Cazaquistão</c:v>
                </c:pt>
                <c:pt idx="16">
                  <c:v>Eritreia</c:v>
                </c:pt>
                <c:pt idx="17">
                  <c:v>Geórgia</c:v>
                </c:pt>
                <c:pt idx="18">
                  <c:v>Laos</c:v>
                </c:pt>
                <c:pt idx="19">
                  <c:v>Roménia</c:v>
                </c:pt>
                <c:pt idx="20">
                  <c:v>Uruguai </c:v>
                </c:pt>
                <c:pt idx="21">
                  <c:v>Chipre</c:v>
                </c:pt>
                <c:pt idx="22">
                  <c:v>Letónia</c:v>
                </c:pt>
                <c:pt idx="23">
                  <c:v>Irlanda</c:v>
                </c:pt>
                <c:pt idx="24">
                  <c:v>Nova Zelândia</c:v>
                </c:pt>
                <c:pt idx="25">
                  <c:v>República Centro Africana</c:v>
                </c:pt>
                <c:pt idx="26">
                  <c:v>Lesoto</c:v>
                </c:pt>
                <c:pt idx="27">
                  <c:v>Estónia</c:v>
                </c:pt>
                <c:pt idx="28">
                  <c:v>Bielorrússia</c:v>
                </c:pt>
                <c:pt idx="29">
                  <c:v>China, Hong Kong</c:v>
                </c:pt>
              </c:strCache>
            </c:strRef>
          </c:cat>
          <c:val>
            <c:numRef>
              <c:f>'Quadro 1.7'!$D$4:$D$33</c:f>
              <c:numCache>
                <c:formatCode>#,##0.0</c:formatCode>
                <c:ptCount val="30"/>
                <c:pt idx="0">
                  <c:v>78.103231608657779</c:v>
                </c:pt>
                <c:pt idx="1">
                  <c:v>68.430542222561613</c:v>
                </c:pt>
                <c:pt idx="2">
                  <c:v>50.07743108149046</c:v>
                </c:pt>
                <c:pt idx="3">
                  <c:v>48.186490616506546</c:v>
                </c:pt>
                <c:pt idx="4">
                  <c:v>41.897493055162641</c:v>
                </c:pt>
                <c:pt idx="5">
                  <c:v>32.62122214630066</c:v>
                </c:pt>
                <c:pt idx="6">
                  <c:v>31.594766203702598</c:v>
                </c:pt>
                <c:pt idx="7">
                  <c:v>25.733530982760239</c:v>
                </c:pt>
                <c:pt idx="8">
                  <c:v>25.064335414243399</c:v>
                </c:pt>
                <c:pt idx="9">
                  <c:v>24.80399556647323</c:v>
                </c:pt>
                <c:pt idx="10">
                  <c:v>23.969470528077352</c:v>
                </c:pt>
                <c:pt idx="11">
                  <c:v>23.964908281378921</c:v>
                </c:pt>
                <c:pt idx="12">
                  <c:v>23.577936692564975</c:v>
                </c:pt>
                <c:pt idx="13">
                  <c:v>22.112517380066219</c:v>
                </c:pt>
                <c:pt idx="14">
                  <c:v>22.026196983222714</c:v>
                </c:pt>
                <c:pt idx="15">
                  <c:v>21.591799919219152</c:v>
                </c:pt>
                <c:pt idx="16">
                  <c:v>21.488586169693495</c:v>
                </c:pt>
                <c:pt idx="17">
                  <c:v>21.337656829961229</c:v>
                </c:pt>
                <c:pt idx="18">
                  <c:v>18.788513213347457</c:v>
                </c:pt>
                <c:pt idx="19">
                  <c:v>18.450171620244141</c:v>
                </c:pt>
                <c:pt idx="20">
                  <c:v>18.29831523739259</c:v>
                </c:pt>
                <c:pt idx="21">
                  <c:v>17.908599795590597</c:v>
                </c:pt>
                <c:pt idx="22">
                  <c:v>17.423428327781981</c:v>
                </c:pt>
                <c:pt idx="23">
                  <c:v>16.729090352371074</c:v>
                </c:pt>
                <c:pt idx="24">
                  <c:v>16.251155378885873</c:v>
                </c:pt>
                <c:pt idx="25">
                  <c:v>16.182382773274384</c:v>
                </c:pt>
                <c:pt idx="26">
                  <c:v>16.072325937246504</c:v>
                </c:pt>
                <c:pt idx="27">
                  <c:v>15.709826439597842</c:v>
                </c:pt>
                <c:pt idx="28">
                  <c:v>15.665780931447014</c:v>
                </c:pt>
                <c:pt idx="29">
                  <c:v>14.931885488116572</c:v>
                </c:pt>
              </c:numCache>
            </c:numRef>
          </c:val>
          <c:extLst xmlns:c16r2="http://schemas.microsoft.com/office/drawing/2015/06/chart">
            <c:ext xmlns:c16="http://schemas.microsoft.com/office/drawing/2014/chart" uri="{C3380CC4-5D6E-409C-BE32-E72D297353CC}">
              <c16:uniqueId val="{00000002-D136-4BCA-82F4-D648A8202B50}"/>
            </c:ext>
          </c:extLst>
        </c:ser>
        <c:dLbls>
          <c:showLegendKey val="0"/>
          <c:showVal val="0"/>
          <c:showCatName val="0"/>
          <c:showSerName val="0"/>
          <c:showPercent val="0"/>
          <c:showBubbleSize val="0"/>
        </c:dLbls>
        <c:gapWidth val="50"/>
        <c:axId val="221191680"/>
        <c:axId val="221165184"/>
      </c:barChart>
      <c:catAx>
        <c:axId val="221191680"/>
        <c:scaling>
          <c:orientation val="maxMin"/>
        </c:scaling>
        <c:delete val="0"/>
        <c:axPos val="l"/>
        <c:numFmt formatCode="General" sourceLinked="1"/>
        <c:majorTickMark val="none"/>
        <c:minorTickMark val="none"/>
        <c:tickLblPos val="nextTo"/>
        <c:crossAx val="221165184"/>
        <c:crosses val="autoZero"/>
        <c:auto val="1"/>
        <c:lblAlgn val="ctr"/>
        <c:lblOffset val="100"/>
        <c:noMultiLvlLbl val="0"/>
      </c:catAx>
      <c:valAx>
        <c:axId val="221165184"/>
        <c:scaling>
          <c:orientation val="minMax"/>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Percentagem</a:t>
                </a:r>
              </a:p>
            </c:rich>
          </c:tx>
          <c:layout>
            <c:manualLayout>
              <c:xMode val="edge"/>
              <c:yMode val="edge"/>
              <c:x val="0.16819202727864146"/>
              <c:y val="0.9534944401379879"/>
            </c:manualLayout>
          </c:layout>
          <c:overlay val="0"/>
        </c:title>
        <c:numFmt formatCode="#,##0.0" sourceLinked="1"/>
        <c:majorTickMark val="out"/>
        <c:minorTickMark val="none"/>
        <c:tickLblPos val="nextTo"/>
        <c:spPr>
          <a:ln>
            <a:noFill/>
          </a:ln>
        </c:spPr>
        <c:crossAx val="221191680"/>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tx>
                <c:strRef>
                  <c:f>'Gráfico 1.7'!$B$60</c:f>
                  <c:strCache>
                    <c:ptCount val="1"/>
                    <c:pt idx="0">
                      <c:v>Alemanha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{68F2E1D9-68CC-4C8A-A15E-9B529AB32F36}</c15:txfldGUID>
                      <c15:f>'Gráfico 1.7'!$B$60</c15:f>
                      <c15:dlblFieldTableCache>
                        <c:ptCount val="1"/>
                        <c:pt idx="0">
                          <c:v>Alemanha</c:v>
                        </c:pt>
                      </c15:dlblFieldTableCache>
                    </c15:dlblFTEntry>
                  </c15:dlblFieldTable>
                  <c15:showDataLabelsRange val="0"/>
                </c:ext>
                <c:ext xmlns:c16="http://schemas.microsoft.com/office/drawing/2014/chart" uri="{C3380CC4-5D6E-409C-BE32-E72D297353CC}">
                  <c16:uniqueId val="{00000000-D2F6-4337-A107-33C80573E181}"/>
                </c:ext>
              </c:extLst>
            </c:dLbl>
            <c:dLbl>
              <c:idx val="1"/>
              <c:layout/>
              <c:tx>
                <c:strRef>
                  <c:f>'Gráfico 1.7'!$B$61</c:f>
                  <c:strCache>
                    <c:ptCount val="1"/>
                    <c:pt idx="0">
                      <c:v>Áustria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{025C045C-27A6-4EE4-BB3C-C2B4732AEDA5}</c15:txfldGUID>
                      <c15:f>'Gráfico 1.7'!$B$61</c15:f>
                      <c15:dlblFieldTableCache>
                        <c:ptCount val="1"/>
                        <c:pt idx="0">
                          <c:v>Áustria</c:v>
                        </c:pt>
                      </c15:dlblFieldTableCache>
                    </c15:dlblFTEntry>
                  </c15:dlblFieldTable>
                  <c15:showDataLabelsRange val="0"/>
                </c:ext>
                <c:ext xmlns:c16="http://schemas.microsoft.com/office/drawing/2014/chart" uri="{C3380CC4-5D6E-409C-BE32-E72D297353CC}">
                  <c16:uniqueId val="{00000001-D2F6-4337-A107-33C80573E181}"/>
                </c:ext>
              </c:extLst>
            </c:dLbl>
            <c:dLbl>
              <c:idx val="2"/>
              <c:layout/>
              <c:tx>
                <c:strRef>
                  <c:f>'Gráfico 1.7'!$B$62</c:f>
                  <c:strCache>
                    <c:ptCount val="1"/>
                    <c:pt idx="0">
                      <c:v>Bélgica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{E82A7D10-80B5-40AA-B199-2AB399BB2037}</c15:txfldGUID>
                      <c15:f>'Gráfico 1.7'!$B$62</c15:f>
                      <c15:dlblFieldTableCache>
                        <c:ptCount val="1"/>
                        <c:pt idx="0">
                          <c:v>Bélgica</c:v>
                        </c:pt>
                      </c15:dlblFieldTableCache>
                    </c15:dlblFTEntry>
                  </c15:dlblFieldTable>
                  <c15:showDataLabelsRange val="0"/>
                </c:ext>
                <c:ext xmlns:c16="http://schemas.microsoft.com/office/drawing/2014/chart" uri="{C3380CC4-5D6E-409C-BE32-E72D297353CC}">
                  <c16:uniqueId val="{00000002-D2F6-4337-A107-33C80573E181}"/>
                </c:ext>
              </c:extLst>
            </c:dLbl>
            <c:dLbl>
              <c:idx val="3"/>
              <c:layout/>
              <c:tx>
                <c:strRef>
                  <c:f>'Gráfico 1.7'!$B$63</c:f>
                  <c:strCache>
                    <c:ptCount val="1"/>
                    <c:pt idx="0">
                      <c:v>Bulgária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{8230A894-BFA3-4623-ADD6-679436439883}</c15:txfldGUID>
                      <c15:f>'Gráfico 1.7'!$B$63</c15:f>
                      <c15:dlblFieldTableCache>
                        <c:ptCount val="1"/>
                        <c:pt idx="0">
                          <c:v>Bulgária</c:v>
                        </c:pt>
                      </c15:dlblFieldTableCache>
                    </c15:dlblFTEntry>
                  </c15:dlblFieldTable>
                  <c15:showDataLabelsRange val="0"/>
                </c:ext>
                <c:ext xmlns:c16="http://schemas.microsoft.com/office/drawing/2014/chart" uri="{C3380CC4-5D6E-409C-BE32-E72D297353CC}">
                  <c16:uniqueId val="{00000003-D2F6-4337-A107-33C80573E181}"/>
                </c:ext>
              </c:extLst>
            </c:dLbl>
            <c:dLbl>
              <c:idx val="4"/>
              <c:layout>
                <c:manualLayout>
                  <c:x val="-4.2575498575498576E-2"/>
                  <c:y val="2.3028209556706966E-2"/>
                </c:manualLayout>
              </c:layout>
              <c:tx>
                <c:strRef>
                  <c:f>'Gráfico 1.7'!$B$64</c:f>
                  <c:strCache>
                    <c:ptCount val="1"/>
                    <c:pt idx="0">
                      <c:v>Dinamarca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{79B2EEC9-A9B0-45EA-90D8-DB7F3A450653}</c15:txfldGUID>
                      <c15:f>'Gráfico 1.7'!$B$64</c15:f>
                      <c15:dlblFieldTableCache>
                        <c:ptCount val="1"/>
                        <c:pt idx="0">
                          <c:v>Dinamarca</c:v>
                        </c:pt>
                      </c15:dlblFieldTableCache>
                    </c15:dlblFTEntry>
                  </c15:dlblFieldTable>
                  <c15:showDataLabelsRange val="0"/>
                </c:ext>
                <c:ext xmlns:c16="http://schemas.microsoft.com/office/drawing/2014/chart" uri="{C3380CC4-5D6E-409C-BE32-E72D297353CC}">
                  <c16:uniqueId val="{00000004-D2F6-4337-A107-33C80573E181}"/>
                </c:ext>
              </c:extLst>
            </c:dLbl>
            <c:dLbl>
              <c:idx val="5"/>
              <c:layout/>
              <c:tx>
                <c:strRef>
                  <c:f>'Gráfico 1.7'!$B$65</c:f>
                  <c:strCache>
                    <c:ptCount val="1"/>
                    <c:pt idx="0">
                      <c:v>Eslováquia</c:v>
                    </c:pt>
                  </c:strCache>
                </c:strRef>
              </c:tx>
              <c:spPr/>
              <c:txPr>
                <a:bodyPr/>
                <a:lstStyle/>
                <a:p>
                  <a:pPr>
                    <a:defRPr sz="800" b="0" i="0" strike="noStrike">
                      <a:latin typeface="Arial"/>
                    </a:defRPr>
                  </a:pPr>
                  <a:endParaRPr lang="pt-PT"/>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{DDF5098E-9155-464A-B094-330BF8ED4114}</c15:txfldGUID>
                      <c15:f>'Gráfico 1.7'!$B$65</c15:f>
                      <c15:dlblFieldTableCache>
                        <c:ptCount val="1"/>
                        <c:pt idx="0">
                          <c:v>Eslováquia</c:v>
                        </c:pt>
                      </c15:dlblFieldTableCache>
                    </c15:dlblFTEntry>
                  </c15:dlblFieldTable>
                  <c15:showDataLabelsRange val="0"/>
                </c:ext>
                <c:ext xmlns:c16="http://schemas.microsoft.com/office/drawing/2014/chart" uri="{C3380CC4-5D6E-409C-BE32-E72D297353CC}">
                  <c16:uniqueId val="{00000005-D2F6-4337-A107-33C80573E181}"/>
                </c:ext>
              </c:extLst>
            </c:dLbl>
            <c:dLbl>
              <c:idx val="6"/>
              <c:layout>
                <c:manualLayout>
                  <c:x val="3.5892949278771874E-4"/>
                  <c:y val="1.3760715143767651E-3"/>
                </c:manualLayout>
              </c:layout>
              <c:tx>
                <c:strRef>
                  <c:f>'Gráfico 1.7'!$B$66</c:f>
                  <c:strCache>
                    <c:ptCount val="1"/>
                    <c:pt idx="0">
                      <c:v>Eslovénia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{4A1D62D0-A6E9-468B-998E-EB9726B33456}</c15:txfldGUID>
                      <c15:f>'Gráfico 1.7'!$B$66</c15:f>
                      <c15:dlblFieldTableCache>
                        <c:ptCount val="1"/>
                        <c:pt idx="0">
                          <c:v>Eslovénia</c:v>
                        </c:pt>
                      </c15:dlblFieldTableCache>
                    </c15:dlblFTEntry>
                  </c15:dlblFieldTable>
                  <c15:showDataLabelsRange val="0"/>
                </c:ext>
                <c:ext xmlns:c16="http://schemas.microsoft.com/office/drawing/2014/chart" uri="{C3380CC4-5D6E-409C-BE32-E72D297353CC}">
                  <c16:uniqueId val="{00000006-D2F6-4337-A107-33C80573E181}"/>
                </c:ext>
              </c:extLst>
            </c:dLbl>
            <c:dLbl>
              <c:idx val="7"/>
              <c:layout/>
              <c:tx>
                <c:strRef>
                  <c:f>'Gráfico 1.7'!$B$67</c:f>
                  <c:strCache>
                    <c:ptCount val="1"/>
                    <c:pt idx="0">
                      <c:v>Espanha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{B596FA0F-EA26-4486-BC1B-30B87D7B4A38}</c15:txfldGUID>
                      <c15:f>'Gráfico 1.7'!$B$67</c15:f>
                      <c15:dlblFieldTableCache>
                        <c:ptCount val="1"/>
                        <c:pt idx="0">
                          <c:v>Espanha</c:v>
                        </c:pt>
                      </c15:dlblFieldTableCache>
                    </c15:dlblFTEntry>
                  </c15:dlblFieldTable>
                  <c15:showDataLabelsRange val="0"/>
                </c:ext>
                <c:ext xmlns:c16="http://schemas.microsoft.com/office/drawing/2014/chart" uri="{C3380CC4-5D6E-409C-BE32-E72D297353CC}">
                  <c16:uniqueId val="{00000007-D2F6-4337-A107-33C80573E181}"/>
                </c:ext>
              </c:extLst>
            </c:dLbl>
            <c:dLbl>
              <c:idx val="8"/>
              <c:layout/>
              <c:tx>
                <c:strRef>
                  <c:f>'Gráfico 1.7'!$B$68</c:f>
                  <c:strCache>
                    <c:ptCount val="1"/>
                    <c:pt idx="0">
                      <c:v>Estónia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{98473D60-7FF6-4AB8-A5F8-B82A34740E60}</c15:txfldGUID>
                      <c15:f>'Gráfico 1.7'!$B$68</c15:f>
                      <c15:dlblFieldTableCache>
                        <c:ptCount val="1"/>
                        <c:pt idx="0">
                          <c:v>Estónia</c:v>
                        </c:pt>
                      </c15:dlblFieldTableCache>
                    </c15:dlblFTEntry>
                  </c15:dlblFieldTable>
                  <c15:showDataLabelsRange val="0"/>
                </c:ext>
                <c:ext xmlns:c16="http://schemas.microsoft.com/office/drawing/2014/chart" uri="{C3380CC4-5D6E-409C-BE32-E72D297353CC}">
                  <c16:uniqueId val="{00000008-D2F6-4337-A107-33C80573E181}"/>
                </c:ext>
              </c:extLst>
            </c:dLbl>
            <c:dLbl>
              <c:idx val="9"/>
              <c:layout/>
              <c:tx>
                <c:strRef>
                  <c:f>'Gráfico 1.7'!$B$69</c:f>
                  <c:strCache>
                    <c:ptCount val="1"/>
                    <c:pt idx="0">
                      <c:v>Finlândia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{6CB7550D-103D-441D-938B-61369BAF865E}</c15:txfldGUID>
                      <c15:f>'Gráfico 1.7'!$B$69</c15:f>
                      <c15:dlblFieldTableCache>
                        <c:ptCount val="1"/>
                        <c:pt idx="0">
                          <c:v>Finlândia</c:v>
                        </c:pt>
                      </c15:dlblFieldTableCache>
                    </c15:dlblFTEntry>
                  </c15:dlblFieldTable>
                  <c15:showDataLabelsRange val="0"/>
                </c:ext>
                <c:ext xmlns:c16="http://schemas.microsoft.com/office/drawing/2014/chart" uri="{C3380CC4-5D6E-409C-BE32-E72D297353CC}">
                  <c16:uniqueId val="{00000009-D2F6-4337-A107-33C80573E181}"/>
                </c:ext>
              </c:extLst>
            </c:dLbl>
            <c:dLbl>
              <c:idx val="10"/>
              <c:layout>
                <c:manualLayout>
                  <c:x val="-8.8888888888888906E-2"/>
                  <c:y val="6.9084628670120054E-3"/>
                </c:manualLayout>
              </c:layout>
              <c:tx>
                <c:strRef>
                  <c:f>'Gráfico 1.7'!$B$70</c:f>
                  <c:strCache>
                    <c:ptCount val="1"/>
                    <c:pt idx="0">
                      <c:v>França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{168C8975-C88D-4DF4-B96E-030224933734}</c15:txfldGUID>
                      <c15:f>'Gráfico 1.7'!$B$70</c15:f>
                      <c15:dlblFieldTableCache>
                        <c:ptCount val="1"/>
                        <c:pt idx="0">
                          <c:v>França</c:v>
                        </c:pt>
                      </c15:dlblFieldTableCache>
                    </c15:dlblFTEntry>
                  </c15:dlblFieldTable>
                  <c15:showDataLabelsRange val="0"/>
                </c:ext>
                <c:ext xmlns:c16="http://schemas.microsoft.com/office/drawing/2014/chart" uri="{C3380CC4-5D6E-409C-BE32-E72D297353CC}">
                  <c16:uniqueId val="{0000000A-D2F6-4337-A107-33C80573E181}"/>
                </c:ext>
              </c:extLst>
            </c:dLbl>
            <c:dLbl>
              <c:idx val="11"/>
              <c:layout/>
              <c:tx>
                <c:strRef>
                  <c:f>'Gráfico 1.7'!$B$71</c:f>
                  <c:strCache>
                    <c:ptCount val="1"/>
                    <c:pt idx="0">
                      <c:v>Grécia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{59F44E0C-64A5-43AB-89BC-5CBF6C8D9950}</c15:txfldGUID>
                      <c15:f>'Gráfico 1.7'!$B$71</c15:f>
                      <c15:dlblFieldTableCache>
                        <c:ptCount val="1"/>
                        <c:pt idx="0">
                          <c:v>Grécia</c:v>
                        </c:pt>
                      </c15:dlblFieldTableCache>
                    </c15:dlblFTEntry>
                  </c15:dlblFieldTable>
                  <c15:showDataLabelsRange val="0"/>
                </c:ext>
                <c:ext xmlns:c16="http://schemas.microsoft.com/office/drawing/2014/chart" uri="{C3380CC4-5D6E-409C-BE32-E72D297353CC}">
                  <c16:uniqueId val="{0000000B-D2F6-4337-A107-33C80573E181}"/>
                </c:ext>
              </c:extLst>
            </c:dLbl>
            <c:dLbl>
              <c:idx val="12"/>
              <c:layout>
                <c:manualLayout>
                  <c:x val="-3.190883190883191E-3"/>
                  <c:y val="3.2297517214493268E-3"/>
                </c:manualLayout>
              </c:layout>
              <c:tx>
                <c:strRef>
                  <c:f>'Gráfico 1.7'!$B$72</c:f>
                  <c:strCache>
                    <c:ptCount val="1"/>
                    <c:pt idx="0">
                      <c:v>Holanda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{697ABE45-C827-4833-80A1-51DE0F4D034A}</c15:txfldGUID>
                      <c15:f>'Gráfico 1.7'!$B$72</c15:f>
                      <c15:dlblFieldTableCache>
                        <c:ptCount val="1"/>
                        <c:pt idx="0">
                          <c:v>Holanda</c:v>
                        </c:pt>
                      </c15:dlblFieldTableCache>
                    </c15:dlblFTEntry>
                  </c15:dlblFieldTable>
                  <c15:showDataLabelsRange val="0"/>
                </c:ext>
                <c:ext xmlns:c16="http://schemas.microsoft.com/office/drawing/2014/chart" uri="{C3380CC4-5D6E-409C-BE32-E72D297353CC}">
                  <c16:uniqueId val="{0000000C-D2F6-4337-A107-33C80573E181}"/>
                </c:ext>
              </c:extLst>
            </c:dLbl>
            <c:dLbl>
              <c:idx val="13"/>
              <c:layout/>
              <c:tx>
                <c:strRef>
                  <c:f>'Gráfico 1.7'!$B$73</c:f>
                  <c:strCache>
                    <c:ptCount val="1"/>
                    <c:pt idx="0">
                      <c:v>Hungria</c:v>
                    </c:pt>
                  </c:strCache>
                </c:strRef>
              </c:tx>
              <c:spPr/>
              <c:txPr>
                <a:bodyPr/>
                <a:lstStyle/>
                <a:p>
                  <a:pPr>
                    <a:defRPr sz="800" b="0" i="0" strike="noStrike">
                      <a:latin typeface="Arial"/>
                    </a:defRPr>
                  </a:pPr>
                  <a:endParaRPr lang="pt-PT"/>
                </a:p>
              </c:txPr>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{6377DFA2-3E9C-46BD-AABE-260053987AE9}</c15:txfldGUID>
                      <c15:f>'Gráfico 1.7'!$B$73</c15:f>
                      <c15:dlblFieldTableCache>
                        <c:ptCount val="1"/>
                        <c:pt idx="0">
                          <c:v>Hungria</c:v>
                        </c:pt>
                      </c15:dlblFieldTableCache>
                    </c15:dlblFTEntry>
                  </c15:dlblFieldTable>
                  <c15:showDataLabelsRange val="0"/>
                </c:ext>
                <c:ext xmlns:c16="http://schemas.microsoft.com/office/drawing/2014/chart" uri="{C3380CC4-5D6E-409C-BE32-E72D297353CC}">
                  <c16:uniqueId val="{0000000D-D2F6-4337-A107-33C80573E181}"/>
                </c:ext>
              </c:extLst>
            </c:dLbl>
            <c:dLbl>
              <c:idx val="14"/>
              <c:layout/>
              <c:tx>
                <c:strRef>
                  <c:f>'Gráfico 1.7'!$B$74</c:f>
                  <c:strCache>
                    <c:ptCount val="1"/>
                    <c:pt idx="0">
                      <c:v>Irlanda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{204DBBAF-D723-4651-968E-765C3A2D5BF7}</c15:txfldGUID>
                      <c15:f>'Gráfico 1.7'!$B$74</c15:f>
                      <c15:dlblFieldTableCache>
                        <c:ptCount val="1"/>
                        <c:pt idx="0">
                          <c:v>Irlanda</c:v>
                        </c:pt>
                      </c15:dlblFieldTableCache>
                    </c15:dlblFTEntry>
                  </c15:dlblFieldTable>
                  <c15:showDataLabelsRange val="0"/>
                </c:ext>
                <c:ext xmlns:c16="http://schemas.microsoft.com/office/drawing/2014/chart" uri="{C3380CC4-5D6E-409C-BE32-E72D297353CC}">
                  <c16:uniqueId val="{0000000E-D2F6-4337-A107-33C80573E181}"/>
                </c:ext>
              </c:extLst>
            </c:dLbl>
            <c:dLbl>
              <c:idx val="15"/>
              <c:layout/>
              <c:tx>
                <c:strRef>
                  <c:f>'Gráfico 1.7'!$B$75</c:f>
                  <c:strCache>
                    <c:ptCount val="1"/>
                    <c:pt idx="0">
                      <c:v>Itália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{523BD779-F802-4ADA-883C-7BECD02FF575}</c15:txfldGUID>
                      <c15:f>'Gráfico 1.7'!$B$75</c15:f>
                      <c15:dlblFieldTableCache>
                        <c:ptCount val="1"/>
                        <c:pt idx="0">
                          <c:v>Itália</c:v>
                        </c:pt>
                      </c15:dlblFieldTableCache>
                    </c15:dlblFTEntry>
                  </c15:dlblFieldTable>
                  <c15:showDataLabelsRange val="0"/>
                </c:ext>
                <c:ext xmlns:c16="http://schemas.microsoft.com/office/drawing/2014/chart" uri="{C3380CC4-5D6E-409C-BE32-E72D297353CC}">
                  <c16:uniqueId val="{0000000F-D2F6-4337-A107-33C80573E181}"/>
                </c:ext>
              </c:extLst>
            </c:dLbl>
            <c:dLbl>
              <c:idx val="16"/>
              <c:layout/>
              <c:tx>
                <c:strRef>
                  <c:f>'Gráfico 1.7'!$B$76</c:f>
                  <c:strCache>
                    <c:ptCount val="1"/>
                    <c:pt idx="0">
                      <c:v>Letónia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{11730CD0-93CA-469D-9465-BCE3D05C487C}</c15:txfldGUID>
                      <c15:f>'Gráfico 1.7'!$B$76</c15:f>
                      <c15:dlblFieldTableCache>
                        <c:ptCount val="1"/>
                        <c:pt idx="0">
                          <c:v>Letónia</c:v>
                        </c:pt>
                      </c15:dlblFieldTableCache>
                    </c15:dlblFTEntry>
                  </c15:dlblFieldTable>
                  <c15:showDataLabelsRange val="0"/>
                </c:ext>
                <c:ext xmlns:c16="http://schemas.microsoft.com/office/drawing/2014/chart" uri="{C3380CC4-5D6E-409C-BE32-E72D297353CC}">
                  <c16:uniqueId val="{00000010-D2F6-4337-A107-33C80573E181}"/>
                </c:ext>
              </c:extLst>
            </c:dLbl>
            <c:dLbl>
              <c:idx val="17"/>
              <c:layout/>
              <c:tx>
                <c:rich>
                  <a:bodyPr/>
                  <a:lstStyle/>
                  <a:p>
                    <a:pPr>
                      <a:defRPr sz="800" b="0" i="0" strike="noStrike">
                        <a:latin typeface="Arial"/>
                      </a:defRPr>
                    </a:pPr>
                    <a:r>
                      <a:rPr lang="en-US" sz="800" b="0" i="0" strike="noStrike">
                        <a:solidFill>
                          <a:sysClr val="windowText" lastClr="000000"/>
                        </a:solidFill>
                        <a:latin typeface="Arial"/>
                      </a:rPr>
                      <a:t>Lituânia</a:t>
                    </a:r>
                  </a:p>
                </c:rich>
              </c:tx>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1-D2F6-4337-A107-33C80573E181}"/>
                </c:ext>
              </c:extLst>
            </c:dLbl>
            <c:dLbl>
              <c:idx val="18"/>
              <c:layout/>
              <c:tx>
                <c:strRef>
                  <c:f>'Gráfico 1.7'!$B$78</c:f>
                  <c:strCache>
                    <c:ptCount val="1"/>
                    <c:pt idx="0">
                      <c:v>Polónia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{5BD5C4B8-A3E5-411A-A4E0-5EAC57DEEE3D}</c15:txfldGUID>
                      <c15:f>'Gráfico 1.7'!$B$78</c15:f>
                      <c15:dlblFieldTableCache>
                        <c:ptCount val="1"/>
                        <c:pt idx="0">
                          <c:v>Polónia</c:v>
                        </c:pt>
                      </c15:dlblFieldTableCache>
                    </c15:dlblFTEntry>
                  </c15:dlblFieldTable>
                  <c15:showDataLabelsRange val="0"/>
                </c:ext>
                <c:ext xmlns:c16="http://schemas.microsoft.com/office/drawing/2014/chart" uri="{C3380CC4-5D6E-409C-BE32-E72D297353CC}">
                  <c16:uniqueId val="{00000012-D2F6-4337-A107-33C80573E181}"/>
                </c:ext>
              </c:extLst>
            </c:dLbl>
            <c:dLbl>
              <c:idx val="19"/>
              <c:layout/>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3-D2F6-4337-A107-33C80573E181}"/>
                </c:ext>
              </c:extLst>
            </c:dLbl>
            <c:dLbl>
              <c:idx val="20"/>
              <c:layout>
                <c:manualLayout>
                  <c:x val="1.1110662449245127E-3"/>
                  <c:y val="-8.2843530569041562E-3"/>
                </c:manualLayout>
              </c:layout>
              <c:tx>
                <c:strRef>
                  <c:f>'Gráfico 1.7'!$B$80</c:f>
                  <c:strCache>
                    <c:ptCount val="1"/>
                    <c:pt idx="0">
                      <c:v>Reino Unido</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{DBBA930C-CD8D-4C5D-B1BB-BC7440676660}</c15:txfldGUID>
                      <c15:f>'Gráfico 1.7'!$B$80</c15:f>
                      <c15:dlblFieldTableCache>
                        <c:ptCount val="1"/>
                        <c:pt idx="0">
                          <c:v>Reino Unido</c:v>
                        </c:pt>
                      </c15:dlblFieldTableCache>
                    </c15:dlblFTEntry>
                  </c15:dlblFieldTable>
                  <c15:showDataLabelsRange val="0"/>
                </c:ext>
                <c:ext xmlns:c16="http://schemas.microsoft.com/office/drawing/2014/chart" uri="{C3380CC4-5D6E-409C-BE32-E72D297353CC}">
                  <c16:uniqueId val="{00000014-D2F6-4337-A107-33C80573E181}"/>
                </c:ext>
              </c:extLst>
            </c:dLbl>
            <c:dLbl>
              <c:idx val="21"/>
              <c:layout/>
              <c:tx>
                <c:strRef>
                  <c:f>'Gráfico 1.7'!$B$81</c:f>
                  <c:strCache>
                    <c:ptCount val="1"/>
                    <c:pt idx="0">
                      <c:v>República Checa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{B6C064DA-928A-4128-95E7-8B9D04DA6C69}</c15:txfldGUID>
                      <c15:f>'Gráfico 1.7'!$B$81</c15:f>
                      <c15:dlblFieldTableCache>
                        <c:ptCount val="1"/>
                        <c:pt idx="0">
                          <c:v>República Checa</c:v>
                        </c:pt>
                      </c15:dlblFieldTableCache>
                    </c15:dlblFTEntry>
                  </c15:dlblFieldTable>
                  <c15:showDataLabelsRange val="0"/>
                </c:ext>
                <c:ext xmlns:c16="http://schemas.microsoft.com/office/drawing/2014/chart" uri="{C3380CC4-5D6E-409C-BE32-E72D297353CC}">
                  <c16:uniqueId val="{00000015-D2F6-4337-A107-33C80573E181}"/>
                </c:ext>
              </c:extLst>
            </c:dLbl>
            <c:dLbl>
              <c:idx val="22"/>
              <c:layout>
                <c:manualLayout>
                  <c:x val="-4.558404558404567E-2"/>
                  <c:y val="2.7633851468048191E-2"/>
                </c:manualLayout>
              </c:layout>
              <c:tx>
                <c:strRef>
                  <c:f>'Gráfico 1.7'!$B$82</c:f>
                  <c:strCache>
                    <c:ptCount val="1"/>
                    <c:pt idx="0">
                      <c:v>Roménia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{2EA7AAD2-7608-4F47-AB37-D7DC334F77D9}</c15:txfldGUID>
                      <c15:f>'Gráfico 1.7'!$B$82</c15:f>
                      <c15:dlblFieldTableCache>
                        <c:ptCount val="1"/>
                        <c:pt idx="0">
                          <c:v>Roménia</c:v>
                        </c:pt>
                      </c15:dlblFieldTableCache>
                    </c15:dlblFTEntry>
                  </c15:dlblFieldTable>
                  <c15:showDataLabelsRange val="0"/>
                </c:ext>
                <c:ext xmlns:c16="http://schemas.microsoft.com/office/drawing/2014/chart" uri="{C3380CC4-5D6E-409C-BE32-E72D297353CC}">
                  <c16:uniqueId val="{00000016-D2F6-4337-A107-33C80573E181}"/>
                </c:ext>
              </c:extLst>
            </c:dLbl>
            <c:dLbl>
              <c:idx val="23"/>
              <c:layout/>
              <c:tx>
                <c:strRef>
                  <c:f>'Gráfico 1.7'!$B$83</c:f>
                  <c:strCache>
                    <c:ptCount val="1"/>
                    <c:pt idx="0">
                      <c:v>Suécia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{29F47344-0CF8-40E6-9F90-AE72A75294ED}</c15:txfldGUID>
                      <c15:f>'Gráfico 1.7'!$B$83</c15:f>
                      <c15:dlblFieldTableCache>
                        <c:ptCount val="1"/>
                        <c:pt idx="0">
                          <c:v>Suécia</c:v>
                        </c:pt>
                      </c15:dlblFieldTableCache>
                    </c15:dlblFTEntry>
                  </c15:dlblFieldTable>
                  <c15:showDataLabelsRange val="0"/>
                </c:ext>
                <c:ext xmlns:c16="http://schemas.microsoft.com/office/drawing/2014/chart" uri="{C3380CC4-5D6E-409C-BE32-E72D297353CC}">
                  <c16:uniqueId val="{00000017-D2F6-4337-A107-33C80573E181}"/>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'Gráfico 1.7'!$C$60:$C$83</c:f>
              <c:numCache>
                <c:formatCode>0.0</c:formatCode>
                <c:ptCount val="24"/>
                <c:pt idx="0">
                  <c:v>4.8064475940210771</c:v>
                </c:pt>
                <c:pt idx="1">
                  <c:v>6.4315291997790753</c:v>
                </c:pt>
                <c:pt idx="2">
                  <c:v>5.0413680935319629</c:v>
                </c:pt>
                <c:pt idx="3">
                  <c:v>22.026196983222714</c:v>
                </c:pt>
                <c:pt idx="4">
                  <c:v>4.4286467692653133</c:v>
                </c:pt>
                <c:pt idx="5">
                  <c:v>6.3346559738816826</c:v>
                </c:pt>
                <c:pt idx="6">
                  <c:v>7.1004120935951827</c:v>
                </c:pt>
                <c:pt idx="7">
                  <c:v>3.0916595530680167</c:v>
                </c:pt>
                <c:pt idx="8">
                  <c:v>15.709826439597842</c:v>
                </c:pt>
                <c:pt idx="9">
                  <c:v>5.24218767511256</c:v>
                </c:pt>
                <c:pt idx="10">
                  <c:v>3.5260918025022305</c:v>
                </c:pt>
                <c:pt idx="11">
                  <c:v>9.9227714254751653</c:v>
                </c:pt>
                <c:pt idx="12">
                  <c:v>5.73636043008388</c:v>
                </c:pt>
                <c:pt idx="13">
                  <c:v>6.5270722963559242</c:v>
                </c:pt>
                <c:pt idx="14">
                  <c:v>16.729090352371074</c:v>
                </c:pt>
                <c:pt idx="15">
                  <c:v>5.0830275602466219</c:v>
                </c:pt>
                <c:pt idx="16">
                  <c:v>17.423428327781981</c:v>
                </c:pt>
                <c:pt idx="17">
                  <c:v>22.112517380066219</c:v>
                </c:pt>
                <c:pt idx="18">
                  <c:v>11.737257787262633</c:v>
                </c:pt>
                <c:pt idx="19">
                  <c:v>25.733530982760239</c:v>
                </c:pt>
                <c:pt idx="20">
                  <c:v>6.3305006834574629</c:v>
                </c:pt>
                <c:pt idx="21">
                  <c:v>8.5262436163424251</c:v>
                </c:pt>
                <c:pt idx="22">
                  <c:v>18.450171620244141</c:v>
                </c:pt>
                <c:pt idx="23">
                  <c:v>3.5254248569130362</c:v>
                </c:pt>
              </c:numCache>
            </c:numRef>
          </c:xVal>
          <c:yVal>
            <c:numRef>
              <c:f>'Gráfico 1.7'!$D$60:$D$83</c:f>
              <c:numCache>
                <c:formatCode>0.0</c:formatCode>
                <c:ptCount val="24"/>
                <c:pt idx="0">
                  <c:v>15.723911208783788</c:v>
                </c:pt>
                <c:pt idx="1">
                  <c:v>19.875340336715315</c:v>
                </c:pt>
                <c:pt idx="2">
                  <c:v>17.175341579682975</c:v>
                </c:pt>
                <c:pt idx="3">
                  <c:v>2.4073305039528612</c:v>
                </c:pt>
                <c:pt idx="4">
                  <c:v>12.524142930305501</c:v>
                </c:pt>
                <c:pt idx="5">
                  <c:v>3.444814956460613</c:v>
                </c:pt>
                <c:pt idx="6">
                  <c:v>12.17720698105601</c:v>
                </c:pt>
                <c:pt idx="7">
                  <c:v>13.060813180609633</c:v>
                </c:pt>
                <c:pt idx="8">
                  <c:v>14.350868405489241</c:v>
                </c:pt>
                <c:pt idx="9">
                  <c:v>6.9252566268919384</c:v>
                </c:pt>
                <c:pt idx="10">
                  <c:v>12.797343480384257</c:v>
                </c:pt>
                <c:pt idx="11">
                  <c:v>11.566211913833591</c:v>
                </c:pt>
                <c:pt idx="12">
                  <c:v>13.351895902996585</c:v>
                </c:pt>
                <c:pt idx="13">
                  <c:v>5.2871447778496323</c:v>
                </c:pt>
                <c:pt idx="14">
                  <c:v>17.072500842294769</c:v>
                </c:pt>
                <c:pt idx="15">
                  <c:v>10.361212599654088</c:v>
                </c:pt>
                <c:pt idx="16">
                  <c:v>12.443522803020649</c:v>
                </c:pt>
                <c:pt idx="17">
                  <c:v>4.2476030275106016</c:v>
                </c:pt>
                <c:pt idx="18">
                  <c:v>1.7313899303859757</c:v>
                </c:pt>
                <c:pt idx="19">
                  <c:v>8.6851726845988644</c:v>
                </c:pt>
                <c:pt idx="20">
                  <c:v>14.144951385582136</c:v>
                </c:pt>
                <c:pt idx="21">
                  <c:v>4.7964727792299691</c:v>
                </c:pt>
                <c:pt idx="22">
                  <c:v>2.3886526296470403</c:v>
                </c:pt>
                <c:pt idx="23">
                  <c:v>19.979416879334668</c:v>
                </c:pt>
              </c:numCache>
            </c:numRef>
          </c:yVal>
          <c:smooth val="0"/>
          <c:extLst xmlns:c16r2="http://schemas.microsoft.com/office/drawing/2015/06/chart">
            <c:ext xmlns:c16="http://schemas.microsoft.com/office/drawing/2014/chart" uri="{C3380CC4-5D6E-409C-BE32-E72D297353CC}">
              <c16:uniqueId val="{00000018-D2F6-4337-A107-33C80573E181}"/>
            </c:ext>
          </c:extLst>
        </c:ser>
        <c:dLbls>
          <c:showLegendKey val="0"/>
          <c:showVal val="0"/>
          <c:showCatName val="0"/>
          <c:showSerName val="0"/>
          <c:showPercent val="0"/>
          <c:showBubbleSize val="0"/>
        </c:dLbls>
        <c:axId val="222536832"/>
        <c:axId val="222537408"/>
      </c:scatterChart>
      <c:valAx>
        <c:axId val="222536832"/>
        <c:scaling>
          <c:orientation val="minMax"/>
        </c:scaling>
        <c:delete val="0"/>
        <c:axPos val="b"/>
        <c:title>
          <c:tx>
            <c:rich>
              <a:bodyPr/>
              <a:lstStyle/>
              <a:p>
                <a:pPr>
                  <a:defRPr b="0"/>
                </a:pPr>
                <a:r>
                  <a:rPr lang="pt-PT" b="0"/>
                  <a:t>Taxa de emigração em percentagem</a:t>
                </a:r>
              </a:p>
            </c:rich>
          </c:tx>
          <c:layout/>
          <c:overlay val="0"/>
        </c:title>
        <c:numFmt formatCode="0.0" sourceLinked="1"/>
        <c:majorTickMark val="cross"/>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222537408"/>
        <c:crosses val="autoZero"/>
        <c:crossBetween val="midCat"/>
      </c:valAx>
      <c:valAx>
        <c:axId val="222537408"/>
        <c:scaling>
          <c:orientation val="minMax"/>
          <c:max val="25"/>
        </c:scaling>
        <c:delete val="0"/>
        <c:axPos val="l"/>
        <c:title>
          <c:tx>
            <c:rich>
              <a:bodyPr rot="-5400000" vert="horz"/>
              <a:lstStyle/>
              <a:p>
                <a:pPr>
                  <a:defRPr b="0"/>
                </a:pPr>
                <a:r>
                  <a:rPr lang="pt-PT" b="0"/>
                  <a:t>Taxa de imigração em percentagem</a:t>
                </a:r>
              </a:p>
            </c:rich>
          </c:tx>
          <c:layout/>
          <c:overlay val="0"/>
        </c:title>
        <c:numFmt formatCode="0.0" sourceLinked="1"/>
        <c:majorTickMark val="cross"/>
        <c:minorTickMark val="in"/>
        <c:tickLblPos val="nextTo"/>
        <c:crossAx val="222536832"/>
        <c:crosses val="autoZero"/>
        <c:crossBetween val="midCat"/>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D87DB99-1EB9-4839-9D9A-FAA7DD4FC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18</xdr:row>
      <xdr:rowOff>0</xdr:rowOff>
    </xdr:to>
    <xdr:graphicFrame macro="">
      <xdr:nvGraphicFramePr>
        <xdr:cNvPr id="3073" name="Chart 1">
          <a:extLst>
            <a:ext uri="{FF2B5EF4-FFF2-40B4-BE49-F238E27FC236}">
              <a16:creationId xmlns="" xmlns:a16="http://schemas.microsoft.com/office/drawing/2014/main" id="{00000000-0008-0000-09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64EB6180-1E84-4078-A052-28F73D46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18</xdr:row>
      <xdr:rowOff>0</xdr:rowOff>
    </xdr:to>
    <xdr:graphicFrame macro="">
      <xdr:nvGraphicFramePr>
        <xdr:cNvPr id="4097" name="Chart 1">
          <a:extLst>
            <a:ext uri="{FF2B5EF4-FFF2-40B4-BE49-F238E27FC236}">
              <a16:creationId xmlns="" xmlns:a16="http://schemas.microsoft.com/office/drawing/2014/main" id="{00000000-0008-0000-0A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394CB69B-71D4-4CC4-BA34-344212528F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1" name="Chart 5">
          <a:extLst>
            <a:ext uri="{FF2B5EF4-FFF2-40B4-BE49-F238E27FC236}">
              <a16:creationId xmlns="" xmlns:a16="http://schemas.microsoft.com/office/drawing/2014/main" id="{00000000-0008-0000-0B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85769D52-04B9-41D5-8D33-8C195E6FB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2" name="Chart 5">
          <a:extLst>
            <a:ext uri="{FF2B5EF4-FFF2-40B4-BE49-F238E27FC236}">
              <a16:creationId xmlns=""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3587FE41-A19E-4791-88C9-893806379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7169" name="Chart 1">
          <a:extLst>
            <a:ext uri="{FF2B5EF4-FFF2-40B4-BE49-F238E27FC236}">
              <a16:creationId xmlns="" xmlns:a16="http://schemas.microsoft.com/office/drawing/2014/main" id="{00000000-0008-0000-0D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4B8AF32E-165C-4ACB-A41E-5C0F5BEFCE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0</xdr:rowOff>
    </xdr:from>
    <xdr:to>
      <xdr:col>6</xdr:col>
      <xdr:colOff>0</xdr:colOff>
      <xdr:row>30</xdr:row>
      <xdr:rowOff>180975</xdr:rowOff>
    </xdr:to>
    <xdr:graphicFrame macro="">
      <xdr:nvGraphicFramePr>
        <xdr:cNvPr id="2" name="Chart 1">
          <a:extLst>
            <a:ext uri="{FF2B5EF4-FFF2-40B4-BE49-F238E27FC236}">
              <a16:creationId xmlns=""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CD6EE915-9D8E-4BE3-827B-D7B5586FA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30</xdr:row>
      <xdr:rowOff>180975</xdr:rowOff>
    </xdr:to>
    <xdr:graphicFrame macro="">
      <xdr:nvGraphicFramePr>
        <xdr:cNvPr id="8193" name="Chart 3">
          <a:extLst>
            <a:ext uri="{FF2B5EF4-FFF2-40B4-BE49-F238E27FC236}">
              <a16:creationId xmlns="" xmlns:a16="http://schemas.microsoft.com/office/drawing/2014/main" id="{00000000-0008-0000-0F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590550</xdr:colOff>
      <xdr:row>3</xdr:row>
      <xdr:rowOff>9525</xdr:rowOff>
    </xdr:from>
    <xdr:to>
      <xdr:col>5</xdr:col>
      <xdr:colOff>895350</xdr:colOff>
      <xdr:row>28</xdr:row>
      <xdr:rowOff>66675</xdr:rowOff>
    </xdr:to>
    <xdr:grpSp>
      <xdr:nvGrpSpPr>
        <xdr:cNvPr id="3" name="Group 2">
          <a:extLst>
            <a:ext uri="{FF2B5EF4-FFF2-40B4-BE49-F238E27FC236}">
              <a16:creationId xmlns="" xmlns:a16="http://schemas.microsoft.com/office/drawing/2014/main" id="{00000000-0008-0000-0F00-000003000000}"/>
            </a:ext>
          </a:extLst>
        </xdr:cNvPr>
        <xdr:cNvGrpSpPr/>
      </xdr:nvGrpSpPr>
      <xdr:grpSpPr>
        <a:xfrm>
          <a:off x="1438275" y="962025"/>
          <a:ext cx="4762500" cy="4819650"/>
          <a:chOff x="1438275" y="962025"/>
          <a:chExt cx="4762500" cy="4819650"/>
        </a:xfrm>
      </xdr:grpSpPr>
      <xdr:cxnSp macro="">
        <xdr:nvCxnSpPr>
          <xdr:cNvPr id="15" name="Straight Connector 14">
            <a:extLst>
              <a:ext uri="{FF2B5EF4-FFF2-40B4-BE49-F238E27FC236}">
                <a16:creationId xmlns="" xmlns:a16="http://schemas.microsoft.com/office/drawing/2014/main" id="{00000000-0008-0000-0F00-00000F000000}"/>
              </a:ext>
            </a:extLst>
          </xdr:cNvPr>
          <xdr:cNvCxnSpPr/>
        </xdr:nvCxnSpPr>
        <xdr:spPr>
          <a:xfrm>
            <a:off x="1438275" y="3914775"/>
            <a:ext cx="4762500" cy="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 xmlns:a16="http://schemas.microsoft.com/office/drawing/2014/main" id="{00000000-0008-0000-0F00-000014000000}"/>
              </a:ext>
            </a:extLst>
          </xdr:cNvPr>
          <xdr:cNvCxnSpPr/>
        </xdr:nvCxnSpPr>
        <xdr:spPr>
          <a:xfrm>
            <a:off x="3248025" y="962025"/>
            <a:ext cx="0" cy="4819650"/>
          </a:xfrm>
          <a:prstGeom prst="line">
            <a:avLst/>
          </a:prstGeom>
          <a:ln w="635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90080</xdr:colOff>
      <xdr:row>0</xdr:row>
      <xdr:rowOff>288000</xdr:rowOff>
    </xdr:to>
    <xdr:pic>
      <xdr:nvPicPr>
        <xdr:cNvPr id="6" name="Picture 1">
          <a:extLst>
            <a:ext uri="{FF2B5EF4-FFF2-40B4-BE49-F238E27FC236}">
              <a16:creationId xmlns="" xmlns:a16="http://schemas.microsoft.com/office/drawing/2014/main" id="{ED12B292-BC69-44B6-9F4F-D0F14681D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1">
          <a:extLst>
            <a:ext uri="{FF2B5EF4-FFF2-40B4-BE49-F238E27FC236}">
              <a16:creationId xmlns="" xmlns:a16="http://schemas.microsoft.com/office/drawing/2014/main" id="{BB18FAE5-3F30-4009-A3A5-E9CF1F6A0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049566FB-962A-4F55-8446-3AB283787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025" name="Picture 1" descr="http://www.pordata.pt/Site/img/empty_16x16.png">
          <a:extLst>
            <a:ext uri="{FF2B5EF4-FFF2-40B4-BE49-F238E27FC236}">
              <a16:creationId xmlns=""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026" name="Picture 2" descr="http://www.pordata.pt/Site/img/empty_16x16.png">
          <a:extLst>
            <a:ext uri="{FF2B5EF4-FFF2-40B4-BE49-F238E27FC236}">
              <a16:creationId xmlns=""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027" name="Picture 3" descr="http://www.pordata.pt/Site/img/empty_16x16.png">
          <a:extLst>
            <a:ext uri="{FF2B5EF4-FFF2-40B4-BE49-F238E27FC236}">
              <a16:creationId xmlns=""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028" name="Picture 4" descr="http://www.pordata.pt/Site/img/empty_16x16.png">
          <a:extLst>
            <a:ext uri="{FF2B5EF4-FFF2-40B4-BE49-F238E27FC236}">
              <a16:creationId xmlns=""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029" name="Picture 5" descr="http://www.pordata.pt/Site/img/empty_16x16.png">
          <a:extLst>
            <a:ext uri="{FF2B5EF4-FFF2-40B4-BE49-F238E27FC236}">
              <a16:creationId xmlns="" xmlns:a16="http://schemas.microsoft.com/office/drawing/2014/main" id="{00000000-0008-0000-03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030" name="Picture 6" descr="http://www.pordata.pt/Site/img/empty_16x16.png">
          <a:extLst>
            <a:ext uri="{FF2B5EF4-FFF2-40B4-BE49-F238E27FC236}">
              <a16:creationId xmlns="" xmlns:a16="http://schemas.microsoft.com/office/drawing/2014/main" id="{00000000-0008-0000-03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031" name="Picture 7" descr="http://www.pordata.pt/Site/img/empty_16x16.png">
          <a:extLst>
            <a:ext uri="{FF2B5EF4-FFF2-40B4-BE49-F238E27FC236}">
              <a16:creationId xmlns="" xmlns:a16="http://schemas.microsoft.com/office/drawing/2014/main" id="{00000000-0008-0000-03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032" name="Picture 8" descr="http://www.pordata.pt/Site/img/empty_16x16.png">
          <a:extLst>
            <a:ext uri="{FF2B5EF4-FFF2-40B4-BE49-F238E27FC236}">
              <a16:creationId xmlns="" xmlns:a16="http://schemas.microsoft.com/office/drawing/2014/main" id="{00000000-0008-0000-03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33" name="Picture 9" descr="http://www.pordata.pt/Site/img/empty_16x16.png">
          <a:extLst>
            <a:ext uri="{FF2B5EF4-FFF2-40B4-BE49-F238E27FC236}">
              <a16:creationId xmlns="" xmlns:a16="http://schemas.microsoft.com/office/drawing/2014/main" id="{00000000-0008-0000-03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034" name="Picture 10" descr="http://www.pordata.pt/Site/img/empty_16x16.png">
          <a:extLst>
            <a:ext uri="{FF2B5EF4-FFF2-40B4-BE49-F238E27FC236}">
              <a16:creationId xmlns=""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035" name="Picture 11" descr="http://www.pordata.pt/Site/img/empty_16x16.png">
          <a:extLst>
            <a:ext uri="{FF2B5EF4-FFF2-40B4-BE49-F238E27FC236}">
              <a16:creationId xmlns=""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036" name="Picture 12" descr="http://www.pordata.pt/Site/img/empty_16x16.png">
          <a:extLst>
            <a:ext uri="{FF2B5EF4-FFF2-40B4-BE49-F238E27FC236}">
              <a16:creationId xmlns=""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037" name="Picture 13" descr="http://www.pordata.pt/Site/img/empty_16x16.png">
          <a:extLst>
            <a:ext uri="{FF2B5EF4-FFF2-40B4-BE49-F238E27FC236}">
              <a16:creationId xmlns=""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90080</xdr:colOff>
      <xdr:row>0</xdr:row>
      <xdr:rowOff>288000</xdr:rowOff>
    </xdr:to>
    <xdr:pic>
      <xdr:nvPicPr>
        <xdr:cNvPr id="15" name="Picture 1">
          <a:extLst>
            <a:ext uri="{FF2B5EF4-FFF2-40B4-BE49-F238E27FC236}">
              <a16:creationId xmlns="" xmlns:a16="http://schemas.microsoft.com/office/drawing/2014/main" id="{D31E587F-2496-44AE-8111-74D362B7F7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6DD93D34-D387-48F9-87C0-CE68A674B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73683C0E-7C3A-4719-9195-CC980A6C6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C64473D0-C95F-45A9-878F-297FF4090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184304E7-887C-4723-AB87-0BF0A5212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 xmlns:a16="http://schemas.microsoft.com/office/drawing/2014/main" id="{816D0DE3-272A-46B7-8C26-6FDAFB18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drawing" Target="../drawings/drawing10.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0.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drawing" Target="../drawings/drawing11.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4.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7" Type="http://schemas.openxmlformats.org/officeDocument/2006/relationships/drawing" Target="../drawings/drawing1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48.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7" Type="http://schemas.openxmlformats.org/officeDocument/2006/relationships/drawing" Target="../drawings/drawing13.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2.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4.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6.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drawing" Target="../drawings/drawing15.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0.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7" Type="http://schemas.openxmlformats.org/officeDocument/2006/relationships/drawing" Target="../drawings/drawing16.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4.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8.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2.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6.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0.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drawing" Target="../drawings/drawing6.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4.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28.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drawing" Target="../drawings/drawing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2.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drawing" Target="../drawings/drawing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6.bin"/><Relationship Id="rId5" Type="http://schemas.openxmlformats.org/officeDocument/2006/relationships/hyperlink" Target="http://www.observatorioemigracao.pt/np4/8218" TargetMode="External"/><Relationship Id="rId4"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abSelected="1" workbookViewId="0"/>
  </sheetViews>
  <sheetFormatPr defaultColWidth="8.7109375" defaultRowHeight="12" customHeight="1" x14ac:dyDescent="0.25"/>
  <cols>
    <col min="1" max="1" width="12.7109375" style="110" customWidth="1"/>
    <col min="2" max="4" width="36.7109375" style="113" customWidth="1"/>
    <col min="5" max="7" width="36.7109375" style="110" customWidth="1"/>
    <col min="8" max="8" width="8.7109375" style="62" customWidth="1"/>
    <col min="9" max="16384" width="8.7109375" style="110"/>
  </cols>
  <sheetData>
    <row r="1" spans="1:13" s="105" customFormat="1" ht="30" customHeight="1" x14ac:dyDescent="0.25">
      <c r="A1" s="40"/>
      <c r="B1" s="335"/>
      <c r="C1" s="336"/>
      <c r="D1" s="336"/>
      <c r="E1" s="104"/>
      <c r="F1" s="104"/>
      <c r="G1" s="104"/>
      <c r="H1" s="62"/>
      <c r="I1" s="104"/>
      <c r="J1" s="104"/>
      <c r="K1" s="104"/>
      <c r="L1" s="104"/>
      <c r="M1" s="104"/>
    </row>
    <row r="2" spans="1:13" s="106" customFormat="1" ht="30" customHeight="1" x14ac:dyDescent="0.2">
      <c r="A2" s="67"/>
      <c r="B2" s="339" t="s">
        <v>148</v>
      </c>
      <c r="C2" s="340"/>
      <c r="D2" s="340"/>
      <c r="E2" s="341"/>
      <c r="F2" s="341"/>
      <c r="G2" s="341"/>
      <c r="H2" s="342"/>
    </row>
    <row r="3" spans="1:13" s="107" customFormat="1" ht="30" customHeight="1" x14ac:dyDescent="0.25">
      <c r="B3" s="343" t="s">
        <v>67</v>
      </c>
      <c r="C3" s="344"/>
      <c r="D3" s="344"/>
      <c r="E3" s="344"/>
      <c r="F3" s="344"/>
      <c r="G3" s="344"/>
      <c r="H3" s="60"/>
    </row>
    <row r="4" spans="1:13" s="107" customFormat="1" ht="15" customHeight="1" x14ac:dyDescent="0.25">
      <c r="A4" s="85"/>
      <c r="B4" s="337" t="str">
        <f>HYPERLINK('Quadro 1.1'!A1,'Quadro 1.1'!B2)</f>
        <v>Quadro 1.1 Indicadores sociais de contexto, 2020 ou último ano disponível</v>
      </c>
      <c r="C4" s="338"/>
      <c r="D4" s="338"/>
      <c r="E4" s="345" t="str">
        <f>'Gráfico 1.1'!B2</f>
        <v>Gráfico 1.1 Estimativa das saídas totais de emigrantes portugueses, 2001-2020</v>
      </c>
      <c r="F4" s="346"/>
      <c r="G4" s="346"/>
      <c r="H4" s="61"/>
    </row>
    <row r="5" spans="1:13" s="107" customFormat="1" ht="15" customHeight="1" x14ac:dyDescent="0.25">
      <c r="A5" s="85"/>
      <c r="B5" s="337" t="str">
        <f>HYPERLINK('Quadro 1.2'!A1,'Quadro 1.2'!B2)</f>
        <v>Quadro 1.2 Indicadores migratórios de contexto, 2020 ou último ano disponível</v>
      </c>
      <c r="C5" s="338"/>
      <c r="D5" s="338"/>
      <c r="E5" s="345" t="str">
        <f>'Gráfico 1.2'!B2</f>
        <v>Gráfico 1.2 Estimativa do número total de emigrantes portugueses (stock): nascidos em Portugal a residir no estrangeiro, por continente, 1990-2019</v>
      </c>
      <c r="F5" s="346"/>
      <c r="G5" s="346"/>
      <c r="H5" s="61"/>
    </row>
    <row r="6" spans="1:13" s="107" customFormat="1" ht="15" customHeight="1" x14ac:dyDescent="0.25">
      <c r="A6" s="85"/>
      <c r="B6" s="352" t="str">
        <f>'Quadro 1.3'!B2:F2</f>
        <v>Quadro 1.3 Estimativa das saídas totais de emigrantes portugueses, 2001-2020</v>
      </c>
      <c r="C6" s="338"/>
      <c r="D6" s="338"/>
      <c r="E6" s="350" t="str">
        <f>'Gráfico 1.3'!B2</f>
        <v>Gráfico 1.3 Nascidos em Portugal residentes em países da OCDE, 15 e mais anos, por grupo etário, 2000/01 e 2010/11</v>
      </c>
      <c r="F6" s="351"/>
      <c r="G6" s="351"/>
      <c r="H6" s="61"/>
    </row>
    <row r="7" spans="1:13" s="107" customFormat="1" ht="15" customHeight="1" x14ac:dyDescent="0.25">
      <c r="A7" s="85"/>
      <c r="B7" s="337" t="str">
        <f>'Quadro 1.4'!B2</f>
        <v>Quadro 1.4 Estimativa do número total de emigrantes portugueses (stock): nascidos em Portugal a residir no estrangeiro, por continente, 1990-2019</v>
      </c>
      <c r="C7" s="338"/>
      <c r="D7" s="338"/>
      <c r="E7" s="350" t="str">
        <f>'Gráfico 1.4'!B2</f>
        <v>Gráfico 1.4 Nascidos em Portugal residentes em países da OCDE, 15 e mais anos, por grau de instrução, 2000/01 e 2010/11</v>
      </c>
      <c r="F7" s="351"/>
      <c r="G7" s="351"/>
      <c r="H7" s="60"/>
    </row>
    <row r="8" spans="1:13" s="109" customFormat="1" ht="15" customHeight="1" x14ac:dyDescent="0.2">
      <c r="A8" s="85"/>
      <c r="B8" s="337" t="str">
        <f>'Quadro 1.5'!B2</f>
        <v>Quadro 1.5 Nascidos em Portugal residentes em países da OCDE, 15 e mais anos, indicadores sociodemográficos, 2000/01 e 2010/11</v>
      </c>
      <c r="C8" s="338"/>
      <c r="D8" s="338"/>
      <c r="E8" s="350" t="str">
        <f>'Gráfico 1.5'!B2</f>
        <v>Gráfico 1.5 Comparação internacional: número de emigrantes (stock), principais países de origem, 2019</v>
      </c>
      <c r="F8" s="351"/>
      <c r="G8" s="351"/>
      <c r="H8" s="108"/>
    </row>
    <row r="9" spans="1:13" s="107" customFormat="1" ht="15" customHeight="1" x14ac:dyDescent="0.25">
      <c r="A9" s="85"/>
      <c r="B9" s="355" t="str">
        <f>'Quadro 1.6'!B2</f>
        <v>Quadro 1.6 Comparação internacional: número de emigrantes (stock), principais países de origem, 2019</v>
      </c>
      <c r="C9" s="356"/>
      <c r="D9" s="356"/>
      <c r="E9" s="357" t="str">
        <f>HYPERLINK('Gráfico 1.6'!A1,'Gráfico 1.6'!B2)</f>
        <v>Gráfico 1.6 Comparação internacional: taxa de emigração (stock), principais países de origem, 2019</v>
      </c>
      <c r="F9" s="354"/>
      <c r="G9" s="354"/>
      <c r="H9" s="60"/>
    </row>
    <row r="10" spans="1:13" s="137" customFormat="1" ht="15" customHeight="1" x14ac:dyDescent="0.25">
      <c r="A10" s="85"/>
      <c r="B10" s="355" t="str">
        <f>'Quadro 1.7'!B2</f>
        <v>Quadro 1.7 Comparação internacional: taxa de emigração (stock), principais países de origem, 2019</v>
      </c>
      <c r="C10" s="356"/>
      <c r="D10" s="356"/>
      <c r="E10" s="353" t="str">
        <f>'Gráfico 1.7'!B2</f>
        <v>Gráfico 1.7 Comparação internacional: taxas de emigração e de imigração nos países da UE, 2019</v>
      </c>
      <c r="F10" s="354"/>
      <c r="G10" s="354"/>
      <c r="H10" s="60"/>
    </row>
    <row r="11" spans="1:13" s="109" customFormat="1" ht="15" customHeight="1" x14ac:dyDescent="0.2">
      <c r="A11" s="85"/>
      <c r="B11" s="355" t="str">
        <f>'Quadro 1.8'!B2</f>
        <v>Quadro 1.8 Comparação internacional: taxas de emigração e de imigração nos países da UE, 2019</v>
      </c>
      <c r="C11" s="356"/>
      <c r="D11" s="356"/>
      <c r="E11" s="138"/>
      <c r="F11" s="139"/>
      <c r="G11" s="139"/>
      <c r="H11" s="60"/>
    </row>
    <row r="12" spans="1:13" s="109" customFormat="1" ht="30" customHeight="1" x14ac:dyDescent="0.2">
      <c r="A12" s="85"/>
      <c r="B12" s="102"/>
      <c r="C12" s="103"/>
      <c r="D12" s="103"/>
      <c r="E12" s="345"/>
      <c r="F12" s="346"/>
      <c r="G12" s="346"/>
      <c r="H12" s="60"/>
    </row>
    <row r="13" spans="1:13" s="200" customFormat="1" ht="15" customHeight="1" x14ac:dyDescent="0.25">
      <c r="A13" s="209" t="s">
        <v>10</v>
      </c>
      <c r="B13" s="358" t="s">
        <v>199</v>
      </c>
      <c r="C13" s="359"/>
    </row>
    <row r="14" spans="1:13" s="200" customFormat="1" ht="15" customHeight="1" x14ac:dyDescent="0.25">
      <c r="A14" s="203" t="s">
        <v>1</v>
      </c>
      <c r="B14" s="360" t="s">
        <v>194</v>
      </c>
      <c r="C14" s="360"/>
      <c r="D14" s="207"/>
      <c r="E14" s="207"/>
      <c r="F14" s="207"/>
      <c r="G14" s="207"/>
      <c r="H14" s="198"/>
    </row>
    <row r="15" spans="1:13" ht="30" customHeight="1" x14ac:dyDescent="0.25">
      <c r="B15" s="112"/>
      <c r="C15" s="112"/>
      <c r="D15" s="112"/>
      <c r="E15" s="117"/>
      <c r="F15" s="117"/>
      <c r="G15" s="117"/>
    </row>
    <row r="16" spans="1:13" ht="60" customHeight="1" x14ac:dyDescent="0.25">
      <c r="B16" s="347" t="s">
        <v>83</v>
      </c>
      <c r="C16" s="348"/>
      <c r="D16" s="349"/>
      <c r="E16" s="111"/>
      <c r="F16" s="111"/>
      <c r="G16" s="111"/>
    </row>
    <row r="17" spans="2:2" ht="15" customHeight="1" x14ac:dyDescent="0.25"/>
    <row r="18" spans="2:2" ht="15" customHeight="1" x14ac:dyDescent="0.25"/>
    <row r="19" spans="2:2" ht="15" customHeight="1" x14ac:dyDescent="0.25"/>
    <row r="20" spans="2:2" ht="15" customHeight="1" x14ac:dyDescent="0.25">
      <c r="B20" s="210"/>
    </row>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sheetData>
  <customSheetViews>
    <customSheetView guid="{DC35590C-2B94-4904-B7EE-424B7FEB2A9E}" showGridLines="0">
      <selection activeCell="E10" sqref="E10:G10"/>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4" sqref="B4:D4"/>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E10" sqref="E10:G10"/>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22">
    <mergeCell ref="B16:D16"/>
    <mergeCell ref="E6:G6"/>
    <mergeCell ref="B7:D7"/>
    <mergeCell ref="B6:D6"/>
    <mergeCell ref="B8:D8"/>
    <mergeCell ref="E8:G8"/>
    <mergeCell ref="E10:G10"/>
    <mergeCell ref="E12:G12"/>
    <mergeCell ref="B10:D10"/>
    <mergeCell ref="E9:G9"/>
    <mergeCell ref="B11:D11"/>
    <mergeCell ref="B9:D9"/>
    <mergeCell ref="E7:G7"/>
    <mergeCell ref="B13:C13"/>
    <mergeCell ref="B14:C14"/>
    <mergeCell ref="B1:D1"/>
    <mergeCell ref="B4:D4"/>
    <mergeCell ref="B5:D5"/>
    <mergeCell ref="B2:H2"/>
    <mergeCell ref="B3:G3"/>
    <mergeCell ref="E4:G4"/>
    <mergeCell ref="E5:G5"/>
  </mergeCells>
  <hyperlinks>
    <hyperlink ref="B6:D6" location="'Quadro 1.3'!A1" display="'Quadro 1.3'!A1"/>
    <hyperlink ref="B7:D7" location="'Quadro 1.4'!A1" display="'Quadro 1.4'!A1"/>
    <hyperlink ref="B8:D8" location="'Quadro 1.5'!A1" display="'Quadro 1.5'!A1"/>
    <hyperlink ref="E4:G4" location="'Gráfico 1.1'!A1" display="'Gráfico 1.1'!A1"/>
    <hyperlink ref="E5:G5" location="'Gráfico 1.2'!A1" display="'Gráfico 1.2'!A1"/>
    <hyperlink ref="E6:G6" location="'Gráfico 1.3'!A1" display="'Gráfico 1.3'!A1"/>
    <hyperlink ref="E8:G8" location="'Gráfico 1.5'!A1" display="'Gráfico 1.5'!A1"/>
    <hyperlink ref="E10:G10" location="'Gráfico 1.7'!A1" display="'Gráfico 1.7'!A1"/>
    <hyperlink ref="B4:D4" location="'Quadro 1.1'!A1" display="=HYPERLINK('Quadro 1.1'!A1;'Quadro 1.1'!B2)"/>
    <hyperlink ref="B5:D5" location="'Quadro 1.2'!A1" display="=HYPERLINK('Quadro 1.2'!A1;'Quadro 1.2'!B2)"/>
    <hyperlink ref="E9:G9" location="'Gráfico 1.6'!A1" display="'Gráfico 1.6'!A1"/>
    <hyperlink ref="E7:G7" location="'Gráfico 1.4'!A1" display="'Gráfico 1.4'!A1"/>
    <hyperlink ref="B9:D9" location="'Quadro 1.6'!A1" display="'Quadro 1.6'!A1"/>
    <hyperlink ref="B10:D10" location="'Quadro 1.7'!A1" display="'Quadro 1.7'!A1"/>
    <hyperlink ref="B11:D11" location="'Quadro 1.8'!A1" display="'Quadro 1.8'!A1"/>
    <hyperlink ref="B14" r:id="rId4" display="http://www.observatorioemigracao.pt/np4/6415"/>
    <hyperlink ref="B14:C14"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zoomScaleNormal="100" workbookViewId="0">
      <selection activeCell="C1" sqref="C1"/>
    </sheetView>
  </sheetViews>
  <sheetFormatPr defaultColWidth="8.7109375" defaultRowHeight="12" customHeight="1" x14ac:dyDescent="0.25"/>
  <cols>
    <col min="1" max="1" width="12.7109375" style="22" customWidth="1"/>
    <col min="2" max="6" width="16.7109375" style="22" customWidth="1"/>
    <col min="7" max="16384" width="8.7109375" style="22"/>
  </cols>
  <sheetData>
    <row r="1" spans="1:16" s="1" customFormat="1" ht="30" customHeight="1" x14ac:dyDescent="0.25">
      <c r="A1" s="40" t="s">
        <v>0</v>
      </c>
      <c r="B1" s="88"/>
      <c r="C1" s="211" t="s">
        <v>150</v>
      </c>
      <c r="D1" s="57"/>
      <c r="E1" s="57"/>
      <c r="F1" s="59"/>
    </row>
    <row r="2" spans="1:16" s="12" customFormat="1" ht="30" customHeight="1" x14ac:dyDescent="0.25">
      <c r="A2" s="10"/>
      <c r="B2" s="424" t="s">
        <v>155</v>
      </c>
      <c r="C2" s="425"/>
      <c r="D2" s="425"/>
      <c r="E2" s="425"/>
      <c r="F2" s="425"/>
      <c r="G2" s="19"/>
      <c r="H2" s="19"/>
      <c r="I2" s="19"/>
      <c r="J2" s="16"/>
      <c r="K2" s="16"/>
      <c r="L2" s="11"/>
      <c r="M2" s="11"/>
      <c r="N2" s="11"/>
      <c r="O2" s="19"/>
      <c r="P2" s="19"/>
    </row>
    <row r="3" spans="1:16" s="6" customFormat="1" ht="15" customHeight="1" x14ac:dyDescent="0.25">
      <c r="B3" s="77"/>
      <c r="C3" s="78"/>
      <c r="D3" s="78"/>
      <c r="E3" s="78"/>
      <c r="F3" s="78"/>
      <c r="G3" s="55"/>
      <c r="H3" s="55"/>
      <c r="I3" s="55"/>
      <c r="J3" s="5"/>
      <c r="K3" s="5"/>
      <c r="L3" s="5"/>
      <c r="M3" s="5"/>
      <c r="N3" s="5"/>
      <c r="O3" s="55"/>
      <c r="P3" s="55"/>
    </row>
    <row r="4" spans="1:16" s="6" customFormat="1" ht="15" customHeight="1" x14ac:dyDescent="0.25">
      <c r="B4" s="77"/>
      <c r="C4" s="78"/>
      <c r="D4" s="78"/>
      <c r="E4" s="78"/>
      <c r="F4" s="78"/>
      <c r="G4" s="55"/>
      <c r="H4" s="55"/>
      <c r="I4" s="55"/>
      <c r="J4" s="5"/>
      <c r="K4" s="5"/>
      <c r="L4" s="5"/>
      <c r="M4" s="5"/>
      <c r="N4" s="5"/>
      <c r="O4" s="55"/>
      <c r="P4" s="55"/>
    </row>
    <row r="5" spans="1:16" s="6" customFormat="1" ht="15" customHeight="1" x14ac:dyDescent="0.25">
      <c r="B5" s="77"/>
      <c r="C5" s="78"/>
      <c r="D5" s="78"/>
      <c r="E5" s="78"/>
      <c r="F5" s="78"/>
      <c r="G5" s="55"/>
      <c r="H5" s="55"/>
      <c r="I5" s="55"/>
      <c r="J5" s="5"/>
      <c r="K5" s="5"/>
      <c r="L5" s="5"/>
      <c r="M5" s="5"/>
      <c r="N5" s="5"/>
      <c r="O5" s="55"/>
      <c r="P5" s="55"/>
    </row>
    <row r="6" spans="1:16" s="6" customFormat="1" ht="15" customHeight="1" x14ac:dyDescent="0.25">
      <c r="B6" s="77"/>
      <c r="C6" s="78"/>
      <c r="D6" s="78"/>
      <c r="E6" s="78"/>
      <c r="F6" s="78"/>
      <c r="G6" s="55"/>
      <c r="H6" s="55"/>
      <c r="I6" s="55"/>
      <c r="J6" s="5"/>
      <c r="K6" s="5"/>
      <c r="L6" s="5"/>
      <c r="M6" s="5"/>
      <c r="N6" s="5"/>
      <c r="O6" s="55"/>
      <c r="P6" s="55"/>
    </row>
    <row r="7" spans="1:16" s="6" customFormat="1" ht="15" customHeight="1" x14ac:dyDescent="0.25">
      <c r="B7" s="77"/>
      <c r="C7" s="78"/>
      <c r="D7" s="78"/>
      <c r="E7" s="78"/>
      <c r="F7" s="78"/>
      <c r="G7" s="55"/>
      <c r="H7" s="55"/>
      <c r="I7" s="55"/>
      <c r="J7" s="5"/>
      <c r="K7" s="5"/>
      <c r="L7" s="5"/>
      <c r="M7" s="5"/>
      <c r="N7" s="5"/>
      <c r="O7" s="55"/>
      <c r="P7" s="55"/>
    </row>
    <row r="8" spans="1:16" s="6" customFormat="1" ht="15" customHeight="1" x14ac:dyDescent="0.25">
      <c r="B8" s="77"/>
      <c r="C8" s="78"/>
      <c r="D8" s="78"/>
      <c r="E8" s="78"/>
      <c r="F8" s="78"/>
      <c r="G8" s="55"/>
      <c r="H8" s="55"/>
      <c r="I8" s="55"/>
      <c r="J8" s="5"/>
      <c r="K8" s="5"/>
      <c r="L8" s="5"/>
      <c r="M8" s="5"/>
      <c r="N8" s="5"/>
      <c r="O8" s="55"/>
      <c r="P8" s="55"/>
    </row>
    <row r="9" spans="1:16" s="6" customFormat="1" ht="15" customHeight="1" x14ac:dyDescent="0.25">
      <c r="B9" s="77"/>
      <c r="C9" s="78"/>
      <c r="D9" s="78"/>
      <c r="E9" s="78"/>
      <c r="F9" s="78"/>
      <c r="G9" s="55"/>
      <c r="H9" s="55"/>
      <c r="I9" s="55"/>
      <c r="J9" s="5"/>
      <c r="K9" s="5"/>
      <c r="L9" s="5"/>
      <c r="M9" s="5"/>
      <c r="N9" s="5"/>
      <c r="O9" s="55"/>
      <c r="P9" s="55"/>
    </row>
    <row r="10" spans="1:16" s="6" customFormat="1" ht="15" customHeight="1" x14ac:dyDescent="0.25">
      <c r="B10" s="77"/>
      <c r="C10" s="78"/>
      <c r="D10" s="78"/>
      <c r="E10" s="78"/>
      <c r="F10" s="78"/>
      <c r="G10" s="55"/>
      <c r="H10" s="55"/>
      <c r="I10" s="55"/>
      <c r="J10" s="5"/>
      <c r="K10" s="5"/>
      <c r="L10" s="5"/>
      <c r="M10" s="5"/>
      <c r="N10" s="5"/>
      <c r="O10" s="55"/>
      <c r="P10" s="55"/>
    </row>
    <row r="11" spans="1:16" s="6" customFormat="1" ht="15" customHeight="1" x14ac:dyDescent="0.25">
      <c r="B11" s="77"/>
      <c r="C11" s="78"/>
      <c r="D11" s="78"/>
      <c r="E11" s="78"/>
      <c r="F11" s="78"/>
      <c r="G11" s="55"/>
      <c r="H11" s="55"/>
      <c r="I11" s="55"/>
      <c r="J11" s="5"/>
      <c r="K11" s="5"/>
      <c r="L11" s="5"/>
      <c r="M11" s="5"/>
      <c r="N11" s="5"/>
      <c r="O11" s="55"/>
      <c r="P11" s="55"/>
    </row>
    <row r="12" spans="1:16" s="6" customFormat="1" ht="15" customHeight="1" x14ac:dyDescent="0.25">
      <c r="B12" s="77"/>
      <c r="C12" s="78"/>
      <c r="D12" s="78"/>
      <c r="E12" s="78"/>
      <c r="F12" s="78"/>
      <c r="G12" s="55"/>
      <c r="H12" s="55"/>
      <c r="I12" s="55"/>
      <c r="J12" s="5"/>
      <c r="K12" s="5"/>
      <c r="L12" s="5"/>
      <c r="M12" s="5"/>
      <c r="N12" s="5"/>
      <c r="O12" s="55"/>
      <c r="P12" s="55"/>
    </row>
    <row r="13" spans="1:16" s="6" customFormat="1" ht="15" customHeight="1" x14ac:dyDescent="0.25">
      <c r="B13" s="77"/>
      <c r="C13" s="78"/>
      <c r="D13" s="78"/>
      <c r="E13" s="78"/>
      <c r="F13" s="78"/>
      <c r="G13" s="55"/>
      <c r="H13" s="55"/>
      <c r="I13" s="55"/>
      <c r="J13" s="5"/>
      <c r="K13" s="5"/>
      <c r="L13" s="5"/>
      <c r="M13" s="5"/>
      <c r="N13" s="5"/>
      <c r="O13" s="55"/>
      <c r="P13" s="5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s="57" customFormat="1" ht="15" customHeight="1" x14ac:dyDescent="0.25"/>
    <row r="20" spans="1:8" s="115" customFormat="1" ht="15" customHeight="1" x14ac:dyDescent="0.25">
      <c r="A20" s="116" t="s">
        <v>11</v>
      </c>
      <c r="B20" s="428" t="s">
        <v>154</v>
      </c>
      <c r="C20" s="429"/>
      <c r="D20" s="429"/>
      <c r="E20" s="429"/>
      <c r="F20" s="429"/>
    </row>
    <row r="21" spans="1:8" s="1" customFormat="1" ht="30" customHeight="1" x14ac:dyDescent="0.25">
      <c r="A21" s="46" t="s">
        <v>12</v>
      </c>
      <c r="B21" s="426" t="s">
        <v>33</v>
      </c>
      <c r="C21" s="427"/>
      <c r="D21" s="427"/>
      <c r="E21" s="427"/>
      <c r="F21" s="427"/>
    </row>
    <row r="22" spans="1:8" s="200" customFormat="1" ht="15" customHeight="1" x14ac:dyDescent="0.25">
      <c r="A22" s="209" t="s">
        <v>10</v>
      </c>
      <c r="B22" s="358" t="s">
        <v>199</v>
      </c>
      <c r="C22" s="359"/>
    </row>
    <row r="23" spans="1:8" s="200" customFormat="1" ht="15" customHeight="1" x14ac:dyDescent="0.25">
      <c r="A23" s="203" t="s">
        <v>1</v>
      </c>
      <c r="B23" s="360" t="s">
        <v>194</v>
      </c>
      <c r="C23" s="360"/>
      <c r="D23" s="329"/>
      <c r="E23" s="329"/>
      <c r="F23" s="329"/>
      <c r="G23" s="329"/>
      <c r="H23" s="198"/>
    </row>
    <row r="24" spans="1:8" s="56" customFormat="1"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21"/>
      <c r="B49" s="21"/>
      <c r="C49" s="21"/>
      <c r="D49" s="21"/>
      <c r="E49" s="21"/>
      <c r="F49" s="21"/>
      <c r="G49" s="21"/>
      <c r="H49" s="21"/>
      <c r="I49" s="21"/>
    </row>
    <row r="50" spans="1:14" ht="12" customHeight="1" x14ac:dyDescent="0.25">
      <c r="A50" s="21"/>
      <c r="B50" s="21"/>
      <c r="C50" s="21"/>
      <c r="D50" s="21"/>
      <c r="E50" s="21"/>
      <c r="F50" s="21"/>
      <c r="G50" s="21"/>
      <c r="H50" s="21"/>
      <c r="I50" s="21"/>
    </row>
    <row r="51" spans="1:14" ht="12" customHeight="1" x14ac:dyDescent="0.25">
      <c r="A51" s="17"/>
      <c r="B51" s="24"/>
      <c r="C51" s="18"/>
      <c r="D51" s="18"/>
      <c r="E51" s="18"/>
      <c r="F51" s="18"/>
      <c r="G51" s="18"/>
      <c r="H51" s="18"/>
      <c r="I51" s="18"/>
      <c r="L51" s="4"/>
      <c r="M51" s="4"/>
      <c r="N51" s="4"/>
    </row>
    <row r="52" spans="1:14" ht="12" customHeight="1" x14ac:dyDescent="0.25">
      <c r="A52" s="17"/>
      <c r="B52" s="25"/>
      <c r="C52" s="18"/>
      <c r="D52" s="18"/>
      <c r="E52" s="18"/>
      <c r="F52" s="18"/>
      <c r="G52" s="18"/>
      <c r="H52" s="18"/>
      <c r="I52" s="18"/>
    </row>
    <row r="53" spans="1:14" ht="12" customHeight="1" x14ac:dyDescent="0.25">
      <c r="A53" s="17"/>
      <c r="B53" s="26"/>
      <c r="C53" s="20"/>
      <c r="D53" s="20"/>
      <c r="E53" s="20"/>
      <c r="F53" s="20"/>
      <c r="G53" s="20"/>
      <c r="H53" s="20"/>
      <c r="I53" s="20"/>
    </row>
    <row r="54" spans="1:14" ht="12" customHeight="1" x14ac:dyDescent="0.25">
      <c r="A54" s="17"/>
      <c r="B54" s="27"/>
      <c r="C54" s="17"/>
      <c r="D54" s="18"/>
      <c r="E54" s="18"/>
      <c r="F54" s="18"/>
      <c r="G54" s="18"/>
      <c r="H54" s="18"/>
      <c r="I54" s="18"/>
    </row>
    <row r="55" spans="1:14" s="21" customFormat="1" ht="12" customHeight="1" x14ac:dyDescent="0.25">
      <c r="B55" s="25"/>
      <c r="C55" s="15"/>
      <c r="D55" s="14"/>
      <c r="E55" s="14"/>
      <c r="F55" s="14"/>
    </row>
    <row r="56" spans="1:14" s="21" customFormat="1" ht="12" customHeight="1" x14ac:dyDescent="0.25">
      <c r="B56" s="26"/>
      <c r="C56" s="13"/>
      <c r="D56" s="14"/>
      <c r="E56" s="14"/>
      <c r="F56" s="14"/>
    </row>
    <row r="57" spans="1:14" s="21" customFormat="1" ht="12" customHeight="1" x14ac:dyDescent="0.25">
      <c r="B57" s="27"/>
      <c r="C57" s="15"/>
      <c r="D57" s="14"/>
      <c r="E57" s="14"/>
      <c r="F57" s="14"/>
    </row>
    <row r="58" spans="1:14" s="21" customFormat="1" ht="12" customHeight="1" x14ac:dyDescent="0.25"/>
  </sheetData>
  <customSheetViews>
    <customSheetView guid="{DC35590C-2B94-4904-B7EE-424B7FEB2A9E}"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B3" sqref="B3"/>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3" sqref="B23:F23"/>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21:F21"/>
    <mergeCell ref="B20:F20"/>
    <mergeCell ref="B22:C22"/>
    <mergeCell ref="B23:C23"/>
  </mergeCells>
  <hyperlinks>
    <hyperlink ref="C1" location="Índice!A1" display="[índice Ç]"/>
    <hyperlink ref="B23" r:id="rId4" display="http://www.observatorioemigracao.pt/np4/6415"/>
    <hyperlink ref="B23:C23"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C1" sqref="C1"/>
    </sheetView>
  </sheetViews>
  <sheetFormatPr defaultColWidth="8.7109375" defaultRowHeight="12" customHeight="1" x14ac:dyDescent="0.25"/>
  <cols>
    <col min="1" max="1" width="12.7109375" style="22" customWidth="1"/>
    <col min="2" max="6" width="16.7109375" style="22" customWidth="1"/>
    <col min="7" max="8" width="8.7109375" style="22"/>
    <col min="9" max="9" width="13.42578125" style="22" customWidth="1"/>
    <col min="10" max="16384" width="8.7109375" style="22"/>
  </cols>
  <sheetData>
    <row r="1" spans="1:16" s="1" customFormat="1" ht="30" customHeight="1" x14ac:dyDescent="0.25">
      <c r="A1" s="40" t="s">
        <v>0</v>
      </c>
      <c r="B1" s="88"/>
      <c r="C1" s="211" t="s">
        <v>150</v>
      </c>
      <c r="D1" s="57"/>
      <c r="E1" s="57"/>
      <c r="F1" s="59"/>
    </row>
    <row r="2" spans="1:16" s="12" customFormat="1" ht="45" customHeight="1" x14ac:dyDescent="0.25">
      <c r="A2" s="10"/>
      <c r="B2" s="424" t="s">
        <v>156</v>
      </c>
      <c r="C2" s="425"/>
      <c r="D2" s="425"/>
      <c r="E2" s="425"/>
      <c r="F2" s="425"/>
      <c r="G2" s="19"/>
      <c r="H2" s="19"/>
      <c r="I2" s="19"/>
      <c r="J2" s="16"/>
      <c r="K2" s="16"/>
      <c r="L2" s="11"/>
      <c r="M2" s="11"/>
      <c r="N2" s="11"/>
      <c r="O2" s="19"/>
      <c r="P2" s="19"/>
    </row>
    <row r="3" spans="1:16" ht="15" customHeight="1" x14ac:dyDescent="0.25">
      <c r="H3"/>
    </row>
    <row r="4" spans="1:16" ht="15" customHeight="1" x14ac:dyDescent="0.25">
      <c r="H4"/>
    </row>
    <row r="5" spans="1:16" ht="15" customHeight="1" x14ac:dyDescent="0.25">
      <c r="H5"/>
    </row>
    <row r="6" spans="1:16" ht="15" customHeight="1" x14ac:dyDescent="0.25">
      <c r="H6"/>
    </row>
    <row r="7" spans="1:16" s="57" customFormat="1" ht="15" customHeight="1" x14ac:dyDescent="0.25">
      <c r="H7"/>
    </row>
    <row r="8" spans="1:16" s="57" customFormat="1" ht="15" customHeight="1" x14ac:dyDescent="0.25">
      <c r="H8"/>
    </row>
    <row r="9" spans="1:16" s="57" customFormat="1" ht="15" customHeight="1" x14ac:dyDescent="0.25">
      <c r="H9"/>
    </row>
    <row r="10" spans="1:16" ht="15" customHeight="1" x14ac:dyDescent="0.25">
      <c r="H10"/>
    </row>
    <row r="11" spans="1:16" ht="15" customHeight="1" x14ac:dyDescent="0.25">
      <c r="H11"/>
    </row>
    <row r="12" spans="1:16" ht="15" customHeight="1" x14ac:dyDescent="0.25">
      <c r="H12"/>
    </row>
    <row r="13" spans="1:16" ht="15" customHeight="1" x14ac:dyDescent="0.25">
      <c r="H13"/>
    </row>
    <row r="14" spans="1:16" ht="15" customHeight="1" x14ac:dyDescent="0.25">
      <c r="H14"/>
    </row>
    <row r="15" spans="1:16" ht="15" customHeight="1" x14ac:dyDescent="0.25">
      <c r="H15"/>
    </row>
    <row r="16" spans="1:16" ht="15" customHeight="1" x14ac:dyDescent="0.25">
      <c r="H16"/>
    </row>
    <row r="17" spans="1:8" ht="15" customHeight="1" x14ac:dyDescent="0.25">
      <c r="H17"/>
    </row>
    <row r="18" spans="1:8" ht="15" customHeight="1" x14ac:dyDescent="0.25">
      <c r="H18"/>
    </row>
    <row r="19" spans="1:8" ht="15" customHeight="1" x14ac:dyDescent="0.25"/>
    <row r="20" spans="1:8" s="1" customFormat="1" ht="45" customHeight="1" x14ac:dyDescent="0.25">
      <c r="A20" s="46" t="s">
        <v>12</v>
      </c>
      <c r="B20" s="378" t="s">
        <v>158</v>
      </c>
      <c r="C20" s="379"/>
      <c r="D20" s="379"/>
      <c r="E20" s="379"/>
      <c r="F20" s="379"/>
      <c r="G20"/>
    </row>
    <row r="21" spans="1:8" s="200" customFormat="1" ht="15" customHeight="1" x14ac:dyDescent="0.25">
      <c r="A21" s="209" t="s">
        <v>10</v>
      </c>
      <c r="B21" s="358" t="s">
        <v>199</v>
      </c>
      <c r="C21" s="359"/>
    </row>
    <row r="22" spans="1:8" s="200" customFormat="1" ht="15" customHeight="1" x14ac:dyDescent="0.25">
      <c r="A22" s="203" t="s">
        <v>1</v>
      </c>
      <c r="B22" s="360" t="s">
        <v>194</v>
      </c>
      <c r="C22" s="360"/>
      <c r="D22" s="329"/>
      <c r="E22" s="329"/>
      <c r="F22" s="329"/>
      <c r="G22" s="329"/>
      <c r="H22" s="198"/>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1"/>
      <c r="B48" s="21"/>
      <c r="C48" s="21"/>
      <c r="D48" s="21"/>
      <c r="E48" s="21"/>
      <c r="F48" s="21"/>
      <c r="G48" s="21"/>
      <c r="H48" s="21"/>
      <c r="I48" s="21"/>
    </row>
    <row r="49" spans="1:14" ht="12" customHeight="1" x14ac:dyDescent="0.25">
      <c r="A49" s="21"/>
      <c r="B49" s="21"/>
      <c r="C49" s="21"/>
      <c r="D49" s="21"/>
      <c r="E49" s="21"/>
      <c r="F49" s="21"/>
      <c r="G49" s="21"/>
      <c r="H49" s="21"/>
      <c r="I49" s="21"/>
    </row>
    <row r="50" spans="1:14" ht="12" customHeight="1" x14ac:dyDescent="0.25">
      <c r="A50" s="17"/>
      <c r="B50" s="24"/>
      <c r="C50" s="18"/>
      <c r="D50" s="18"/>
      <c r="E50" s="18"/>
      <c r="F50" s="18"/>
      <c r="G50" s="18"/>
      <c r="H50" s="18"/>
      <c r="I50" s="18"/>
      <c r="L50" s="4"/>
      <c r="M50" s="4"/>
      <c r="N50" s="4"/>
    </row>
    <row r="51" spans="1:14" ht="12" customHeight="1" x14ac:dyDescent="0.25">
      <c r="A51" s="17"/>
      <c r="B51" s="25"/>
      <c r="C51" s="18"/>
      <c r="D51" s="18"/>
      <c r="E51" s="18"/>
      <c r="F51" s="18"/>
      <c r="G51" s="18"/>
      <c r="H51" s="18"/>
      <c r="I51" s="18"/>
    </row>
    <row r="52" spans="1:14" ht="12" customHeight="1" x14ac:dyDescent="0.25">
      <c r="A52" s="17"/>
      <c r="B52" s="26"/>
      <c r="C52" s="20"/>
      <c r="D52" s="20"/>
      <c r="E52" s="20"/>
      <c r="F52" s="20"/>
      <c r="G52" s="20"/>
      <c r="H52" s="20"/>
      <c r="I52" s="20"/>
    </row>
    <row r="53" spans="1:14" ht="12" customHeight="1" x14ac:dyDescent="0.25">
      <c r="A53" s="17"/>
      <c r="B53" s="27"/>
      <c r="C53" s="17"/>
      <c r="D53" s="18"/>
      <c r="E53" s="18"/>
      <c r="F53" s="18"/>
      <c r="G53" s="18"/>
      <c r="H53" s="18"/>
      <c r="I53" s="18"/>
    </row>
    <row r="54" spans="1:14" s="21" customFormat="1" ht="12" customHeight="1" x14ac:dyDescent="0.25">
      <c r="B54" s="25"/>
      <c r="C54" s="15"/>
      <c r="D54" s="14"/>
      <c r="E54" s="14"/>
      <c r="F54" s="14"/>
    </row>
    <row r="55" spans="1:14" s="21" customFormat="1" ht="12" customHeight="1" x14ac:dyDescent="0.25">
      <c r="B55" s="26"/>
      <c r="C55" s="13"/>
      <c r="D55" s="14"/>
      <c r="E55" s="14"/>
      <c r="F55" s="14"/>
    </row>
    <row r="56" spans="1:14" s="21" customFormat="1" ht="12" customHeight="1" x14ac:dyDescent="0.25">
      <c r="B56" s="27"/>
      <c r="C56" s="15"/>
      <c r="D56" s="14"/>
      <c r="E56" s="14"/>
      <c r="F56" s="14"/>
    </row>
    <row r="57" spans="1:14" s="21" customFormat="1" ht="12" customHeight="1" x14ac:dyDescent="0.25"/>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C22"/>
  </mergeCells>
  <hyperlinks>
    <hyperlink ref="C1" location="Índice!A1" display="[índice Ç]"/>
    <hyperlink ref="B22" r:id="rId4" display="http://www.observatorioemigracao.pt/np4/6415"/>
    <hyperlink ref="B22:C22"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11" t="s">
        <v>150</v>
      </c>
      <c r="D1" s="58"/>
      <c r="E1" s="58"/>
      <c r="F1" s="59"/>
    </row>
    <row r="2" spans="1:16" s="12" customFormat="1" ht="45" customHeight="1" x14ac:dyDescent="0.25">
      <c r="A2" s="66"/>
      <c r="B2" s="430" t="s">
        <v>126</v>
      </c>
      <c r="C2" s="431"/>
      <c r="D2" s="431"/>
      <c r="E2" s="431"/>
      <c r="F2" s="431"/>
      <c r="G2" s="55"/>
      <c r="H2" s="55"/>
      <c r="I2" s="55"/>
      <c r="J2" s="63"/>
      <c r="K2" s="63"/>
      <c r="L2" s="11"/>
      <c r="M2" s="11"/>
      <c r="N2" s="11"/>
      <c r="O2" s="55"/>
      <c r="P2" s="55"/>
    </row>
    <row r="3" spans="1:16" ht="15" customHeight="1" x14ac:dyDescent="0.25">
      <c r="A3" s="56"/>
      <c r="B3" s="56"/>
      <c r="C3" s="56"/>
      <c r="D3" s="56"/>
      <c r="E3" s="56"/>
      <c r="F3" s="56"/>
    </row>
    <row r="4" spans="1:16" ht="15" customHeight="1" x14ac:dyDescent="0.25">
      <c r="A4" s="56"/>
      <c r="B4" s="56"/>
      <c r="C4" s="56"/>
      <c r="D4" s="56"/>
      <c r="E4" s="56"/>
      <c r="F4" s="56"/>
    </row>
    <row r="5" spans="1:16" ht="15" customHeight="1" x14ac:dyDescent="0.25">
      <c r="A5" s="56"/>
      <c r="B5" s="56"/>
      <c r="C5" s="56"/>
      <c r="D5" s="56"/>
      <c r="E5" s="56"/>
      <c r="F5" s="56"/>
    </row>
    <row r="6" spans="1:16" ht="15" customHeight="1" x14ac:dyDescent="0.25">
      <c r="A6" s="56"/>
      <c r="B6" s="56"/>
      <c r="C6" s="56"/>
      <c r="D6" s="56"/>
      <c r="E6" s="56"/>
      <c r="F6" s="56"/>
    </row>
    <row r="7" spans="1:16" ht="15" customHeight="1" x14ac:dyDescent="0.25">
      <c r="A7" s="56"/>
      <c r="B7" s="56"/>
      <c r="C7" s="56"/>
      <c r="D7" s="56"/>
      <c r="E7" s="56"/>
      <c r="F7" s="56"/>
    </row>
    <row r="8" spans="1:16" ht="15" customHeight="1" x14ac:dyDescent="0.25">
      <c r="A8" s="56"/>
      <c r="B8" s="56"/>
      <c r="C8" s="56"/>
      <c r="D8" s="56"/>
      <c r="E8" s="56"/>
      <c r="F8" s="56"/>
    </row>
    <row r="9" spans="1:16" ht="15" customHeight="1" x14ac:dyDescent="0.25">
      <c r="A9" s="56"/>
      <c r="B9" s="56"/>
      <c r="C9" s="56"/>
      <c r="D9" s="56"/>
      <c r="E9" s="56"/>
      <c r="F9" s="56"/>
    </row>
    <row r="10" spans="1:16" ht="15" customHeight="1" x14ac:dyDescent="0.25">
      <c r="A10" s="56"/>
      <c r="B10" s="56"/>
      <c r="C10" s="56"/>
      <c r="D10" s="56"/>
      <c r="E10" s="56"/>
      <c r="F10" s="56"/>
    </row>
    <row r="11" spans="1:16" ht="15" customHeight="1" x14ac:dyDescent="0.25">
      <c r="A11" s="56"/>
      <c r="B11" s="56"/>
      <c r="C11" s="56"/>
      <c r="D11" s="56"/>
      <c r="E11" s="56"/>
      <c r="F11" s="56"/>
    </row>
    <row r="12" spans="1:16" ht="15" customHeight="1" x14ac:dyDescent="0.25">
      <c r="A12" s="56"/>
      <c r="B12" s="56"/>
      <c r="C12" s="56"/>
      <c r="D12" s="56"/>
      <c r="E12" s="56"/>
      <c r="F12" s="56"/>
    </row>
    <row r="13" spans="1:16" ht="15" customHeight="1" x14ac:dyDescent="0.25">
      <c r="A13" s="56"/>
      <c r="B13" s="56"/>
      <c r="C13" s="56"/>
      <c r="D13" s="56"/>
      <c r="E13" s="56"/>
      <c r="F13" s="56"/>
    </row>
    <row r="14" spans="1:16" ht="15" customHeight="1" x14ac:dyDescent="0.25">
      <c r="A14" s="56"/>
      <c r="B14" s="56"/>
      <c r="C14" s="56"/>
      <c r="D14" s="56"/>
      <c r="E14" s="56"/>
      <c r="F14" s="56"/>
    </row>
    <row r="15" spans="1:16" ht="15" customHeight="1" x14ac:dyDescent="0.25">
      <c r="A15" s="56"/>
      <c r="B15" s="56"/>
      <c r="C15" s="56"/>
      <c r="D15" s="56"/>
      <c r="E15" s="56"/>
      <c r="F15" s="56"/>
    </row>
    <row r="16" spans="1:16" ht="15" customHeight="1" x14ac:dyDescent="0.25">
      <c r="A16" s="56"/>
      <c r="B16" s="56"/>
      <c r="C16" s="56"/>
      <c r="D16" s="56"/>
      <c r="E16" s="56"/>
      <c r="F16" s="56"/>
    </row>
    <row r="17" spans="1:12" ht="15" customHeight="1" x14ac:dyDescent="0.25">
      <c r="A17" s="56"/>
      <c r="B17" s="56"/>
      <c r="C17" s="56"/>
      <c r="D17" s="56"/>
      <c r="E17" s="56"/>
      <c r="F17" s="56"/>
    </row>
    <row r="18" spans="1:12" ht="15" customHeight="1" x14ac:dyDescent="0.25">
      <c r="A18" s="56"/>
      <c r="B18" s="56"/>
      <c r="C18" s="56"/>
      <c r="D18" s="56"/>
      <c r="E18" s="56"/>
      <c r="F18" s="56"/>
    </row>
    <row r="19" spans="1:12" ht="15" customHeight="1" x14ac:dyDescent="0.25">
      <c r="A19" s="56"/>
      <c r="B19" s="56"/>
      <c r="C19" s="56"/>
      <c r="D19" s="56"/>
      <c r="E19" s="56"/>
      <c r="F19" s="56"/>
    </row>
    <row r="20" spans="1:12" s="1" customFormat="1" ht="30" customHeight="1" x14ac:dyDescent="0.25">
      <c r="A20" s="46" t="s">
        <v>12</v>
      </c>
      <c r="B20" s="416" t="s">
        <v>131</v>
      </c>
      <c r="C20" s="415"/>
      <c r="D20" s="415"/>
      <c r="E20" s="415"/>
      <c r="F20" s="415"/>
    </row>
    <row r="21" spans="1:12" s="200" customFormat="1" ht="15" customHeight="1" x14ac:dyDescent="0.25">
      <c r="A21" s="209" t="s">
        <v>10</v>
      </c>
      <c r="B21" s="358" t="s">
        <v>199</v>
      </c>
      <c r="C21" s="359"/>
    </row>
    <row r="22" spans="1:12" s="200" customFormat="1" ht="15" customHeight="1" x14ac:dyDescent="0.25">
      <c r="A22" s="203" t="s">
        <v>1</v>
      </c>
      <c r="B22" s="360" t="s">
        <v>194</v>
      </c>
      <c r="C22" s="360"/>
      <c r="D22" s="329"/>
      <c r="E22" s="329"/>
      <c r="F22" s="329"/>
      <c r="G22" s="329"/>
      <c r="H22" s="198"/>
    </row>
    <row r="23" spans="1:12" s="47" customFormat="1" ht="15" customHeight="1" x14ac:dyDescent="0.25">
      <c r="A23" s="204"/>
      <c r="B23" s="205"/>
      <c r="C23" s="206"/>
      <c r="D23" s="206"/>
      <c r="E23" s="206"/>
      <c r="F23" s="206"/>
    </row>
    <row r="24" spans="1:12" s="1" customFormat="1" ht="15" customHeight="1" x14ac:dyDescent="0.25">
      <c r="A24" s="68"/>
      <c r="B24" s="97"/>
      <c r="C24" s="96"/>
      <c r="D24" s="96"/>
      <c r="E24" s="96"/>
      <c r="F24" s="96"/>
    </row>
    <row r="25" spans="1:12" s="1" customFormat="1" ht="15" customHeight="1" x14ac:dyDescent="0.25">
      <c r="A25" s="68"/>
      <c r="B25" s="97"/>
      <c r="C25" s="96"/>
      <c r="D25" s="96"/>
      <c r="E25" s="96"/>
      <c r="F25" s="96"/>
    </row>
    <row r="26" spans="1:12" s="1" customFormat="1" ht="15" customHeight="1" x14ac:dyDescent="0.25">
      <c r="A26" s="68"/>
      <c r="B26" s="97"/>
      <c r="C26" s="96"/>
      <c r="D26" s="96"/>
      <c r="E26" s="96"/>
      <c r="F26" s="96"/>
    </row>
    <row r="27" spans="1:12" s="1" customFormat="1" ht="15" customHeight="1" x14ac:dyDescent="0.25">
      <c r="A27" s="68"/>
      <c r="B27" s="97"/>
      <c r="C27" s="96"/>
      <c r="D27" s="96"/>
      <c r="E27" s="96"/>
      <c r="F27" s="96"/>
    </row>
    <row r="28" spans="1:12" s="1" customFormat="1" ht="15" customHeight="1" x14ac:dyDescent="0.25">
      <c r="A28" s="68"/>
      <c r="B28" s="97"/>
      <c r="C28" s="96"/>
      <c r="D28" s="96"/>
      <c r="E28" s="96"/>
      <c r="F28" s="96"/>
    </row>
    <row r="29" spans="1:12" s="1" customFormat="1" ht="15" customHeight="1" x14ac:dyDescent="0.25">
      <c r="A29" s="68"/>
      <c r="B29" s="97"/>
      <c r="C29" s="96"/>
      <c r="D29" s="96"/>
      <c r="E29" s="96"/>
      <c r="F29" s="96"/>
    </row>
    <row r="30" spans="1:12" s="1" customFormat="1" ht="15" customHeight="1" x14ac:dyDescent="0.25">
      <c r="A30" s="68"/>
      <c r="B30" s="97"/>
      <c r="C30" s="96"/>
      <c r="D30" s="96"/>
      <c r="E30" s="96"/>
      <c r="F30" s="96"/>
    </row>
    <row r="31" spans="1:12" s="1" customFormat="1" ht="15" customHeight="1" x14ac:dyDescent="0.25">
      <c r="A31" s="68"/>
      <c r="B31" s="97"/>
      <c r="C31" s="96"/>
      <c r="D31" s="96"/>
      <c r="E31" s="96"/>
      <c r="F31" s="96"/>
    </row>
    <row r="32" spans="1:12" ht="15" customHeight="1" x14ac:dyDescent="0.25">
      <c r="A32" s="56"/>
      <c r="B32" s="56"/>
      <c r="C32" s="56"/>
      <c r="D32" s="56"/>
      <c r="E32" s="56"/>
      <c r="F32" s="56"/>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row>
    <row r="47" spans="1:12" ht="12" customHeight="1" x14ac:dyDescent="0.25">
      <c r="A47"/>
      <c r="B47"/>
      <c r="C47"/>
      <c r="D47"/>
    </row>
    <row r="48" spans="1:12" ht="12" customHeight="1" x14ac:dyDescent="0.25">
      <c r="A48"/>
      <c r="B48"/>
      <c r="C48"/>
      <c r="D48"/>
    </row>
    <row r="49" spans="1:4" ht="12" customHeight="1" x14ac:dyDescent="0.25">
      <c r="A49"/>
      <c r="B49"/>
      <c r="C49"/>
      <c r="D49"/>
    </row>
    <row r="50" spans="1:4" ht="12" customHeight="1" x14ac:dyDescent="0.25">
      <c r="A50"/>
      <c r="B50"/>
      <c r="C50"/>
      <c r="D50"/>
    </row>
    <row r="51" spans="1:4" ht="12" customHeight="1" x14ac:dyDescent="0.25">
      <c r="A51"/>
      <c r="B51"/>
      <c r="C51"/>
      <c r="D51"/>
    </row>
    <row r="52" spans="1:4" ht="12" customHeight="1" x14ac:dyDescent="0.25">
      <c r="A52"/>
      <c r="B52"/>
      <c r="C52"/>
      <c r="D52"/>
    </row>
    <row r="53" spans="1:4" ht="12" customHeight="1" x14ac:dyDescent="0.25">
      <c r="A53"/>
      <c r="B53"/>
      <c r="C53"/>
      <c r="D53"/>
    </row>
    <row r="54" spans="1:4" ht="12" customHeight="1" x14ac:dyDescent="0.25">
      <c r="A54"/>
      <c r="B54"/>
      <c r="C54"/>
      <c r="D54"/>
    </row>
    <row r="55" spans="1:4" ht="12" customHeight="1" x14ac:dyDescent="0.25">
      <c r="A55"/>
      <c r="B55"/>
      <c r="C55"/>
      <c r="D55"/>
    </row>
    <row r="56" spans="1:4" ht="12" customHeight="1" x14ac:dyDescent="0.25">
      <c r="A56"/>
      <c r="B56"/>
      <c r="C56"/>
      <c r="D56"/>
    </row>
    <row r="57" spans="1:4" ht="12" customHeight="1" x14ac:dyDescent="0.25">
      <c r="A57"/>
      <c r="B57"/>
      <c r="C57"/>
      <c r="D57"/>
    </row>
    <row r="58" spans="1:4" ht="12" customHeight="1" x14ac:dyDescent="0.25">
      <c r="A58"/>
      <c r="B58"/>
      <c r="C58"/>
      <c r="D58"/>
    </row>
    <row r="59" spans="1:4" ht="12" customHeight="1" x14ac:dyDescent="0.25">
      <c r="A59"/>
      <c r="B59"/>
      <c r="C59"/>
      <c r="D59"/>
    </row>
  </sheetData>
  <sortState ref="B50:C57">
    <sortCondition descending="1" ref="C50:C57"/>
  </sortState>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C22"/>
  </mergeCells>
  <hyperlinks>
    <hyperlink ref="C1" location="Índice!A1" display="[índice Ç]"/>
    <hyperlink ref="B22" r:id="rId4" display="http://www.observatorioemigracao.pt/np4/6415"/>
    <hyperlink ref="B22:C22"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11" t="s">
        <v>150</v>
      </c>
      <c r="D1" s="58"/>
      <c r="E1" s="58"/>
      <c r="F1" s="145"/>
    </row>
    <row r="2" spans="1:16" s="12" customFormat="1" ht="45" customHeight="1" x14ac:dyDescent="0.25">
      <c r="A2" s="66"/>
      <c r="B2" s="430" t="s">
        <v>127</v>
      </c>
      <c r="C2" s="431"/>
      <c r="D2" s="431"/>
      <c r="E2" s="431"/>
      <c r="F2" s="431"/>
      <c r="G2" s="55"/>
      <c r="H2" s="55"/>
      <c r="I2" s="55"/>
      <c r="J2" s="63"/>
      <c r="K2" s="63"/>
      <c r="L2" s="11"/>
      <c r="M2" s="11"/>
      <c r="N2" s="11"/>
      <c r="O2" s="55"/>
      <c r="P2" s="55"/>
    </row>
    <row r="3" spans="1:16" ht="15" customHeight="1" x14ac:dyDescent="0.25">
      <c r="A3" s="56"/>
      <c r="B3" s="56"/>
      <c r="C3" s="56"/>
      <c r="D3" s="56"/>
      <c r="E3" s="56"/>
      <c r="F3" s="56"/>
    </row>
    <row r="4" spans="1:16" ht="15" customHeight="1" x14ac:dyDescent="0.25">
      <c r="A4" s="56"/>
      <c r="B4" s="56"/>
      <c r="C4" s="56"/>
      <c r="D4" s="56"/>
      <c r="E4" s="56"/>
      <c r="F4" s="56"/>
    </row>
    <row r="5" spans="1:16" ht="15" customHeight="1" x14ac:dyDescent="0.25">
      <c r="A5" s="56"/>
      <c r="B5" s="56"/>
      <c r="C5" s="56"/>
      <c r="D5" s="56"/>
      <c r="E5" s="56"/>
      <c r="F5" s="56"/>
    </row>
    <row r="6" spans="1:16" ht="15" customHeight="1" x14ac:dyDescent="0.25">
      <c r="A6" s="56"/>
      <c r="B6" s="56"/>
      <c r="C6" s="56"/>
      <c r="D6" s="56"/>
      <c r="E6" s="56"/>
      <c r="F6" s="56"/>
    </row>
    <row r="7" spans="1:16" ht="15" customHeight="1" x14ac:dyDescent="0.25">
      <c r="A7" s="56"/>
      <c r="B7" s="56"/>
      <c r="C7" s="56"/>
      <c r="D7" s="56"/>
      <c r="E7" s="56"/>
      <c r="F7" s="56"/>
    </row>
    <row r="8" spans="1:16" ht="15" customHeight="1" x14ac:dyDescent="0.25">
      <c r="A8" s="56"/>
      <c r="B8" s="56"/>
      <c r="C8" s="56"/>
      <c r="D8" s="56"/>
      <c r="E8" s="56"/>
      <c r="F8" s="56"/>
    </row>
    <row r="9" spans="1:16" ht="15" customHeight="1" x14ac:dyDescent="0.25">
      <c r="A9" s="56"/>
      <c r="B9" s="56"/>
      <c r="C9" s="56"/>
      <c r="D9" s="56"/>
      <c r="E9" s="56"/>
      <c r="F9" s="56"/>
    </row>
    <row r="10" spans="1:16" ht="15" customHeight="1" x14ac:dyDescent="0.25">
      <c r="A10" s="56"/>
      <c r="B10" s="56"/>
      <c r="C10" s="56"/>
      <c r="D10" s="56"/>
      <c r="E10" s="56"/>
      <c r="F10" s="56"/>
    </row>
    <row r="11" spans="1:16" ht="15" customHeight="1" x14ac:dyDescent="0.25">
      <c r="A11" s="56"/>
      <c r="B11" s="56"/>
      <c r="C11" s="56"/>
      <c r="D11" s="56"/>
      <c r="E11" s="56"/>
      <c r="F11" s="56"/>
    </row>
    <row r="12" spans="1:16" ht="15" customHeight="1" x14ac:dyDescent="0.25">
      <c r="A12" s="56"/>
      <c r="B12" s="56"/>
      <c r="C12" s="56"/>
      <c r="D12" s="56"/>
      <c r="E12" s="56"/>
      <c r="F12" s="56"/>
    </row>
    <row r="13" spans="1:16" ht="15" customHeight="1" x14ac:dyDescent="0.25">
      <c r="A13" s="56"/>
      <c r="B13" s="56"/>
      <c r="C13" s="56"/>
      <c r="D13" s="56"/>
      <c r="E13" s="56"/>
      <c r="F13" s="56"/>
    </row>
    <row r="14" spans="1:16" ht="15" customHeight="1" x14ac:dyDescent="0.25">
      <c r="A14" s="56"/>
      <c r="B14" s="56"/>
      <c r="C14" s="56"/>
      <c r="D14" s="56"/>
      <c r="E14" s="56"/>
      <c r="F14" s="56"/>
    </row>
    <row r="15" spans="1:16" ht="15" customHeight="1" x14ac:dyDescent="0.25">
      <c r="A15" s="56"/>
      <c r="B15" s="56"/>
      <c r="C15" s="56"/>
      <c r="D15" s="56"/>
      <c r="E15" s="56"/>
      <c r="F15" s="56"/>
    </row>
    <row r="16" spans="1:16" ht="15" customHeight="1" x14ac:dyDescent="0.25">
      <c r="A16" s="56"/>
      <c r="B16" s="56"/>
      <c r="C16" s="56"/>
      <c r="D16" s="56"/>
      <c r="E16" s="56"/>
      <c r="F16" s="56"/>
    </row>
    <row r="17" spans="1:12" ht="15" customHeight="1" x14ac:dyDescent="0.25">
      <c r="A17" s="56"/>
      <c r="B17" s="56"/>
      <c r="C17" s="56"/>
      <c r="D17" s="56"/>
      <c r="E17" s="56"/>
      <c r="F17" s="56"/>
    </row>
    <row r="18" spans="1:12" ht="15" customHeight="1" x14ac:dyDescent="0.25">
      <c r="A18" s="56"/>
      <c r="B18" s="56"/>
      <c r="C18" s="56"/>
      <c r="D18" s="56"/>
      <c r="E18" s="56"/>
      <c r="F18" s="56"/>
    </row>
    <row r="19" spans="1:12" ht="15" customHeight="1" x14ac:dyDescent="0.25">
      <c r="A19" s="56"/>
      <c r="B19" s="56"/>
      <c r="C19" s="56"/>
      <c r="D19" s="56"/>
      <c r="E19" s="56"/>
      <c r="F19" s="56"/>
    </row>
    <row r="20" spans="1:12" s="1" customFormat="1" ht="30" customHeight="1" x14ac:dyDescent="0.25">
      <c r="A20" s="46" t="s">
        <v>12</v>
      </c>
      <c r="B20" s="416" t="s">
        <v>131</v>
      </c>
      <c r="C20" s="415"/>
      <c r="D20" s="415"/>
      <c r="E20" s="415"/>
      <c r="F20" s="415"/>
    </row>
    <row r="21" spans="1:12" s="200" customFormat="1" ht="15" customHeight="1" x14ac:dyDescent="0.25">
      <c r="A21" s="209" t="s">
        <v>10</v>
      </c>
      <c r="B21" s="358" t="s">
        <v>199</v>
      </c>
      <c r="C21" s="359"/>
    </row>
    <row r="22" spans="1:12" s="200" customFormat="1" ht="15" customHeight="1" x14ac:dyDescent="0.25">
      <c r="A22" s="203" t="s">
        <v>1</v>
      </c>
      <c r="B22" s="360" t="s">
        <v>194</v>
      </c>
      <c r="C22" s="360"/>
      <c r="D22" s="329"/>
      <c r="E22" s="329"/>
      <c r="F22" s="329"/>
      <c r="G22" s="329"/>
      <c r="H22" s="198"/>
    </row>
    <row r="23" spans="1:12" s="1" customFormat="1" ht="15" customHeight="1" x14ac:dyDescent="0.25">
      <c r="A23" s="68"/>
      <c r="B23" s="97"/>
      <c r="C23" s="143"/>
      <c r="D23" s="143"/>
      <c r="E23" s="143"/>
      <c r="F23" s="143"/>
    </row>
    <row r="24" spans="1:12" s="1" customFormat="1" ht="15" customHeight="1" x14ac:dyDescent="0.25">
      <c r="A24" s="68"/>
      <c r="B24" s="97"/>
      <c r="C24" s="143"/>
      <c r="D24" s="143"/>
      <c r="E24" s="143"/>
      <c r="F24" s="143"/>
    </row>
    <row r="25" spans="1:12" s="1" customFormat="1" ht="15" customHeight="1" x14ac:dyDescent="0.25">
      <c r="A25" s="68"/>
      <c r="B25" s="97"/>
      <c r="C25" s="143"/>
      <c r="D25" s="143"/>
      <c r="E25" s="143"/>
      <c r="F25" s="143"/>
    </row>
    <row r="26" spans="1:12" s="1" customFormat="1" ht="15" customHeight="1" x14ac:dyDescent="0.25">
      <c r="A26" s="68"/>
      <c r="B26" s="97"/>
      <c r="C26" s="143"/>
      <c r="D26" s="143"/>
      <c r="E26" s="143"/>
      <c r="F26" s="143"/>
    </row>
    <row r="27" spans="1:12" s="1" customFormat="1" ht="15" customHeight="1" x14ac:dyDescent="0.25">
      <c r="A27" s="68"/>
      <c r="B27" s="97"/>
      <c r="C27" s="143"/>
      <c r="D27" s="143"/>
      <c r="E27" s="143"/>
      <c r="F27" s="143"/>
    </row>
    <row r="28" spans="1:12" s="1" customFormat="1" ht="15" customHeight="1" x14ac:dyDescent="0.25">
      <c r="A28" s="68"/>
      <c r="B28" s="97"/>
      <c r="C28" s="143"/>
      <c r="D28" s="143"/>
      <c r="E28" s="143"/>
      <c r="F28" s="143"/>
    </row>
    <row r="29" spans="1:12" s="1" customFormat="1" ht="15" customHeight="1" x14ac:dyDescent="0.25">
      <c r="A29" s="68"/>
      <c r="B29" s="97"/>
      <c r="C29" s="143"/>
      <c r="D29" s="143"/>
      <c r="E29" s="143"/>
      <c r="F29" s="143"/>
    </row>
    <row r="30" spans="1:12" s="1" customFormat="1" ht="15" customHeight="1" x14ac:dyDescent="0.25">
      <c r="A30" s="68"/>
      <c r="B30" s="97"/>
      <c r="C30" s="143"/>
      <c r="D30" s="143"/>
      <c r="E30" s="143"/>
      <c r="F30" s="143"/>
    </row>
    <row r="31" spans="1:12" s="1" customFormat="1" ht="15" customHeight="1" x14ac:dyDescent="0.25">
      <c r="A31" s="68"/>
      <c r="B31" s="97"/>
      <c r="C31" s="143"/>
      <c r="D31" s="143"/>
      <c r="E31" s="143"/>
      <c r="F31" s="143"/>
    </row>
    <row r="32" spans="1:12" ht="15" customHeight="1" x14ac:dyDescent="0.25">
      <c r="A32" s="56"/>
      <c r="B32" s="56"/>
      <c r="C32" s="56"/>
      <c r="D32" s="56"/>
      <c r="E32" s="56"/>
      <c r="F32" s="56"/>
      <c r="L32"/>
    </row>
    <row r="33" spans="1:12" ht="15" customHeight="1" x14ac:dyDescent="0.25">
      <c r="L33"/>
    </row>
    <row r="34" spans="1:12" ht="15" customHeight="1" x14ac:dyDescent="0.25">
      <c r="L34"/>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2" customHeight="1" x14ac:dyDescent="0.25">
      <c r="A46"/>
      <c r="B46"/>
      <c r="C46"/>
      <c r="D46"/>
      <c r="E46"/>
    </row>
    <row r="47" spans="1:12" ht="12" customHeight="1" x14ac:dyDescent="0.25">
      <c r="A47"/>
      <c r="B47"/>
      <c r="C47"/>
      <c r="D47"/>
      <c r="E47"/>
    </row>
    <row r="48" spans="1:12" ht="12" customHeight="1" x14ac:dyDescent="0.25">
      <c r="A48"/>
      <c r="B48"/>
      <c r="C48"/>
      <c r="D48"/>
      <c r="E48"/>
    </row>
    <row r="49" spans="1:5" ht="12" customHeight="1" x14ac:dyDescent="0.25">
      <c r="A49"/>
      <c r="B49"/>
      <c r="C49"/>
      <c r="D49"/>
      <c r="E49"/>
    </row>
    <row r="50" spans="1:5" ht="12" customHeight="1" x14ac:dyDescent="0.25">
      <c r="A50"/>
      <c r="B50"/>
      <c r="C50"/>
      <c r="D50"/>
      <c r="E50"/>
    </row>
    <row r="51" spans="1:5" ht="12" customHeight="1" x14ac:dyDescent="0.25">
      <c r="A51"/>
      <c r="B51"/>
      <c r="C51"/>
      <c r="D51"/>
      <c r="E51"/>
    </row>
    <row r="52" spans="1:5" ht="12" customHeight="1" x14ac:dyDescent="0.25">
      <c r="A52"/>
      <c r="B52"/>
      <c r="C52"/>
      <c r="D52"/>
      <c r="E52"/>
    </row>
    <row r="53" spans="1:5" ht="12" customHeight="1" x14ac:dyDescent="0.25">
      <c r="A53"/>
      <c r="B53"/>
      <c r="C53"/>
      <c r="D53"/>
      <c r="E53"/>
    </row>
    <row r="54" spans="1:5" ht="12" customHeight="1" x14ac:dyDescent="0.25">
      <c r="A54"/>
      <c r="B54"/>
      <c r="C54"/>
      <c r="D54"/>
      <c r="E54"/>
    </row>
    <row r="55" spans="1:5" ht="12" customHeight="1" x14ac:dyDescent="0.25">
      <c r="A55"/>
      <c r="B55"/>
      <c r="C55"/>
      <c r="D55"/>
      <c r="E55"/>
    </row>
    <row r="56" spans="1:5" ht="12" customHeight="1" x14ac:dyDescent="0.25">
      <c r="A56"/>
      <c r="B56"/>
      <c r="C56"/>
      <c r="D56"/>
      <c r="E56"/>
    </row>
    <row r="57" spans="1:5" ht="12" customHeight="1" x14ac:dyDescent="0.25">
      <c r="A57"/>
      <c r="B57"/>
      <c r="C57"/>
      <c r="D57"/>
      <c r="E57"/>
    </row>
    <row r="58" spans="1:5" ht="12" customHeight="1" x14ac:dyDescent="0.25">
      <c r="A58"/>
      <c r="B58"/>
      <c r="C58"/>
      <c r="D58"/>
      <c r="E58"/>
    </row>
    <row r="59" spans="1:5" ht="12" customHeight="1" x14ac:dyDescent="0.25">
      <c r="A59"/>
      <c r="B59"/>
      <c r="C59"/>
      <c r="D59"/>
      <c r="E59"/>
    </row>
    <row r="60" spans="1:5" ht="12" customHeight="1" x14ac:dyDescent="0.25">
      <c r="A60"/>
      <c r="B60"/>
      <c r="C60"/>
      <c r="D60"/>
      <c r="E60"/>
    </row>
    <row r="61" spans="1:5" ht="12" customHeight="1" x14ac:dyDescent="0.25">
      <c r="A61"/>
      <c r="B61"/>
      <c r="C61"/>
      <c r="D61"/>
      <c r="E61"/>
    </row>
    <row r="62" spans="1:5" ht="12" customHeight="1" x14ac:dyDescent="0.25">
      <c r="A62"/>
      <c r="B62"/>
      <c r="C62"/>
      <c r="D62"/>
      <c r="E62"/>
    </row>
    <row r="63" spans="1:5" ht="12" customHeight="1" x14ac:dyDescent="0.25">
      <c r="A63"/>
      <c r="B63"/>
      <c r="C63"/>
      <c r="D63"/>
      <c r="E63"/>
    </row>
  </sheetData>
  <customSheetViews>
    <customSheetView guid="{DC35590C-2B94-4904-B7EE-424B7FEB2A9E}"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22" sqref="B22:F22"/>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20:F20"/>
    <mergeCell ref="B21:C21"/>
    <mergeCell ref="B22:C22"/>
  </mergeCells>
  <hyperlinks>
    <hyperlink ref="C1" location="Índice!A1" display="[índice Ç]"/>
    <hyperlink ref="B22" r:id="rId4" display="http://www.observatorioemigracao.pt/np4/6415"/>
    <hyperlink ref="B22:C22"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C1" sqref="C1"/>
    </sheetView>
  </sheetViews>
  <sheetFormatPr defaultColWidth="8.7109375" defaultRowHeight="12" customHeight="1" x14ac:dyDescent="0.25"/>
  <cols>
    <col min="1" max="1" width="12.7109375" style="33" customWidth="1"/>
    <col min="2" max="6" width="16.7109375" style="33" customWidth="1"/>
    <col min="7" max="16384" width="8.7109375" style="33"/>
  </cols>
  <sheetData>
    <row r="1" spans="1:16" s="1" customFormat="1" ht="30" customHeight="1" x14ac:dyDescent="0.25">
      <c r="A1" s="40" t="s">
        <v>0</v>
      </c>
      <c r="B1" s="88"/>
      <c r="C1" s="211" t="s">
        <v>150</v>
      </c>
      <c r="D1" s="57"/>
      <c r="E1" s="57"/>
      <c r="F1" s="59"/>
    </row>
    <row r="2" spans="1:16" s="12" customFormat="1" ht="30" customHeight="1" x14ac:dyDescent="0.25">
      <c r="A2" s="10"/>
      <c r="B2" s="424" t="s">
        <v>163</v>
      </c>
      <c r="C2" s="425"/>
      <c r="D2" s="425"/>
      <c r="E2" s="425"/>
      <c r="F2" s="425"/>
      <c r="G2" s="19"/>
      <c r="H2" s="19"/>
      <c r="I2" s="19"/>
      <c r="J2" s="34"/>
      <c r="K2" s="34"/>
      <c r="L2" s="11"/>
      <c r="M2" s="11"/>
      <c r="N2" s="11"/>
      <c r="O2" s="19"/>
      <c r="P2" s="19"/>
    </row>
    <row r="3" spans="1:16" ht="15" customHeight="1" x14ac:dyDescent="0.25">
      <c r="A3" s="56"/>
    </row>
    <row r="4" spans="1:16" s="57" customFormat="1" ht="15" customHeight="1" x14ac:dyDescent="0.25">
      <c r="A4" s="56"/>
    </row>
    <row r="5" spans="1:16" s="57" customFormat="1" ht="15" customHeight="1" x14ac:dyDescent="0.25">
      <c r="A5" s="56"/>
    </row>
    <row r="6" spans="1:16" s="57" customFormat="1" ht="15" customHeight="1" x14ac:dyDescent="0.25">
      <c r="A6" s="56"/>
    </row>
    <row r="7" spans="1:16" s="57" customFormat="1" ht="15" customHeight="1" x14ac:dyDescent="0.25">
      <c r="A7" s="56"/>
    </row>
    <row r="8" spans="1:16" s="57" customFormat="1" ht="15" customHeight="1" x14ac:dyDescent="0.25">
      <c r="A8" s="56"/>
    </row>
    <row r="9" spans="1:16" s="57" customFormat="1" ht="15" customHeight="1" x14ac:dyDescent="0.25">
      <c r="A9" s="56"/>
    </row>
    <row r="10" spans="1:16" s="57" customFormat="1" ht="15" customHeight="1" x14ac:dyDescent="0.25">
      <c r="A10" s="56"/>
    </row>
    <row r="11" spans="1:16" s="57" customFormat="1" ht="15" customHeight="1" x14ac:dyDescent="0.25">
      <c r="A11" s="56"/>
    </row>
    <row r="12" spans="1:16" s="57" customFormat="1" ht="15" customHeight="1" x14ac:dyDescent="0.25">
      <c r="A12" s="56"/>
    </row>
    <row r="13" spans="1:16" ht="15" customHeight="1" x14ac:dyDescent="0.25">
      <c r="A13" s="56"/>
    </row>
    <row r="14" spans="1:16" ht="15" customHeight="1" x14ac:dyDescent="0.25">
      <c r="A14" s="56"/>
    </row>
    <row r="15" spans="1:16" ht="15" customHeight="1" x14ac:dyDescent="0.25">
      <c r="A15" s="56"/>
    </row>
    <row r="16" spans="1:16" ht="15" customHeight="1" x14ac:dyDescent="0.25">
      <c r="A16" s="56"/>
    </row>
    <row r="17" spans="1:1" ht="15" customHeight="1" x14ac:dyDescent="0.25">
      <c r="A17" s="56"/>
    </row>
    <row r="18" spans="1:1" ht="15" customHeight="1" x14ac:dyDescent="0.25">
      <c r="A18" s="56"/>
    </row>
    <row r="19" spans="1:1" ht="15" customHeight="1" x14ac:dyDescent="0.25">
      <c r="A19" s="56"/>
    </row>
    <row r="20" spans="1:1" ht="15" customHeight="1" x14ac:dyDescent="0.25">
      <c r="A20" s="56"/>
    </row>
    <row r="21" spans="1:1" ht="15" customHeight="1" x14ac:dyDescent="0.25">
      <c r="A21" s="56"/>
    </row>
    <row r="22" spans="1:1" ht="15" customHeight="1" x14ac:dyDescent="0.25">
      <c r="A22" s="56"/>
    </row>
    <row r="23" spans="1:1" ht="15" customHeight="1" x14ac:dyDescent="0.25">
      <c r="A23" s="56"/>
    </row>
    <row r="24" spans="1:1" ht="15" customHeight="1" x14ac:dyDescent="0.25">
      <c r="A24" s="56"/>
    </row>
    <row r="25" spans="1:1" ht="15" customHeight="1" x14ac:dyDescent="0.25">
      <c r="A25" s="56"/>
    </row>
    <row r="26" spans="1:1" s="57" customFormat="1" ht="15" customHeight="1" x14ac:dyDescent="0.25">
      <c r="A26" s="56"/>
    </row>
    <row r="27" spans="1:1" ht="15" customHeight="1" x14ac:dyDescent="0.25">
      <c r="A27" s="56"/>
    </row>
    <row r="28" spans="1:1" ht="15" customHeight="1" x14ac:dyDescent="0.25">
      <c r="A28" s="56"/>
    </row>
    <row r="29" spans="1:1" ht="15" customHeight="1" x14ac:dyDescent="0.25">
      <c r="A29" s="56"/>
    </row>
    <row r="30" spans="1:1" ht="15" customHeight="1" x14ac:dyDescent="0.25">
      <c r="A30" s="56"/>
    </row>
    <row r="31" spans="1:1" ht="15" customHeight="1" x14ac:dyDescent="0.25">
      <c r="A31" s="56"/>
    </row>
    <row r="32" spans="1:1" ht="15" customHeight="1" x14ac:dyDescent="0.25"/>
    <row r="33" spans="1:8" s="1" customFormat="1" ht="30" customHeight="1" x14ac:dyDescent="0.25">
      <c r="A33" s="46" t="s">
        <v>12</v>
      </c>
      <c r="B33" s="378" t="s">
        <v>164</v>
      </c>
      <c r="C33" s="379"/>
      <c r="D33" s="379"/>
      <c r="E33" s="379"/>
      <c r="F33" s="379"/>
    </row>
    <row r="34" spans="1:8" s="200" customFormat="1" ht="15" customHeight="1" x14ac:dyDescent="0.25">
      <c r="A34" s="209" t="s">
        <v>10</v>
      </c>
      <c r="B34" s="358" t="s">
        <v>199</v>
      </c>
      <c r="C34" s="359"/>
    </row>
    <row r="35" spans="1:8" s="200" customFormat="1" ht="15" customHeight="1" x14ac:dyDescent="0.25">
      <c r="A35" s="203" t="s">
        <v>1</v>
      </c>
      <c r="B35" s="360" t="s">
        <v>194</v>
      </c>
      <c r="C35" s="360"/>
      <c r="D35" s="329"/>
      <c r="E35" s="329"/>
      <c r="F35" s="329"/>
      <c r="G35" s="329"/>
      <c r="H35" s="198"/>
    </row>
    <row r="36" spans="1:8" ht="15" customHeight="1" x14ac:dyDescent="0.25"/>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14" ht="12" customHeight="1" x14ac:dyDescent="0.25">
      <c r="A61" s="38"/>
      <c r="B61" s="38"/>
      <c r="C61" s="38"/>
      <c r="D61" s="38"/>
      <c r="E61" s="38"/>
      <c r="F61" s="38"/>
      <c r="G61" s="38"/>
      <c r="H61" s="38"/>
      <c r="I61" s="38"/>
    </row>
    <row r="62" spans="1:14" ht="12" customHeight="1" x14ac:dyDescent="0.25">
      <c r="A62" s="38"/>
      <c r="B62" s="38"/>
      <c r="C62" s="38"/>
      <c r="D62" s="38"/>
      <c r="E62" s="38"/>
      <c r="F62" s="38"/>
      <c r="G62" s="38"/>
      <c r="H62" s="38"/>
      <c r="I62" s="38"/>
    </row>
    <row r="63" spans="1:14" ht="12" customHeight="1" x14ac:dyDescent="0.25">
      <c r="A63" s="17"/>
      <c r="B63" s="24"/>
      <c r="C63" s="36"/>
      <c r="D63" s="36"/>
      <c r="E63" s="36"/>
      <c r="F63" s="36"/>
      <c r="G63" s="36"/>
      <c r="H63" s="36"/>
      <c r="I63" s="36"/>
      <c r="L63" s="4"/>
      <c r="M63" s="4"/>
      <c r="N63" s="4"/>
    </row>
    <row r="64" spans="1:14" ht="12" customHeight="1" x14ac:dyDescent="0.25">
      <c r="A64" s="17"/>
      <c r="B64" s="25"/>
      <c r="C64" s="36"/>
      <c r="D64" s="36"/>
      <c r="E64" s="36"/>
      <c r="F64" s="36"/>
      <c r="G64" s="36"/>
      <c r="H64" s="36"/>
      <c r="I64" s="36"/>
    </row>
    <row r="65" spans="1:9" ht="12" customHeight="1" x14ac:dyDescent="0.25">
      <c r="A65" s="17"/>
      <c r="B65" s="26"/>
      <c r="C65" s="37"/>
      <c r="D65" s="37"/>
      <c r="E65" s="37"/>
      <c r="F65" s="37"/>
      <c r="G65" s="37"/>
      <c r="H65" s="37"/>
      <c r="I65" s="37"/>
    </row>
    <row r="66" spans="1:9" ht="12" customHeight="1" x14ac:dyDescent="0.25">
      <c r="A66" s="17"/>
      <c r="B66" s="27"/>
      <c r="C66" s="17"/>
      <c r="D66" s="36"/>
      <c r="E66" s="36"/>
      <c r="F66" s="36"/>
      <c r="G66" s="36"/>
      <c r="H66" s="36"/>
      <c r="I66" s="36"/>
    </row>
    <row r="67" spans="1:9" s="38" customFormat="1" ht="12" customHeight="1" x14ac:dyDescent="0.25">
      <c r="B67" s="25"/>
      <c r="C67" s="32"/>
      <c r="D67" s="31"/>
      <c r="E67" s="31"/>
      <c r="F67" s="31"/>
    </row>
    <row r="68" spans="1:9" s="38" customFormat="1" ht="12" customHeight="1" x14ac:dyDescent="0.25">
      <c r="B68" s="26"/>
      <c r="C68" s="30"/>
      <c r="D68" s="31"/>
      <c r="E68" s="31"/>
      <c r="F68" s="31"/>
    </row>
    <row r="69" spans="1:9" s="38" customFormat="1" ht="12" customHeight="1" x14ac:dyDescent="0.25">
      <c r="B69" s="27"/>
      <c r="C69" s="32"/>
      <c r="D69" s="31"/>
      <c r="E69" s="31"/>
      <c r="F69" s="31"/>
    </row>
    <row r="70" spans="1:9" s="38" customFormat="1" ht="12" customHeight="1" x14ac:dyDescent="0.25"/>
  </sheetData>
  <customSheetViews>
    <customSheetView guid="{DC35590C-2B94-4904-B7EE-424B7FEB2A9E}"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selection activeCell="B35" sqref="B35:F35"/>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4">
    <mergeCell ref="B2:F2"/>
    <mergeCell ref="B33:F33"/>
    <mergeCell ref="B34:C34"/>
    <mergeCell ref="B35:C35"/>
  </mergeCells>
  <hyperlinks>
    <hyperlink ref="C1" location="Índice!A1" display="[índice Ç]"/>
    <hyperlink ref="B35" r:id="rId4" display="http://www.observatorioemigracao.pt/np4/6415"/>
    <hyperlink ref="B35:C35"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zoomScaleNormal="100" workbookViewId="0">
      <selection activeCell="C1" sqref="C1"/>
    </sheetView>
  </sheetViews>
  <sheetFormatPr defaultColWidth="8.7109375" defaultRowHeight="12" customHeight="1" x14ac:dyDescent="0.25"/>
  <cols>
    <col min="1" max="1" width="12.7109375" style="57" customWidth="1"/>
    <col min="2" max="6" width="16.7109375" style="57" customWidth="1"/>
    <col min="7" max="16384" width="8.7109375" style="57"/>
  </cols>
  <sheetData>
    <row r="1" spans="1:16" s="1" customFormat="1" ht="30" customHeight="1" x14ac:dyDescent="0.25">
      <c r="A1" s="40" t="s">
        <v>0</v>
      </c>
      <c r="B1" s="88"/>
      <c r="C1" s="211" t="s">
        <v>150</v>
      </c>
      <c r="D1" s="57"/>
      <c r="E1" s="57"/>
      <c r="F1" s="136"/>
    </row>
    <row r="2" spans="1:16" s="12" customFormat="1" ht="30" customHeight="1" x14ac:dyDescent="0.25">
      <c r="A2" s="10"/>
      <c r="B2" s="424" t="s">
        <v>171</v>
      </c>
      <c r="C2" s="425"/>
      <c r="D2" s="425"/>
      <c r="E2" s="425"/>
      <c r="F2" s="425"/>
      <c r="G2" s="55"/>
      <c r="H2" s="55"/>
      <c r="I2" s="55"/>
      <c r="J2" s="63"/>
      <c r="K2" s="63"/>
      <c r="L2" s="11"/>
      <c r="M2" s="11"/>
      <c r="N2" s="11"/>
      <c r="O2" s="55"/>
      <c r="P2" s="55"/>
    </row>
    <row r="3" spans="1:16" ht="15" customHeight="1" x14ac:dyDescent="0.25">
      <c r="A3" s="56"/>
    </row>
    <row r="4" spans="1:16" ht="15" customHeight="1" x14ac:dyDescent="0.25">
      <c r="A4" s="56"/>
    </row>
    <row r="5" spans="1:16" ht="15" customHeight="1" x14ac:dyDescent="0.25">
      <c r="A5" s="56"/>
    </row>
    <row r="6" spans="1:16" ht="15" customHeight="1" x14ac:dyDescent="0.25">
      <c r="A6" s="56"/>
    </row>
    <row r="7" spans="1:16" ht="15" customHeight="1" x14ac:dyDescent="0.25">
      <c r="A7" s="56"/>
    </row>
    <row r="8" spans="1:16" ht="15" customHeight="1" x14ac:dyDescent="0.25">
      <c r="A8" s="56"/>
    </row>
    <row r="9" spans="1:16" ht="15" customHeight="1" x14ac:dyDescent="0.25">
      <c r="A9" s="56"/>
    </row>
    <row r="10" spans="1:16" ht="15" customHeight="1" x14ac:dyDescent="0.25">
      <c r="A10" s="56"/>
    </row>
    <row r="11" spans="1:16" ht="15" customHeight="1" x14ac:dyDescent="0.25">
      <c r="A11" s="56"/>
    </row>
    <row r="12" spans="1:16" ht="15" customHeight="1" x14ac:dyDescent="0.25">
      <c r="A12" s="56"/>
    </row>
    <row r="13" spans="1:16" ht="15" customHeight="1" x14ac:dyDescent="0.25">
      <c r="A13" s="56"/>
    </row>
    <row r="14" spans="1:16" ht="15" customHeight="1" x14ac:dyDescent="0.25">
      <c r="A14" s="56"/>
    </row>
    <row r="15" spans="1:16" ht="15" customHeight="1" x14ac:dyDescent="0.25">
      <c r="A15" s="56"/>
    </row>
    <row r="16" spans="1:16" ht="15" customHeight="1" x14ac:dyDescent="0.25">
      <c r="A16" s="56"/>
    </row>
    <row r="17" spans="1:1" ht="15" customHeight="1" x14ac:dyDescent="0.25">
      <c r="A17" s="56"/>
    </row>
    <row r="18" spans="1:1" ht="15" customHeight="1" x14ac:dyDescent="0.25">
      <c r="A18" s="56"/>
    </row>
    <row r="19" spans="1:1" ht="15" customHeight="1" x14ac:dyDescent="0.25">
      <c r="A19" s="56"/>
    </row>
    <row r="20" spans="1:1" ht="15" customHeight="1" x14ac:dyDescent="0.25">
      <c r="A20" s="56"/>
    </row>
    <row r="21" spans="1:1" ht="15" customHeight="1" x14ac:dyDescent="0.25">
      <c r="A21" s="56"/>
    </row>
    <row r="22" spans="1:1" ht="15" customHeight="1" x14ac:dyDescent="0.25">
      <c r="A22" s="56"/>
    </row>
    <row r="23" spans="1:1" ht="15" customHeight="1" x14ac:dyDescent="0.25">
      <c r="A23" s="56"/>
    </row>
    <row r="24" spans="1:1" ht="15" customHeight="1" x14ac:dyDescent="0.25">
      <c r="A24" s="56"/>
    </row>
    <row r="25" spans="1:1" ht="15" customHeight="1" x14ac:dyDescent="0.25">
      <c r="A25" s="56"/>
    </row>
    <row r="26" spans="1:1" ht="15" customHeight="1" x14ac:dyDescent="0.25">
      <c r="A26" s="56"/>
    </row>
    <row r="27" spans="1:1" ht="15" customHeight="1" x14ac:dyDescent="0.25">
      <c r="A27" s="56"/>
    </row>
    <row r="28" spans="1:1" ht="15" customHeight="1" x14ac:dyDescent="0.25">
      <c r="A28" s="56"/>
    </row>
    <row r="29" spans="1:1" ht="15" customHeight="1" x14ac:dyDescent="0.25">
      <c r="A29" s="56"/>
    </row>
    <row r="30" spans="1:1" ht="15" customHeight="1" x14ac:dyDescent="0.25">
      <c r="A30" s="56"/>
    </row>
    <row r="31" spans="1:1" ht="15" customHeight="1" x14ac:dyDescent="0.25">
      <c r="A31" s="56"/>
    </row>
    <row r="32" spans="1:1" ht="15" customHeight="1" x14ac:dyDescent="0.25">
      <c r="A32" s="56"/>
    </row>
    <row r="33" spans="1:8" ht="30" customHeight="1" x14ac:dyDescent="0.25">
      <c r="A33" s="46" t="s">
        <v>11</v>
      </c>
      <c r="B33" s="432" t="s">
        <v>132</v>
      </c>
      <c r="C33" s="421"/>
      <c r="D33" s="421"/>
      <c r="E33" s="421"/>
      <c r="F33" s="421"/>
    </row>
    <row r="34" spans="1:8" s="1" customFormat="1" ht="30" customHeight="1" x14ac:dyDescent="0.25">
      <c r="A34" s="46" t="s">
        <v>12</v>
      </c>
      <c r="B34" s="378" t="s">
        <v>164</v>
      </c>
      <c r="C34" s="379"/>
      <c r="D34" s="379"/>
      <c r="E34" s="379"/>
      <c r="F34" s="379"/>
    </row>
    <row r="35" spans="1:8" s="200" customFormat="1" ht="15" customHeight="1" x14ac:dyDescent="0.25">
      <c r="A35" s="209" t="s">
        <v>10</v>
      </c>
      <c r="B35" s="358" t="s">
        <v>199</v>
      </c>
      <c r="C35" s="359"/>
    </row>
    <row r="36" spans="1:8" s="200" customFormat="1" ht="15" customHeight="1" x14ac:dyDescent="0.25">
      <c r="A36" s="203" t="s">
        <v>1</v>
      </c>
      <c r="B36" s="360" t="s">
        <v>194</v>
      </c>
      <c r="C36" s="360"/>
      <c r="D36" s="329"/>
      <c r="E36" s="329"/>
      <c r="F36" s="329"/>
      <c r="G36" s="329"/>
      <c r="H36" s="1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2" spans="1:14" ht="12" customHeight="1" x14ac:dyDescent="0.25">
      <c r="A62" s="38"/>
      <c r="B62" s="38"/>
      <c r="C62" s="38"/>
      <c r="D62" s="38"/>
      <c r="E62" s="38"/>
      <c r="F62" s="38"/>
      <c r="G62" s="38"/>
      <c r="H62" s="38"/>
      <c r="I62" s="38"/>
    </row>
    <row r="63" spans="1:14" ht="12" customHeight="1" x14ac:dyDescent="0.25">
      <c r="A63" s="38"/>
      <c r="B63" s="38"/>
      <c r="C63" s="38"/>
      <c r="D63" s="38"/>
      <c r="E63" s="38"/>
      <c r="F63" s="38"/>
      <c r="G63" s="38"/>
      <c r="H63" s="38"/>
      <c r="I63" s="38"/>
    </row>
    <row r="64" spans="1:14" ht="12" customHeight="1" x14ac:dyDescent="0.25">
      <c r="A64" s="17"/>
      <c r="B64" s="24"/>
      <c r="C64" s="36"/>
      <c r="D64" s="36"/>
      <c r="E64" s="36"/>
      <c r="F64" s="36"/>
      <c r="G64" s="36"/>
      <c r="H64" s="36"/>
      <c r="I64" s="36"/>
      <c r="L64" s="4"/>
      <c r="M64" s="4"/>
      <c r="N64" s="4"/>
    </row>
    <row r="65" spans="1:9" ht="12" customHeight="1" x14ac:dyDescent="0.25">
      <c r="A65" s="17"/>
      <c r="B65" s="25"/>
      <c r="C65" s="36"/>
      <c r="D65" s="36"/>
      <c r="E65" s="36"/>
      <c r="F65" s="36"/>
      <c r="G65" s="36"/>
      <c r="H65" s="36"/>
      <c r="I65" s="36"/>
    </row>
    <row r="66" spans="1:9" ht="12" customHeight="1" x14ac:dyDescent="0.25">
      <c r="A66" s="17"/>
      <c r="B66" s="26"/>
      <c r="C66" s="37"/>
      <c r="D66" s="37"/>
      <c r="E66" s="37"/>
      <c r="F66" s="37"/>
      <c r="G66" s="37"/>
      <c r="H66" s="37"/>
      <c r="I66" s="37"/>
    </row>
    <row r="67" spans="1:9" ht="12" customHeight="1" x14ac:dyDescent="0.25">
      <c r="A67" s="17"/>
      <c r="B67" s="27"/>
      <c r="C67" s="17"/>
      <c r="D67" s="36"/>
      <c r="E67" s="36"/>
      <c r="F67" s="36"/>
      <c r="G67" s="36"/>
      <c r="H67" s="36"/>
      <c r="I67" s="36"/>
    </row>
    <row r="68" spans="1:9" s="38" customFormat="1" ht="12" customHeight="1" x14ac:dyDescent="0.25">
      <c r="B68" s="25"/>
      <c r="C68" s="32"/>
      <c r="D68" s="84"/>
      <c r="E68" s="84"/>
      <c r="F68" s="84"/>
    </row>
    <row r="69" spans="1:9" s="38" customFormat="1" ht="12" customHeight="1" x14ac:dyDescent="0.25">
      <c r="B69" s="26"/>
      <c r="C69" s="30"/>
      <c r="D69" s="84"/>
      <c r="E69" s="84"/>
      <c r="F69" s="84"/>
    </row>
    <row r="70" spans="1:9" s="38" customFormat="1" ht="12" customHeight="1" x14ac:dyDescent="0.25">
      <c r="B70" s="27"/>
      <c r="C70" s="32"/>
      <c r="D70" s="84"/>
      <c r="E70" s="84"/>
      <c r="F70" s="84"/>
    </row>
    <row r="71" spans="1:9" s="38" customFormat="1" ht="12" customHeight="1" x14ac:dyDescent="0.25"/>
  </sheetData>
  <customSheetViews>
    <customSheetView guid="{DC35590C-2B94-4904-B7EE-424B7FEB2A9E}"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Q40" sqref="Q40"/>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topLeftCell="A14">
      <selection activeCell="B36" sqref="B36:F36"/>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C36"/>
  </mergeCells>
  <hyperlinks>
    <hyperlink ref="C1" location="Índice!A1" display="[índice Ç]"/>
    <hyperlink ref="B36" r:id="rId4" display="http://www.observatorioemigracao.pt/np4/6415"/>
    <hyperlink ref="B36:C36"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showGridLines="0" zoomScaleNormal="100" workbookViewId="0">
      <selection activeCell="C1" sqref="C1"/>
    </sheetView>
  </sheetViews>
  <sheetFormatPr defaultColWidth="8.7109375" defaultRowHeight="12" customHeight="1" x14ac:dyDescent="0.25"/>
  <cols>
    <col min="1" max="1" width="12.7109375" style="33" customWidth="1"/>
    <col min="2" max="6" width="16.7109375" style="33" customWidth="1"/>
    <col min="7" max="16384" width="8.7109375" style="33"/>
  </cols>
  <sheetData>
    <row r="1" spans="1:16" s="1" customFormat="1" ht="30" customHeight="1" x14ac:dyDescent="0.25">
      <c r="A1" s="40" t="s">
        <v>0</v>
      </c>
      <c r="B1" s="88"/>
      <c r="C1" s="211" t="s">
        <v>150</v>
      </c>
      <c r="D1" s="57"/>
      <c r="E1" s="57"/>
      <c r="F1" s="59"/>
    </row>
    <row r="2" spans="1:16" s="12" customFormat="1" ht="30" customHeight="1" x14ac:dyDescent="0.25">
      <c r="A2" s="10"/>
      <c r="B2" s="433" t="s">
        <v>170</v>
      </c>
      <c r="C2" s="434"/>
      <c r="D2" s="434"/>
      <c r="E2" s="434"/>
      <c r="F2" s="434"/>
      <c r="G2" s="19"/>
      <c r="H2" s="19"/>
      <c r="I2" s="19"/>
      <c r="J2" s="34"/>
      <c r="K2" s="34"/>
      <c r="L2" s="11"/>
      <c r="M2" s="11"/>
      <c r="N2" s="11"/>
      <c r="O2" s="19"/>
      <c r="P2" s="19"/>
    </row>
    <row r="3" spans="1:16" ht="15" customHeight="1" x14ac:dyDescent="0.25"/>
    <row r="4" spans="1:16" ht="15" customHeight="1" x14ac:dyDescent="0.25"/>
    <row r="5" spans="1:16" s="57" customFormat="1" ht="15" customHeight="1" x14ac:dyDescent="0.25"/>
    <row r="6" spans="1:16" s="57" customFormat="1" ht="15" customHeight="1" x14ac:dyDescent="0.25"/>
    <row r="7" spans="1:16" s="57" customFormat="1" ht="15" customHeight="1" x14ac:dyDescent="0.25"/>
    <row r="8" spans="1:16" s="57" customFormat="1" ht="15" customHeight="1" x14ac:dyDescent="0.25"/>
    <row r="9" spans="1:16" s="57" customFormat="1" ht="15" customHeight="1" x14ac:dyDescent="0.25"/>
    <row r="10" spans="1:16" s="57" customFormat="1" ht="15" customHeight="1" x14ac:dyDescent="0.25"/>
    <row r="11" spans="1:16" s="57" customFormat="1" ht="15" customHeight="1" x14ac:dyDescent="0.25"/>
    <row r="12" spans="1:16" s="57" customFormat="1" ht="15" customHeight="1" x14ac:dyDescent="0.25"/>
    <row r="13" spans="1:16" s="57" customFormat="1" ht="15" customHeight="1" x14ac:dyDescent="0.25"/>
    <row r="14" spans="1:16" s="57" customFormat="1" ht="15" customHeight="1" x14ac:dyDescent="0.25"/>
    <row r="15" spans="1:16" s="57"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57" customFormat="1" ht="15" customHeight="1" x14ac:dyDescent="0.25"/>
    <row r="33" spans="1:8" ht="45" customHeight="1" x14ac:dyDescent="0.25">
      <c r="A33" s="46" t="s">
        <v>11</v>
      </c>
      <c r="B33" s="435" t="s">
        <v>90</v>
      </c>
      <c r="C33" s="415"/>
      <c r="D33" s="415"/>
      <c r="E33" s="415"/>
      <c r="F33" s="415"/>
    </row>
    <row r="34" spans="1:8" s="1" customFormat="1" ht="30" customHeight="1" x14ac:dyDescent="0.25">
      <c r="A34" s="46" t="s">
        <v>12</v>
      </c>
      <c r="B34" s="378" t="s">
        <v>164</v>
      </c>
      <c r="C34" s="379"/>
      <c r="D34" s="379"/>
      <c r="E34" s="379"/>
      <c r="F34" s="379"/>
    </row>
    <row r="35" spans="1:8" s="200" customFormat="1" ht="15" customHeight="1" x14ac:dyDescent="0.25">
      <c r="A35" s="209" t="s">
        <v>10</v>
      </c>
      <c r="B35" s="358" t="s">
        <v>199</v>
      </c>
      <c r="C35" s="359"/>
    </row>
    <row r="36" spans="1:8" s="200" customFormat="1" ht="15" customHeight="1" x14ac:dyDescent="0.25">
      <c r="A36" s="203" t="s">
        <v>1</v>
      </c>
      <c r="B36" s="360" t="s">
        <v>194</v>
      </c>
      <c r="C36" s="360"/>
      <c r="D36" s="329"/>
      <c r="E36" s="329"/>
      <c r="F36" s="329"/>
      <c r="G36" s="329"/>
      <c r="H36" s="1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8" spans="1:14" ht="12" customHeight="1" x14ac:dyDescent="0.25">
      <c r="E58" s="128"/>
      <c r="F58" s="167"/>
      <c r="G58" s="166"/>
    </row>
    <row r="59" spans="1:14" ht="12" customHeight="1" x14ac:dyDescent="0.25">
      <c r="E59" s="128"/>
      <c r="F59" s="167"/>
      <c r="G59" s="167"/>
      <c r="H59" s="171"/>
    </row>
    <row r="60" spans="1:14" ht="12" customHeight="1" x14ac:dyDescent="0.2">
      <c r="A60" s="129"/>
      <c r="B60" s="178" t="s">
        <v>28</v>
      </c>
      <c r="C60" s="179">
        <v>4.8064475940210771</v>
      </c>
      <c r="D60" s="179">
        <v>15.723911208783788</v>
      </c>
      <c r="E60" s="128"/>
      <c r="F60" s="167"/>
      <c r="G60" s="167"/>
      <c r="H60" s="171"/>
    </row>
    <row r="61" spans="1:14" ht="12" customHeight="1" x14ac:dyDescent="0.2">
      <c r="A61" s="129"/>
      <c r="B61" s="178" t="s">
        <v>34</v>
      </c>
      <c r="C61" s="179">
        <v>6.4315291997790753</v>
      </c>
      <c r="D61" s="179">
        <v>19.875340336715315</v>
      </c>
      <c r="E61" s="128"/>
      <c r="F61" s="167"/>
      <c r="G61" s="167"/>
      <c r="H61" s="171"/>
    </row>
    <row r="62" spans="1:14" ht="12" customHeight="1" x14ac:dyDescent="0.2">
      <c r="A62" s="129"/>
      <c r="B62" s="178" t="s">
        <v>35</v>
      </c>
      <c r="C62" s="179">
        <v>5.0413680935319629</v>
      </c>
      <c r="D62" s="179">
        <v>17.175341579682975</v>
      </c>
      <c r="E62" s="128"/>
      <c r="F62" s="167"/>
      <c r="G62" s="167"/>
      <c r="H62" s="172"/>
      <c r="I62" s="38"/>
    </row>
    <row r="63" spans="1:14" ht="12" customHeight="1" x14ac:dyDescent="0.2">
      <c r="A63" s="130"/>
      <c r="B63" s="178" t="s">
        <v>36</v>
      </c>
      <c r="C63" s="179">
        <v>22.026196983222714</v>
      </c>
      <c r="D63" s="179">
        <v>2.4073305039528612</v>
      </c>
      <c r="E63" s="173"/>
      <c r="F63" s="167"/>
      <c r="G63" s="167"/>
      <c r="H63" s="174"/>
      <c r="I63" s="36"/>
      <c r="L63" s="4"/>
      <c r="M63" s="4"/>
      <c r="N63" s="4"/>
    </row>
    <row r="64" spans="1:14" ht="12" customHeight="1" x14ac:dyDescent="0.2">
      <c r="A64" s="130"/>
      <c r="B64" s="178" t="s">
        <v>38</v>
      </c>
      <c r="C64" s="179">
        <v>4.4286467692653133</v>
      </c>
      <c r="D64" s="179">
        <v>12.524142930305501</v>
      </c>
      <c r="E64" s="128"/>
      <c r="F64" s="167"/>
      <c r="G64" s="167"/>
      <c r="H64" s="174"/>
      <c r="I64" s="36"/>
    </row>
    <row r="65" spans="1:9" ht="12" customHeight="1" x14ac:dyDescent="0.2">
      <c r="A65" s="130"/>
      <c r="B65" s="178" t="s">
        <v>39</v>
      </c>
      <c r="C65" s="179">
        <v>6.3346559738816826</v>
      </c>
      <c r="D65" s="179">
        <v>3.444814956460613</v>
      </c>
      <c r="E65" s="128"/>
      <c r="F65" s="167"/>
      <c r="G65" s="167"/>
      <c r="H65" s="175"/>
      <c r="I65" s="37"/>
    </row>
    <row r="66" spans="1:9" ht="12" customHeight="1" x14ac:dyDescent="0.2">
      <c r="A66" s="129"/>
      <c r="B66" s="178" t="s">
        <v>40</v>
      </c>
      <c r="C66" s="179">
        <v>7.1004120935951827</v>
      </c>
      <c r="D66" s="179">
        <v>12.17720698105601</v>
      </c>
      <c r="E66" s="128"/>
      <c r="F66" s="167"/>
      <c r="G66" s="167"/>
      <c r="H66" s="174"/>
      <c r="I66" s="36"/>
    </row>
    <row r="67" spans="1:9" s="38" customFormat="1" ht="12" customHeight="1" x14ac:dyDescent="0.2">
      <c r="A67" s="129"/>
      <c r="B67" s="178" t="s">
        <v>25</v>
      </c>
      <c r="C67" s="179">
        <v>3.0916595530680167</v>
      </c>
      <c r="D67" s="179">
        <v>13.060813180609633</v>
      </c>
      <c r="E67" s="128"/>
      <c r="F67" s="167"/>
      <c r="G67" s="167"/>
      <c r="H67" s="172"/>
    </row>
    <row r="68" spans="1:9" s="38" customFormat="1" ht="12" customHeight="1" x14ac:dyDescent="0.2">
      <c r="A68" s="129"/>
      <c r="B68" s="178" t="s">
        <v>41</v>
      </c>
      <c r="C68" s="179">
        <v>15.709826439597842</v>
      </c>
      <c r="D68" s="179">
        <v>14.350868405489241</v>
      </c>
      <c r="E68" s="128"/>
      <c r="F68" s="167"/>
      <c r="G68" s="167"/>
      <c r="H68" s="172"/>
    </row>
    <row r="69" spans="1:9" s="38" customFormat="1" ht="12" customHeight="1" x14ac:dyDescent="0.2">
      <c r="A69" s="129"/>
      <c r="B69" s="178" t="s">
        <v>42</v>
      </c>
      <c r="C69" s="179">
        <v>5.24218767511256</v>
      </c>
      <c r="D69" s="179">
        <v>6.9252566268919384</v>
      </c>
      <c r="E69" s="128"/>
      <c r="F69" s="167"/>
      <c r="G69" s="167"/>
      <c r="H69" s="172"/>
    </row>
    <row r="70" spans="1:9" s="38" customFormat="1" ht="12" customHeight="1" x14ac:dyDescent="0.2">
      <c r="A70" s="129"/>
      <c r="B70" s="178" t="s">
        <v>26</v>
      </c>
      <c r="C70" s="179">
        <v>3.5260918025022305</v>
      </c>
      <c r="D70" s="179">
        <v>12.797343480384257</v>
      </c>
      <c r="E70" s="128"/>
      <c r="F70" s="167"/>
      <c r="G70" s="167"/>
      <c r="H70" s="172"/>
    </row>
    <row r="71" spans="1:9" ht="12" customHeight="1" x14ac:dyDescent="0.2">
      <c r="A71" s="129"/>
      <c r="B71" s="178" t="s">
        <v>43</v>
      </c>
      <c r="C71" s="179">
        <v>9.9227714254751653</v>
      </c>
      <c r="D71" s="179">
        <v>11.566211913833591</v>
      </c>
      <c r="E71" s="128"/>
      <c r="F71" s="167"/>
      <c r="G71" s="167"/>
      <c r="H71" s="171"/>
    </row>
    <row r="72" spans="1:9" ht="12" customHeight="1" x14ac:dyDescent="0.2">
      <c r="A72" s="129"/>
      <c r="B72" s="178" t="s">
        <v>53</v>
      </c>
      <c r="C72" s="179">
        <v>5.73636043008388</v>
      </c>
      <c r="D72" s="179">
        <v>13.351895902996585</v>
      </c>
      <c r="E72" s="128"/>
      <c r="F72" s="167"/>
      <c r="G72" s="167"/>
      <c r="H72" s="171"/>
    </row>
    <row r="73" spans="1:9" ht="12" customHeight="1" x14ac:dyDescent="0.2">
      <c r="A73" s="129"/>
      <c r="B73" s="178" t="s">
        <v>44</v>
      </c>
      <c r="C73" s="179">
        <v>6.5270722963559242</v>
      </c>
      <c r="D73" s="179">
        <v>5.2871447778496323</v>
      </c>
      <c r="E73" s="128"/>
      <c r="F73" s="167"/>
      <c r="G73" s="167"/>
      <c r="H73" s="171"/>
    </row>
    <row r="74" spans="1:9" ht="12" customHeight="1" x14ac:dyDescent="0.2">
      <c r="A74" s="129"/>
      <c r="B74" s="178" t="s">
        <v>45</v>
      </c>
      <c r="C74" s="179">
        <v>16.729090352371074</v>
      </c>
      <c r="D74" s="179">
        <v>17.072500842294769</v>
      </c>
      <c r="E74" s="128"/>
      <c r="F74" s="167"/>
      <c r="G74" s="167"/>
      <c r="H74" s="171"/>
    </row>
    <row r="75" spans="1:9" ht="12" customHeight="1" x14ac:dyDescent="0.2">
      <c r="A75" s="129"/>
      <c r="B75" s="178" t="s">
        <v>46</v>
      </c>
      <c r="C75" s="179">
        <v>5.0830275602466219</v>
      </c>
      <c r="D75" s="179">
        <v>10.361212599654088</v>
      </c>
      <c r="E75" s="128"/>
      <c r="F75" s="167"/>
      <c r="G75" s="167"/>
      <c r="H75" s="171"/>
    </row>
    <row r="76" spans="1:9" ht="12" customHeight="1" x14ac:dyDescent="0.2">
      <c r="A76" s="129"/>
      <c r="B76" s="178" t="s">
        <v>47</v>
      </c>
      <c r="C76" s="179">
        <v>17.423428327781981</v>
      </c>
      <c r="D76" s="179">
        <v>12.443522803020649</v>
      </c>
      <c r="E76" s="128"/>
      <c r="F76" s="167"/>
      <c r="G76" s="167"/>
      <c r="H76" s="171"/>
    </row>
    <row r="77" spans="1:9" ht="12" customHeight="1" x14ac:dyDescent="0.2">
      <c r="A77" s="129"/>
      <c r="B77" s="178" t="s">
        <v>48</v>
      </c>
      <c r="C77" s="179">
        <v>22.112517380066219</v>
      </c>
      <c r="D77" s="179">
        <v>4.2476030275106016</v>
      </c>
      <c r="E77" s="128"/>
      <c r="F77" s="167"/>
      <c r="G77" s="167"/>
      <c r="H77" s="171"/>
    </row>
    <row r="78" spans="1:9" ht="12" customHeight="1" x14ac:dyDescent="0.2">
      <c r="A78" s="129"/>
      <c r="B78" s="178" t="s">
        <v>49</v>
      </c>
      <c r="C78" s="179">
        <v>11.737257787262633</v>
      </c>
      <c r="D78" s="179">
        <v>1.7313899303859757</v>
      </c>
      <c r="E78" s="128"/>
      <c r="F78" s="167"/>
      <c r="G78" s="167"/>
      <c r="H78" s="171"/>
    </row>
    <row r="79" spans="1:9" ht="12" customHeight="1" x14ac:dyDescent="0.2">
      <c r="A79" s="129"/>
      <c r="B79" s="180" t="s">
        <v>3</v>
      </c>
      <c r="C79" s="179">
        <v>25.733530982760239</v>
      </c>
      <c r="D79" s="179">
        <v>8.6851726845988644</v>
      </c>
      <c r="E79" s="111"/>
      <c r="F79" s="167"/>
      <c r="G79" s="167"/>
      <c r="H79" s="171"/>
    </row>
    <row r="80" spans="1:9" ht="12" customHeight="1" x14ac:dyDescent="0.2">
      <c r="A80" s="129"/>
      <c r="B80" s="178" t="s">
        <v>24</v>
      </c>
      <c r="C80" s="179">
        <v>6.3305006834574629</v>
      </c>
      <c r="D80" s="179">
        <v>14.144951385582136</v>
      </c>
      <c r="E80" s="128"/>
      <c r="F80" s="167"/>
      <c r="G80" s="167"/>
      <c r="H80" s="171"/>
    </row>
    <row r="81" spans="1:8" ht="12" customHeight="1" x14ac:dyDescent="0.2">
      <c r="A81" s="129"/>
      <c r="B81" s="178" t="s">
        <v>50</v>
      </c>
      <c r="C81" s="179">
        <v>8.5262436163424251</v>
      </c>
      <c r="D81" s="179">
        <v>4.7964727792299691</v>
      </c>
      <c r="E81" s="176"/>
      <c r="F81" s="177"/>
      <c r="G81" s="177"/>
      <c r="H81" s="171"/>
    </row>
    <row r="82" spans="1:8" ht="12" customHeight="1" x14ac:dyDescent="0.2">
      <c r="A82" s="129"/>
      <c r="B82" s="178" t="s">
        <v>30</v>
      </c>
      <c r="C82" s="179">
        <v>18.450171620244141</v>
      </c>
      <c r="D82" s="179">
        <v>2.3886526296470403</v>
      </c>
      <c r="E82" s="128"/>
      <c r="F82" s="167"/>
      <c r="G82" s="167"/>
      <c r="H82" s="171"/>
    </row>
    <row r="83" spans="1:8" ht="12" customHeight="1" x14ac:dyDescent="0.2">
      <c r="A83" s="129"/>
      <c r="B83" s="178" t="s">
        <v>51</v>
      </c>
      <c r="C83" s="179">
        <v>3.5254248569130362</v>
      </c>
      <c r="D83" s="179">
        <v>19.979416879334668</v>
      </c>
      <c r="E83" s="128"/>
      <c r="F83" s="167"/>
      <c r="G83" s="167"/>
      <c r="H83" s="171"/>
    </row>
    <row r="84" spans="1:8" ht="12" customHeight="1" x14ac:dyDescent="0.25">
      <c r="B84" s="181"/>
      <c r="C84" s="182">
        <f>AVERAGE(C60:C83)</f>
        <v>10.065684145705768</v>
      </c>
      <c r="D84" s="182">
        <f>AVERAGE(D60:D83)</f>
        <v>10.688271597761277</v>
      </c>
      <c r="E84" s="65"/>
      <c r="F84" s="167"/>
      <c r="G84" s="167"/>
      <c r="H84" s="171"/>
    </row>
    <row r="85" spans="1:8" ht="12" customHeight="1" x14ac:dyDescent="0.25">
      <c r="E85" s="128"/>
      <c r="F85" s="167"/>
      <c r="G85" s="167"/>
      <c r="H85" s="171"/>
    </row>
    <row r="86" spans="1:8" ht="12" customHeight="1" x14ac:dyDescent="0.25">
      <c r="E86" s="171"/>
      <c r="F86" s="171"/>
      <c r="G86" s="171"/>
      <c r="H86" s="171"/>
    </row>
  </sheetData>
  <sortState ref="B60:D84">
    <sortCondition ref="B60:B84"/>
  </sortState>
  <customSheetViews>
    <customSheetView guid="{DC35590C-2B94-4904-B7EE-424B7FEB2A9E}" showGridLines="0">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customSheetView>
    <customSheetView guid="{0736B1FA-9E06-4CE7-B68A-C3C39CCEF01C}" showGridLines="0">
      <selection activeCell="F1" sqref="F1"/>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customSheetView>
    <customSheetView guid="{B544136C-407E-43E6-9B24-EBD70BB50554}" showGridLines="0">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customSheetView>
  </customSheetViews>
  <mergeCells count="5">
    <mergeCell ref="B2:F2"/>
    <mergeCell ref="B34:F34"/>
    <mergeCell ref="B33:F33"/>
    <mergeCell ref="B35:C35"/>
    <mergeCell ref="B36:C36"/>
  </mergeCells>
  <hyperlinks>
    <hyperlink ref="C1" location="Índice!A1" display="[índice Ç]"/>
    <hyperlink ref="B36" r:id="rId4" display="http://www.observatorioemigracao.pt/np4/6415"/>
    <hyperlink ref="B36:C36"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6"/>
  <headerFooter>
    <oddFooter>&amp;C&amp;"Arial,Negrito"&amp;8&amp;P/&amp;N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heetViews>
  <sheetFormatPr defaultColWidth="8.7109375" defaultRowHeight="12" customHeight="1" x14ac:dyDescent="0.25"/>
  <cols>
    <col min="1" max="1" width="12.7109375" style="1" customWidth="1"/>
    <col min="2" max="2" width="54.7109375" style="1" customWidth="1"/>
    <col min="3" max="6" width="12.7109375" style="1" customWidth="1"/>
    <col min="7" max="9" width="12.7109375" style="7" customWidth="1"/>
    <col min="10" max="10" width="8.7109375" style="1"/>
    <col min="11" max="11" width="14.5703125" bestFit="1" customWidth="1"/>
    <col min="20" max="16384" width="8.7109375" style="1"/>
  </cols>
  <sheetData>
    <row r="1" spans="1:19" ht="30" customHeight="1" x14ac:dyDescent="0.25">
      <c r="A1" s="40"/>
      <c r="B1" s="88"/>
      <c r="C1" s="59" t="s">
        <v>150</v>
      </c>
      <c r="D1" s="82"/>
      <c r="E1" s="82"/>
      <c r="F1" s="82"/>
      <c r="G1" s="8"/>
      <c r="H1" s="8"/>
    </row>
    <row r="2" spans="1:19" ht="30" customHeight="1" thickBot="1" x14ac:dyDescent="0.3">
      <c r="B2" s="365" t="s">
        <v>149</v>
      </c>
      <c r="C2" s="366"/>
      <c r="D2" s="366"/>
      <c r="E2" s="366"/>
      <c r="F2" s="366"/>
      <c r="G2" s="366"/>
      <c r="H2" s="366"/>
      <c r="I2" s="366"/>
    </row>
    <row r="3" spans="1:19" ht="45" customHeight="1" x14ac:dyDescent="0.25">
      <c r="B3" s="367" t="s">
        <v>31</v>
      </c>
      <c r="C3" s="369" t="s">
        <v>3</v>
      </c>
      <c r="D3" s="371" t="s">
        <v>129</v>
      </c>
      <c r="E3" s="372"/>
      <c r="F3" s="373"/>
      <c r="G3" s="374" t="s">
        <v>130</v>
      </c>
      <c r="H3" s="372"/>
      <c r="I3" s="372"/>
    </row>
    <row r="4" spans="1:19" ht="30" customHeight="1" x14ac:dyDescent="0.25">
      <c r="B4" s="368"/>
      <c r="C4" s="370"/>
      <c r="D4" s="69" t="s">
        <v>24</v>
      </c>
      <c r="E4" s="80" t="s">
        <v>26</v>
      </c>
      <c r="F4" s="83" t="s">
        <v>23</v>
      </c>
      <c r="G4" s="80" t="s">
        <v>29</v>
      </c>
      <c r="H4" s="141" t="s">
        <v>7</v>
      </c>
      <c r="I4" s="81" t="s">
        <v>141</v>
      </c>
    </row>
    <row r="5" spans="1:19" s="201" customFormat="1" ht="15" customHeight="1" x14ac:dyDescent="0.25">
      <c r="B5" s="225" t="s">
        <v>146</v>
      </c>
      <c r="C5" s="226">
        <v>92.2</v>
      </c>
      <c r="D5" s="227">
        <v>243.6</v>
      </c>
      <c r="E5" s="228">
        <v>549.1</v>
      </c>
      <c r="F5" s="229">
        <v>41.3</v>
      </c>
      <c r="G5" s="230">
        <v>8515.7999999999993</v>
      </c>
      <c r="H5" s="228">
        <v>4</v>
      </c>
      <c r="I5" s="228">
        <v>603.54999999999995</v>
      </c>
      <c r="K5" s="202"/>
      <c r="L5" s="202"/>
      <c r="M5" s="202"/>
      <c r="N5" s="202"/>
      <c r="O5" s="202"/>
      <c r="P5" s="202"/>
      <c r="Q5" s="202"/>
      <c r="R5" s="202"/>
      <c r="S5" s="202"/>
    </row>
    <row r="6" spans="1:19" s="201" customFormat="1" ht="15" customHeight="1" x14ac:dyDescent="0.25">
      <c r="B6" s="212" t="s">
        <v>173</v>
      </c>
      <c r="C6" s="213">
        <v>10.28</v>
      </c>
      <c r="D6" s="214">
        <v>67.2</v>
      </c>
      <c r="E6" s="215">
        <v>67.400000000000006</v>
      </c>
      <c r="F6" s="216">
        <v>8.6</v>
      </c>
      <c r="G6" s="217">
        <v>212.6</v>
      </c>
      <c r="H6" s="215">
        <v>0.55500000000000005</v>
      </c>
      <c r="I6" s="215">
        <v>44.1</v>
      </c>
      <c r="K6" s="202"/>
      <c r="L6" s="202"/>
      <c r="M6" s="202"/>
      <c r="N6" s="202"/>
      <c r="O6" s="202"/>
      <c r="P6" s="202"/>
      <c r="Q6" s="202"/>
    </row>
    <row r="7" spans="1:19" s="201" customFormat="1" ht="15" customHeight="1" x14ac:dyDescent="0.25">
      <c r="B7" s="212" t="s">
        <v>174</v>
      </c>
      <c r="C7" s="213">
        <v>112.5</v>
      </c>
      <c r="D7" s="214">
        <v>277.8</v>
      </c>
      <c r="E7" s="215">
        <v>123.1</v>
      </c>
      <c r="F7" s="216">
        <v>218.6</v>
      </c>
      <c r="G7" s="217">
        <v>25.4</v>
      </c>
      <c r="H7" s="215">
        <v>138</v>
      </c>
      <c r="I7" s="215">
        <v>76.2</v>
      </c>
      <c r="K7" s="202"/>
      <c r="L7" s="202"/>
      <c r="M7" s="202"/>
      <c r="N7" s="202"/>
      <c r="O7" s="202"/>
      <c r="P7" s="202"/>
      <c r="Q7" s="202"/>
    </row>
    <row r="8" spans="1:19" s="201" customFormat="1" ht="15" customHeight="1" x14ac:dyDescent="0.25">
      <c r="B8" s="212" t="s">
        <v>175</v>
      </c>
      <c r="C8" s="213">
        <v>66.3</v>
      </c>
      <c r="D8" s="214">
        <v>83.9</v>
      </c>
      <c r="E8" s="215">
        <v>81</v>
      </c>
      <c r="F8" s="216">
        <v>73.900000000000006</v>
      </c>
      <c r="G8" s="217">
        <v>87.1</v>
      </c>
      <c r="H8" s="215">
        <v>66.7</v>
      </c>
      <c r="I8" s="215">
        <v>69.599999999999994</v>
      </c>
      <c r="K8" s="202"/>
      <c r="L8" s="202"/>
      <c r="M8" s="202"/>
      <c r="N8" s="202"/>
      <c r="O8" s="202"/>
      <c r="P8" s="202"/>
      <c r="Q8" s="202"/>
      <c r="R8" s="202"/>
      <c r="S8" s="202"/>
    </row>
    <row r="9" spans="1:19" s="201" customFormat="1" ht="15" customHeight="1" x14ac:dyDescent="0.25">
      <c r="B9" s="212" t="s">
        <v>176</v>
      </c>
      <c r="C9" s="213">
        <v>0.2</v>
      </c>
      <c r="D9" s="214">
        <v>0.6</v>
      </c>
      <c r="E9" s="215">
        <v>0.2</v>
      </c>
      <c r="F9" s="216">
        <v>0.7</v>
      </c>
      <c r="G9" s="217">
        <v>0.7</v>
      </c>
      <c r="H9" s="215">
        <v>1.1000000000000001</v>
      </c>
      <c r="I9" s="215">
        <v>-0.6</v>
      </c>
      <c r="K9" s="202"/>
      <c r="L9" s="202"/>
      <c r="M9" s="202"/>
      <c r="N9" s="202"/>
      <c r="O9" s="202"/>
      <c r="P9" s="202"/>
      <c r="Q9" s="202"/>
      <c r="R9" s="202"/>
      <c r="S9" s="202"/>
    </row>
    <row r="10" spans="1:19" s="201" customFormat="1" ht="15" customHeight="1" x14ac:dyDescent="0.25">
      <c r="B10" s="212" t="s">
        <v>177</v>
      </c>
      <c r="C10" s="213">
        <v>13.1</v>
      </c>
      <c r="D10" s="214">
        <v>17.7</v>
      </c>
      <c r="E10" s="215">
        <v>17.7</v>
      </c>
      <c r="F10" s="216">
        <v>15</v>
      </c>
      <c r="G10" s="217">
        <v>20.7</v>
      </c>
      <c r="H10" s="215">
        <v>28.1</v>
      </c>
      <c r="I10" s="215">
        <v>16</v>
      </c>
      <c r="K10" s="202"/>
      <c r="L10" s="202"/>
      <c r="M10" s="202"/>
      <c r="N10" s="202"/>
      <c r="O10" s="202"/>
      <c r="P10" s="202"/>
      <c r="Q10" s="202"/>
      <c r="R10" s="202"/>
      <c r="S10" s="202"/>
    </row>
    <row r="11" spans="1:19" s="201" customFormat="1" ht="15" customHeight="1" x14ac:dyDescent="0.25">
      <c r="B11" s="212" t="s">
        <v>178</v>
      </c>
      <c r="C11" s="213">
        <v>22.8</v>
      </c>
      <c r="D11" s="214">
        <v>18.7</v>
      </c>
      <c r="E11" s="215">
        <v>20.8</v>
      </c>
      <c r="F11" s="216">
        <v>19.100000000000001</v>
      </c>
      <c r="G11" s="217">
        <v>9.6</v>
      </c>
      <c r="H11" s="215">
        <v>4.8</v>
      </c>
      <c r="I11" s="215">
        <v>16.899999999999999</v>
      </c>
      <c r="K11" s="202"/>
      <c r="L11" s="202"/>
      <c r="M11" s="202"/>
      <c r="N11" s="202"/>
      <c r="O11" s="202"/>
      <c r="P11" s="202"/>
      <c r="Q11" s="202"/>
      <c r="R11" s="202"/>
      <c r="S11" s="202"/>
    </row>
    <row r="12" spans="1:19" s="201" customFormat="1" ht="15" customHeight="1" x14ac:dyDescent="0.25">
      <c r="B12" s="212" t="s">
        <v>179</v>
      </c>
      <c r="C12" s="213">
        <v>1.4</v>
      </c>
      <c r="D12" s="214">
        <v>1.7</v>
      </c>
      <c r="E12" s="215">
        <v>1.9</v>
      </c>
      <c r="F12" s="216">
        <v>1.5</v>
      </c>
      <c r="G12" s="217">
        <v>1.7</v>
      </c>
      <c r="H12" s="215">
        <v>2.2000000000000002</v>
      </c>
      <c r="I12" s="215">
        <v>1.2</v>
      </c>
      <c r="K12" s="202"/>
      <c r="L12" s="202"/>
      <c r="M12" s="202"/>
      <c r="N12" s="202"/>
      <c r="O12" s="202"/>
      <c r="P12" s="202"/>
      <c r="Q12" s="202"/>
      <c r="R12" s="202"/>
      <c r="S12" s="202"/>
    </row>
    <row r="13" spans="1:19" s="201" customFormat="1" ht="15" customHeight="1" x14ac:dyDescent="0.25">
      <c r="B13" s="212" t="s">
        <v>180</v>
      </c>
      <c r="C13" s="213">
        <v>5.0999999999999996</v>
      </c>
      <c r="D13" s="214">
        <v>34.700000000000003</v>
      </c>
      <c r="E13" s="215">
        <v>30</v>
      </c>
      <c r="F13" s="216">
        <v>4.9589999999999996</v>
      </c>
      <c r="G13" s="217">
        <v>99.843000000000004</v>
      </c>
      <c r="H13" s="215">
        <v>0.22800000000000001</v>
      </c>
      <c r="I13" s="215">
        <v>19.460999999999999</v>
      </c>
      <c r="K13" s="202"/>
      <c r="L13" s="202"/>
      <c r="M13" s="202"/>
      <c r="N13" s="202"/>
      <c r="O13" s="202"/>
      <c r="P13" s="202"/>
      <c r="Q13" s="202"/>
      <c r="R13" s="202"/>
      <c r="S13" s="202"/>
    </row>
    <row r="14" spans="1:19" s="199" customFormat="1" ht="15" customHeight="1" x14ac:dyDescent="0.25">
      <c r="B14" s="212" t="s">
        <v>142</v>
      </c>
      <c r="C14" s="213">
        <v>27.1</v>
      </c>
      <c r="D14" s="214">
        <v>43.7</v>
      </c>
      <c r="E14" s="215">
        <v>41.4</v>
      </c>
      <c r="F14" s="216">
        <v>41.6</v>
      </c>
      <c r="G14" s="217">
        <v>22</v>
      </c>
      <c r="H14" s="215">
        <v>15.9</v>
      </c>
      <c r="I14" s="215">
        <v>54</v>
      </c>
      <c r="K14" s="200"/>
      <c r="L14" s="200"/>
      <c r="M14" s="200"/>
      <c r="N14" s="200"/>
      <c r="O14" s="200"/>
      <c r="P14" s="200"/>
      <c r="Q14" s="200"/>
      <c r="R14" s="200"/>
      <c r="S14" s="200"/>
    </row>
    <row r="15" spans="1:19" s="201" customFormat="1" ht="15" customHeight="1" x14ac:dyDescent="0.25">
      <c r="B15" s="212" t="s">
        <v>181</v>
      </c>
      <c r="C15" s="213">
        <v>7.2</v>
      </c>
      <c r="D15" s="214">
        <v>4.3</v>
      </c>
      <c r="E15" s="215">
        <v>8.6</v>
      </c>
      <c r="F15" s="216">
        <v>4.9000000000000004</v>
      </c>
      <c r="G15" s="217">
        <v>13.7</v>
      </c>
      <c r="H15" s="215">
        <v>13.4</v>
      </c>
      <c r="I15" s="215">
        <v>9.5</v>
      </c>
      <c r="K15" s="202"/>
      <c r="L15" s="202"/>
      <c r="M15" s="202"/>
      <c r="N15" s="202"/>
      <c r="O15" s="202"/>
      <c r="P15" s="202"/>
      <c r="Q15" s="202"/>
      <c r="R15" s="202"/>
      <c r="S15" s="202"/>
    </row>
    <row r="16" spans="1:19" s="199" customFormat="1" ht="22.5" x14ac:dyDescent="0.25">
      <c r="B16" s="218" t="s">
        <v>143</v>
      </c>
      <c r="C16" s="213">
        <v>43.7</v>
      </c>
      <c r="D16" s="214">
        <v>26.2</v>
      </c>
      <c r="E16" s="215">
        <v>41.6</v>
      </c>
      <c r="F16" s="216">
        <v>36.9</v>
      </c>
      <c r="G16" s="217" t="s">
        <v>6</v>
      </c>
      <c r="H16" s="215">
        <v>29.7</v>
      </c>
      <c r="I16" s="215">
        <v>21.1</v>
      </c>
      <c r="K16" s="200"/>
      <c r="L16" s="200"/>
      <c r="M16" s="200"/>
      <c r="N16" s="200"/>
      <c r="O16" s="200"/>
      <c r="P16" s="200"/>
      <c r="Q16" s="200"/>
      <c r="R16" s="200"/>
      <c r="S16" s="200"/>
    </row>
    <row r="17" spans="1:19" s="201" customFormat="1" ht="15" customHeight="1" x14ac:dyDescent="0.25">
      <c r="B17" s="212" t="s">
        <v>182</v>
      </c>
      <c r="C17" s="213">
        <v>18.3</v>
      </c>
      <c r="D17" s="214">
        <v>11.1</v>
      </c>
      <c r="E17" s="215">
        <v>19.5</v>
      </c>
      <c r="F17" s="216">
        <v>8</v>
      </c>
      <c r="G17" s="217">
        <v>27.5</v>
      </c>
      <c r="H17" s="215">
        <v>27.8</v>
      </c>
      <c r="I17" s="215">
        <v>15.5</v>
      </c>
      <c r="K17" s="202"/>
      <c r="L17" s="202"/>
      <c r="M17" s="202"/>
      <c r="N17" s="202"/>
      <c r="O17" s="202"/>
      <c r="P17" s="202"/>
      <c r="Q17" s="202"/>
      <c r="R17" s="202"/>
      <c r="S17" s="202"/>
    </row>
    <row r="18" spans="1:19" s="201" customFormat="1" ht="15" customHeight="1" x14ac:dyDescent="0.25">
      <c r="B18" s="212" t="s">
        <v>183</v>
      </c>
      <c r="C18" s="213">
        <v>231.3</v>
      </c>
      <c r="D18" s="214">
        <v>2707.7</v>
      </c>
      <c r="E18" s="215">
        <v>2603</v>
      </c>
      <c r="F18" s="216">
        <v>747.96799999999996</v>
      </c>
      <c r="G18" s="217">
        <v>1444.7</v>
      </c>
      <c r="H18" s="215">
        <v>1.704</v>
      </c>
      <c r="I18" s="215">
        <v>155.6</v>
      </c>
      <c r="K18" s="202"/>
      <c r="L18" s="202"/>
      <c r="M18" s="202"/>
      <c r="N18" s="202"/>
      <c r="O18" s="202"/>
      <c r="P18" s="202"/>
      <c r="Q18" s="202"/>
      <c r="R18" s="202"/>
      <c r="S18" s="202"/>
    </row>
    <row r="19" spans="1:19" s="201" customFormat="1" ht="15" customHeight="1" x14ac:dyDescent="0.25">
      <c r="B19" s="212" t="s">
        <v>184</v>
      </c>
      <c r="C19" s="213">
        <v>-7.6</v>
      </c>
      <c r="D19" s="214">
        <v>-9.8000000000000007</v>
      </c>
      <c r="E19" s="215">
        <v>-8.1</v>
      </c>
      <c r="F19" s="216">
        <v>-2.9</v>
      </c>
      <c r="G19" s="217">
        <v>-4.0999999999999996</v>
      </c>
      <c r="H19" s="215">
        <v>-14.8</v>
      </c>
      <c r="I19" s="215">
        <v>-4</v>
      </c>
      <c r="K19" s="202"/>
      <c r="L19" s="202"/>
      <c r="M19" s="202"/>
      <c r="N19" s="202"/>
      <c r="O19" s="202"/>
      <c r="P19" s="202"/>
      <c r="Q19" s="202"/>
      <c r="R19" s="202"/>
      <c r="S19" s="202"/>
    </row>
    <row r="20" spans="1:19" s="201" customFormat="1" ht="15" customHeight="1" x14ac:dyDescent="0.25">
      <c r="B20" s="212" t="s">
        <v>185</v>
      </c>
      <c r="C20" s="213">
        <v>22.4</v>
      </c>
      <c r="D20" s="214">
        <v>40.299999999999997</v>
      </c>
      <c r="E20" s="215">
        <v>38.6</v>
      </c>
      <c r="F20" s="216">
        <v>86.6</v>
      </c>
      <c r="G20" s="217">
        <v>6.8</v>
      </c>
      <c r="H20" s="215">
        <v>3.1</v>
      </c>
      <c r="I20" s="215">
        <v>3.7</v>
      </c>
      <c r="K20" s="202"/>
      <c r="L20" s="202"/>
      <c r="M20" s="202"/>
      <c r="N20" s="202"/>
      <c r="O20" s="202"/>
      <c r="P20" s="202"/>
      <c r="Q20" s="202"/>
      <c r="R20" s="202"/>
      <c r="S20" s="202"/>
    </row>
    <row r="21" spans="1:19" s="201" customFormat="1" ht="15" customHeight="1" x14ac:dyDescent="0.25">
      <c r="B21" s="212" t="s">
        <v>145</v>
      </c>
      <c r="C21" s="213">
        <v>3.1</v>
      </c>
      <c r="D21" s="214">
        <v>3.7</v>
      </c>
      <c r="E21" s="215">
        <v>3.8</v>
      </c>
      <c r="F21" s="216">
        <v>3.6</v>
      </c>
      <c r="G21" s="217">
        <v>12.4</v>
      </c>
      <c r="H21" s="215">
        <v>12.8</v>
      </c>
      <c r="I21" s="215">
        <v>7.2</v>
      </c>
      <c r="K21" s="202"/>
      <c r="L21" s="202"/>
      <c r="M21" s="202"/>
      <c r="N21" s="202"/>
      <c r="O21" s="202"/>
      <c r="P21" s="202"/>
      <c r="Q21" s="202"/>
      <c r="R21" s="202"/>
      <c r="S21" s="202"/>
    </row>
    <row r="22" spans="1:19" s="201" customFormat="1" ht="15" customHeight="1" x14ac:dyDescent="0.25">
      <c r="B22" s="212" t="s">
        <v>186</v>
      </c>
      <c r="C22" s="213">
        <v>9.3000000000000007</v>
      </c>
      <c r="D22" s="214">
        <v>13.2</v>
      </c>
      <c r="E22" s="215">
        <v>11.5</v>
      </c>
      <c r="F22" s="216">
        <v>13.4</v>
      </c>
      <c r="G22" s="217">
        <v>8</v>
      </c>
      <c r="H22" s="215">
        <v>6.3</v>
      </c>
      <c r="I22" s="215">
        <v>11.4</v>
      </c>
      <c r="K22" s="202"/>
      <c r="L22" s="202"/>
      <c r="M22" s="202"/>
      <c r="N22" s="202"/>
      <c r="O22" s="202"/>
      <c r="P22" s="202"/>
      <c r="Q22" s="202"/>
      <c r="R22" s="202"/>
      <c r="S22" s="202"/>
    </row>
    <row r="23" spans="1:19" s="201" customFormat="1" ht="15" customHeight="1" x14ac:dyDescent="0.25">
      <c r="B23" s="212" t="s">
        <v>187</v>
      </c>
      <c r="C23" s="231">
        <v>0.86399999999999999</v>
      </c>
      <c r="D23" s="232">
        <v>0.93200000000000005</v>
      </c>
      <c r="E23" s="233">
        <v>0.90100000000000002</v>
      </c>
      <c r="F23" s="234">
        <v>0.95499999999999996</v>
      </c>
      <c r="G23" s="235">
        <v>0.76500000000000001</v>
      </c>
      <c r="H23" s="233">
        <v>0.66500000000000004</v>
      </c>
      <c r="I23" s="233">
        <v>0.77900000000000003</v>
      </c>
      <c r="K23" s="202"/>
      <c r="L23" s="202"/>
      <c r="M23" s="202"/>
      <c r="N23" s="202"/>
      <c r="O23" s="202"/>
      <c r="P23" s="202"/>
      <c r="Q23" s="202"/>
      <c r="R23" s="202"/>
      <c r="S23" s="202"/>
    </row>
    <row r="24" spans="1:19" s="201" customFormat="1" ht="12" customHeight="1" thickBot="1" x14ac:dyDescent="0.3">
      <c r="B24" s="219" t="s">
        <v>188</v>
      </c>
      <c r="C24" s="220">
        <v>38</v>
      </c>
      <c r="D24" s="221">
        <v>13</v>
      </c>
      <c r="E24" s="222">
        <v>26</v>
      </c>
      <c r="F24" s="223">
        <v>2</v>
      </c>
      <c r="G24" s="224">
        <v>84</v>
      </c>
      <c r="H24" s="222">
        <v>126</v>
      </c>
      <c r="I24" s="222">
        <v>74</v>
      </c>
      <c r="K24" s="202"/>
      <c r="L24" s="202"/>
      <c r="M24" s="202"/>
      <c r="N24" s="202"/>
      <c r="O24" s="202"/>
      <c r="P24" s="202"/>
      <c r="Q24" s="202"/>
      <c r="R24" s="202"/>
      <c r="S24" s="202"/>
    </row>
    <row r="25" spans="1:19" ht="15" customHeight="1" x14ac:dyDescent="0.25">
      <c r="B25" s="2"/>
      <c r="C25" s="2"/>
      <c r="D25" s="2"/>
      <c r="E25" s="2"/>
      <c r="F25" s="2"/>
      <c r="G25" s="3"/>
      <c r="H25" s="3"/>
      <c r="I25" s="3"/>
    </row>
    <row r="26" spans="1:19" ht="15" customHeight="1" x14ac:dyDescent="0.25">
      <c r="A26" s="46" t="s">
        <v>11</v>
      </c>
      <c r="B26" s="375" t="s">
        <v>172</v>
      </c>
      <c r="C26" s="364"/>
      <c r="D26" s="364"/>
      <c r="E26" s="364"/>
      <c r="F26" s="364"/>
      <c r="G26" s="364"/>
      <c r="H26" s="364"/>
      <c r="I26" s="364"/>
    </row>
    <row r="27" spans="1:19" ht="25.5" customHeight="1" x14ac:dyDescent="0.25">
      <c r="A27" s="46" t="s">
        <v>12</v>
      </c>
      <c r="B27" s="363" t="s">
        <v>189</v>
      </c>
      <c r="C27" s="364"/>
      <c r="D27" s="364"/>
      <c r="E27" s="364"/>
      <c r="F27" s="364"/>
      <c r="G27" s="364"/>
      <c r="H27" s="364"/>
      <c r="I27" s="364"/>
    </row>
    <row r="28" spans="1:19" s="200" customFormat="1" ht="15" customHeight="1" x14ac:dyDescent="0.25">
      <c r="A28" s="209" t="s">
        <v>10</v>
      </c>
      <c r="B28" s="358" t="s">
        <v>199</v>
      </c>
      <c r="C28" s="359"/>
    </row>
    <row r="29" spans="1:19" s="200" customFormat="1" ht="15" customHeight="1" x14ac:dyDescent="0.25">
      <c r="A29" s="203" t="s">
        <v>1</v>
      </c>
      <c r="B29" s="360" t="s">
        <v>194</v>
      </c>
      <c r="C29" s="360"/>
      <c r="D29" s="208"/>
      <c r="E29" s="208"/>
      <c r="F29" s="208"/>
      <c r="G29" s="208"/>
      <c r="H29" s="198"/>
    </row>
    <row r="30" spans="1:19" ht="15" customHeight="1" x14ac:dyDescent="0.25">
      <c r="B30"/>
      <c r="C30"/>
      <c r="D30"/>
      <c r="E30"/>
      <c r="F30"/>
      <c r="G30"/>
      <c r="H30"/>
      <c r="I30"/>
    </row>
    <row r="31" spans="1:19" ht="15" customHeight="1" x14ac:dyDescent="0.25">
      <c r="B31"/>
      <c r="C31"/>
      <c r="D31"/>
      <c r="E31"/>
      <c r="F31"/>
      <c r="G31"/>
      <c r="H31"/>
      <c r="I31"/>
    </row>
    <row r="32" spans="1:19" ht="15" customHeight="1" x14ac:dyDescent="0.25">
      <c r="B32" s="361"/>
      <c r="C32" s="362"/>
      <c r="D32" s="362"/>
      <c r="E32" s="362"/>
      <c r="F32" s="362"/>
      <c r="G32" s="36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customSheetViews>
    <customSheetView guid="{DC35590C-2B94-4904-B7EE-424B7FEB2A9E}"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8" sqref="B28:I28"/>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7">
      <selection activeCell="B29" sqref="B29:I29"/>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0">
    <mergeCell ref="B32:G32"/>
    <mergeCell ref="B27:I27"/>
    <mergeCell ref="B2:I2"/>
    <mergeCell ref="B3:B4"/>
    <mergeCell ref="C3:C4"/>
    <mergeCell ref="D3:F3"/>
    <mergeCell ref="G3:I3"/>
    <mergeCell ref="B26:I26"/>
    <mergeCell ref="B28:C28"/>
    <mergeCell ref="B29:C29"/>
  </mergeCells>
  <hyperlinks>
    <hyperlink ref="C1" location="Índice!A1" display="[índice Ç]"/>
    <hyperlink ref="B29" r:id="rId4" display="http://www.observatorioemigracao.pt/np4/6415"/>
    <hyperlink ref="B29:C29"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78.7109375" style="1" customWidth="1"/>
    <col min="3" max="5" width="12.7109375" style="7" customWidth="1"/>
    <col min="6" max="7" width="12.7109375" customWidth="1"/>
    <col min="8" max="9" width="12.7109375" style="1" customWidth="1"/>
    <col min="10" max="16384" width="8.7109375" style="1"/>
  </cols>
  <sheetData>
    <row r="1" spans="1:19" ht="30" customHeight="1" x14ac:dyDescent="0.25">
      <c r="A1" s="40" t="s">
        <v>0</v>
      </c>
      <c r="B1" s="88"/>
      <c r="C1" s="211" t="s">
        <v>150</v>
      </c>
      <c r="D1" s="8"/>
      <c r="I1" s="59"/>
    </row>
    <row r="2" spans="1:19" ht="30" customHeight="1" thickBot="1" x14ac:dyDescent="0.3">
      <c r="B2" s="365" t="s">
        <v>151</v>
      </c>
      <c r="C2" s="376"/>
      <c r="D2" s="376"/>
      <c r="E2" s="376"/>
      <c r="F2" s="377"/>
      <c r="G2" s="377"/>
      <c r="H2" s="377"/>
      <c r="I2" s="377"/>
    </row>
    <row r="3" spans="1:19" ht="45" customHeight="1" x14ac:dyDescent="0.25">
      <c r="B3" s="367" t="s">
        <v>31</v>
      </c>
      <c r="C3" s="369" t="s">
        <v>3</v>
      </c>
      <c r="D3" s="371" t="s">
        <v>129</v>
      </c>
      <c r="E3" s="372"/>
      <c r="F3" s="373"/>
      <c r="G3" s="374" t="s">
        <v>130</v>
      </c>
      <c r="H3" s="372"/>
      <c r="I3" s="372"/>
    </row>
    <row r="4" spans="1:19" ht="30" customHeight="1" x14ac:dyDescent="0.25">
      <c r="B4" s="368"/>
      <c r="C4" s="370"/>
      <c r="D4" s="120" t="s">
        <v>24</v>
      </c>
      <c r="E4" s="121" t="s">
        <v>26</v>
      </c>
      <c r="F4" s="83" t="s">
        <v>23</v>
      </c>
      <c r="G4" s="121" t="s">
        <v>29</v>
      </c>
      <c r="H4" s="141" t="s">
        <v>7</v>
      </c>
      <c r="I4" s="81" t="s">
        <v>141</v>
      </c>
    </row>
    <row r="5" spans="1:19" ht="15" customHeight="1" x14ac:dyDescent="0.25">
      <c r="B5" s="225" t="s">
        <v>192</v>
      </c>
      <c r="C5" s="236">
        <v>2631.5590000000002</v>
      </c>
      <c r="D5" s="237">
        <v>4274.9979999999996</v>
      </c>
      <c r="E5" s="238">
        <v>2296.5340000000001</v>
      </c>
      <c r="F5" s="239">
        <v>679.79600000000005</v>
      </c>
      <c r="G5" s="238">
        <v>1745.3389999999999</v>
      </c>
      <c r="H5" s="238">
        <v>186.37200000000001</v>
      </c>
      <c r="I5" s="238">
        <v>5901.067</v>
      </c>
    </row>
    <row r="6" spans="1:19" ht="15" customHeight="1" x14ac:dyDescent="0.25">
      <c r="B6" s="212" t="s">
        <v>193</v>
      </c>
      <c r="C6" s="240">
        <v>25.738314101310301</v>
      </c>
      <c r="D6" s="241">
        <v>6.3305197689915502</v>
      </c>
      <c r="E6" s="217">
        <v>3.5267925687087298</v>
      </c>
      <c r="F6" s="242">
        <v>7.9152601559771796</v>
      </c>
      <c r="G6" s="217">
        <v>0.82681828950485603</v>
      </c>
      <c r="H6" s="217">
        <v>33.818181818181799</v>
      </c>
      <c r="I6" s="217">
        <v>13.413192708096499</v>
      </c>
    </row>
    <row r="7" spans="1:19" s="47" customFormat="1" ht="15" customHeight="1" x14ac:dyDescent="0.25">
      <c r="B7" s="212" t="s">
        <v>32</v>
      </c>
      <c r="C7" s="240">
        <v>13.082865246168501</v>
      </c>
      <c r="D7" s="241">
        <v>11.655423542047799</v>
      </c>
      <c r="E7" s="217" t="s">
        <v>6</v>
      </c>
      <c r="F7" s="242">
        <v>6.6</v>
      </c>
      <c r="G7" s="217">
        <v>1.8664827291510999</v>
      </c>
      <c r="H7" s="217">
        <v>55.469988518160498</v>
      </c>
      <c r="I7" s="217" t="s">
        <v>6</v>
      </c>
    </row>
    <row r="8" spans="1:19" ht="15" customHeight="1" x14ac:dyDescent="0.25">
      <c r="B8" s="212" t="s">
        <v>190</v>
      </c>
      <c r="C8" s="243">
        <v>888.16200000000003</v>
      </c>
      <c r="D8" s="244">
        <v>9552.11</v>
      </c>
      <c r="E8" s="245">
        <v>8334.875</v>
      </c>
      <c r="F8" s="246">
        <v>2572.029</v>
      </c>
      <c r="G8" s="245">
        <v>807.00599999999997</v>
      </c>
      <c r="H8" s="245">
        <v>15.664</v>
      </c>
      <c r="I8" s="245">
        <v>4964.2929999999997</v>
      </c>
    </row>
    <row r="9" spans="1:19" ht="15" customHeight="1" x14ac:dyDescent="0.25">
      <c r="B9" s="212" t="s">
        <v>191</v>
      </c>
      <c r="C9" s="240">
        <v>8.6851726845988608</v>
      </c>
      <c r="D9" s="241">
        <v>14.1449513855821</v>
      </c>
      <c r="E9" s="217">
        <v>12.797343480384299</v>
      </c>
      <c r="F9" s="242">
        <v>29.937373164799801</v>
      </c>
      <c r="G9" s="217">
        <v>0.38237754496365201</v>
      </c>
      <c r="H9" s="217">
        <v>2.84833662160074</v>
      </c>
      <c r="I9" s="217">
        <v>11.3</v>
      </c>
    </row>
    <row r="10" spans="1:19" s="201" customFormat="1" ht="15" customHeight="1" x14ac:dyDescent="0.25">
      <c r="A10" s="330"/>
      <c r="B10" s="212" t="s">
        <v>195</v>
      </c>
      <c r="C10" s="243">
        <v>4326.9170701935027</v>
      </c>
      <c r="D10" s="244">
        <v>3307.0807837540265</v>
      </c>
      <c r="E10" s="245">
        <v>24481.65877562503</v>
      </c>
      <c r="F10" s="246">
        <v>2556.6145702671001</v>
      </c>
      <c r="G10" s="245">
        <v>3566.2999999999997</v>
      </c>
      <c r="H10" s="245">
        <v>243.56878821712451</v>
      </c>
      <c r="I10" s="245">
        <v>15054</v>
      </c>
    </row>
    <row r="11" spans="1:19" ht="15" customHeight="1" x14ac:dyDescent="0.25">
      <c r="A11" s="29"/>
      <c r="B11" s="212" t="s">
        <v>196</v>
      </c>
      <c r="C11" s="240">
        <v>1.8710540666918116</v>
      </c>
      <c r="D11" s="241">
        <v>0.12213418461645026</v>
      </c>
      <c r="E11" s="217">
        <v>0.94051546029533406</v>
      </c>
      <c r="F11" s="242">
        <v>0.34180772382978986</v>
      </c>
      <c r="G11" s="217">
        <v>0.2468483353486623</v>
      </c>
      <c r="H11" s="217">
        <v>14.296471057269208</v>
      </c>
      <c r="I11" s="217">
        <v>9.6759259789103851</v>
      </c>
    </row>
    <row r="12" spans="1:19" s="47" customFormat="1" ht="15" customHeight="1" thickBot="1" x14ac:dyDescent="0.3">
      <c r="B12" s="219" t="s">
        <v>197</v>
      </c>
      <c r="C12" s="331">
        <v>240.34441051317322</v>
      </c>
      <c r="D12" s="332">
        <v>9335.700582063002</v>
      </c>
      <c r="E12" s="224">
        <v>15038.498839897244</v>
      </c>
      <c r="F12" s="333">
        <v>27964.775772415724</v>
      </c>
      <c r="G12" s="224">
        <v>1607.7873522099999</v>
      </c>
      <c r="H12" s="224">
        <v>37.820462710963838</v>
      </c>
      <c r="I12" s="224">
        <v>843</v>
      </c>
    </row>
    <row r="13" spans="1:19" ht="15" customHeight="1" x14ac:dyDescent="0.25">
      <c r="B13" s="2"/>
      <c r="C13" s="2"/>
      <c r="D13" s="2"/>
      <c r="E13" s="2"/>
      <c r="F13" s="2"/>
      <c r="G13" s="3"/>
      <c r="H13" s="3"/>
      <c r="I13" s="3"/>
    </row>
    <row r="14" spans="1:19" ht="15" customHeight="1" x14ac:dyDescent="0.25">
      <c r="A14" s="46" t="s">
        <v>11</v>
      </c>
      <c r="B14" s="380" t="s">
        <v>147</v>
      </c>
      <c r="C14" s="381"/>
      <c r="D14" s="381"/>
      <c r="E14" s="381"/>
      <c r="F14" s="381"/>
      <c r="G14" s="381"/>
      <c r="H14" s="381"/>
      <c r="I14" s="381"/>
      <c r="K14"/>
      <c r="L14"/>
      <c r="M14"/>
      <c r="N14"/>
      <c r="O14"/>
      <c r="P14"/>
      <c r="Q14"/>
      <c r="R14"/>
      <c r="S14"/>
    </row>
    <row r="15" spans="1:19" ht="45" customHeight="1" x14ac:dyDescent="0.25">
      <c r="A15" s="46" t="s">
        <v>12</v>
      </c>
      <c r="B15" s="378" t="s">
        <v>198</v>
      </c>
      <c r="C15" s="379"/>
      <c r="D15" s="379"/>
      <c r="E15" s="379"/>
      <c r="F15" s="379"/>
      <c r="G15" s="379"/>
      <c r="H15" s="379"/>
      <c r="I15" s="379"/>
    </row>
    <row r="16" spans="1:19" s="200" customFormat="1" ht="15" customHeight="1" x14ac:dyDescent="0.25">
      <c r="A16" s="209" t="s">
        <v>10</v>
      </c>
      <c r="B16" s="358" t="s">
        <v>199</v>
      </c>
      <c r="C16" s="359"/>
    </row>
    <row r="17" spans="1:17" s="200" customFormat="1" ht="15" customHeight="1" x14ac:dyDescent="0.25">
      <c r="A17" s="203" t="s">
        <v>1</v>
      </c>
      <c r="B17" s="360" t="s">
        <v>194</v>
      </c>
      <c r="C17" s="360"/>
      <c r="D17" s="329"/>
      <c r="E17" s="329"/>
      <c r="F17" s="329"/>
      <c r="G17" s="329"/>
      <c r="H17" s="198"/>
    </row>
    <row r="18" spans="1:17" ht="15" customHeight="1" x14ac:dyDescent="0.25">
      <c r="H18"/>
    </row>
    <row r="19" spans="1:17" ht="15" customHeight="1" x14ac:dyDescent="0.25">
      <c r="A19"/>
      <c r="B19"/>
      <c r="C19"/>
      <c r="D19"/>
      <c r="E19"/>
      <c r="H19"/>
      <c r="K19"/>
      <c r="L19"/>
      <c r="M19"/>
      <c r="N19"/>
      <c r="O19"/>
      <c r="P19"/>
      <c r="Q19"/>
    </row>
    <row r="20" spans="1:17" ht="12" customHeight="1" x14ac:dyDescent="0.25">
      <c r="A20"/>
      <c r="B20"/>
      <c r="C20"/>
      <c r="D20"/>
      <c r="E20"/>
      <c r="H20"/>
    </row>
    <row r="21" spans="1:17" ht="12" customHeight="1" x14ac:dyDescent="0.25">
      <c r="H21"/>
    </row>
    <row r="22" spans="1:17" ht="12" customHeight="1" x14ac:dyDescent="0.25">
      <c r="H22"/>
    </row>
    <row r="23" spans="1:17" ht="12" customHeight="1" x14ac:dyDescent="0.25">
      <c r="H23"/>
    </row>
    <row r="24" spans="1:17" ht="12" customHeight="1" x14ac:dyDescent="0.25">
      <c r="B24" s="142"/>
      <c r="H24"/>
    </row>
    <row r="25" spans="1:17" ht="12" customHeight="1" x14ac:dyDescent="0.25">
      <c r="H25"/>
    </row>
    <row r="26" spans="1:17" ht="12" customHeight="1" x14ac:dyDescent="0.25">
      <c r="H26"/>
    </row>
    <row r="27" spans="1:17" ht="12" customHeight="1" x14ac:dyDescent="0.25">
      <c r="H27"/>
    </row>
    <row r="28" spans="1:17" ht="12" customHeight="1" x14ac:dyDescent="0.25">
      <c r="H28"/>
    </row>
    <row r="29" spans="1:17" ht="12" customHeight="1" x14ac:dyDescent="0.25">
      <c r="H29"/>
    </row>
    <row r="30" spans="1:17" ht="12" customHeight="1" x14ac:dyDescent="0.25">
      <c r="H30"/>
    </row>
  </sheetData>
  <customSheetViews>
    <customSheetView guid="{DC35590C-2B94-4904-B7EE-424B7FEB2A9E}" showGridLines="0">
      <selection activeCell="I1" sqref="I1"/>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B20" sqref="B2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selection activeCell="I1" sqref="I1"/>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9">
    <mergeCell ref="B17:C17"/>
    <mergeCell ref="B16:C16"/>
    <mergeCell ref="B2:I2"/>
    <mergeCell ref="G3:I3"/>
    <mergeCell ref="B15:I15"/>
    <mergeCell ref="B3:B4"/>
    <mergeCell ref="C3:C4"/>
    <mergeCell ref="D3:F3"/>
    <mergeCell ref="B14:I14"/>
  </mergeCells>
  <hyperlinks>
    <hyperlink ref="C1" location="Índice!A1" display="[índice Ç]"/>
    <hyperlink ref="B17" r:id="rId4" display="http://www.observatorioemigracao.pt/np4/6415"/>
    <hyperlink ref="B17:C17"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selection activeCell="C1" sqref="C1"/>
    </sheetView>
  </sheetViews>
  <sheetFormatPr defaultColWidth="8.7109375" defaultRowHeight="12" customHeight="1" x14ac:dyDescent="0.25"/>
  <cols>
    <col min="1" max="1" width="12.7109375" style="1" customWidth="1"/>
    <col min="2" max="2" width="8.7109375" style="1" customWidth="1"/>
    <col min="3" max="5" width="16.7109375" style="7" customWidth="1"/>
    <col min="6" max="6" width="12.7109375" style="7" customWidth="1"/>
    <col min="7" max="7" width="4.7109375" style="1" customWidth="1"/>
    <col min="8" max="8" width="12.7109375" style="1" customWidth="1"/>
    <col min="9" max="9" width="4.7109375" style="1" customWidth="1"/>
    <col min="10" max="10" width="8.7109375" style="1"/>
    <col min="14" max="16384" width="8.7109375" style="1"/>
  </cols>
  <sheetData>
    <row r="1" spans="1:18" ht="30" customHeight="1" x14ac:dyDescent="0.25">
      <c r="A1" s="40" t="s">
        <v>0</v>
      </c>
      <c r="B1" s="88"/>
      <c r="C1" s="211" t="s">
        <v>150</v>
      </c>
      <c r="D1" s="8"/>
      <c r="E1" s="8"/>
      <c r="F1" s="8"/>
      <c r="G1" s="146"/>
      <c r="H1" s="382"/>
      <c r="I1" s="382"/>
      <c r="K1" s="1"/>
      <c r="N1"/>
    </row>
    <row r="2" spans="1:18" s="23" customFormat="1" ht="30" customHeight="1" thickBot="1" x14ac:dyDescent="0.3">
      <c r="B2" s="365" t="s">
        <v>152</v>
      </c>
      <c r="C2" s="396"/>
      <c r="D2" s="396"/>
      <c r="E2" s="396"/>
      <c r="F2" s="396"/>
      <c r="K2"/>
      <c r="L2"/>
      <c r="M2"/>
    </row>
    <row r="3" spans="1:18" s="23" customFormat="1" ht="30" customHeight="1" x14ac:dyDescent="0.25">
      <c r="B3" s="400" t="s">
        <v>14</v>
      </c>
      <c r="C3" s="374" t="s">
        <v>12</v>
      </c>
      <c r="D3" s="392"/>
      <c r="E3" s="392"/>
      <c r="F3" s="392"/>
      <c r="G3" s="393"/>
      <c r="H3" s="394"/>
      <c r="I3" s="394"/>
      <c r="K3"/>
      <c r="L3"/>
      <c r="M3"/>
    </row>
    <row r="4" spans="1:18" ht="30" customHeight="1" x14ac:dyDescent="0.25">
      <c r="B4" s="401"/>
      <c r="C4" s="397" t="s">
        <v>13</v>
      </c>
      <c r="D4" s="398"/>
      <c r="E4" s="399"/>
      <c r="F4" s="383" t="s">
        <v>128</v>
      </c>
      <c r="G4" s="384"/>
      <c r="H4" s="384"/>
      <c r="I4" s="384"/>
      <c r="N4"/>
      <c r="O4"/>
      <c r="P4"/>
      <c r="Q4"/>
      <c r="R4"/>
    </row>
    <row r="5" spans="1:18" ht="30" customHeight="1" x14ac:dyDescent="0.25">
      <c r="B5" s="402"/>
      <c r="C5" s="74" t="s">
        <v>2</v>
      </c>
      <c r="D5" s="101" t="s">
        <v>15</v>
      </c>
      <c r="E5" s="75" t="s">
        <v>16</v>
      </c>
      <c r="F5" s="385" t="s">
        <v>136</v>
      </c>
      <c r="G5" s="386"/>
      <c r="H5" s="387" t="s">
        <v>138</v>
      </c>
      <c r="I5" s="387"/>
      <c r="N5"/>
      <c r="O5"/>
      <c r="P5"/>
      <c r="Q5"/>
      <c r="R5"/>
    </row>
    <row r="6" spans="1:18" ht="15" customHeight="1" x14ac:dyDescent="0.25">
      <c r="B6" s="247">
        <v>2001</v>
      </c>
      <c r="C6" s="248">
        <f>D6+E6</f>
        <v>20589</v>
      </c>
      <c r="D6" s="249">
        <v>5762</v>
      </c>
      <c r="E6" s="250">
        <v>14827</v>
      </c>
      <c r="F6" s="251">
        <v>40000</v>
      </c>
      <c r="G6" s="252"/>
      <c r="H6" s="251">
        <v>45000</v>
      </c>
      <c r="I6" s="253" t="s">
        <v>137</v>
      </c>
      <c r="N6"/>
      <c r="O6"/>
      <c r="P6"/>
      <c r="Q6"/>
      <c r="R6"/>
    </row>
    <row r="7" spans="1:18" ht="15" customHeight="1" x14ac:dyDescent="0.25">
      <c r="B7" s="254">
        <v>2002</v>
      </c>
      <c r="C7" s="255">
        <f>D7+E7</f>
        <v>27358</v>
      </c>
      <c r="D7" s="256">
        <v>8813</v>
      </c>
      <c r="E7" s="257">
        <v>18545</v>
      </c>
      <c r="F7" s="258">
        <v>50000</v>
      </c>
      <c r="G7" s="259"/>
      <c r="H7" s="258">
        <v>50000</v>
      </c>
      <c r="I7" s="260"/>
      <c r="N7"/>
      <c r="O7"/>
      <c r="P7"/>
      <c r="Q7"/>
      <c r="R7"/>
    </row>
    <row r="8" spans="1:18" ht="15" customHeight="1" x14ac:dyDescent="0.25">
      <c r="B8" s="254">
        <v>2003</v>
      </c>
      <c r="C8" s="255">
        <f>D8+E8</f>
        <v>27008</v>
      </c>
      <c r="D8" s="256">
        <v>6687</v>
      </c>
      <c r="E8" s="257">
        <v>20321</v>
      </c>
      <c r="F8" s="258">
        <v>60000</v>
      </c>
      <c r="G8" s="259"/>
      <c r="H8" s="258">
        <v>60000</v>
      </c>
      <c r="I8" s="260"/>
      <c r="N8"/>
      <c r="O8"/>
      <c r="P8"/>
      <c r="Q8"/>
      <c r="R8"/>
    </row>
    <row r="9" spans="1:18" ht="15" customHeight="1" x14ac:dyDescent="0.25">
      <c r="B9" s="254">
        <v>2004</v>
      </c>
      <c r="C9" s="255" t="s">
        <v>6</v>
      </c>
      <c r="D9" s="256">
        <v>6757</v>
      </c>
      <c r="E9" s="257" t="s">
        <v>6</v>
      </c>
      <c r="F9" s="258">
        <v>70000</v>
      </c>
      <c r="G9" s="259"/>
      <c r="H9" s="258">
        <v>70000</v>
      </c>
      <c r="I9" s="260"/>
      <c r="N9"/>
      <c r="O9"/>
      <c r="P9"/>
      <c r="Q9"/>
      <c r="R9"/>
    </row>
    <row r="10" spans="1:18" ht="15" customHeight="1" x14ac:dyDescent="0.25">
      <c r="B10" s="254">
        <v>2005</v>
      </c>
      <c r="C10" s="255" t="s">
        <v>6</v>
      </c>
      <c r="D10" s="256">
        <v>6360</v>
      </c>
      <c r="E10" s="257" t="s">
        <v>6</v>
      </c>
      <c r="F10" s="258">
        <v>65000</v>
      </c>
      <c r="G10" s="259"/>
      <c r="H10" s="258">
        <v>65000</v>
      </c>
      <c r="I10" s="260"/>
      <c r="N10"/>
      <c r="O10"/>
      <c r="P10"/>
      <c r="Q10"/>
      <c r="R10"/>
    </row>
    <row r="11" spans="1:18" ht="15" customHeight="1" x14ac:dyDescent="0.25">
      <c r="B11" s="254">
        <v>2006</v>
      </c>
      <c r="C11" s="255" t="s">
        <v>6</v>
      </c>
      <c r="D11" s="256">
        <v>5600</v>
      </c>
      <c r="E11" s="257" t="s">
        <v>6</v>
      </c>
      <c r="F11" s="258">
        <v>75000</v>
      </c>
      <c r="G11" s="259"/>
      <c r="H11" s="258">
        <v>75000</v>
      </c>
      <c r="I11" s="260"/>
      <c r="N11"/>
      <c r="O11"/>
      <c r="P11"/>
      <c r="Q11"/>
      <c r="R11"/>
    </row>
    <row r="12" spans="1:18" ht="15" customHeight="1" x14ac:dyDescent="0.25">
      <c r="B12" s="254">
        <v>2007</v>
      </c>
      <c r="C12" s="255" t="s">
        <v>6</v>
      </c>
      <c r="D12" s="256">
        <v>7890</v>
      </c>
      <c r="E12" s="257" t="s">
        <v>6</v>
      </c>
      <c r="F12" s="258">
        <v>85000</v>
      </c>
      <c r="G12" s="259"/>
      <c r="H12" s="258">
        <v>90000</v>
      </c>
      <c r="I12" s="260" t="s">
        <v>137</v>
      </c>
      <c r="N12"/>
      <c r="O12"/>
      <c r="P12"/>
      <c r="Q12"/>
      <c r="R12"/>
    </row>
    <row r="13" spans="1:18" ht="15" customHeight="1" x14ac:dyDescent="0.25">
      <c r="B13" s="254">
        <v>2008</v>
      </c>
      <c r="C13" s="255" t="s">
        <v>6</v>
      </c>
      <c r="D13" s="256">
        <v>20357</v>
      </c>
      <c r="E13" s="257" t="s">
        <v>6</v>
      </c>
      <c r="F13" s="258">
        <v>85000</v>
      </c>
      <c r="G13" s="259"/>
      <c r="H13" s="258">
        <v>85000</v>
      </c>
      <c r="I13" s="260"/>
      <c r="N13"/>
      <c r="O13"/>
      <c r="P13"/>
      <c r="Q13"/>
      <c r="R13"/>
    </row>
    <row r="14" spans="1:18" ht="15" customHeight="1" x14ac:dyDescent="0.25">
      <c r="B14" s="254">
        <v>2009</v>
      </c>
      <c r="C14" s="255" t="s">
        <v>6</v>
      </c>
      <c r="D14" s="256">
        <v>16899</v>
      </c>
      <c r="E14" s="257" t="s">
        <v>6</v>
      </c>
      <c r="F14" s="258">
        <v>70000</v>
      </c>
      <c r="G14" s="259"/>
      <c r="H14" s="258">
        <v>75000</v>
      </c>
      <c r="I14" s="260" t="s">
        <v>137</v>
      </c>
      <c r="J14"/>
      <c r="N14"/>
      <c r="O14"/>
      <c r="P14"/>
      <c r="Q14"/>
      <c r="R14"/>
    </row>
    <row r="15" spans="1:18" ht="15" customHeight="1" x14ac:dyDescent="0.25">
      <c r="B15" s="254">
        <v>2010</v>
      </c>
      <c r="C15" s="255" t="s">
        <v>6</v>
      </c>
      <c r="D15" s="256">
        <v>23760</v>
      </c>
      <c r="E15" s="257" t="s">
        <v>6</v>
      </c>
      <c r="F15" s="258">
        <v>65000</v>
      </c>
      <c r="G15" s="259"/>
      <c r="H15" s="258">
        <v>70000</v>
      </c>
      <c r="I15" s="260" t="s">
        <v>137</v>
      </c>
      <c r="J15"/>
      <c r="N15"/>
      <c r="O15"/>
      <c r="P15"/>
      <c r="Q15"/>
      <c r="R15"/>
    </row>
    <row r="16" spans="1:18" ht="15" customHeight="1" x14ac:dyDescent="0.25">
      <c r="B16" s="254">
        <v>2011</v>
      </c>
      <c r="C16" s="255">
        <f>D16+E16</f>
        <v>100978</v>
      </c>
      <c r="D16" s="256">
        <v>43998</v>
      </c>
      <c r="E16" s="257">
        <v>56980</v>
      </c>
      <c r="F16" s="258">
        <v>85000</v>
      </c>
      <c r="G16" s="259"/>
      <c r="H16" s="258">
        <v>85000</v>
      </c>
      <c r="I16" s="260"/>
      <c r="J16"/>
      <c r="N16"/>
      <c r="O16"/>
      <c r="P16"/>
      <c r="Q16"/>
      <c r="R16"/>
    </row>
    <row r="17" spans="1:18" ht="15" customHeight="1" x14ac:dyDescent="0.25">
      <c r="B17" s="254">
        <v>2012</v>
      </c>
      <c r="C17" s="255">
        <f>D17+E17</f>
        <v>121418</v>
      </c>
      <c r="D17" s="256">
        <v>51958</v>
      </c>
      <c r="E17" s="257">
        <v>69460</v>
      </c>
      <c r="F17" s="258">
        <v>105000</v>
      </c>
      <c r="G17" s="259"/>
      <c r="H17" s="258">
        <v>105000</v>
      </c>
      <c r="I17" s="260"/>
      <c r="J17"/>
      <c r="N17"/>
      <c r="O17"/>
      <c r="P17"/>
      <c r="Q17"/>
      <c r="R17"/>
    </row>
    <row r="18" spans="1:18" ht="15" customHeight="1" x14ac:dyDescent="0.25">
      <c r="B18" s="254">
        <v>2013</v>
      </c>
      <c r="C18" s="255">
        <f>D18+E18</f>
        <v>128108</v>
      </c>
      <c r="D18" s="256">
        <v>53786</v>
      </c>
      <c r="E18" s="257">
        <v>74322</v>
      </c>
      <c r="F18" s="258">
        <v>120000</v>
      </c>
      <c r="G18" s="259"/>
      <c r="H18" s="258">
        <v>120000</v>
      </c>
      <c r="I18" s="260"/>
      <c r="J18"/>
      <c r="N18"/>
      <c r="O18"/>
      <c r="P18"/>
      <c r="Q18"/>
      <c r="R18"/>
    </row>
    <row r="19" spans="1:18" ht="15" customHeight="1" x14ac:dyDescent="0.25">
      <c r="B19" s="261">
        <v>2014</v>
      </c>
      <c r="C19" s="255">
        <f>D19+E19</f>
        <v>134624</v>
      </c>
      <c r="D19" s="256">
        <v>49572</v>
      </c>
      <c r="E19" s="257">
        <v>85052</v>
      </c>
      <c r="F19" s="258">
        <v>110000</v>
      </c>
      <c r="G19" s="260"/>
      <c r="H19" s="258">
        <v>115000</v>
      </c>
      <c r="I19" s="260" t="s">
        <v>137</v>
      </c>
      <c r="J19"/>
      <c r="N19"/>
      <c r="O19"/>
      <c r="P19"/>
      <c r="Q19"/>
      <c r="R19"/>
    </row>
    <row r="20" spans="1:18" ht="15" customHeight="1" x14ac:dyDescent="0.25">
      <c r="B20" s="254">
        <v>2015</v>
      </c>
      <c r="C20" s="255">
        <v>101203</v>
      </c>
      <c r="D20" s="256">
        <v>40377</v>
      </c>
      <c r="E20" s="257">
        <v>60826</v>
      </c>
      <c r="F20" s="258">
        <v>105000</v>
      </c>
      <c r="G20" s="259"/>
      <c r="H20" s="258">
        <v>115000</v>
      </c>
      <c r="I20" s="259" t="s">
        <v>137</v>
      </c>
      <c r="J20"/>
      <c r="N20"/>
      <c r="O20"/>
      <c r="P20"/>
      <c r="Q20"/>
      <c r="R20"/>
    </row>
    <row r="21" spans="1:18" ht="15" customHeight="1" x14ac:dyDescent="0.25">
      <c r="B21" s="254">
        <v>2016</v>
      </c>
      <c r="C21" s="255">
        <v>97151</v>
      </c>
      <c r="D21" s="256">
        <v>38273</v>
      </c>
      <c r="E21" s="257">
        <v>58878</v>
      </c>
      <c r="F21" s="258">
        <v>95000</v>
      </c>
      <c r="G21" s="259"/>
      <c r="H21" s="258">
        <v>100000</v>
      </c>
      <c r="I21" s="259" t="s">
        <v>137</v>
      </c>
      <c r="J21"/>
      <c r="N21"/>
      <c r="O21"/>
      <c r="P21"/>
      <c r="Q21"/>
      <c r="R21"/>
    </row>
    <row r="22" spans="1:18" ht="15" customHeight="1" x14ac:dyDescent="0.25">
      <c r="B22" s="254">
        <v>2017</v>
      </c>
      <c r="C22" s="255">
        <v>81051</v>
      </c>
      <c r="D22" s="256">
        <v>31753</v>
      </c>
      <c r="E22" s="257">
        <v>49298</v>
      </c>
      <c r="F22" s="258">
        <v>80000</v>
      </c>
      <c r="G22" s="259"/>
      <c r="H22" s="258">
        <v>85000</v>
      </c>
      <c r="I22" s="259" t="s">
        <v>137</v>
      </c>
      <c r="J22"/>
      <c r="N22"/>
      <c r="O22"/>
      <c r="P22"/>
      <c r="Q22"/>
      <c r="R22"/>
    </row>
    <row r="23" spans="1:18" ht="15" customHeight="1" x14ac:dyDescent="0.25">
      <c r="B23" s="254">
        <v>2018</v>
      </c>
      <c r="C23" s="255">
        <v>81754</v>
      </c>
      <c r="D23" s="256">
        <v>31600</v>
      </c>
      <c r="E23" s="257">
        <v>50154</v>
      </c>
      <c r="F23" s="258">
        <v>75000</v>
      </c>
      <c r="G23" s="259"/>
      <c r="H23" s="258">
        <v>80000</v>
      </c>
      <c r="I23" s="259" t="s">
        <v>137</v>
      </c>
      <c r="J23"/>
      <c r="N23"/>
      <c r="O23"/>
      <c r="P23"/>
      <c r="Q23"/>
      <c r="R23"/>
    </row>
    <row r="24" spans="1:18" ht="15" customHeight="1" x14ac:dyDescent="0.25">
      <c r="B24" s="317">
        <v>2019</v>
      </c>
      <c r="C24" s="318">
        <v>77040</v>
      </c>
      <c r="D24" s="319">
        <v>28219</v>
      </c>
      <c r="E24" s="320">
        <v>48821</v>
      </c>
      <c r="F24" s="321">
        <v>80000</v>
      </c>
      <c r="G24" s="322"/>
      <c r="H24" s="321" t="s">
        <v>6</v>
      </c>
      <c r="I24" s="322"/>
      <c r="J24"/>
      <c r="N24"/>
      <c r="O24"/>
      <c r="P24"/>
      <c r="Q24"/>
      <c r="R24"/>
    </row>
    <row r="25" spans="1:18" ht="15" customHeight="1" thickBot="1" x14ac:dyDescent="0.3">
      <c r="B25" s="262">
        <v>2020</v>
      </c>
      <c r="C25" s="263">
        <v>68209</v>
      </c>
      <c r="D25" s="264">
        <v>25886</v>
      </c>
      <c r="E25" s="265">
        <v>42323</v>
      </c>
      <c r="F25" s="266">
        <v>45000</v>
      </c>
      <c r="G25" s="267" t="s">
        <v>82</v>
      </c>
      <c r="H25" s="268" t="s">
        <v>6</v>
      </c>
      <c r="I25" s="267"/>
      <c r="J25"/>
      <c r="N25"/>
      <c r="O25"/>
      <c r="P25"/>
      <c r="Q25"/>
      <c r="R25"/>
    </row>
    <row r="26" spans="1:18" ht="15" customHeight="1" x14ac:dyDescent="0.25">
      <c r="B26" s="73"/>
      <c r="C26" s="100"/>
      <c r="D26" s="100"/>
      <c r="E26" s="100"/>
      <c r="F26" s="140"/>
      <c r="I26"/>
      <c r="J26"/>
      <c r="N26"/>
      <c r="O26"/>
      <c r="P26"/>
      <c r="Q26"/>
      <c r="R26"/>
    </row>
    <row r="27" spans="1:18" s="114" customFormat="1" ht="15" customHeight="1" x14ac:dyDescent="0.25">
      <c r="A27" s="46" t="s">
        <v>11</v>
      </c>
      <c r="B27" s="395" t="s">
        <v>139</v>
      </c>
      <c r="C27" s="390"/>
      <c r="D27" s="390"/>
      <c r="E27" s="390"/>
      <c r="F27" s="390"/>
      <c r="G27" s="390"/>
      <c r="K27"/>
      <c r="L27"/>
      <c r="M27"/>
    </row>
    <row r="28" spans="1:18" ht="45" customHeight="1" x14ac:dyDescent="0.25">
      <c r="A28" s="46" t="s">
        <v>12</v>
      </c>
      <c r="B28" s="388" t="s">
        <v>144</v>
      </c>
      <c r="C28" s="389"/>
      <c r="D28" s="389"/>
      <c r="E28" s="389"/>
      <c r="F28" s="389"/>
      <c r="G28" s="390"/>
      <c r="H28" s="391"/>
      <c r="I28" s="391"/>
    </row>
    <row r="29" spans="1:18" s="200" customFormat="1" ht="15" customHeight="1" x14ac:dyDescent="0.25">
      <c r="A29" s="209" t="s">
        <v>10</v>
      </c>
      <c r="B29" s="358" t="s">
        <v>199</v>
      </c>
      <c r="C29" s="359"/>
    </row>
    <row r="30" spans="1:18" s="200" customFormat="1" ht="15" customHeight="1" x14ac:dyDescent="0.25">
      <c r="A30" s="203" t="s">
        <v>1</v>
      </c>
      <c r="B30" s="360" t="s">
        <v>194</v>
      </c>
      <c r="C30" s="360"/>
      <c r="D30" s="360"/>
      <c r="E30" s="360"/>
      <c r="F30" s="329"/>
      <c r="G30" s="329"/>
      <c r="H30" s="198"/>
    </row>
    <row r="31" spans="1:18" ht="15" customHeight="1" x14ac:dyDescent="0.25"/>
    <row r="32" spans="1:18" ht="15" customHeight="1" x14ac:dyDescent="0.25"/>
    <row r="33" ht="15" customHeight="1" x14ac:dyDescent="0.25"/>
    <row r="34" ht="15" customHeight="1" x14ac:dyDescent="0.25"/>
    <row r="35" ht="15" customHeight="1" x14ac:dyDescent="0.25"/>
  </sheetData>
  <customSheetViews>
    <customSheetView guid="{DC35590C-2B94-4904-B7EE-424B7FEB2A9E}" showGridLines="0">
      <selection activeCell="B23" sqref="B23:G23"/>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customSheetView>
    <customSheetView guid="{0736B1FA-9E06-4CE7-B68A-C3C39CCEF01C}" showGridLines="0">
      <selection activeCell="D9" sqref="D9:D10"/>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customSheetView>
    <customSheetView guid="{B544136C-407E-43E6-9B24-EBD70BB50554}" showGridLines="0" topLeftCell="A4">
      <selection activeCell="B26" sqref="B26:G26"/>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customSheetView>
  </customSheetViews>
  <mergeCells count="12">
    <mergeCell ref="B30:E30"/>
    <mergeCell ref="H1:I1"/>
    <mergeCell ref="F4:I4"/>
    <mergeCell ref="F5:G5"/>
    <mergeCell ref="H5:I5"/>
    <mergeCell ref="B28:I28"/>
    <mergeCell ref="C3:I3"/>
    <mergeCell ref="B27:G27"/>
    <mergeCell ref="B2:F2"/>
    <mergeCell ref="C4:E4"/>
    <mergeCell ref="B3:B5"/>
    <mergeCell ref="B29:C29"/>
  </mergeCells>
  <hyperlinks>
    <hyperlink ref="C1" location="Índice!A1" display="[índice Ç]"/>
    <hyperlink ref="B30" r:id="rId4" display="http://www.observatorioemigracao.pt/np4/6415"/>
    <hyperlink ref="B30:C30" r:id="rId5"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6"/>
  <headerFooter>
    <oddFooter>&amp;C&amp;"Arial,Negrito"&amp;8&amp;P/&amp;N</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workbookViewId="0">
      <selection activeCell="C1" sqref="C1"/>
    </sheetView>
  </sheetViews>
  <sheetFormatPr defaultRowHeight="15" x14ac:dyDescent="0.25"/>
  <cols>
    <col min="1" max="1" width="12.7109375" customWidth="1"/>
    <col min="2" max="2" width="8.7109375" customWidth="1"/>
    <col min="3" max="9" width="12.7109375" customWidth="1"/>
    <col min="10" max="10" width="12.7109375" style="43" customWidth="1"/>
  </cols>
  <sheetData>
    <row r="1" spans="1:29" s="29" customFormat="1" ht="30" customHeight="1" x14ac:dyDescent="0.25">
      <c r="A1" s="39" t="s">
        <v>0</v>
      </c>
      <c r="B1" s="87"/>
      <c r="C1" s="211" t="s">
        <v>150</v>
      </c>
      <c r="D1" s="86"/>
      <c r="E1" s="86"/>
      <c r="F1" s="86"/>
      <c r="G1" s="86"/>
      <c r="H1" s="86"/>
      <c r="I1" s="86"/>
      <c r="J1" s="59"/>
      <c r="M1"/>
    </row>
    <row r="2" spans="1:29" s="29" customFormat="1" ht="45" customHeight="1" thickBot="1" x14ac:dyDescent="0.3">
      <c r="B2" s="403" t="s">
        <v>153</v>
      </c>
      <c r="C2" s="404"/>
      <c r="D2" s="404"/>
      <c r="E2" s="404"/>
      <c r="F2" s="404"/>
      <c r="G2" s="404"/>
      <c r="H2" s="404"/>
      <c r="I2" s="404"/>
      <c r="J2" s="404"/>
      <c r="M2"/>
    </row>
    <row r="3" spans="1:29" s="29" customFormat="1" ht="30" customHeight="1" x14ac:dyDescent="0.25">
      <c r="B3" s="408" t="s">
        <v>14</v>
      </c>
      <c r="C3" s="406" t="s">
        <v>2</v>
      </c>
      <c r="D3" s="407"/>
      <c r="E3" s="410" t="s">
        <v>77</v>
      </c>
      <c r="F3" s="411"/>
      <c r="G3" s="410" t="s">
        <v>78</v>
      </c>
      <c r="H3" s="412"/>
      <c r="I3" s="413" t="s">
        <v>79</v>
      </c>
      <c r="J3" s="411"/>
      <c r="M3"/>
    </row>
    <row r="4" spans="1:29" s="29" customFormat="1" ht="30" customHeight="1" x14ac:dyDescent="0.25">
      <c r="B4" s="409"/>
      <c r="C4" s="92" t="s">
        <v>17</v>
      </c>
      <c r="D4" s="93" t="s">
        <v>18</v>
      </c>
      <c r="E4" s="92" t="s">
        <v>17</v>
      </c>
      <c r="F4" s="93" t="s">
        <v>18</v>
      </c>
      <c r="G4" s="92" t="s">
        <v>17</v>
      </c>
      <c r="H4" s="93" t="s">
        <v>18</v>
      </c>
      <c r="I4" s="94" t="s">
        <v>17</v>
      </c>
      <c r="J4" s="95" t="s">
        <v>18</v>
      </c>
      <c r="M4"/>
    </row>
    <row r="5" spans="1:29" s="45" customFormat="1" ht="15" customHeight="1" x14ac:dyDescent="0.25">
      <c r="A5" s="44"/>
      <c r="B5" s="276">
        <v>1990</v>
      </c>
      <c r="C5" s="277">
        <v>1873457</v>
      </c>
      <c r="D5" s="278">
        <f>C5/$C5*100</f>
        <v>100</v>
      </c>
      <c r="E5" s="325">
        <v>1089715</v>
      </c>
      <c r="F5" s="280">
        <f t="shared" ref="F5:F11" si="0">E5/$C5*100</f>
        <v>58.166000073660619</v>
      </c>
      <c r="G5" s="436">
        <v>730429</v>
      </c>
      <c r="H5" s="281">
        <f t="shared" ref="H5:H11" si="1">G5/$C5*100</f>
        <v>38.9882981034526</v>
      </c>
      <c r="I5" s="279">
        <f>C5-(E5+G5)</f>
        <v>53313</v>
      </c>
      <c r="J5" s="282">
        <f t="shared" ref="J5:J11" si="2">I5/$C5*100</f>
        <v>2.845701822886781</v>
      </c>
      <c r="K5" s="44"/>
      <c r="L5" s="44"/>
      <c r="M5"/>
      <c r="N5" s="51"/>
      <c r="O5" s="44"/>
      <c r="P5" s="44"/>
      <c r="Q5" s="44"/>
      <c r="R5" s="44"/>
      <c r="S5" s="44"/>
      <c r="T5" s="44"/>
      <c r="U5" s="44"/>
      <c r="V5" s="44"/>
      <c r="W5" s="44"/>
      <c r="X5" s="44"/>
      <c r="Y5" s="44"/>
      <c r="Z5" s="44"/>
      <c r="AA5" s="44"/>
      <c r="AB5" s="44"/>
      <c r="AC5" s="44"/>
    </row>
    <row r="6" spans="1:29" s="45" customFormat="1" ht="15" customHeight="1" x14ac:dyDescent="0.25">
      <c r="A6" s="44"/>
      <c r="B6" s="269">
        <v>1995</v>
      </c>
      <c r="C6" s="270">
        <v>1922320</v>
      </c>
      <c r="D6" s="271">
        <f t="shared" ref="D6:D11" si="3">C6/$C6*100</f>
        <v>100</v>
      </c>
      <c r="E6" s="326">
        <v>1184057</v>
      </c>
      <c r="F6" s="273">
        <f t="shared" si="0"/>
        <v>61.595207873819135</v>
      </c>
      <c r="G6" s="437">
        <v>685649</v>
      </c>
      <c r="H6" s="274">
        <f t="shared" si="1"/>
        <v>35.667786840900575</v>
      </c>
      <c r="I6" s="272">
        <f t="shared" ref="I6:I11" si="4">C6-(E6+G6)</f>
        <v>52614</v>
      </c>
      <c r="J6" s="275">
        <f t="shared" si="2"/>
        <v>2.7370052852802864</v>
      </c>
      <c r="K6" s="44"/>
      <c r="L6" s="44"/>
      <c r="M6"/>
      <c r="N6" s="51"/>
      <c r="O6" s="44"/>
      <c r="P6" s="44"/>
      <c r="Q6" s="44"/>
      <c r="R6" s="44"/>
      <c r="S6" s="44"/>
      <c r="T6" s="44"/>
      <c r="U6" s="44"/>
      <c r="V6" s="44"/>
      <c r="W6" s="44"/>
      <c r="X6" s="44"/>
      <c r="Y6" s="44"/>
      <c r="Z6" s="44"/>
      <c r="AA6" s="44"/>
      <c r="AB6" s="44"/>
      <c r="AC6" s="44"/>
    </row>
    <row r="7" spans="1:29" s="45" customFormat="1" ht="15" customHeight="1" x14ac:dyDescent="0.25">
      <c r="A7" s="44"/>
      <c r="B7" s="269">
        <v>2000</v>
      </c>
      <c r="C7" s="270">
        <v>1995386</v>
      </c>
      <c r="D7" s="271">
        <f t="shared" si="3"/>
        <v>100</v>
      </c>
      <c r="E7" s="326">
        <v>1297016</v>
      </c>
      <c r="F7" s="273">
        <f t="shared" si="0"/>
        <v>65.000756745812595</v>
      </c>
      <c r="G7" s="437">
        <v>644901</v>
      </c>
      <c r="H7" s="274">
        <f t="shared" si="1"/>
        <v>32.319611343369154</v>
      </c>
      <c r="I7" s="272">
        <f t="shared" si="4"/>
        <v>53469</v>
      </c>
      <c r="J7" s="275">
        <f t="shared" si="2"/>
        <v>2.6796319108182578</v>
      </c>
      <c r="K7" s="44"/>
      <c r="L7" s="44"/>
      <c r="M7"/>
      <c r="N7" s="51"/>
      <c r="O7" s="44"/>
      <c r="P7" s="44"/>
      <c r="Q7" s="44"/>
      <c r="R7" s="44"/>
      <c r="S7" s="44"/>
      <c r="T7" s="44"/>
      <c r="U7" s="44"/>
      <c r="V7" s="44"/>
      <c r="W7" s="44"/>
      <c r="X7" s="44"/>
      <c r="Y7" s="44"/>
      <c r="Z7" s="44"/>
      <c r="AA7" s="44"/>
      <c r="AB7" s="44"/>
      <c r="AC7" s="44"/>
    </row>
    <row r="8" spans="1:29" s="45" customFormat="1" ht="15" customHeight="1" x14ac:dyDescent="0.25">
      <c r="A8" s="44"/>
      <c r="B8" s="269">
        <v>2005</v>
      </c>
      <c r="C8" s="270">
        <v>1744741</v>
      </c>
      <c r="D8" s="271">
        <f t="shared" si="3"/>
        <v>100</v>
      </c>
      <c r="E8" s="326">
        <v>1100491</v>
      </c>
      <c r="F8" s="273">
        <f t="shared" si="0"/>
        <v>63.074748630312463</v>
      </c>
      <c r="G8" s="437">
        <v>583816</v>
      </c>
      <c r="H8" s="274">
        <f t="shared" si="1"/>
        <v>33.461470785635235</v>
      </c>
      <c r="I8" s="272">
        <f t="shared" si="4"/>
        <v>60434</v>
      </c>
      <c r="J8" s="275">
        <f t="shared" si="2"/>
        <v>3.4637805840523033</v>
      </c>
      <c r="K8" s="51"/>
      <c r="L8" s="51"/>
      <c r="M8"/>
      <c r="N8" s="51"/>
      <c r="O8" s="44"/>
      <c r="P8" s="44"/>
      <c r="Q8" s="44"/>
      <c r="R8" s="44"/>
      <c r="S8" s="44"/>
      <c r="T8" s="44"/>
      <c r="U8" s="44"/>
      <c r="V8" s="44"/>
      <c r="W8" s="44"/>
      <c r="X8" s="44"/>
      <c r="Y8" s="44"/>
      <c r="Z8" s="44"/>
      <c r="AA8" s="44"/>
      <c r="AB8" s="44"/>
      <c r="AC8" s="44"/>
    </row>
    <row r="9" spans="1:29" s="45" customFormat="1" ht="15" customHeight="1" x14ac:dyDescent="0.25">
      <c r="A9" s="44"/>
      <c r="B9" s="269">
        <v>2010</v>
      </c>
      <c r="C9" s="270">
        <v>1950392</v>
      </c>
      <c r="D9" s="271">
        <f t="shared" si="3"/>
        <v>100</v>
      </c>
      <c r="E9" s="326">
        <v>1336976</v>
      </c>
      <c r="F9" s="273">
        <f t="shared" si="0"/>
        <v>68.549091669777155</v>
      </c>
      <c r="G9" s="437">
        <v>537339</v>
      </c>
      <c r="H9" s="274">
        <f t="shared" si="1"/>
        <v>27.550307835553056</v>
      </c>
      <c r="I9" s="272">
        <f t="shared" si="4"/>
        <v>76077</v>
      </c>
      <c r="J9" s="275">
        <f t="shared" si="2"/>
        <v>3.9006004946697899</v>
      </c>
      <c r="K9" s="51"/>
      <c r="L9" s="51"/>
      <c r="M9"/>
      <c r="N9" s="51"/>
      <c r="O9" s="44"/>
      <c r="P9" s="44"/>
      <c r="Q9" s="44"/>
      <c r="R9" s="44"/>
      <c r="S9" s="44"/>
      <c r="T9" s="44"/>
      <c r="U9" s="44"/>
      <c r="V9" s="44"/>
      <c r="W9" s="44"/>
      <c r="X9" s="44"/>
      <c r="Y9" s="44"/>
      <c r="Z9" s="44"/>
      <c r="AA9" s="44"/>
      <c r="AB9" s="44"/>
      <c r="AC9" s="44"/>
    </row>
    <row r="10" spans="1:29" s="45" customFormat="1" ht="15" customHeight="1" x14ac:dyDescent="0.25">
      <c r="A10" s="44"/>
      <c r="B10" s="269">
        <v>2015</v>
      </c>
      <c r="C10" s="323">
        <v>2461470</v>
      </c>
      <c r="D10" s="271">
        <f t="shared" si="3"/>
        <v>100</v>
      </c>
      <c r="E10" s="326">
        <v>1391068</v>
      </c>
      <c r="F10" s="273">
        <f t="shared" si="0"/>
        <v>56.513709287539562</v>
      </c>
      <c r="G10" s="437">
        <v>990048</v>
      </c>
      <c r="H10" s="274">
        <f t="shared" si="1"/>
        <v>40.221818669331739</v>
      </c>
      <c r="I10" s="272">
        <f t="shared" si="4"/>
        <v>80354</v>
      </c>
      <c r="J10" s="275">
        <f t="shared" si="2"/>
        <v>3.2644720431286993</v>
      </c>
      <c r="K10" s="51"/>
      <c r="L10" s="51"/>
      <c r="M10"/>
      <c r="N10" s="51"/>
      <c r="O10" s="44"/>
      <c r="P10" s="44"/>
      <c r="Q10" s="44"/>
      <c r="R10" s="44"/>
      <c r="S10" s="44"/>
      <c r="T10" s="44"/>
      <c r="U10" s="44"/>
      <c r="V10" s="44"/>
      <c r="W10" s="44"/>
      <c r="X10" s="44"/>
      <c r="Y10" s="44"/>
      <c r="Z10" s="44"/>
      <c r="AA10" s="44"/>
      <c r="AB10" s="44"/>
      <c r="AC10" s="44"/>
    </row>
    <row r="11" spans="1:29" s="45" customFormat="1" ht="15" customHeight="1" thickBot="1" x14ac:dyDescent="0.3">
      <c r="A11" s="44"/>
      <c r="B11" s="283">
        <v>2019</v>
      </c>
      <c r="C11" s="324">
        <v>2631559</v>
      </c>
      <c r="D11" s="284">
        <f t="shared" si="3"/>
        <v>100</v>
      </c>
      <c r="E11" s="327">
        <v>1493128</v>
      </c>
      <c r="F11" s="286">
        <f t="shared" si="0"/>
        <v>56.73929408384916</v>
      </c>
      <c r="G11" s="438">
        <v>1051484</v>
      </c>
      <c r="H11" s="287">
        <f t="shared" si="1"/>
        <v>39.956694871747125</v>
      </c>
      <c r="I11" s="285">
        <f t="shared" si="4"/>
        <v>86947</v>
      </c>
      <c r="J11" s="288">
        <f t="shared" si="2"/>
        <v>3.3040110444037167</v>
      </c>
      <c r="K11" s="51"/>
      <c r="L11" s="51"/>
      <c r="M11"/>
      <c r="N11" s="51"/>
      <c r="O11" s="44"/>
      <c r="P11" s="44"/>
      <c r="Q11" s="44"/>
      <c r="R11" s="44"/>
      <c r="S11" s="44"/>
      <c r="T11" s="44"/>
      <c r="U11" s="44"/>
      <c r="V11" s="44"/>
      <c r="W11" s="44"/>
      <c r="X11" s="44"/>
      <c r="Y11" s="44"/>
      <c r="Z11" s="44"/>
      <c r="AA11" s="44"/>
      <c r="AB11" s="44"/>
      <c r="AC11" s="44"/>
    </row>
    <row r="12" spans="1:29" x14ac:dyDescent="0.25">
      <c r="A12" s="28"/>
      <c r="B12" s="28"/>
      <c r="C12" s="28"/>
      <c r="D12" s="28"/>
      <c r="E12" s="28"/>
      <c r="F12" s="28"/>
      <c r="G12" s="28"/>
      <c r="H12" s="28"/>
      <c r="I12" s="28"/>
      <c r="J12" s="42"/>
      <c r="K12" s="28"/>
      <c r="L12" s="28"/>
      <c r="N12" s="28"/>
      <c r="O12" s="28"/>
      <c r="P12" s="28"/>
      <c r="Q12" s="28"/>
      <c r="R12" s="28"/>
      <c r="S12" s="28"/>
      <c r="T12" s="28"/>
      <c r="U12" s="28"/>
      <c r="V12" s="28"/>
      <c r="W12" s="28"/>
      <c r="X12" s="28"/>
      <c r="Y12" s="28"/>
      <c r="Z12" s="28"/>
      <c r="AA12" s="28"/>
      <c r="AB12" s="28"/>
      <c r="AC12" s="28"/>
    </row>
    <row r="13" spans="1:29" ht="30" customHeight="1" x14ac:dyDescent="0.25">
      <c r="A13" s="46" t="s">
        <v>12</v>
      </c>
      <c r="B13" s="405" t="s">
        <v>157</v>
      </c>
      <c r="C13" s="405"/>
      <c r="D13" s="405"/>
      <c r="E13" s="405"/>
      <c r="F13" s="405"/>
      <c r="G13" s="405"/>
      <c r="H13" s="405"/>
      <c r="I13" s="405"/>
      <c r="J13" s="405"/>
    </row>
    <row r="14" spans="1:29" s="200" customFormat="1" ht="15" customHeight="1" x14ac:dyDescent="0.25">
      <c r="A14" s="209" t="s">
        <v>10</v>
      </c>
      <c r="B14" s="358" t="s">
        <v>199</v>
      </c>
      <c r="C14" s="359"/>
    </row>
    <row r="15" spans="1:29" s="200" customFormat="1" ht="15" customHeight="1" x14ac:dyDescent="0.25">
      <c r="A15" s="203" t="s">
        <v>1</v>
      </c>
      <c r="B15" s="360" t="s">
        <v>194</v>
      </c>
      <c r="C15" s="360"/>
      <c r="D15" s="360"/>
      <c r="E15" s="360"/>
      <c r="F15" s="329"/>
      <c r="G15" s="329"/>
      <c r="H15" s="198"/>
    </row>
    <row r="16" spans="1:29" ht="25.5" customHeight="1" x14ac:dyDescent="0.25">
      <c r="A16" s="48"/>
      <c r="B16" s="48"/>
      <c r="C16" s="48"/>
      <c r="D16" s="48"/>
      <c r="E16" s="48"/>
      <c r="F16" s="48"/>
      <c r="G16" s="48"/>
      <c r="H16" s="48"/>
      <c r="I16" s="48"/>
      <c r="J16" s="48"/>
    </row>
    <row r="17" spans="1:29" x14ac:dyDescent="0.25">
      <c r="C17" s="334"/>
      <c r="J17"/>
    </row>
    <row r="18" spans="1:29" x14ac:dyDescent="0.25">
      <c r="C18" s="118"/>
      <c r="J18"/>
    </row>
    <row r="19" spans="1:29" ht="33" customHeight="1" x14ac:dyDescent="0.25">
      <c r="J19"/>
    </row>
    <row r="20" spans="1:29" ht="15.75" customHeight="1" x14ac:dyDescent="0.25">
      <c r="J20"/>
    </row>
    <row r="21" spans="1:29" x14ac:dyDescent="0.25">
      <c r="J21"/>
    </row>
    <row r="22" spans="1:29" x14ac:dyDescent="0.25">
      <c r="J22"/>
    </row>
    <row r="23" spans="1:29" ht="34.5" customHeight="1" x14ac:dyDescent="0.25">
      <c r="J23"/>
    </row>
    <row r="24" spans="1:29" x14ac:dyDescent="0.25">
      <c r="J24"/>
    </row>
    <row r="25" spans="1:29" x14ac:dyDescent="0.25">
      <c r="J25"/>
    </row>
    <row r="26" spans="1:29" ht="12.75" customHeight="1" x14ac:dyDescent="0.25">
      <c r="J26"/>
    </row>
    <row r="27" spans="1:29" x14ac:dyDescent="0.25">
      <c r="A27" s="28"/>
      <c r="B27" s="35"/>
      <c r="C27" s="35"/>
      <c r="D27" s="35"/>
      <c r="E27" s="35"/>
      <c r="F27" s="35"/>
      <c r="G27" s="35"/>
      <c r="H27" s="35"/>
      <c r="I27" s="35"/>
      <c r="J27" s="35"/>
      <c r="K27" s="28"/>
      <c r="L27" s="28"/>
      <c r="N27" s="28"/>
      <c r="O27" s="28"/>
      <c r="P27" s="28"/>
      <c r="Q27" s="28"/>
      <c r="R27" s="28"/>
      <c r="S27" s="28"/>
      <c r="T27" s="28"/>
      <c r="U27" s="28"/>
      <c r="V27" s="28"/>
      <c r="W27" s="28"/>
      <c r="X27" s="28"/>
      <c r="Y27" s="28"/>
      <c r="Z27" s="28"/>
      <c r="AA27" s="28"/>
      <c r="AB27" s="28"/>
      <c r="AC27" s="28"/>
    </row>
    <row r="28" spans="1:29" x14ac:dyDescent="0.25">
      <c r="A28" s="28"/>
      <c r="B28" s="35"/>
      <c r="C28" s="35"/>
      <c r="D28" s="35"/>
      <c r="E28" s="35"/>
      <c r="F28" s="35"/>
      <c r="G28" s="35"/>
      <c r="H28" s="35"/>
      <c r="I28" s="35"/>
      <c r="J28" s="35"/>
      <c r="K28" s="28"/>
      <c r="L28" s="28"/>
      <c r="N28" s="28"/>
      <c r="O28" s="28"/>
      <c r="P28" s="28"/>
      <c r="Q28" s="28"/>
      <c r="R28" s="28"/>
      <c r="S28" s="28"/>
      <c r="T28" s="28"/>
      <c r="U28" s="28"/>
      <c r="V28" s="28"/>
      <c r="W28" s="28"/>
      <c r="X28" s="28"/>
      <c r="Y28" s="28"/>
      <c r="Z28" s="28"/>
      <c r="AA28" s="28"/>
      <c r="AB28" s="28"/>
      <c r="AC28" s="28"/>
    </row>
    <row r="29" spans="1:29" x14ac:dyDescent="0.25">
      <c r="A29" s="28"/>
      <c r="B29" s="28"/>
      <c r="C29" s="28"/>
      <c r="D29" s="28"/>
      <c r="E29" s="28"/>
      <c r="F29" s="28"/>
      <c r="G29" s="28"/>
      <c r="H29" s="28"/>
      <c r="I29" s="28"/>
      <c r="J29" s="42"/>
      <c r="K29" s="28"/>
      <c r="L29" s="28"/>
      <c r="N29" s="28"/>
      <c r="O29" s="28"/>
      <c r="P29" s="28"/>
      <c r="Q29" s="28"/>
      <c r="R29" s="28"/>
      <c r="S29" s="28"/>
      <c r="T29" s="28"/>
      <c r="U29" s="28"/>
      <c r="V29" s="28"/>
      <c r="W29" s="28"/>
      <c r="X29" s="28"/>
      <c r="Y29" s="28"/>
      <c r="Z29" s="28"/>
      <c r="AA29" s="28"/>
      <c r="AB29" s="28"/>
      <c r="AC29" s="28"/>
    </row>
    <row r="30" spans="1:29" x14ac:dyDescent="0.25">
      <c r="A30" s="28"/>
      <c r="B30" s="28"/>
      <c r="C30" s="28"/>
      <c r="D30" s="28"/>
      <c r="E30" s="28"/>
      <c r="F30" s="28"/>
      <c r="G30" s="28"/>
      <c r="H30" s="28"/>
      <c r="I30" s="28"/>
      <c r="J30" s="42"/>
      <c r="K30" s="28"/>
      <c r="L30" s="28"/>
      <c r="N30" s="28"/>
      <c r="O30" s="28"/>
      <c r="P30" s="28"/>
      <c r="Q30" s="28"/>
      <c r="R30" s="28"/>
      <c r="S30" s="28"/>
      <c r="T30" s="28"/>
      <c r="U30" s="28"/>
      <c r="V30" s="28"/>
      <c r="W30" s="28"/>
      <c r="X30" s="28"/>
      <c r="Y30" s="28"/>
      <c r="Z30" s="28"/>
      <c r="AA30" s="28"/>
      <c r="AB30" s="28"/>
      <c r="AC30" s="28"/>
    </row>
    <row r="31" spans="1:29" x14ac:dyDescent="0.25">
      <c r="A31" s="28"/>
      <c r="B31" s="28"/>
      <c r="C31" s="28"/>
      <c r="D31" s="28"/>
      <c r="E31" s="28"/>
      <c r="F31" s="28"/>
      <c r="G31" s="28"/>
      <c r="H31" s="28"/>
      <c r="I31" s="28"/>
      <c r="J31" s="42"/>
      <c r="K31" s="28"/>
      <c r="L31" s="28"/>
      <c r="N31" s="28"/>
      <c r="O31" s="28"/>
      <c r="P31" s="28"/>
      <c r="Q31" s="28"/>
      <c r="R31" s="28"/>
      <c r="S31" s="28"/>
      <c r="T31" s="28"/>
      <c r="U31" s="28"/>
      <c r="V31" s="28"/>
      <c r="W31" s="28"/>
      <c r="X31" s="28"/>
      <c r="Y31" s="28"/>
      <c r="Z31" s="28"/>
      <c r="AA31" s="28"/>
      <c r="AB31" s="28"/>
      <c r="AC31" s="28"/>
    </row>
    <row r="32" spans="1:29" x14ac:dyDescent="0.25">
      <c r="A32" s="28"/>
      <c r="B32" s="28"/>
      <c r="C32" s="28"/>
      <c r="D32" s="28"/>
      <c r="E32" s="28"/>
      <c r="F32" s="28"/>
      <c r="G32" s="28"/>
      <c r="H32" s="28"/>
      <c r="I32" s="28"/>
      <c r="J32" s="42"/>
      <c r="K32" s="28"/>
      <c r="L32" s="28"/>
      <c r="N32" s="28"/>
      <c r="O32" s="28"/>
      <c r="P32" s="28"/>
      <c r="Q32" s="28"/>
      <c r="R32" s="28"/>
      <c r="S32" s="28"/>
      <c r="T32" s="28"/>
      <c r="U32" s="28"/>
      <c r="V32" s="28"/>
      <c r="W32" s="28"/>
      <c r="X32" s="28"/>
      <c r="Y32" s="28"/>
      <c r="Z32" s="28"/>
      <c r="AA32" s="28"/>
      <c r="AB32" s="28"/>
      <c r="AC32" s="28"/>
    </row>
    <row r="33" spans="1:29" x14ac:dyDescent="0.25">
      <c r="A33" s="28"/>
      <c r="B33" s="28"/>
      <c r="C33" s="28"/>
      <c r="D33" s="28"/>
      <c r="E33" s="28"/>
      <c r="F33" s="28"/>
      <c r="G33" s="28"/>
      <c r="H33" s="28"/>
      <c r="I33" s="28"/>
      <c r="J33" s="42"/>
      <c r="K33" s="28"/>
      <c r="L33" s="28"/>
      <c r="N33" s="28"/>
      <c r="O33" s="28"/>
      <c r="P33" s="28"/>
      <c r="Q33" s="28"/>
      <c r="R33" s="28"/>
      <c r="S33" s="28"/>
      <c r="T33" s="28"/>
      <c r="U33" s="28"/>
      <c r="V33" s="28"/>
      <c r="W33" s="28"/>
      <c r="X33" s="28"/>
      <c r="Y33" s="28"/>
      <c r="Z33" s="28"/>
      <c r="AA33" s="28"/>
      <c r="AB33" s="28"/>
      <c r="AC33" s="28"/>
    </row>
    <row r="34" spans="1:29" x14ac:dyDescent="0.25">
      <c r="A34" s="28"/>
      <c r="B34" s="28"/>
      <c r="C34" s="28"/>
      <c r="D34" s="28"/>
      <c r="E34" s="28"/>
      <c r="F34" s="28"/>
      <c r="G34" s="28"/>
      <c r="H34" s="28"/>
      <c r="I34" s="28"/>
      <c r="J34" s="42"/>
      <c r="K34" s="28"/>
      <c r="L34" s="28"/>
      <c r="N34" s="28"/>
      <c r="O34" s="28"/>
      <c r="P34" s="28"/>
      <c r="Q34" s="28"/>
      <c r="R34" s="28"/>
      <c r="S34" s="28"/>
      <c r="T34" s="28"/>
      <c r="U34" s="28"/>
      <c r="V34" s="28"/>
      <c r="W34" s="28"/>
      <c r="X34" s="28"/>
      <c r="Y34" s="28"/>
      <c r="Z34" s="28"/>
      <c r="AA34" s="28"/>
      <c r="AB34" s="28"/>
      <c r="AC34" s="28"/>
    </row>
  </sheetData>
  <customSheetViews>
    <customSheetView guid="{DC35590C-2B94-4904-B7EE-424B7FEB2A9E}" showGridLines="0">
      <selection activeCell="B14" sqref="B14:J14"/>
      <pageMargins left="0.7" right="0.7" top="0.75" bottom="0.75" header="0.3" footer="0.3"/>
      <pageSetup paperSize="9" orientation="portrait" r:id="rId1"/>
    </customSheetView>
    <customSheetView guid="{0736B1FA-9E06-4CE7-B68A-C3C39CCEF01C}" showGridLines="0">
      <selection activeCell="G18" sqref="G18"/>
      <pageMargins left="0.7" right="0.7" top="0.75" bottom="0.75" header="0.3" footer="0.3"/>
      <pageSetup paperSize="9" orientation="portrait" r:id="rId2"/>
    </customSheetView>
    <customSheetView guid="{B544136C-407E-43E6-9B24-EBD70BB50554}" showGridLines="0">
      <selection activeCell="B14" sqref="B14:J14"/>
      <pageMargins left="0.7" right="0.7" top="0.75" bottom="0.75" header="0.3" footer="0.3"/>
      <pageSetup paperSize="9" orientation="portrait" r:id="rId3"/>
    </customSheetView>
  </customSheetViews>
  <mergeCells count="9">
    <mergeCell ref="B15:E15"/>
    <mergeCell ref="B14:C14"/>
    <mergeCell ref="B2:J2"/>
    <mergeCell ref="B13:J13"/>
    <mergeCell ref="C3:D3"/>
    <mergeCell ref="B3:B4"/>
    <mergeCell ref="E3:F3"/>
    <mergeCell ref="G3:H3"/>
    <mergeCell ref="I3:J3"/>
  </mergeCells>
  <hyperlinks>
    <hyperlink ref="C1" location="Índice!A1" display="[índice Ç]"/>
    <hyperlink ref="B15" r:id="rId4" display="http://www.observatorioemigracao.pt/np4/6415"/>
    <hyperlink ref="B15:C15" r:id="rId5" display="ttp://www.observatorioemigracao.pt/np4/8218"/>
  </hyperlinks>
  <pageMargins left="0.7" right="0.7" top="0.75" bottom="0.75" header="0.3" footer="0.3"/>
  <pageSetup paperSize="9" orientation="portrait" r:id="rId6"/>
  <ignoredErrors>
    <ignoredError sqref="I5:I10 I11" formula="1"/>
  </ignoredError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showGridLines="0" zoomScaleNormal="100" workbookViewId="0">
      <selection activeCell="C1" sqref="C1"/>
    </sheetView>
  </sheetViews>
  <sheetFormatPr defaultRowHeight="15" x14ac:dyDescent="0.25"/>
  <cols>
    <col min="1" max="1" width="12.7109375" customWidth="1"/>
    <col min="2" max="2" width="48.7109375" customWidth="1"/>
    <col min="3" max="4" width="24.7109375" customWidth="1"/>
    <col min="5" max="6" width="18.7109375" customWidth="1"/>
    <col min="8" max="8" width="9.140625" style="126"/>
    <col min="9" max="9" width="9.140625" style="135"/>
  </cols>
  <sheetData>
    <row r="1" spans="1:13" s="7" customFormat="1" ht="30" customHeight="1" x14ac:dyDescent="0.25">
      <c r="A1" s="127" t="s">
        <v>0</v>
      </c>
      <c r="B1" s="89"/>
      <c r="C1" s="211" t="s">
        <v>150</v>
      </c>
      <c r="D1" s="59"/>
      <c r="G1" s="122"/>
      <c r="H1" s="131"/>
    </row>
    <row r="2" spans="1:13" s="29" customFormat="1" ht="45" customHeight="1" thickBot="1" x14ac:dyDescent="0.25">
      <c r="A2" s="47"/>
      <c r="B2" s="414" t="s">
        <v>116</v>
      </c>
      <c r="C2" s="366"/>
      <c r="D2" s="366"/>
      <c r="E2" s="155"/>
      <c r="F2" s="155"/>
      <c r="H2" s="123"/>
      <c r="I2" s="132"/>
    </row>
    <row r="3" spans="1:13" s="29" customFormat="1" ht="30" customHeight="1" x14ac:dyDescent="0.2">
      <c r="A3" s="47"/>
      <c r="B3" s="147" t="s">
        <v>93</v>
      </c>
      <c r="C3" s="148" t="s">
        <v>94</v>
      </c>
      <c r="D3" s="148" t="s">
        <v>95</v>
      </c>
      <c r="E3" s="155"/>
      <c r="F3" s="155"/>
      <c r="H3" s="123"/>
      <c r="I3" s="132"/>
    </row>
    <row r="4" spans="1:13" s="29" customFormat="1" ht="30" customHeight="1" x14ac:dyDescent="0.25">
      <c r="A4" s="47"/>
      <c r="B4" s="149" t="s">
        <v>96</v>
      </c>
      <c r="C4" s="150"/>
      <c r="D4" s="150"/>
      <c r="E4" s="155"/>
      <c r="F4"/>
      <c r="G4"/>
      <c r="H4"/>
      <c r="I4"/>
      <c r="J4"/>
      <c r="K4"/>
      <c r="L4"/>
      <c r="M4"/>
    </row>
    <row r="5" spans="1:13" s="29" customFormat="1" ht="15" customHeight="1" x14ac:dyDescent="0.25">
      <c r="A5" s="47"/>
      <c r="B5" s="289" t="s">
        <v>97</v>
      </c>
      <c r="C5" s="290">
        <v>0.50554850668399653</v>
      </c>
      <c r="D5" s="290">
        <v>0.51452106735312475</v>
      </c>
      <c r="E5" s="155"/>
      <c r="F5"/>
      <c r="G5"/>
      <c r="H5"/>
      <c r="I5"/>
      <c r="J5"/>
      <c r="K5"/>
      <c r="L5"/>
      <c r="M5"/>
    </row>
    <row r="6" spans="1:13" s="28" customFormat="1" ht="15" customHeight="1" x14ac:dyDescent="0.25">
      <c r="A6" s="47"/>
      <c r="B6" s="218" t="s">
        <v>98</v>
      </c>
      <c r="C6" s="291">
        <v>0.49445149331600341</v>
      </c>
      <c r="D6" s="291">
        <v>0.48547893264687531</v>
      </c>
      <c r="E6" s="155"/>
      <c r="F6"/>
      <c r="G6"/>
      <c r="H6"/>
      <c r="I6"/>
      <c r="J6"/>
      <c r="K6"/>
      <c r="L6"/>
      <c r="M6"/>
    </row>
    <row r="7" spans="1:13" s="28" customFormat="1" ht="15" customHeight="1" x14ac:dyDescent="0.25">
      <c r="A7" s="47"/>
      <c r="B7" s="292" t="s">
        <v>99</v>
      </c>
      <c r="C7" s="293">
        <v>1260.249</v>
      </c>
      <c r="D7" s="293">
        <v>1435.7760000000001</v>
      </c>
      <c r="E7" s="155"/>
      <c r="F7"/>
      <c r="G7"/>
      <c r="H7"/>
      <c r="I7"/>
      <c r="J7"/>
      <c r="K7"/>
      <c r="L7"/>
      <c r="M7"/>
    </row>
    <row r="8" spans="1:13" s="28" customFormat="1" ht="30" customHeight="1" x14ac:dyDescent="0.25">
      <c r="A8" s="47"/>
      <c r="B8" s="151" t="s">
        <v>100</v>
      </c>
      <c r="C8" s="152"/>
      <c r="D8" s="152"/>
      <c r="E8" s="155"/>
      <c r="F8" s="155"/>
      <c r="H8" s="124"/>
      <c r="I8" s="133"/>
    </row>
    <row r="9" spans="1:13" s="28" customFormat="1" ht="15" customHeight="1" x14ac:dyDescent="0.25">
      <c r="A9" s="47"/>
      <c r="B9" s="289" t="s">
        <v>101</v>
      </c>
      <c r="C9" s="290">
        <v>6.5255358266501307E-2</v>
      </c>
      <c r="D9" s="290">
        <v>5.4640643639985623E-2</v>
      </c>
      <c r="E9" s="159"/>
      <c r="F9" s="155"/>
      <c r="H9" s="124"/>
      <c r="I9" s="133"/>
    </row>
    <row r="10" spans="1:13" s="28" customFormat="1" ht="15" customHeight="1" x14ac:dyDescent="0.25">
      <c r="A10" s="47"/>
      <c r="B10" s="218" t="s">
        <v>102</v>
      </c>
      <c r="C10" s="291">
        <v>0.83989354484708978</v>
      </c>
      <c r="D10" s="291">
        <v>0.77704874722887252</v>
      </c>
      <c r="E10" s="159"/>
      <c r="F10"/>
      <c r="G10"/>
      <c r="H10"/>
      <c r="I10"/>
      <c r="J10"/>
      <c r="K10"/>
      <c r="L10"/>
      <c r="M10"/>
    </row>
    <row r="11" spans="1:13" s="28" customFormat="1" ht="15" customHeight="1" x14ac:dyDescent="0.25">
      <c r="A11" s="47"/>
      <c r="B11" s="218" t="s">
        <v>103</v>
      </c>
      <c r="C11" s="291">
        <v>9.4851096886408956E-2</v>
      </c>
      <c r="D11" s="291">
        <v>0.16831060913114182</v>
      </c>
      <c r="E11" s="159"/>
      <c r="F11"/>
      <c r="G11"/>
      <c r="H11"/>
      <c r="I11"/>
      <c r="J11"/>
      <c r="K11"/>
      <c r="L11"/>
      <c r="M11"/>
    </row>
    <row r="12" spans="1:13" s="28" customFormat="1" ht="15" customHeight="1" x14ac:dyDescent="0.25">
      <c r="A12" s="47"/>
      <c r="B12" s="292" t="s">
        <v>99</v>
      </c>
      <c r="C12" s="293">
        <v>1260.249</v>
      </c>
      <c r="D12" s="293">
        <v>1218.818</v>
      </c>
      <c r="E12" s="159"/>
      <c r="F12"/>
      <c r="G12"/>
      <c r="H12"/>
      <c r="I12"/>
      <c r="J12"/>
      <c r="K12"/>
      <c r="L12"/>
      <c r="M12"/>
    </row>
    <row r="13" spans="1:13" s="28" customFormat="1" ht="30" customHeight="1" x14ac:dyDescent="0.25">
      <c r="A13" s="47"/>
      <c r="B13" s="153" t="s">
        <v>122</v>
      </c>
      <c r="C13" s="154"/>
      <c r="D13" s="154"/>
      <c r="E13" s="159"/>
      <c r="F13"/>
      <c r="G13"/>
      <c r="H13"/>
      <c r="I13"/>
      <c r="J13"/>
      <c r="K13"/>
      <c r="L13"/>
      <c r="M13"/>
    </row>
    <row r="14" spans="1:13" s="28" customFormat="1" ht="15" customHeight="1" x14ac:dyDescent="0.25">
      <c r="A14" s="47"/>
      <c r="B14" s="294" t="s">
        <v>124</v>
      </c>
      <c r="C14" s="295">
        <f>1-C15</f>
        <v>0.64914203682685778</v>
      </c>
      <c r="D14" s="295">
        <f>1-D15</f>
        <v>0.60166127235713007</v>
      </c>
      <c r="E14" s="159"/>
      <c r="F14"/>
      <c r="G14"/>
      <c r="H14"/>
      <c r="I14"/>
      <c r="J14"/>
      <c r="K14"/>
      <c r="L14"/>
      <c r="M14"/>
    </row>
    <row r="15" spans="1:13" s="28" customFormat="1" ht="15" customHeight="1" x14ac:dyDescent="0.25">
      <c r="A15" s="47"/>
      <c r="B15" s="212" t="s">
        <v>123</v>
      </c>
      <c r="C15" s="296">
        <v>0.35085796317314222</v>
      </c>
      <c r="D15" s="296">
        <v>0.39833872764286993</v>
      </c>
      <c r="E15" s="159"/>
      <c r="F15"/>
      <c r="G15"/>
      <c r="H15"/>
      <c r="I15"/>
      <c r="J15"/>
      <c r="K15"/>
      <c r="L15"/>
      <c r="M15"/>
    </row>
    <row r="16" spans="1:13" s="28" customFormat="1" ht="15" customHeight="1" x14ac:dyDescent="0.25">
      <c r="A16" s="47"/>
      <c r="B16" s="297" t="s">
        <v>99</v>
      </c>
      <c r="C16" s="293">
        <v>1157.742</v>
      </c>
      <c r="D16" s="293">
        <v>1219.1859999999999</v>
      </c>
      <c r="E16" s="159"/>
      <c r="F16"/>
      <c r="G16"/>
      <c r="H16"/>
      <c r="I16"/>
      <c r="J16"/>
      <c r="K16"/>
      <c r="L16"/>
      <c r="M16"/>
    </row>
    <row r="17" spans="1:19" s="28" customFormat="1" ht="30" customHeight="1" x14ac:dyDescent="0.25">
      <c r="A17" s="47"/>
      <c r="B17" s="153" t="s">
        <v>104</v>
      </c>
      <c r="C17" s="154"/>
      <c r="D17" s="154"/>
      <c r="E17" s="159"/>
      <c r="F17"/>
      <c r="G17"/>
      <c r="H17"/>
      <c r="I17"/>
      <c r="J17"/>
      <c r="K17"/>
      <c r="L17"/>
      <c r="M17"/>
    </row>
    <row r="18" spans="1:19" s="28" customFormat="1" ht="15" customHeight="1" x14ac:dyDescent="0.25">
      <c r="A18" s="47"/>
      <c r="B18" s="294" t="s">
        <v>105</v>
      </c>
      <c r="C18" s="295">
        <v>6.6876434950949165E-2</v>
      </c>
      <c r="D18" s="295">
        <v>0.10855316758313249</v>
      </c>
      <c r="E18" s="159"/>
      <c r="F18" s="155"/>
      <c r="H18" s="124"/>
      <c r="I18" s="133"/>
    </row>
    <row r="19" spans="1:19" s="28" customFormat="1" ht="15" customHeight="1" x14ac:dyDescent="0.25">
      <c r="A19" s="47"/>
      <c r="B19" s="212" t="s">
        <v>106</v>
      </c>
      <c r="C19" s="296">
        <v>8.3314068298812161E-2</v>
      </c>
      <c r="D19" s="296">
        <v>8.1650984197551277E-2</v>
      </c>
      <c r="E19" s="159"/>
      <c r="F19" s="155"/>
      <c r="H19" s="124"/>
      <c r="I19" s="133"/>
    </row>
    <row r="20" spans="1:19" s="28" customFormat="1" ht="15" customHeight="1" x14ac:dyDescent="0.25">
      <c r="A20" s="47"/>
      <c r="B20" s="212" t="s">
        <v>107</v>
      </c>
      <c r="C20" s="296">
        <v>0.84980949675023865</v>
      </c>
      <c r="D20" s="296">
        <v>0.80979584821931627</v>
      </c>
      <c r="E20" s="159"/>
      <c r="F20" s="155"/>
      <c r="H20" s="124"/>
      <c r="I20" s="133"/>
    </row>
    <row r="21" spans="1:19" s="28" customFormat="1" ht="15" customHeight="1" x14ac:dyDescent="0.25">
      <c r="A21" s="47"/>
      <c r="B21" s="297" t="s">
        <v>99</v>
      </c>
      <c r="C21" s="293">
        <v>1133.3140000000001</v>
      </c>
      <c r="D21" s="293">
        <v>1233.5429999999999</v>
      </c>
      <c r="E21" s="159"/>
      <c r="F21" s="155"/>
      <c r="H21" s="124"/>
      <c r="I21" s="133"/>
    </row>
    <row r="22" spans="1:19" s="28" customFormat="1" ht="30" customHeight="1" x14ac:dyDescent="0.25">
      <c r="A22" s="47"/>
      <c r="B22" s="153" t="s">
        <v>108</v>
      </c>
      <c r="C22" s="154"/>
      <c r="D22" s="154"/>
      <c r="E22" s="159"/>
      <c r="F22" s="155"/>
      <c r="H22" s="124"/>
      <c r="I22" s="133"/>
    </row>
    <row r="23" spans="1:19" s="28" customFormat="1" ht="15" customHeight="1" x14ac:dyDescent="0.25">
      <c r="A23" s="47"/>
      <c r="B23" s="294" t="s">
        <v>109</v>
      </c>
      <c r="C23" s="295">
        <v>0.7</v>
      </c>
      <c r="D23" s="295">
        <v>0.61873123220655435</v>
      </c>
      <c r="E23" s="159"/>
      <c r="F23" s="155"/>
      <c r="H23" s="124"/>
      <c r="I23" s="133"/>
    </row>
    <row r="24" spans="1:19" s="28" customFormat="1" ht="15" customHeight="1" x14ac:dyDescent="0.25">
      <c r="A24" s="47"/>
      <c r="B24" s="212" t="s">
        <v>110</v>
      </c>
      <c r="C24" s="296">
        <v>0.24185652334628596</v>
      </c>
      <c r="D24" s="296">
        <v>0.26900609106532397</v>
      </c>
      <c r="E24" s="159"/>
      <c r="F24" s="155"/>
      <c r="H24" s="125"/>
      <c r="I24" s="134"/>
    </row>
    <row r="25" spans="1:19" s="48" customFormat="1" ht="15" customHeight="1" x14ac:dyDescent="0.25">
      <c r="A25" s="47"/>
      <c r="B25" s="212" t="s">
        <v>111</v>
      </c>
      <c r="C25" s="296">
        <v>6.3828235199621011E-2</v>
      </c>
      <c r="D25" s="296">
        <v>0.11226267672812172</v>
      </c>
      <c r="E25" s="159"/>
      <c r="F25" s="155"/>
      <c r="H25" s="124"/>
      <c r="I25" s="133"/>
    </row>
    <row r="26" spans="1:19" s="28" customFormat="1" ht="15" customHeight="1" x14ac:dyDescent="0.25">
      <c r="A26" s="47"/>
      <c r="B26" s="297" t="s">
        <v>99</v>
      </c>
      <c r="C26" s="293">
        <v>1220.087</v>
      </c>
      <c r="D26" s="293">
        <v>1347.0550000000001</v>
      </c>
      <c r="E26" s="159"/>
      <c r="F26" s="155"/>
      <c r="H26" s="124"/>
      <c r="I26" s="133"/>
    </row>
    <row r="27" spans="1:19" s="28" customFormat="1" ht="30" customHeight="1" x14ac:dyDescent="0.25">
      <c r="A27" s="47"/>
      <c r="B27" s="153" t="s">
        <v>112</v>
      </c>
      <c r="C27" s="154"/>
      <c r="D27" s="154"/>
      <c r="E27" s="159"/>
      <c r="F27" s="155"/>
      <c r="H27" s="124"/>
      <c r="I27" s="133"/>
      <c r="J27"/>
      <c r="K27"/>
      <c r="L27"/>
      <c r="M27"/>
      <c r="N27"/>
      <c r="O27"/>
      <c r="P27"/>
      <c r="Q27"/>
      <c r="R27"/>
      <c r="S27"/>
    </row>
    <row r="28" spans="1:19" s="28" customFormat="1" ht="15" customHeight="1" x14ac:dyDescent="0.25">
      <c r="A28" s="47"/>
      <c r="B28" s="294" t="s">
        <v>113</v>
      </c>
      <c r="C28" s="295">
        <v>0.65541235524882357</v>
      </c>
      <c r="D28" s="295">
        <v>0.61967638858271146</v>
      </c>
      <c r="E28" s="159"/>
      <c r="F28" s="155"/>
      <c r="H28" s="124"/>
      <c r="I28" s="133"/>
      <c r="J28"/>
      <c r="K28"/>
      <c r="L28"/>
      <c r="M28"/>
      <c r="N28"/>
      <c r="O28"/>
      <c r="P28"/>
      <c r="Q28"/>
      <c r="R28"/>
      <c r="S28"/>
    </row>
    <row r="29" spans="1:19" s="28" customFormat="1" ht="15" customHeight="1" x14ac:dyDescent="0.25">
      <c r="A29" s="47"/>
      <c r="B29" s="212" t="s">
        <v>114</v>
      </c>
      <c r="C29" s="296">
        <v>5.4921199808852808E-2</v>
      </c>
      <c r="D29" s="296">
        <v>6.0645098919513141E-2</v>
      </c>
      <c r="E29" s="159"/>
      <c r="F29" s="155"/>
      <c r="H29" s="124"/>
      <c r="I29" s="133"/>
      <c r="J29"/>
      <c r="K29"/>
      <c r="L29"/>
      <c r="M29"/>
      <c r="N29"/>
      <c r="O29"/>
      <c r="P29"/>
      <c r="Q29"/>
      <c r="R29"/>
      <c r="S29"/>
    </row>
    <row r="30" spans="1:19" s="28" customFormat="1" ht="15" customHeight="1" x14ac:dyDescent="0.25">
      <c r="A30" s="47"/>
      <c r="B30" s="212" t="s">
        <v>115</v>
      </c>
      <c r="C30" s="296">
        <v>0.28966644494232363</v>
      </c>
      <c r="D30" s="296">
        <v>0.3196785124977754</v>
      </c>
      <c r="E30" s="159"/>
      <c r="F30" s="155"/>
      <c r="H30" s="124"/>
      <c r="I30" s="133"/>
      <c r="J30"/>
      <c r="K30"/>
      <c r="L30"/>
      <c r="M30"/>
      <c r="N30"/>
      <c r="O30"/>
      <c r="P30"/>
      <c r="Q30"/>
      <c r="R30"/>
      <c r="S30"/>
    </row>
    <row r="31" spans="1:19" s="28" customFormat="1" ht="15" customHeight="1" x14ac:dyDescent="0.25">
      <c r="A31" s="47"/>
      <c r="B31" s="297" t="s">
        <v>99</v>
      </c>
      <c r="C31" s="293">
        <v>1249.299</v>
      </c>
      <c r="D31" s="293">
        <v>1365.403</v>
      </c>
      <c r="E31" s="159"/>
      <c r="F31" s="155"/>
      <c r="H31" s="124"/>
      <c r="I31" s="133"/>
      <c r="J31"/>
      <c r="K31"/>
      <c r="L31"/>
      <c r="M31"/>
      <c r="N31"/>
      <c r="O31"/>
      <c r="P31"/>
      <c r="Q31"/>
      <c r="R31"/>
      <c r="S31"/>
    </row>
    <row r="32" spans="1:19" s="28" customFormat="1" ht="30" customHeight="1" x14ac:dyDescent="0.25">
      <c r="A32" s="47"/>
      <c r="B32" s="157" t="s">
        <v>117</v>
      </c>
      <c r="C32" s="158"/>
      <c r="D32" s="158"/>
      <c r="E32" s="155"/>
      <c r="F32" s="155"/>
      <c r="H32" s="124"/>
      <c r="I32" s="133"/>
      <c r="J32"/>
      <c r="K32"/>
      <c r="L32"/>
      <c r="M32"/>
      <c r="N32"/>
      <c r="O32"/>
      <c r="P32"/>
      <c r="Q32"/>
      <c r="R32"/>
      <c r="S32"/>
    </row>
    <row r="33" spans="1:19" s="28" customFormat="1" ht="15" customHeight="1" x14ac:dyDescent="0.25">
      <c r="A33" s="47"/>
      <c r="B33" s="294" t="s">
        <v>118</v>
      </c>
      <c r="C33" s="295">
        <v>0.20799999999999996</v>
      </c>
      <c r="D33" s="295">
        <v>0.1863470079388084</v>
      </c>
      <c r="E33" s="155"/>
      <c r="F33" s="155"/>
      <c r="H33" s="124"/>
      <c r="I33" s="133"/>
      <c r="J33"/>
      <c r="K33"/>
      <c r="L33"/>
      <c r="M33"/>
      <c r="N33"/>
      <c r="O33"/>
      <c r="P33"/>
      <c r="Q33"/>
      <c r="R33"/>
      <c r="S33"/>
    </row>
    <row r="34" spans="1:19" s="28" customFormat="1" ht="15" customHeight="1" x14ac:dyDescent="0.25">
      <c r="A34" s="47"/>
      <c r="B34" s="212" t="s">
        <v>120</v>
      </c>
      <c r="C34" s="296">
        <v>0.64200000000000002</v>
      </c>
      <c r="D34" s="296">
        <v>0.58458560629060241</v>
      </c>
      <c r="E34" s="155"/>
      <c r="F34" s="155"/>
      <c r="H34" s="124"/>
      <c r="I34" s="133"/>
      <c r="J34"/>
      <c r="K34"/>
      <c r="L34"/>
      <c r="M34"/>
      <c r="N34"/>
      <c r="O34"/>
      <c r="P34"/>
      <c r="Q34"/>
      <c r="R34"/>
      <c r="S34"/>
    </row>
    <row r="35" spans="1:19" s="28" customFormat="1" ht="15" customHeight="1" x14ac:dyDescent="0.25">
      <c r="A35" s="47"/>
      <c r="B35" s="212" t="s">
        <v>119</v>
      </c>
      <c r="C35" s="296">
        <v>0.15</v>
      </c>
      <c r="D35" s="296">
        <v>0.22906738577058922</v>
      </c>
      <c r="E35" s="155"/>
      <c r="F35" s="155"/>
      <c r="H35" s="124"/>
      <c r="I35" s="133"/>
      <c r="J35"/>
      <c r="K35"/>
      <c r="L35"/>
      <c r="M35"/>
      <c r="N35"/>
      <c r="O35"/>
      <c r="P35"/>
      <c r="Q35"/>
      <c r="R35"/>
      <c r="S35"/>
    </row>
    <row r="36" spans="1:19" s="28" customFormat="1" ht="15" customHeight="1" thickBot="1" x14ac:dyDescent="0.3">
      <c r="A36" s="47"/>
      <c r="B36" s="219" t="s">
        <v>99</v>
      </c>
      <c r="C36" s="298">
        <v>576.99099999999999</v>
      </c>
      <c r="D36" s="298">
        <v>727.94299999999998</v>
      </c>
      <c r="E36" s="155"/>
      <c r="F36" s="155"/>
      <c r="H36" s="124"/>
      <c r="I36" s="133"/>
      <c r="J36"/>
      <c r="K36"/>
      <c r="L36"/>
      <c r="M36"/>
      <c r="N36"/>
      <c r="O36"/>
      <c r="P36"/>
      <c r="Q36"/>
      <c r="R36"/>
      <c r="S36"/>
    </row>
    <row r="37" spans="1:19" s="28" customFormat="1" ht="15" customHeight="1" x14ac:dyDescent="0.25">
      <c r="A37" s="47"/>
      <c r="B37" s="9"/>
      <c r="C37" s="156"/>
      <c r="D37" s="156"/>
      <c r="E37" s="155"/>
      <c r="F37" s="155"/>
      <c r="H37" s="124"/>
      <c r="I37" s="133"/>
      <c r="J37"/>
      <c r="K37"/>
      <c r="L37"/>
      <c r="M37"/>
      <c r="N37"/>
      <c r="O37"/>
      <c r="P37"/>
      <c r="Q37"/>
      <c r="R37"/>
      <c r="S37"/>
    </row>
    <row r="38" spans="1:19" s="28" customFormat="1" ht="45" customHeight="1" x14ac:dyDescent="0.25">
      <c r="A38" s="76" t="s">
        <v>11</v>
      </c>
      <c r="B38" s="375" t="s">
        <v>125</v>
      </c>
      <c r="C38" s="415"/>
      <c r="D38" s="415"/>
      <c r="E38" s="155"/>
      <c r="F38" s="155"/>
      <c r="H38" s="124"/>
      <c r="I38" s="133"/>
      <c r="J38"/>
      <c r="K38"/>
      <c r="L38"/>
      <c r="M38"/>
      <c r="N38"/>
      <c r="O38"/>
      <c r="P38"/>
      <c r="Q38"/>
      <c r="R38"/>
      <c r="S38"/>
    </row>
    <row r="39" spans="1:19" s="28" customFormat="1" ht="30" customHeight="1" x14ac:dyDescent="0.25">
      <c r="A39" s="46" t="s">
        <v>12</v>
      </c>
      <c r="B39" s="416" t="s">
        <v>121</v>
      </c>
      <c r="C39" s="415"/>
      <c r="D39" s="415"/>
      <c r="E39" s="155"/>
      <c r="F39" s="155"/>
      <c r="H39" s="124"/>
      <c r="I39" s="133"/>
    </row>
    <row r="40" spans="1:19" s="200" customFormat="1" ht="15" customHeight="1" x14ac:dyDescent="0.25">
      <c r="A40" s="209" t="s">
        <v>10</v>
      </c>
      <c r="B40" s="358" t="s">
        <v>199</v>
      </c>
      <c r="C40" s="359"/>
    </row>
    <row r="41" spans="1:19" s="200" customFormat="1" ht="15" customHeight="1" x14ac:dyDescent="0.25">
      <c r="A41" s="203" t="s">
        <v>1</v>
      </c>
      <c r="B41" s="360" t="s">
        <v>194</v>
      </c>
      <c r="C41" s="360"/>
      <c r="D41" s="329"/>
      <c r="E41" s="329"/>
      <c r="F41" s="329"/>
      <c r="G41" s="329"/>
      <c r="H41" s="198"/>
    </row>
    <row r="42" spans="1:19" s="28" customFormat="1" ht="15" customHeight="1" x14ac:dyDescent="0.25">
      <c r="C42" s="155"/>
      <c r="D42" s="155"/>
      <c r="E42" s="155"/>
      <c r="F42" s="155"/>
      <c r="H42" s="124"/>
      <c r="I42" s="133"/>
    </row>
    <row r="43" spans="1:19" s="28" customFormat="1" ht="15" customHeight="1" x14ac:dyDescent="0.25">
      <c r="C43" s="155"/>
      <c r="D43" s="155"/>
      <c r="E43" s="155"/>
      <c r="F43" s="155"/>
      <c r="H43" s="124"/>
      <c r="I43" s="133"/>
    </row>
    <row r="44" spans="1:19" s="28" customFormat="1" ht="15" customHeight="1" x14ac:dyDescent="0.25">
      <c r="C44" s="155"/>
      <c r="D44" s="155"/>
      <c r="E44" s="155"/>
      <c r="F44" s="155"/>
      <c r="H44" s="124"/>
      <c r="I44" s="133"/>
    </row>
    <row r="45" spans="1:19" s="28" customFormat="1" ht="15" customHeight="1" x14ac:dyDescent="0.25">
      <c r="C45" s="155"/>
      <c r="D45" s="155"/>
      <c r="E45" s="155"/>
      <c r="F45" s="155"/>
      <c r="H45" s="126"/>
      <c r="I45" s="133"/>
    </row>
    <row r="46" spans="1:19" s="28" customFormat="1" ht="15" customHeight="1" x14ac:dyDescent="0.25">
      <c r="C46" s="155"/>
      <c r="D46" s="155"/>
      <c r="E46" s="155"/>
      <c r="F46" s="155"/>
      <c r="H46" s="123"/>
      <c r="I46" s="135"/>
    </row>
    <row r="47" spans="1:19" ht="15" customHeight="1" x14ac:dyDescent="0.25">
      <c r="A47" s="28"/>
      <c r="B47" s="28"/>
      <c r="C47" s="155"/>
      <c r="D47" s="155"/>
      <c r="E47" s="155"/>
      <c r="F47" s="155"/>
      <c r="G47" s="28"/>
      <c r="H47" s="123"/>
      <c r="I47" s="132"/>
    </row>
    <row r="48" spans="1:19" s="29" customFormat="1" ht="15" customHeight="1" x14ac:dyDescent="0.25">
      <c r="A48" s="28"/>
      <c r="B48" s="28"/>
      <c r="C48" s="155"/>
      <c r="D48" s="155"/>
      <c r="E48" s="155"/>
      <c r="F48" s="155"/>
      <c r="H48" s="123"/>
      <c r="I48" s="132"/>
    </row>
    <row r="49" spans="1:9" s="29" customFormat="1" ht="15" customHeight="1" x14ac:dyDescent="0.25">
      <c r="A49" s="28"/>
      <c r="B49" s="28"/>
      <c r="C49" s="143"/>
      <c r="D49" s="143"/>
      <c r="E49" s="143"/>
      <c r="H49" s="126"/>
      <c r="I49" s="132"/>
    </row>
    <row r="50" spans="1:9" s="29" customFormat="1" ht="15" customHeight="1" x14ac:dyDescent="0.25">
      <c r="A50" s="28"/>
      <c r="B50" s="28"/>
      <c r="C50" s="144"/>
      <c r="D50" s="144"/>
      <c r="E50" s="144"/>
      <c r="H50" s="126"/>
      <c r="I50" s="135"/>
    </row>
    <row r="51" spans="1:9" ht="15" customHeight="1" x14ac:dyDescent="0.25">
      <c r="C51" s="28"/>
      <c r="D51" s="28"/>
      <c r="E51" s="28"/>
      <c r="F51" s="28"/>
      <c r="G51" s="28"/>
    </row>
    <row r="52" spans="1:9" ht="15" customHeight="1" x14ac:dyDescent="0.25">
      <c r="C52" s="28"/>
      <c r="D52" s="28"/>
      <c r="E52" s="28"/>
      <c r="F52" s="28"/>
      <c r="G52" s="28"/>
    </row>
    <row r="53" spans="1:9" ht="15" customHeight="1" x14ac:dyDescent="0.25">
      <c r="C53" s="28"/>
      <c r="D53" s="28"/>
      <c r="E53" s="28"/>
      <c r="F53" s="28"/>
      <c r="G53" s="28"/>
    </row>
    <row r="54" spans="1:9" ht="15" customHeight="1" x14ac:dyDescent="0.25">
      <c r="C54" s="28"/>
      <c r="D54" s="28"/>
      <c r="E54" s="28"/>
      <c r="F54" s="28"/>
      <c r="G54" s="28"/>
    </row>
    <row r="55" spans="1:9" ht="15" customHeight="1" x14ac:dyDescent="0.25">
      <c r="C55" s="28"/>
      <c r="D55" s="28"/>
      <c r="E55" s="28"/>
      <c r="F55" s="28"/>
      <c r="G55" s="28"/>
    </row>
    <row r="56" spans="1:9" ht="15" customHeight="1" x14ac:dyDescent="0.25">
      <c r="C56" s="28"/>
      <c r="D56" s="28"/>
      <c r="E56" s="28"/>
      <c r="F56" s="28"/>
      <c r="G56" s="28"/>
    </row>
    <row r="57" spans="1:9" ht="15" customHeight="1" x14ac:dyDescent="0.25">
      <c r="C57" s="28"/>
      <c r="D57" s="28"/>
      <c r="E57" s="28"/>
      <c r="F57" s="28"/>
      <c r="G57" s="28"/>
    </row>
    <row r="58" spans="1:9" ht="15" customHeight="1" x14ac:dyDescent="0.25">
      <c r="C58" s="28"/>
      <c r="D58" s="28"/>
      <c r="E58" s="28"/>
      <c r="F58" s="28"/>
      <c r="G58" s="28"/>
    </row>
    <row r="59" spans="1:9" ht="15" customHeight="1" x14ac:dyDescent="0.25">
      <c r="C59" s="28"/>
      <c r="D59" s="28"/>
      <c r="E59" s="28"/>
      <c r="F59" s="28"/>
      <c r="G59" s="28"/>
    </row>
    <row r="60" spans="1:9" ht="15" customHeight="1" x14ac:dyDescent="0.25"/>
    <row r="61" spans="1:9" ht="15" customHeight="1" x14ac:dyDescent="0.25"/>
  </sheetData>
  <sortState ref="B5:E35">
    <sortCondition ref="B5:B35"/>
  </sortState>
  <customSheetViews>
    <customSheetView guid="{DC35590C-2B94-4904-B7EE-424B7FEB2A9E}" showGridLines="0" topLeftCell="A24">
      <selection activeCell="B41" sqref="B41:D41"/>
      <pageMargins left="0.7" right="0.7" top="0.75" bottom="0.75" header="0.3" footer="0.3"/>
      <pageSetup paperSize="9" orientation="portrait" horizontalDpi="4294967293" verticalDpi="0" r:id="rId1"/>
    </customSheetView>
    <customSheetView guid="{0736B1FA-9E06-4CE7-B68A-C3C39CCEF01C}" showGridLines="0">
      <selection activeCell="E6" sqref="E6"/>
      <pageMargins left="0.7" right="0.7" top="0.75" bottom="0.75" header="0.3" footer="0.3"/>
      <pageSetup paperSize="9" orientation="portrait" horizontalDpi="4294967293" verticalDpi="0" r:id="rId2"/>
    </customSheetView>
    <customSheetView guid="{B544136C-407E-43E6-9B24-EBD70BB50554}" showGridLines="0" topLeftCell="A24">
      <selection activeCell="B41" sqref="B41:D41"/>
      <pageMargins left="0.7" right="0.7" top="0.75" bottom="0.75" header="0.3" footer="0.3"/>
      <pageSetup paperSize="9" orientation="portrait" horizontalDpi="4294967293" verticalDpi="0" r:id="rId3"/>
    </customSheetView>
  </customSheetViews>
  <mergeCells count="5">
    <mergeCell ref="B2:D2"/>
    <mergeCell ref="B38:D38"/>
    <mergeCell ref="B39:D39"/>
    <mergeCell ref="B40:C40"/>
    <mergeCell ref="B41:C41"/>
  </mergeCells>
  <hyperlinks>
    <hyperlink ref="C1" location="Índice!A1" display="[índice Ç]"/>
    <hyperlink ref="B41" r:id="rId4" display="http://www.observatorioemigracao.pt/np4/6415"/>
    <hyperlink ref="B41:C41" r:id="rId5" display="ttp://www.observatorioemigracao.pt/np4/8218"/>
  </hyperlinks>
  <pageMargins left="0.7" right="0.7" top="0.75" bottom="0.75" header="0.3" footer="0.3"/>
  <pageSetup paperSize="9" orientation="portrait" horizontalDpi="4294967293" verticalDpi="0"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C1" sqref="C1"/>
    </sheetView>
  </sheetViews>
  <sheetFormatPr defaultRowHeight="15" x14ac:dyDescent="0.25"/>
  <cols>
    <col min="1" max="1" width="12.7109375" style="28" customWidth="1"/>
    <col min="2" max="2" width="8.7109375" style="28" customWidth="1"/>
    <col min="3" max="3" width="32.7109375" style="41" customWidth="1"/>
    <col min="4" max="4" width="16.7109375" style="28" customWidth="1"/>
    <col min="5" max="16384" width="9.140625" style="28"/>
  </cols>
  <sheetData>
    <row r="1" spans="1:6" s="29" customFormat="1" ht="30" customHeight="1" x14ac:dyDescent="0.25">
      <c r="A1" s="39" t="s">
        <v>0</v>
      </c>
      <c r="B1" s="90"/>
      <c r="C1" s="211" t="s">
        <v>150</v>
      </c>
      <c r="D1" s="59"/>
    </row>
    <row r="2" spans="1:6" s="29" customFormat="1" ht="45" customHeight="1" thickBot="1" x14ac:dyDescent="0.3">
      <c r="B2" s="417" t="s">
        <v>161</v>
      </c>
      <c r="C2" s="418"/>
      <c r="D2" s="418"/>
    </row>
    <row r="3" spans="1:6" s="29" customFormat="1" ht="45" customHeight="1" x14ac:dyDescent="0.25">
      <c r="B3" s="70" t="s">
        <v>4</v>
      </c>
      <c r="C3" s="79" t="s">
        <v>20</v>
      </c>
      <c r="D3" s="79" t="s">
        <v>91</v>
      </c>
    </row>
    <row r="4" spans="1:6" ht="15" customHeight="1" x14ac:dyDescent="0.25">
      <c r="A4" s="48"/>
      <c r="B4" s="299">
        <v>1</v>
      </c>
      <c r="C4" s="300" t="s">
        <v>55</v>
      </c>
      <c r="D4" s="301">
        <v>17.510930999999999</v>
      </c>
    </row>
    <row r="5" spans="1:6" ht="15" customHeight="1" x14ac:dyDescent="0.25">
      <c r="A5" s="48"/>
      <c r="B5" s="302">
        <v>2</v>
      </c>
      <c r="C5" s="212" t="s">
        <v>54</v>
      </c>
      <c r="D5" s="303">
        <v>11.796177999999999</v>
      </c>
    </row>
    <row r="6" spans="1:6" ht="15" customHeight="1" x14ac:dyDescent="0.25">
      <c r="A6" s="48"/>
      <c r="B6" s="302">
        <v>3</v>
      </c>
      <c r="C6" s="212" t="s">
        <v>8</v>
      </c>
      <c r="D6" s="303">
        <v>10.732281</v>
      </c>
    </row>
    <row r="7" spans="1:6" ht="15" customHeight="1" x14ac:dyDescent="0.25">
      <c r="A7" s="48"/>
      <c r="B7" s="302">
        <v>4</v>
      </c>
      <c r="C7" s="212" t="s">
        <v>56</v>
      </c>
      <c r="D7" s="303">
        <v>10.491714999999999</v>
      </c>
    </row>
    <row r="8" spans="1:6" ht="15" customHeight="1" x14ac:dyDescent="0.25">
      <c r="A8" s="48"/>
      <c r="B8" s="302">
        <v>5</v>
      </c>
      <c r="C8" s="212" t="s">
        <v>84</v>
      </c>
      <c r="D8" s="303">
        <v>8.2254989999999992</v>
      </c>
    </row>
    <row r="9" spans="1:6" ht="15" customHeight="1" x14ac:dyDescent="0.25">
      <c r="A9" s="48"/>
      <c r="B9" s="302">
        <v>6</v>
      </c>
      <c r="C9" s="212" t="s">
        <v>9</v>
      </c>
      <c r="D9" s="303">
        <v>7.8351519999999999</v>
      </c>
    </row>
    <row r="10" spans="1:6" ht="15" customHeight="1" x14ac:dyDescent="0.25">
      <c r="A10" s="48"/>
      <c r="B10" s="302">
        <v>7</v>
      </c>
      <c r="C10" s="212" t="s">
        <v>57</v>
      </c>
      <c r="D10" s="303">
        <v>6.3032859999999999</v>
      </c>
    </row>
    <row r="11" spans="1:6" ht="15" customHeight="1" x14ac:dyDescent="0.25">
      <c r="A11" s="48"/>
      <c r="B11" s="302">
        <v>8</v>
      </c>
      <c r="C11" s="212" t="s">
        <v>141</v>
      </c>
      <c r="D11" s="303">
        <v>5.9010670000000003</v>
      </c>
    </row>
    <row r="12" spans="1:6" ht="15" customHeight="1" x14ac:dyDescent="0.25">
      <c r="A12" s="48"/>
      <c r="B12" s="302">
        <v>9</v>
      </c>
      <c r="C12" s="212" t="s">
        <v>58</v>
      </c>
      <c r="D12" s="303">
        <v>5.3773369999999998</v>
      </c>
    </row>
    <row r="13" spans="1:6" ht="15" customHeight="1" x14ac:dyDescent="0.25">
      <c r="A13" s="48"/>
      <c r="B13" s="302">
        <v>10</v>
      </c>
      <c r="C13" s="212" t="s">
        <v>64</v>
      </c>
      <c r="D13" s="303">
        <v>5.1207560000000001</v>
      </c>
      <c r="F13" s="48"/>
    </row>
    <row r="14" spans="1:6" ht="15" customHeight="1" x14ac:dyDescent="0.25">
      <c r="A14" s="48"/>
      <c r="B14" s="302">
        <v>11</v>
      </c>
      <c r="C14" s="212" t="s">
        <v>62</v>
      </c>
      <c r="D14" s="303">
        <v>4.5329920000000001</v>
      </c>
    </row>
    <row r="15" spans="1:6" ht="15" customHeight="1" x14ac:dyDescent="0.25">
      <c r="A15" s="48"/>
      <c r="B15" s="302">
        <v>12</v>
      </c>
      <c r="C15" s="212" t="s">
        <v>49</v>
      </c>
      <c r="D15" s="303">
        <v>4.4469849999999997</v>
      </c>
      <c r="F15" s="48"/>
    </row>
    <row r="16" spans="1:6" ht="15" customHeight="1" x14ac:dyDescent="0.25">
      <c r="A16" s="48"/>
      <c r="B16" s="302">
        <v>13</v>
      </c>
      <c r="C16" s="212" t="s">
        <v>24</v>
      </c>
      <c r="D16" s="303">
        <v>4.2749980000000001</v>
      </c>
    </row>
    <row r="17" spans="1:6" ht="15" customHeight="1" x14ac:dyDescent="0.25">
      <c r="A17" s="48"/>
      <c r="B17" s="302">
        <v>14</v>
      </c>
      <c r="C17" s="212" t="s">
        <v>28</v>
      </c>
      <c r="D17" s="303">
        <v>4.0142030000000002</v>
      </c>
    </row>
    <row r="18" spans="1:6" ht="15" customHeight="1" x14ac:dyDescent="0.25">
      <c r="A18" s="48"/>
      <c r="B18" s="302">
        <v>15</v>
      </c>
      <c r="C18" s="212" t="s">
        <v>133</v>
      </c>
      <c r="D18" s="303">
        <v>4.0055870000000002</v>
      </c>
    </row>
    <row r="19" spans="1:6" ht="15" customHeight="1" x14ac:dyDescent="0.25">
      <c r="A19" s="48"/>
      <c r="B19" s="302">
        <v>16</v>
      </c>
      <c r="C19" s="212" t="s">
        <v>61</v>
      </c>
      <c r="D19" s="303">
        <v>3.8906499999999999</v>
      </c>
    </row>
    <row r="20" spans="1:6" ht="15" customHeight="1" x14ac:dyDescent="0.25">
      <c r="A20" s="48"/>
      <c r="B20" s="302">
        <v>17</v>
      </c>
      <c r="C20" s="212" t="s">
        <v>81</v>
      </c>
      <c r="D20" s="303">
        <v>3.6994720000000001</v>
      </c>
      <c r="F20" s="48"/>
    </row>
    <row r="21" spans="1:6" ht="15" customHeight="1" x14ac:dyDescent="0.25">
      <c r="A21" s="48"/>
      <c r="B21" s="302">
        <v>18</v>
      </c>
      <c r="C21" s="212" t="s">
        <v>30</v>
      </c>
      <c r="D21" s="303">
        <v>3.572794</v>
      </c>
    </row>
    <row r="22" spans="1:6" ht="15" customHeight="1" x14ac:dyDescent="0.25">
      <c r="A22" s="48"/>
      <c r="B22" s="302">
        <v>19</v>
      </c>
      <c r="C22" s="212" t="s">
        <v>80</v>
      </c>
      <c r="D22" s="303">
        <v>3.5476260000000002</v>
      </c>
    </row>
    <row r="23" spans="1:6" ht="15" customHeight="1" x14ac:dyDescent="0.25">
      <c r="A23" s="48"/>
      <c r="B23" s="302">
        <v>20</v>
      </c>
      <c r="C23" s="212" t="s">
        <v>59</v>
      </c>
      <c r="D23" s="303">
        <v>3.493071</v>
      </c>
    </row>
    <row r="24" spans="1:6" ht="15" customHeight="1" x14ac:dyDescent="0.25">
      <c r="A24" s="48"/>
      <c r="B24" s="302">
        <v>21</v>
      </c>
      <c r="C24" s="212" t="s">
        <v>63</v>
      </c>
      <c r="D24" s="303">
        <v>3.1670720000000001</v>
      </c>
      <c r="F24" s="48"/>
    </row>
    <row r="25" spans="1:6" ht="15" customHeight="1" x14ac:dyDescent="0.25">
      <c r="A25" s="48"/>
      <c r="B25" s="302">
        <v>22</v>
      </c>
      <c r="C25" s="212" t="s">
        <v>60</v>
      </c>
      <c r="D25" s="303">
        <v>3.136069</v>
      </c>
    </row>
    <row r="26" spans="1:6" ht="15" customHeight="1" x14ac:dyDescent="0.25">
      <c r="A26" s="48"/>
      <c r="B26" s="302">
        <v>23</v>
      </c>
      <c r="C26" s="212" t="s">
        <v>46</v>
      </c>
      <c r="D26" s="303">
        <v>3.0777770000000002</v>
      </c>
      <c r="F26" s="48"/>
    </row>
    <row r="27" spans="1:6" ht="15" customHeight="1" x14ac:dyDescent="0.25">
      <c r="A27" s="48"/>
      <c r="B27" s="302">
        <v>24</v>
      </c>
      <c r="C27" s="212" t="s">
        <v>66</v>
      </c>
      <c r="D27" s="303">
        <v>2.8690319999999998</v>
      </c>
    </row>
    <row r="28" spans="1:6" ht="15" customHeight="1" x14ac:dyDescent="0.25">
      <c r="A28" s="48"/>
      <c r="B28" s="302">
        <v>25</v>
      </c>
      <c r="C28" s="212" t="s">
        <v>85</v>
      </c>
      <c r="D28" s="303">
        <v>2.683954</v>
      </c>
      <c r="F28" s="48"/>
    </row>
    <row r="29" spans="1:6" ht="15" customHeight="1" x14ac:dyDescent="0.25">
      <c r="A29" s="48"/>
      <c r="B29" s="304">
        <v>26</v>
      </c>
      <c r="C29" s="305" t="s">
        <v>3</v>
      </c>
      <c r="D29" s="306">
        <v>2.6315590000000002</v>
      </c>
      <c r="F29" s="48"/>
    </row>
    <row r="30" spans="1:6" ht="15" customHeight="1" x14ac:dyDescent="0.25">
      <c r="A30" s="48"/>
      <c r="B30" s="302">
        <v>27</v>
      </c>
      <c r="C30" s="212" t="s">
        <v>140</v>
      </c>
      <c r="D30" s="303">
        <v>2.6082179999999999</v>
      </c>
    </row>
    <row r="31" spans="1:6" ht="15" customHeight="1" x14ac:dyDescent="0.25">
      <c r="A31" s="48"/>
      <c r="B31" s="302">
        <v>28</v>
      </c>
      <c r="C31" s="212" t="s">
        <v>159</v>
      </c>
      <c r="D31" s="303">
        <v>2.5197799999999999</v>
      </c>
      <c r="F31" s="48"/>
    </row>
    <row r="32" spans="1:6" ht="15" customHeight="1" x14ac:dyDescent="0.25">
      <c r="A32" s="48"/>
      <c r="B32" s="302">
        <v>29</v>
      </c>
      <c r="C32" s="212" t="s">
        <v>26</v>
      </c>
      <c r="D32" s="303">
        <v>2.2965339999999999</v>
      </c>
    </row>
    <row r="33" spans="1:10" ht="15" customHeight="1" thickBot="1" x14ac:dyDescent="0.3">
      <c r="A33" s="48"/>
      <c r="B33" s="307">
        <v>30</v>
      </c>
      <c r="C33" s="219" t="s">
        <v>160</v>
      </c>
      <c r="D33" s="308">
        <v>2.285364</v>
      </c>
      <c r="F33" s="48"/>
    </row>
    <row r="34" spans="1:10" x14ac:dyDescent="0.25">
      <c r="C34" s="54"/>
    </row>
    <row r="35" spans="1:10" s="53" customFormat="1" ht="45" customHeight="1" x14ac:dyDescent="0.25">
      <c r="A35" s="46" t="s">
        <v>12</v>
      </c>
      <c r="B35" s="419" t="s">
        <v>162</v>
      </c>
      <c r="C35" s="364"/>
      <c r="D35" s="364"/>
      <c r="E35" s="49"/>
      <c r="F35" s="49"/>
      <c r="G35" s="49"/>
      <c r="H35" s="49"/>
      <c r="I35" s="50"/>
      <c r="J35" s="50"/>
    </row>
    <row r="36" spans="1:10" s="200" customFormat="1" ht="15" customHeight="1" x14ac:dyDescent="0.25">
      <c r="A36" s="209" t="s">
        <v>10</v>
      </c>
      <c r="B36" s="358" t="s">
        <v>199</v>
      </c>
      <c r="C36" s="359"/>
    </row>
    <row r="37" spans="1:10" s="200" customFormat="1" ht="15" customHeight="1" x14ac:dyDescent="0.25">
      <c r="A37" s="203" t="s">
        <v>1</v>
      </c>
      <c r="B37" s="360" t="s">
        <v>194</v>
      </c>
      <c r="C37" s="360"/>
      <c r="D37" s="329"/>
      <c r="E37" s="329"/>
      <c r="F37" s="329"/>
      <c r="G37" s="329"/>
      <c r="H37" s="198"/>
    </row>
  </sheetData>
  <customSheetViews>
    <customSheetView guid="{DC35590C-2B94-4904-B7EE-424B7FEB2A9E}" showGridLines="0" topLeftCell="A16">
      <selection activeCell="B37" sqref="B37:D37"/>
      <pageMargins left="0.7" right="0.7" top="0.75" bottom="0.75" header="0.3" footer="0.3"/>
      <pageSetup paperSize="9" orientation="portrait" r:id="rId1"/>
    </customSheetView>
    <customSheetView guid="{0736B1FA-9E06-4CE7-B68A-C3C39CCEF01C}" showGridLines="0">
      <selection activeCell="G20" sqref="G20"/>
      <pageMargins left="0.7" right="0.7" top="0.75" bottom="0.75" header="0.3" footer="0.3"/>
      <pageSetup paperSize="9" orientation="portrait" r:id="rId2"/>
    </customSheetView>
    <customSheetView guid="{B544136C-407E-43E6-9B24-EBD70BB50554}" showGridLines="0" topLeftCell="A16">
      <selection activeCell="B37" sqref="B37:D37"/>
      <pageMargins left="0.7" right="0.7" top="0.75" bottom="0.75" header="0.3" footer="0.3"/>
      <pageSetup paperSize="9" orientation="portrait" r:id="rId3"/>
    </customSheetView>
  </customSheetViews>
  <mergeCells count="4">
    <mergeCell ref="B2:D2"/>
    <mergeCell ref="B35:D35"/>
    <mergeCell ref="B36:C36"/>
    <mergeCell ref="B37:C37"/>
  </mergeCells>
  <hyperlinks>
    <hyperlink ref="C1" location="Índice!A1" display="[índice Ç]"/>
    <hyperlink ref="B37" r:id="rId4" display="http://www.observatorioemigracao.pt/np4/6415"/>
    <hyperlink ref="B37:C37" r:id="rId5" display="ttp://www.observatorioemigracao.pt/np4/8218"/>
  </hyperlinks>
  <pageMargins left="0.7" right="0.7" top="0.75" bottom="0.75" header="0.3" footer="0.3"/>
  <pageSetup paperSize="9"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zoomScaleNormal="100" workbookViewId="0">
      <selection activeCell="C1" sqref="C1"/>
    </sheetView>
  </sheetViews>
  <sheetFormatPr defaultRowHeight="15" x14ac:dyDescent="0.25"/>
  <cols>
    <col min="1" max="1" width="12.7109375" style="28" customWidth="1"/>
    <col min="2" max="2" width="8.7109375" style="28" customWidth="1"/>
    <col min="3" max="3" width="32.7109375" style="41" customWidth="1"/>
    <col min="4" max="4" width="16.7109375" style="28" customWidth="1"/>
    <col min="5" max="6" width="9.140625" style="28"/>
    <col min="7" max="7" width="29.85546875" style="28" customWidth="1"/>
    <col min="8" max="8" width="28" style="28" customWidth="1"/>
    <col min="9" max="16384" width="9.140625" style="28"/>
  </cols>
  <sheetData>
    <row r="1" spans="1:9" s="29" customFormat="1" ht="30" customHeight="1" x14ac:dyDescent="0.25">
      <c r="A1" s="39" t="s">
        <v>0</v>
      </c>
      <c r="B1" s="90"/>
      <c r="C1" s="211" t="s">
        <v>150</v>
      </c>
      <c r="D1" s="136"/>
    </row>
    <row r="2" spans="1:9" s="29" customFormat="1" ht="45" customHeight="1" thickBot="1" x14ac:dyDescent="0.3">
      <c r="B2" s="417" t="s">
        <v>168</v>
      </c>
      <c r="C2" s="418"/>
      <c r="D2" s="418"/>
    </row>
    <row r="3" spans="1:9" s="29" customFormat="1" ht="30" customHeight="1" x14ac:dyDescent="0.25">
      <c r="B3" s="70" t="s">
        <v>4</v>
      </c>
      <c r="C3" s="71" t="s">
        <v>20</v>
      </c>
      <c r="D3" s="79" t="s">
        <v>92</v>
      </c>
      <c r="F3" s="193"/>
      <c r="G3" s="194"/>
      <c r="H3" s="195"/>
      <c r="I3" s="196"/>
    </row>
    <row r="4" spans="1:9" ht="15" customHeight="1" x14ac:dyDescent="0.25">
      <c r="A4" s="48"/>
      <c r="B4" s="299">
        <v>1</v>
      </c>
      <c r="C4" s="300" t="s">
        <v>61</v>
      </c>
      <c r="D4" s="301">
        <v>78.103231608657779</v>
      </c>
      <c r="F4" s="183"/>
      <c r="G4" s="184"/>
      <c r="H4" s="185"/>
      <c r="I4" s="197"/>
    </row>
    <row r="5" spans="1:9" ht="15" customHeight="1" x14ac:dyDescent="0.25">
      <c r="A5" s="48"/>
      <c r="B5" s="302">
        <v>2</v>
      </c>
      <c r="C5" s="212" t="s">
        <v>65</v>
      </c>
      <c r="D5" s="303">
        <v>68.430542222561613</v>
      </c>
      <c r="F5" s="183"/>
      <c r="G5" s="186"/>
      <c r="H5" s="185"/>
      <c r="I5" s="197"/>
    </row>
    <row r="6" spans="1:9" ht="15" customHeight="1" x14ac:dyDescent="0.25">
      <c r="A6" s="48"/>
      <c r="B6" s="302">
        <v>3</v>
      </c>
      <c r="C6" s="212" t="s">
        <v>86</v>
      </c>
      <c r="D6" s="303">
        <v>50.07743108149046</v>
      </c>
      <c r="F6" s="183"/>
      <c r="G6" s="186"/>
      <c r="H6" s="185"/>
      <c r="I6" s="197"/>
    </row>
    <row r="7" spans="1:9" ht="15" customHeight="1" x14ac:dyDescent="0.25">
      <c r="A7" s="48"/>
      <c r="B7" s="302">
        <v>4</v>
      </c>
      <c r="C7" s="212" t="s">
        <v>84</v>
      </c>
      <c r="D7" s="303">
        <v>48.186490616506546</v>
      </c>
      <c r="F7" s="183"/>
      <c r="G7" s="186"/>
      <c r="H7" s="185"/>
      <c r="I7" s="197"/>
    </row>
    <row r="8" spans="1:9" ht="15" customHeight="1" x14ac:dyDescent="0.25">
      <c r="A8" s="48"/>
      <c r="B8" s="302">
        <v>5</v>
      </c>
      <c r="C8" s="212" t="s">
        <v>68</v>
      </c>
      <c r="D8" s="303">
        <v>41.897493055162641</v>
      </c>
      <c r="F8" s="183"/>
      <c r="G8" s="187"/>
      <c r="H8" s="185"/>
      <c r="I8" s="197"/>
    </row>
    <row r="9" spans="1:9" ht="15" customHeight="1" x14ac:dyDescent="0.25">
      <c r="A9" s="48"/>
      <c r="B9" s="302">
        <v>6</v>
      </c>
      <c r="C9" s="212" t="s">
        <v>69</v>
      </c>
      <c r="D9" s="303">
        <v>32.62122214630066</v>
      </c>
      <c r="F9" s="183"/>
      <c r="G9" s="186"/>
      <c r="H9" s="185"/>
      <c r="I9" s="197"/>
    </row>
    <row r="10" spans="1:9" ht="15" customHeight="1" x14ac:dyDescent="0.25">
      <c r="A10" s="48"/>
      <c r="B10" s="302">
        <v>7</v>
      </c>
      <c r="C10" s="212" t="s">
        <v>72</v>
      </c>
      <c r="D10" s="303">
        <v>31.594766203702598</v>
      </c>
      <c r="F10" s="183"/>
      <c r="G10" s="186"/>
      <c r="H10" s="185"/>
      <c r="I10" s="197"/>
    </row>
    <row r="11" spans="1:9" ht="15" customHeight="1" x14ac:dyDescent="0.25">
      <c r="A11" s="48"/>
      <c r="B11" s="304">
        <v>8</v>
      </c>
      <c r="C11" s="305" t="s">
        <v>3</v>
      </c>
      <c r="D11" s="306">
        <v>25.733530982760239</v>
      </c>
      <c r="F11" s="183"/>
      <c r="G11" s="186"/>
      <c r="H11" s="185"/>
      <c r="I11" s="197"/>
    </row>
    <row r="12" spans="1:9" ht="15" customHeight="1" x14ac:dyDescent="0.25">
      <c r="A12" s="48"/>
      <c r="B12" s="302">
        <v>9</v>
      </c>
      <c r="C12" s="212" t="s">
        <v>73</v>
      </c>
      <c r="D12" s="303">
        <v>25.064335414243399</v>
      </c>
      <c r="F12" s="183"/>
      <c r="G12" s="186"/>
      <c r="H12" s="185"/>
      <c r="I12" s="197"/>
    </row>
    <row r="13" spans="1:9" ht="15" customHeight="1" x14ac:dyDescent="0.25">
      <c r="A13" s="48"/>
      <c r="B13" s="302">
        <v>10</v>
      </c>
      <c r="C13" s="212" t="s">
        <v>75</v>
      </c>
      <c r="D13" s="303">
        <v>24.80399556647323</v>
      </c>
      <c r="F13" s="183"/>
      <c r="G13" s="187"/>
      <c r="H13" s="185"/>
      <c r="I13" s="197"/>
    </row>
    <row r="14" spans="1:9" ht="15" customHeight="1" x14ac:dyDescent="0.25">
      <c r="A14" s="48"/>
      <c r="B14" s="302">
        <v>11</v>
      </c>
      <c r="C14" s="212" t="s">
        <v>52</v>
      </c>
      <c r="D14" s="303">
        <v>23.969470528077352</v>
      </c>
      <c r="F14" s="183"/>
      <c r="G14" s="188"/>
      <c r="H14" s="185"/>
      <c r="I14" s="197"/>
    </row>
    <row r="15" spans="1:9" ht="15" customHeight="1" x14ac:dyDescent="0.25">
      <c r="A15" s="48"/>
      <c r="B15" s="302">
        <v>12</v>
      </c>
      <c r="C15" s="212" t="s">
        <v>70</v>
      </c>
      <c r="D15" s="303">
        <v>23.964908281378921</v>
      </c>
      <c r="F15" s="189"/>
      <c r="G15" s="190"/>
      <c r="H15" s="191"/>
      <c r="I15" s="197"/>
    </row>
    <row r="16" spans="1:9" ht="15" customHeight="1" x14ac:dyDescent="0.25">
      <c r="A16" s="48"/>
      <c r="B16" s="302">
        <v>13</v>
      </c>
      <c r="C16" s="212" t="s">
        <v>140</v>
      </c>
      <c r="D16" s="303">
        <v>23.577936692564975</v>
      </c>
      <c r="F16" s="183"/>
      <c r="G16" s="186"/>
      <c r="H16" s="185"/>
      <c r="I16" s="197"/>
    </row>
    <row r="17" spans="1:9" ht="15" customHeight="1" x14ac:dyDescent="0.25">
      <c r="A17" s="48"/>
      <c r="B17" s="302">
        <v>14</v>
      </c>
      <c r="C17" s="212" t="s">
        <v>48</v>
      </c>
      <c r="D17" s="303">
        <v>22.112517380066219</v>
      </c>
      <c r="F17" s="183"/>
      <c r="G17" s="186"/>
      <c r="H17" s="185"/>
      <c r="I17" s="197"/>
    </row>
    <row r="18" spans="1:9" ht="15" customHeight="1" x14ac:dyDescent="0.25">
      <c r="A18" s="48"/>
      <c r="B18" s="302">
        <v>15</v>
      </c>
      <c r="C18" s="212" t="s">
        <v>36</v>
      </c>
      <c r="D18" s="303">
        <v>22.026196983222714</v>
      </c>
      <c r="F18" s="183"/>
      <c r="G18" s="186"/>
      <c r="H18" s="185"/>
      <c r="I18" s="197"/>
    </row>
    <row r="19" spans="1:9" ht="15" customHeight="1" x14ac:dyDescent="0.25">
      <c r="A19" s="48"/>
      <c r="B19" s="302">
        <v>16</v>
      </c>
      <c r="C19" s="212" t="s">
        <v>133</v>
      </c>
      <c r="D19" s="303">
        <v>21.591799919219152</v>
      </c>
      <c r="F19" s="183"/>
      <c r="G19" s="186"/>
      <c r="H19" s="185"/>
      <c r="I19" s="197"/>
    </row>
    <row r="20" spans="1:9" ht="15" customHeight="1" x14ac:dyDescent="0.25">
      <c r="A20" s="48"/>
      <c r="B20" s="302">
        <v>17</v>
      </c>
      <c r="C20" s="212" t="s">
        <v>165</v>
      </c>
      <c r="D20" s="303">
        <v>21.488586169693495</v>
      </c>
      <c r="F20" s="183"/>
      <c r="G20" s="186"/>
      <c r="H20" s="185"/>
      <c r="I20" s="197"/>
    </row>
    <row r="21" spans="1:9" ht="15" customHeight="1" x14ac:dyDescent="0.25">
      <c r="A21" s="48"/>
      <c r="B21" s="302">
        <v>18</v>
      </c>
      <c r="C21" s="212" t="s">
        <v>71</v>
      </c>
      <c r="D21" s="303">
        <v>21.337656829961229</v>
      </c>
      <c r="F21" s="183"/>
      <c r="G21" s="186"/>
      <c r="H21" s="185"/>
      <c r="I21" s="197"/>
    </row>
    <row r="22" spans="1:9" ht="15" customHeight="1" x14ac:dyDescent="0.25">
      <c r="A22" s="48"/>
      <c r="B22" s="302">
        <v>19</v>
      </c>
      <c r="C22" s="212" t="s">
        <v>87</v>
      </c>
      <c r="D22" s="303">
        <v>18.788513213347457</v>
      </c>
      <c r="F22" s="183"/>
      <c r="G22" s="186"/>
      <c r="H22" s="185"/>
      <c r="I22" s="197"/>
    </row>
    <row r="23" spans="1:9" ht="15" customHeight="1" x14ac:dyDescent="0.25">
      <c r="A23" s="48"/>
      <c r="B23" s="302">
        <v>20</v>
      </c>
      <c r="C23" s="212" t="s">
        <v>30</v>
      </c>
      <c r="D23" s="303">
        <v>18.450171620244141</v>
      </c>
      <c r="F23" s="183"/>
      <c r="G23" s="186"/>
      <c r="H23" s="185"/>
      <c r="I23" s="197"/>
    </row>
    <row r="24" spans="1:9" ht="15" customHeight="1" x14ac:dyDescent="0.25">
      <c r="A24" s="48"/>
      <c r="B24" s="302">
        <v>21</v>
      </c>
      <c r="C24" s="212" t="s">
        <v>166</v>
      </c>
      <c r="D24" s="303">
        <v>18.29831523739259</v>
      </c>
      <c r="F24" s="183"/>
      <c r="G24" s="186"/>
      <c r="H24" s="185"/>
      <c r="I24" s="197"/>
    </row>
    <row r="25" spans="1:9" ht="15" customHeight="1" x14ac:dyDescent="0.25">
      <c r="A25" s="48"/>
      <c r="B25" s="302">
        <v>22</v>
      </c>
      <c r="C25" s="212" t="s">
        <v>37</v>
      </c>
      <c r="D25" s="303">
        <v>17.908599795590597</v>
      </c>
      <c r="F25" s="192"/>
      <c r="G25" s="9"/>
      <c r="H25" s="185"/>
      <c r="I25" s="197"/>
    </row>
    <row r="26" spans="1:9" ht="15" customHeight="1" x14ac:dyDescent="0.25">
      <c r="A26" s="48"/>
      <c r="B26" s="302">
        <v>23</v>
      </c>
      <c r="C26" s="212" t="s">
        <v>47</v>
      </c>
      <c r="D26" s="303">
        <v>17.423428327781981</v>
      </c>
      <c r="F26" s="183"/>
      <c r="G26" s="186"/>
      <c r="H26" s="185"/>
      <c r="I26" s="197"/>
    </row>
    <row r="27" spans="1:9" ht="15" customHeight="1" x14ac:dyDescent="0.25">
      <c r="A27" s="48"/>
      <c r="B27" s="302">
        <v>24</v>
      </c>
      <c r="C27" s="212" t="s">
        <v>45</v>
      </c>
      <c r="D27" s="303">
        <v>16.729090352371074</v>
      </c>
      <c r="F27" s="183"/>
      <c r="G27" s="186"/>
      <c r="H27" s="185"/>
      <c r="I27" s="197"/>
    </row>
    <row r="28" spans="1:9" ht="15" customHeight="1" x14ac:dyDescent="0.25">
      <c r="A28" s="48"/>
      <c r="B28" s="302">
        <v>25</v>
      </c>
      <c r="C28" s="212" t="s">
        <v>76</v>
      </c>
      <c r="D28" s="303">
        <v>16.251155378885873</v>
      </c>
      <c r="F28" s="183"/>
      <c r="G28" s="188"/>
      <c r="H28" s="185"/>
      <c r="I28" s="197"/>
    </row>
    <row r="29" spans="1:9" ht="15" customHeight="1" x14ac:dyDescent="0.25">
      <c r="A29" s="48"/>
      <c r="B29" s="302">
        <v>26</v>
      </c>
      <c r="C29" s="212" t="s">
        <v>167</v>
      </c>
      <c r="D29" s="303">
        <v>16.182382773274384</v>
      </c>
      <c r="F29" s="183"/>
      <c r="G29" s="328"/>
      <c r="H29" s="185"/>
      <c r="I29" s="197"/>
    </row>
    <row r="30" spans="1:9" ht="15" customHeight="1" x14ac:dyDescent="0.25">
      <c r="A30" s="48"/>
      <c r="B30" s="302">
        <v>27</v>
      </c>
      <c r="C30" s="212" t="s">
        <v>74</v>
      </c>
      <c r="D30" s="303">
        <v>16.072325937246504</v>
      </c>
      <c r="F30" s="183"/>
      <c r="G30" s="186"/>
      <c r="H30" s="185"/>
      <c r="I30" s="197"/>
    </row>
    <row r="31" spans="1:9" ht="15" customHeight="1" x14ac:dyDescent="0.25">
      <c r="A31" s="48"/>
      <c r="B31" s="302">
        <v>28</v>
      </c>
      <c r="C31" s="212" t="s">
        <v>41</v>
      </c>
      <c r="D31" s="303">
        <v>15.709826439597842</v>
      </c>
      <c r="F31" s="183"/>
      <c r="G31" s="186"/>
      <c r="H31" s="185"/>
      <c r="I31" s="197"/>
    </row>
    <row r="32" spans="1:9" ht="15" customHeight="1" x14ac:dyDescent="0.25">
      <c r="A32" s="48"/>
      <c r="B32" s="302">
        <v>29</v>
      </c>
      <c r="C32" s="212" t="s">
        <v>134</v>
      </c>
      <c r="D32" s="303">
        <v>15.665780931447014</v>
      </c>
      <c r="F32" s="183"/>
      <c r="G32" s="186"/>
      <c r="H32" s="185"/>
      <c r="I32" s="197"/>
    </row>
    <row r="33" spans="1:9" ht="15" customHeight="1" thickBot="1" x14ac:dyDescent="0.3">
      <c r="A33" s="48"/>
      <c r="B33" s="307">
        <v>30</v>
      </c>
      <c r="C33" s="219" t="s">
        <v>88</v>
      </c>
      <c r="D33" s="308">
        <v>14.931885488116572</v>
      </c>
      <c r="F33" s="183"/>
      <c r="G33" s="186"/>
      <c r="H33" s="185"/>
      <c r="I33" s="197"/>
    </row>
    <row r="34" spans="1:9" x14ac:dyDescent="0.25">
      <c r="C34" s="54"/>
    </row>
    <row r="35" spans="1:9" ht="30" customHeight="1" x14ac:dyDescent="0.25">
      <c r="A35" s="76" t="s">
        <v>11</v>
      </c>
      <c r="B35" s="420" t="s">
        <v>89</v>
      </c>
      <c r="C35" s="421"/>
      <c r="D35" s="421"/>
    </row>
    <row r="36" spans="1:9" s="53" customFormat="1" ht="45" customHeight="1" x14ac:dyDescent="0.25">
      <c r="A36" s="46" t="s">
        <v>12</v>
      </c>
      <c r="B36" s="419" t="s">
        <v>162</v>
      </c>
      <c r="C36" s="364"/>
      <c r="D36" s="364"/>
      <c r="E36" s="49"/>
      <c r="F36" s="49"/>
      <c r="G36" s="50"/>
      <c r="H36" s="50"/>
    </row>
    <row r="37" spans="1:9" s="200" customFormat="1" ht="15" customHeight="1" x14ac:dyDescent="0.25">
      <c r="A37" s="209" t="s">
        <v>10</v>
      </c>
      <c r="B37" s="358" t="s">
        <v>199</v>
      </c>
      <c r="C37" s="359"/>
    </row>
    <row r="38" spans="1:9" s="200" customFormat="1" ht="15" customHeight="1" x14ac:dyDescent="0.25">
      <c r="A38" s="203" t="s">
        <v>1</v>
      </c>
      <c r="B38" s="360" t="s">
        <v>194</v>
      </c>
      <c r="C38" s="360"/>
      <c r="D38" s="329"/>
      <c r="E38" s="329"/>
      <c r="F38" s="329"/>
      <c r="G38" s="329"/>
      <c r="H38" s="198"/>
    </row>
  </sheetData>
  <customSheetViews>
    <customSheetView guid="{DC35590C-2B94-4904-B7EE-424B7FEB2A9E}" showGridLines="0" topLeftCell="A19">
      <selection activeCell="B38" sqref="B38:D38"/>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B38" sqref="B38:D38"/>
      <pageMargins left="0.7" right="0.7" top="0.75" bottom="0.75" header="0.3" footer="0.3"/>
      <pageSetup paperSize="9" orientation="portrait" r:id="rId3"/>
    </customSheetView>
  </customSheetViews>
  <mergeCells count="5">
    <mergeCell ref="B2:D2"/>
    <mergeCell ref="B36:D36"/>
    <mergeCell ref="B35:D35"/>
    <mergeCell ref="B37:C37"/>
    <mergeCell ref="B38:C38"/>
  </mergeCells>
  <hyperlinks>
    <hyperlink ref="C1" location="Índice!A1" display="[índice Ç]"/>
    <hyperlink ref="B38" r:id="rId4" display="http://www.observatorioemigracao.pt/np4/6415"/>
    <hyperlink ref="B38:C38" r:id="rId5" display="ttp://www.observatorioemigracao.pt/np4/8218"/>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50"/>
  <sheetViews>
    <sheetView showGridLines="0" workbookViewId="0">
      <selection activeCell="C1" sqref="C1"/>
    </sheetView>
  </sheetViews>
  <sheetFormatPr defaultRowHeight="15" x14ac:dyDescent="0.25"/>
  <cols>
    <col min="1" max="1" width="12.7109375" style="28" customWidth="1"/>
    <col min="2" max="2" width="24.7109375" style="28" customWidth="1"/>
    <col min="3" max="3" width="24.7109375" style="41" customWidth="1"/>
    <col min="4" max="4" width="24.7109375" style="28" customWidth="1"/>
    <col min="5" max="5" width="9.140625" style="28"/>
    <col min="6" max="6" width="15.7109375" style="164" customWidth="1"/>
    <col min="7" max="7" width="18.140625" style="164" customWidth="1"/>
    <col min="8" max="16384" width="9.140625" style="28"/>
  </cols>
  <sheetData>
    <row r="1" spans="1:135" s="29" customFormat="1" ht="30" customHeight="1" x14ac:dyDescent="0.25">
      <c r="A1" s="39" t="s">
        <v>0</v>
      </c>
      <c r="B1" s="91"/>
      <c r="C1" s="211" t="s">
        <v>150</v>
      </c>
      <c r="D1" s="59"/>
      <c r="F1" s="161"/>
      <c r="G1" s="161"/>
    </row>
    <row r="2" spans="1:135" s="29" customFormat="1" ht="45" customHeight="1" thickBot="1" x14ac:dyDescent="0.3">
      <c r="B2" s="417" t="s">
        <v>169</v>
      </c>
      <c r="C2" s="418"/>
      <c r="D2" s="422"/>
      <c r="F2" s="161"/>
      <c r="G2" s="161"/>
    </row>
    <row r="3" spans="1:135" s="29" customFormat="1" ht="30" customHeight="1" x14ac:dyDescent="0.25">
      <c r="B3" s="72" t="s">
        <v>19</v>
      </c>
      <c r="C3" s="70" t="s">
        <v>21</v>
      </c>
      <c r="D3" s="64" t="s">
        <v>22</v>
      </c>
      <c r="F3" s="160"/>
      <c r="G3" s="160"/>
    </row>
    <row r="4" spans="1:135" s="52" customFormat="1" ht="15" customHeight="1" x14ac:dyDescent="0.25">
      <c r="A4" s="48"/>
      <c r="B4" s="309" t="s">
        <v>28</v>
      </c>
      <c r="C4" s="310">
        <v>4.8064475940210771</v>
      </c>
      <c r="D4" s="310">
        <v>15.723911208783788</v>
      </c>
      <c r="E4" s="28"/>
      <c r="F4" s="168"/>
      <c r="G4" s="16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row>
    <row r="5" spans="1:135" ht="15" customHeight="1" x14ac:dyDescent="0.25">
      <c r="A5" s="48"/>
      <c r="B5" s="311" t="s">
        <v>34</v>
      </c>
      <c r="C5" s="312">
        <v>6.4315291997790753</v>
      </c>
      <c r="D5" s="312">
        <v>19.875340336715315</v>
      </c>
      <c r="F5" s="168"/>
      <c r="G5" s="169"/>
    </row>
    <row r="6" spans="1:135" s="52" customFormat="1" ht="15" customHeight="1" x14ac:dyDescent="0.25">
      <c r="A6" s="48"/>
      <c r="B6" s="311" t="s">
        <v>35</v>
      </c>
      <c r="C6" s="312">
        <v>5.0413680935319629</v>
      </c>
      <c r="D6" s="312">
        <v>17.175341579682975</v>
      </c>
      <c r="E6" s="28"/>
      <c r="F6" s="168"/>
      <c r="G6" s="169"/>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row>
    <row r="7" spans="1:135" ht="15" customHeight="1" x14ac:dyDescent="0.25">
      <c r="A7" s="48"/>
      <c r="B7" s="311" t="s">
        <v>36</v>
      </c>
      <c r="C7" s="312">
        <v>22.026196983222714</v>
      </c>
      <c r="D7" s="312">
        <v>2.4073305039528612</v>
      </c>
      <c r="F7" s="168"/>
      <c r="G7" s="169"/>
    </row>
    <row r="8" spans="1:135" s="52" customFormat="1" ht="15" customHeight="1" x14ac:dyDescent="0.25">
      <c r="A8" s="48"/>
      <c r="B8" s="311" t="s">
        <v>37</v>
      </c>
      <c r="C8" s="312">
        <v>17.908599795590597</v>
      </c>
      <c r="D8" s="312">
        <v>16.012514861397911</v>
      </c>
      <c r="E8" s="28"/>
      <c r="F8" s="168"/>
      <c r="G8" s="169"/>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row>
    <row r="9" spans="1:135" s="52" customFormat="1" ht="15" customHeight="1" x14ac:dyDescent="0.25">
      <c r="A9" s="48"/>
      <c r="B9" s="311" t="s">
        <v>52</v>
      </c>
      <c r="C9" s="312">
        <v>23.969470528077352</v>
      </c>
      <c r="D9" s="312">
        <v>12.543459270794596</v>
      </c>
      <c r="E9" s="28"/>
      <c r="F9" s="168"/>
      <c r="G9" s="169"/>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row>
    <row r="10" spans="1:135" ht="15" customHeight="1" x14ac:dyDescent="0.25">
      <c r="A10" s="48"/>
      <c r="B10" s="311" t="s">
        <v>38</v>
      </c>
      <c r="C10" s="312">
        <v>4.4286467692653133</v>
      </c>
      <c r="D10" s="312">
        <v>12.524142930305501</v>
      </c>
      <c r="F10" s="168"/>
      <c r="G10" s="169"/>
    </row>
    <row r="11" spans="1:135" s="52" customFormat="1" ht="15" customHeight="1" x14ac:dyDescent="0.25">
      <c r="A11" s="48"/>
      <c r="B11" s="311" t="s">
        <v>39</v>
      </c>
      <c r="C11" s="312">
        <v>6.3346559738816826</v>
      </c>
      <c r="D11" s="312">
        <v>3.444814956460613</v>
      </c>
      <c r="E11" s="28"/>
      <c r="F11" s="168"/>
      <c r="G11" s="169"/>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row>
    <row r="12" spans="1:135" ht="15" customHeight="1" x14ac:dyDescent="0.25">
      <c r="A12" s="48"/>
      <c r="B12" s="311" t="s">
        <v>40</v>
      </c>
      <c r="C12" s="312">
        <v>7.1004120935951827</v>
      </c>
      <c r="D12" s="312">
        <v>12.17720698105601</v>
      </c>
      <c r="F12" s="168"/>
      <c r="G12" s="169"/>
    </row>
    <row r="13" spans="1:135" s="52" customFormat="1" ht="15" customHeight="1" x14ac:dyDescent="0.25">
      <c r="A13" s="48"/>
      <c r="B13" s="311" t="s">
        <v>25</v>
      </c>
      <c r="C13" s="312">
        <v>3.0916595530680167</v>
      </c>
      <c r="D13" s="312">
        <v>13.060813180609633</v>
      </c>
      <c r="E13" s="28"/>
      <c r="F13" s="168"/>
      <c r="G13" s="169"/>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row>
    <row r="14" spans="1:135" ht="15" customHeight="1" x14ac:dyDescent="0.25">
      <c r="A14" s="48"/>
      <c r="B14" s="311" t="s">
        <v>41</v>
      </c>
      <c r="C14" s="312">
        <v>15.709826439597842</v>
      </c>
      <c r="D14" s="312">
        <v>14.350868405489241</v>
      </c>
      <c r="F14" s="168"/>
      <c r="G14" s="169"/>
    </row>
    <row r="15" spans="1:135" s="52" customFormat="1" ht="15" customHeight="1" x14ac:dyDescent="0.25">
      <c r="A15" s="48"/>
      <c r="B15" s="311" t="s">
        <v>42</v>
      </c>
      <c r="C15" s="312">
        <v>5.24218767511256</v>
      </c>
      <c r="D15" s="312">
        <v>6.9252566268919384</v>
      </c>
      <c r="E15" s="28"/>
      <c r="F15" s="168"/>
      <c r="G15" s="169"/>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row>
    <row r="16" spans="1:135" ht="15" customHeight="1" x14ac:dyDescent="0.25">
      <c r="A16" s="48"/>
      <c r="B16" s="311" t="s">
        <v>26</v>
      </c>
      <c r="C16" s="312">
        <v>3.5260918025022305</v>
      </c>
      <c r="D16" s="312">
        <v>12.797343480384257</v>
      </c>
      <c r="F16" s="168"/>
      <c r="G16" s="169"/>
    </row>
    <row r="17" spans="1:135" s="52" customFormat="1" ht="15" customHeight="1" x14ac:dyDescent="0.25">
      <c r="A17" s="48"/>
      <c r="B17" s="311" t="s">
        <v>43</v>
      </c>
      <c r="C17" s="312">
        <v>9.9227714254751653</v>
      </c>
      <c r="D17" s="312">
        <v>11.566211913833591</v>
      </c>
      <c r="E17" s="28"/>
      <c r="F17" s="168"/>
      <c r="G17" s="169"/>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row>
    <row r="18" spans="1:135" ht="15" customHeight="1" x14ac:dyDescent="0.25">
      <c r="A18" s="48"/>
      <c r="B18" s="311" t="s">
        <v>53</v>
      </c>
      <c r="C18" s="312">
        <v>5.73636043008388</v>
      </c>
      <c r="D18" s="312">
        <v>13.351895902996585</v>
      </c>
      <c r="F18" s="168"/>
      <c r="G18" s="169"/>
    </row>
    <row r="19" spans="1:135" s="52" customFormat="1" ht="15" customHeight="1" x14ac:dyDescent="0.25">
      <c r="A19" s="48"/>
      <c r="B19" s="311" t="s">
        <v>44</v>
      </c>
      <c r="C19" s="312">
        <v>6.5270722963559242</v>
      </c>
      <c r="D19" s="312">
        <v>5.2871447778496323</v>
      </c>
      <c r="E19" s="28"/>
      <c r="F19" s="168"/>
      <c r="G19" s="169"/>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row>
    <row r="20" spans="1:135" ht="15" customHeight="1" x14ac:dyDescent="0.25">
      <c r="A20" s="48"/>
      <c r="B20" s="311" t="s">
        <v>45</v>
      </c>
      <c r="C20" s="312">
        <v>16.729090352371074</v>
      </c>
      <c r="D20" s="312">
        <v>17.072500842294769</v>
      </c>
      <c r="F20" s="168"/>
      <c r="G20" s="169"/>
    </row>
    <row r="21" spans="1:135" s="52" customFormat="1" ht="15" customHeight="1" x14ac:dyDescent="0.25">
      <c r="A21" s="48"/>
      <c r="B21" s="311" t="s">
        <v>46</v>
      </c>
      <c r="C21" s="312">
        <v>5.0830275602466219</v>
      </c>
      <c r="D21" s="312">
        <v>10.361212599654088</v>
      </c>
      <c r="E21" s="28"/>
      <c r="F21" s="168"/>
      <c r="G21" s="169"/>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row>
    <row r="22" spans="1:135" ht="15" customHeight="1" x14ac:dyDescent="0.25">
      <c r="A22" s="48"/>
      <c r="B22" s="311" t="s">
        <v>47</v>
      </c>
      <c r="C22" s="312">
        <v>17.423428327781981</v>
      </c>
      <c r="D22" s="312">
        <v>12.443522803020649</v>
      </c>
      <c r="E22" s="48"/>
      <c r="F22" s="168"/>
      <c r="G22" s="169"/>
    </row>
    <row r="23" spans="1:135" s="52" customFormat="1" ht="15" customHeight="1" x14ac:dyDescent="0.25">
      <c r="A23" s="48"/>
      <c r="B23" s="311" t="s">
        <v>48</v>
      </c>
      <c r="C23" s="312">
        <v>22.112517380066219</v>
      </c>
      <c r="D23" s="312">
        <v>4.2476030275106016</v>
      </c>
      <c r="E23" s="28"/>
      <c r="F23" s="168"/>
      <c r="G23" s="169"/>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row>
    <row r="24" spans="1:135" ht="15" customHeight="1" x14ac:dyDescent="0.25">
      <c r="A24" s="48"/>
      <c r="B24" s="311" t="s">
        <v>27</v>
      </c>
      <c r="C24" s="312">
        <v>12.257015667607016</v>
      </c>
      <c r="D24" s="312">
        <v>47.378473321867247</v>
      </c>
      <c r="F24" s="168"/>
      <c r="G24" s="169"/>
    </row>
    <row r="25" spans="1:135" s="52" customFormat="1" ht="15" customHeight="1" x14ac:dyDescent="0.25">
      <c r="A25" s="48"/>
      <c r="B25" s="311" t="s">
        <v>5</v>
      </c>
      <c r="C25" s="312">
        <v>25.237072293424649</v>
      </c>
      <c r="D25" s="312">
        <v>19.290281852615514</v>
      </c>
      <c r="E25" s="28"/>
      <c r="F25" s="168"/>
      <c r="G25" s="169"/>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row>
    <row r="26" spans="1:135" ht="15" customHeight="1" x14ac:dyDescent="0.25">
      <c r="A26" s="48"/>
      <c r="B26" s="311" t="s">
        <v>49</v>
      </c>
      <c r="C26" s="312">
        <v>11.737257787262633</v>
      </c>
      <c r="D26" s="312">
        <v>1.7313899303859757</v>
      </c>
      <c r="F26" s="168"/>
      <c r="G26" s="169"/>
    </row>
    <row r="27" spans="1:135" s="52" customFormat="1" ht="15" customHeight="1" x14ac:dyDescent="0.25">
      <c r="A27" s="48"/>
      <c r="B27" s="313" t="s">
        <v>3</v>
      </c>
      <c r="C27" s="314">
        <v>25.733530982760239</v>
      </c>
      <c r="D27" s="314">
        <v>8.6851726845988644</v>
      </c>
      <c r="E27" s="28"/>
      <c r="F27" s="168"/>
      <c r="G27" s="169"/>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row>
    <row r="28" spans="1:135" s="52" customFormat="1" ht="15" customHeight="1" x14ac:dyDescent="0.25">
      <c r="A28" s="48"/>
      <c r="B28" s="311" t="s">
        <v>50</v>
      </c>
      <c r="C28" s="312">
        <v>8.5262436163424251</v>
      </c>
      <c r="D28" s="312">
        <v>4.7964727792299691</v>
      </c>
      <c r="E28" s="28"/>
      <c r="F28" s="168"/>
      <c r="G28" s="169"/>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row>
    <row r="29" spans="1:135" ht="15" customHeight="1" x14ac:dyDescent="0.25">
      <c r="A29" s="48"/>
      <c r="B29" s="311" t="s">
        <v>30</v>
      </c>
      <c r="C29" s="312">
        <v>18.450171620244141</v>
      </c>
      <c r="D29" s="312">
        <v>2.3886526296470403</v>
      </c>
      <c r="F29" s="168"/>
      <c r="G29" s="169"/>
    </row>
    <row r="30" spans="1:135" s="52" customFormat="1" ht="15" customHeight="1" thickBot="1" x14ac:dyDescent="0.3">
      <c r="A30" s="48"/>
      <c r="B30" s="315" t="s">
        <v>51</v>
      </c>
      <c r="C30" s="316">
        <v>3.5254248569130362</v>
      </c>
      <c r="D30" s="316">
        <v>19.979416879334668</v>
      </c>
      <c r="E30" s="165"/>
      <c r="F30" s="168"/>
      <c r="G30" s="169"/>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row>
    <row r="31" spans="1:135" s="52" customFormat="1" ht="15" customHeight="1" x14ac:dyDescent="0.25">
      <c r="A31" s="28"/>
      <c r="B31" s="111"/>
      <c r="C31" s="98"/>
      <c r="D31" s="99"/>
      <c r="E31" s="28"/>
      <c r="F31" s="170"/>
      <c r="G31" s="170"/>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row>
    <row r="32" spans="1:135" s="119" customFormat="1" ht="30" customHeight="1" x14ac:dyDescent="0.25">
      <c r="A32" s="76" t="s">
        <v>11</v>
      </c>
      <c r="B32" s="423" t="s">
        <v>135</v>
      </c>
      <c r="C32" s="390"/>
      <c r="D32" s="390"/>
      <c r="F32" s="162"/>
      <c r="G32" s="162"/>
    </row>
    <row r="33" spans="1:8" ht="30" customHeight="1" x14ac:dyDescent="0.25">
      <c r="A33" s="46" t="s">
        <v>12</v>
      </c>
      <c r="B33" s="419" t="s">
        <v>162</v>
      </c>
      <c r="C33" s="364"/>
      <c r="D33" s="364"/>
      <c r="E33" s="49"/>
      <c r="F33" s="163"/>
      <c r="G33" s="163"/>
    </row>
    <row r="34" spans="1:8" s="200" customFormat="1" ht="15" customHeight="1" x14ac:dyDescent="0.25">
      <c r="A34" s="209" t="s">
        <v>10</v>
      </c>
      <c r="B34" s="358" t="s">
        <v>199</v>
      </c>
      <c r="C34" s="359"/>
    </row>
    <row r="35" spans="1:8" s="200" customFormat="1" ht="15" customHeight="1" x14ac:dyDescent="0.25">
      <c r="A35" s="203" t="s">
        <v>1</v>
      </c>
      <c r="B35" s="360" t="s">
        <v>194</v>
      </c>
      <c r="C35" s="360"/>
      <c r="D35" s="329"/>
      <c r="E35" s="329"/>
      <c r="F35" s="329"/>
      <c r="G35" s="329"/>
      <c r="H35" s="198"/>
    </row>
    <row r="36" spans="1:8" x14ac:dyDescent="0.25">
      <c r="B36"/>
      <c r="C36"/>
      <c r="D36"/>
      <c r="E36"/>
    </row>
    <row r="37" spans="1:8" x14ac:dyDescent="0.25">
      <c r="B37"/>
      <c r="C37"/>
      <c r="D37"/>
      <c r="E37"/>
    </row>
    <row r="38" spans="1:8" x14ac:dyDescent="0.25">
      <c r="B38"/>
      <c r="C38"/>
      <c r="D38"/>
      <c r="E38"/>
    </row>
    <row r="39" spans="1:8" x14ac:dyDescent="0.25">
      <c r="B39"/>
      <c r="C39"/>
      <c r="D39"/>
      <c r="E39"/>
    </row>
    <row r="40" spans="1:8" x14ac:dyDescent="0.25">
      <c r="B40"/>
      <c r="C40"/>
      <c r="D40"/>
      <c r="E40"/>
    </row>
    <row r="41" spans="1:8" x14ac:dyDescent="0.25">
      <c r="B41"/>
      <c r="C41"/>
      <c r="D41"/>
      <c r="E41"/>
    </row>
    <row r="42" spans="1:8" x14ac:dyDescent="0.25">
      <c r="B42"/>
      <c r="C42"/>
      <c r="D42"/>
      <c r="E42"/>
    </row>
    <row r="43" spans="1:8" x14ac:dyDescent="0.25">
      <c r="B43"/>
      <c r="C43"/>
      <c r="D43"/>
      <c r="E43"/>
    </row>
    <row r="44" spans="1:8" x14ac:dyDescent="0.25">
      <c r="B44"/>
      <c r="C44"/>
      <c r="D44"/>
      <c r="E44"/>
    </row>
    <row r="45" spans="1:8" x14ac:dyDescent="0.25">
      <c r="B45"/>
      <c r="C45"/>
      <c r="D45"/>
      <c r="E45"/>
    </row>
    <row r="46" spans="1:8" x14ac:dyDescent="0.25">
      <c r="B46"/>
      <c r="C46"/>
      <c r="D46"/>
      <c r="E46"/>
    </row>
    <row r="47" spans="1:8" x14ac:dyDescent="0.25">
      <c r="B47"/>
      <c r="C47"/>
      <c r="D47"/>
      <c r="E47"/>
    </row>
    <row r="48" spans="1:8" x14ac:dyDescent="0.25">
      <c r="B48"/>
      <c r="C48"/>
      <c r="D48"/>
      <c r="E48"/>
    </row>
    <row r="49" spans="2:5" x14ac:dyDescent="0.25">
      <c r="B49"/>
      <c r="C49"/>
      <c r="D49"/>
      <c r="E49"/>
    </row>
    <row r="50" spans="2:5" x14ac:dyDescent="0.25">
      <c r="B50"/>
      <c r="C50"/>
    </row>
  </sheetData>
  <sortState ref="G4:H30">
    <sortCondition descending="1" ref="H4:H30"/>
  </sortState>
  <customSheetViews>
    <customSheetView guid="{DC35590C-2B94-4904-B7EE-424B7FEB2A9E}" showGridLines="0" topLeftCell="A19">
      <selection activeCell="D1" sqref="D1"/>
      <pageMargins left="0.7" right="0.7" top="0.75" bottom="0.75" header="0.3" footer="0.3"/>
      <pageSetup paperSize="9" orientation="portrait" r:id="rId1"/>
    </customSheetView>
    <customSheetView guid="{0736B1FA-9E06-4CE7-B68A-C3C39CCEF01C}" showGridLines="0">
      <selection activeCell="D1" sqref="D1"/>
      <pageMargins left="0.7" right="0.7" top="0.75" bottom="0.75" header="0.3" footer="0.3"/>
      <pageSetup paperSize="9" orientation="portrait" r:id="rId2"/>
    </customSheetView>
    <customSheetView guid="{B544136C-407E-43E6-9B24-EBD70BB50554}" showGridLines="0" topLeftCell="A19">
      <selection activeCell="D1" sqref="D1"/>
      <pageMargins left="0.7" right="0.7" top="0.75" bottom="0.75" header="0.3" footer="0.3"/>
      <pageSetup paperSize="9" orientation="portrait" r:id="rId3"/>
    </customSheetView>
  </customSheetViews>
  <mergeCells count="5">
    <mergeCell ref="B2:D2"/>
    <mergeCell ref="B33:D33"/>
    <mergeCell ref="B32:D32"/>
    <mergeCell ref="B34:C34"/>
    <mergeCell ref="B35:C35"/>
  </mergeCells>
  <hyperlinks>
    <hyperlink ref="C1" location="Índice!A1" display="[índice Ç]"/>
    <hyperlink ref="B35" r:id="rId4" display="http://www.observatorioemigracao.pt/np4/6415"/>
    <hyperlink ref="B35:C35" r:id="rId5" display="ttp://www.observatorioemigracao.pt/np4/8218"/>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Índice</vt:lpstr>
      <vt:lpstr>Quadro 1.1</vt:lpstr>
      <vt:lpstr>Quadro 1.2</vt:lpstr>
      <vt:lpstr>Quadro 1.3</vt:lpstr>
      <vt:lpstr>Quadro 1.4</vt:lpstr>
      <vt:lpstr>Quadro 1.5</vt:lpstr>
      <vt:lpstr>Quadro 1.6</vt:lpstr>
      <vt:lpstr>Quadro 1.7</vt:lpstr>
      <vt:lpstr>Quadro 1.8</vt:lpstr>
      <vt:lpstr>Gráfico 1.1</vt:lpstr>
      <vt:lpstr>Gráfico 1.2</vt:lpstr>
      <vt:lpstr>Gráfico 1.3</vt:lpstr>
      <vt:lpstr>Gráfico 1.4</vt:lpstr>
      <vt:lpstr>Gráfico 1.5</vt:lpstr>
      <vt:lpstr>Gráfico 1.6</vt:lpstr>
      <vt:lpstr>Gráfico 1.7</vt:lpstr>
      <vt:lpstr>Índice!Print_Titles</vt:lpstr>
      <vt:lpstr>'Quadro 1.1'!Print_Titles</vt:lpstr>
      <vt:lpstr>'Quadro 1.2'!Print_Titles</vt:lpstr>
      <vt:lpstr>'Quadro 1.3'!Print_Titles</vt:lpstr>
      <vt:lpstr>Quadro_1.1_Indicadores_sociais_de_contexto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2022-03-24T12:53:01Z</dcterms:modified>
</cp:coreProperties>
</file>