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esm\Desktop\OEm\Teletrabalho 2020\Relatório 2020\"/>
    </mc:Choice>
  </mc:AlternateContent>
  <xr:revisionPtr revIDLastSave="0" documentId="13_ncr:1_{93E4B837-D07E-44E7-90A4-2F4400BF20AC}" xr6:coauthVersionLast="45" xr6:coauthVersionMax="45" xr10:uidLastSave="{00000000-0000-0000-0000-000000000000}"/>
  <bookViews>
    <workbookView xWindow="-120" yWindow="-120" windowWidth="29040" windowHeight="15840" tabRatio="873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10" l="1"/>
  <c r="V5" i="10"/>
  <c r="V19" i="10"/>
  <c r="V18" i="10"/>
  <c r="V17" i="10"/>
  <c r="V15" i="10"/>
  <c r="V14" i="10"/>
  <c r="V13" i="10"/>
  <c r="V12" i="10"/>
  <c r="V11" i="10"/>
  <c r="V10" i="10"/>
  <c r="V9" i="10"/>
  <c r="V8" i="10"/>
  <c r="V7" i="10"/>
  <c r="V6" i="10"/>
  <c r="U9" i="10"/>
  <c r="U10" i="10"/>
  <c r="U11" i="10"/>
  <c r="U12" i="10"/>
  <c r="U13" i="10"/>
  <c r="U14" i="10"/>
  <c r="U15" i="10"/>
  <c r="U16" i="10"/>
  <c r="U17" i="10"/>
  <c r="U18" i="10"/>
  <c r="U19" i="10"/>
  <c r="U5" i="10"/>
  <c r="G28" i="8"/>
  <c r="F28" i="8"/>
  <c r="E28" i="8"/>
  <c r="G27" i="8"/>
  <c r="F27" i="8"/>
  <c r="E27" i="8"/>
  <c r="E39" i="2" l="1"/>
  <c r="E38" i="2"/>
  <c r="E37" i="2"/>
  <c r="G26" i="8" l="1"/>
  <c r="F26" i="8"/>
  <c r="E26" i="8"/>
  <c r="E4" i="2" l="1"/>
  <c r="E40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F25" i="8"/>
  <c r="E25" i="8"/>
  <c r="E5" i="8" l="1"/>
  <c r="U8" i="10" l="1"/>
  <c r="U7" i="10"/>
  <c r="U6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<sst xmlns="http://schemas.openxmlformats.org/spreadsheetml/2006/main" count="336" uniqueCount="136">
  <si>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</si>
  <si>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</si>
  <si>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</si>
  <si>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</si>
  <si>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</si>
  <si>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</si>
  <si>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</si>
  <si>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</si>
  <si>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</si>
  <si>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</si>
  <si>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</si>
  <si>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</si>
  <si>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</si>
  <si>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</si>
  <si>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</si>
  <si>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</si>
  <si>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</si>
  <si>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</si>
  <si>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</si>
  <si>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</si>
  <si>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</si>
  <si>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</si>
  <si>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</si>
  <si>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</si>
  <si>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</si>
  <si>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</si>
  <si>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</si>
  <si>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</si>
  <si>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</si>
  <si>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</si>
  <si>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</si>
  <si>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</si>
  <si>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</si>
  <si>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</si>
  <si>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</si>
  <si>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</si>
  <si>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</si>
  <si>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</si>
  <si>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</si>
  <si>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</si>
  <si>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</si>
  <si>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</si>
  <si>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</si>
  <si>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</si>
  <si>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</si>
  <si>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</si>
  <si>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</si>
  <si>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</si>
  <si>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</si>
  <si>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</si>
  <si>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</si>
  <si>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</si>
  <si>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</si>
  <si>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</si>
  <si>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</si>
  <si>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</si>
  <si>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</si>
  <si>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</si>
  <si>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</si>
  <si>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</si>
  <si>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</si>
  <si>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</si>
  <si>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</si>
  <si>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</si>
  <si>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</si>
  <si>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</si>
  <si>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</si>
  <si>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</si>
  <si>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</si>
  <si>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</si>
  <si>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</si>
  <si>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</si>
  <si>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</si>
  <si>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</si>
  <si>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</si>
  <si>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</si>
  <si>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</si>
  <si>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</si>
  <si>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</si>
  <si>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</si>
  <si>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</si>
  <si>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</si>
  <si>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</si>
  <si>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</si>
  <si>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</si>
  <si>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</si>
  <si>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</si>
  <si>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</si>
  <si>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</si>
  <si>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</si>
  <si>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</si>
  <si>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</si>
  <si>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</si>
  <si>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</si>
  <si>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</si>
  <si>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</si>
  <si>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</si>
  <si>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</si>
  <si>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</si>
  <si>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</si>
  <si>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</si>
  <si>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</si>
  <si>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</si>
  <si>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</si>
  <si>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</si>
  <si>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</si>
  <si>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</si>
  <si>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</si>
  <si>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</si>
  <si>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</si>
  <si>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2018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</si>
  <si>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2018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</si>
  <si>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2018</t>
    </r>
  </si>
  <si>
    <t>Filipinas</t>
  </si>
  <si>
    <t>Egipto</t>
  </si>
  <si>
    <t>Paquistão</t>
  </si>
  <si>
    <t>Vietname</t>
  </si>
  <si>
    <t>Indonésia</t>
  </si>
  <si>
    <t>Tailândia</t>
  </si>
  <si>
    <t>Líbano</t>
  </si>
  <si>
    <t>República Dominicana</t>
  </si>
  <si>
    <t>Coreia do Sul</t>
  </si>
  <si>
    <t>Jordânia</t>
  </si>
  <si>
    <t>Relatório Estatístico 2020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</si>
  <si>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2019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</si>
  <si>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2019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</si>
  <si>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1996-2019</t>
    </r>
  </si>
  <si>
    <t>2002-2019</t>
  </si>
  <si>
    <t>2018-2019</t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</si>
  <si>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2000-2019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</si>
  <si>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2019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</si>
  <si>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1996-2019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</si>
  <si>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2002-2019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</si>
  <si>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2018-2019</t>
    </r>
  </si>
  <si>
    <t>ttp://www.observatorioemigracao.pt/np4/7785</t>
  </si>
  <si>
    <t>17 de novembro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</si>
</sst>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43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3"/>
    </xf>
    <xf numFmtId="165" fontId="16" fillId="3" borderId="0" xfId="0" applyNumberFormat="1" applyFont="1" applyFill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left" vertical="center" indent="2"/>
    </xf>
    <xf numFmtId="3" fontId="16" fillId="0" borderId="0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left" vertical="center" indent="2"/>
    </xf>
    <xf numFmtId="3" fontId="16" fillId="2" borderId="0" xfId="0" applyNumberFormat="1" applyFont="1" applyFill="1" applyBorder="1" applyAlignment="1">
      <alignment horizontal="right" vertical="center" indent="3"/>
    </xf>
    <xf numFmtId="165" fontId="16" fillId="2" borderId="0" xfId="0" applyNumberFormat="1" applyFont="1" applyFill="1" applyBorder="1" applyAlignment="1">
      <alignment horizontal="right" vertical="center" indent="4"/>
    </xf>
    <xf numFmtId="3" fontId="16" fillId="0" borderId="1" xfId="0" applyNumberFormat="1" applyFont="1" applyBorder="1" applyAlignment="1">
      <alignment horizontal="left" vertical="center" indent="2"/>
    </xf>
    <xf numFmtId="3" fontId="16" fillId="0" borderId="1" xfId="0" applyNumberFormat="1" applyFont="1" applyBorder="1" applyAlignment="1">
      <alignment horizontal="right" vertical="center" indent="3"/>
    </xf>
    <xf numFmtId="165" fontId="16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6" fillId="3" borderId="0" xfId="0" applyNumberFormat="1" applyFont="1" applyFill="1" applyBorder="1" applyAlignment="1" applyProtection="1">
      <alignment horizontal="right" vertical="center" indent="1"/>
      <protection locked="0"/>
    </xf>
    <xf numFmtId="3" fontId="16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6" fillId="3" borderId="13" xfId="0" applyNumberFormat="1" applyFont="1" applyFill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3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3" xfId="0" applyNumberFormat="1" applyFont="1" applyFill="1" applyBorder="1" applyAlignment="1">
      <alignment horizontal="right" vertical="center" indent="4"/>
    </xf>
    <xf numFmtId="1" fontId="13" fillId="3" borderId="13" xfId="0" applyNumberFormat="1" applyFont="1" applyFill="1" applyBorder="1" applyAlignment="1">
      <alignment horizontal="right" vertical="center" indent="6"/>
    </xf>
    <xf numFmtId="1" fontId="13" fillId="2" borderId="13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6" fillId="3" borderId="0" xfId="0" applyNumberFormat="1" applyFont="1" applyFill="1" applyBorder="1" applyAlignment="1">
      <alignment horizontal="right" vertical="center" indent="9"/>
    </xf>
    <xf numFmtId="3" fontId="16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1" fontId="15" fillId="3" borderId="13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top" indent="1"/>
    </xf>
    <xf numFmtId="3" fontId="5" fillId="2" borderId="17" xfId="0" applyNumberFormat="1" applyFont="1" applyFill="1" applyBorder="1" applyAlignment="1" applyProtection="1">
      <alignment horizontal="right" vertical="center" indent="2"/>
      <protection locked="0"/>
    </xf>
    <xf numFmtId="3" fontId="16" fillId="3" borderId="5" xfId="0" applyNumberFormat="1" applyFont="1" applyFill="1" applyBorder="1" applyAlignment="1" applyProtection="1">
      <alignment horizontal="right" vertical="center" indent="2"/>
      <protection locked="0"/>
    </xf>
    <xf numFmtId="3" fontId="16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6" fillId="3" borderId="5" xfId="0" applyNumberFormat="1" applyFont="1" applyFill="1" applyBorder="1" applyAlignment="1" applyProtection="1">
      <alignment horizontal="left" vertical="center" indent="1"/>
      <protection locked="0"/>
    </xf>
    <xf numFmtId="3" fontId="16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right" vertical="center" indent="6"/>
    </xf>
    <xf numFmtId="164" fontId="16" fillId="0" borderId="13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 indent="9"/>
    </xf>
    <xf numFmtId="3" fontId="16" fillId="0" borderId="0" xfId="0" applyNumberFormat="1" applyFont="1" applyFill="1" applyBorder="1" applyAlignment="1">
      <alignment horizontal="left" vertical="center" indent="1"/>
    </xf>
    <xf numFmtId="3" fontId="5" fillId="2" borderId="9" xfId="0" applyNumberFormat="1" applyFont="1" applyFill="1" applyBorder="1" applyAlignment="1" applyProtection="1">
      <alignment horizontal="right" vertical="top" indent="2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Fill="1" applyBorder="1" applyAlignment="1">
      <alignment horizontal="right" vertical="center" indent="8"/>
    </xf>
    <xf numFmtId="3" fontId="5" fillId="0" borderId="0" xfId="0" applyNumberFormat="1" applyFont="1" applyBorder="1" applyAlignment="1">
      <alignment horizontal="left" vertical="top" inden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0" fontId="2" fillId="3" borderId="0" xfId="0" applyFont="1" applyFill="1" applyBorder="1" applyAlignment="1">
      <alignment horizontal="left" vertical="center" indent="2"/>
    </xf>
    <xf numFmtId="3" fontId="2" fillId="3" borderId="0" xfId="0" applyNumberFormat="1" applyFont="1" applyFill="1" applyBorder="1" applyAlignment="1">
      <alignment horizontal="right" vertical="center" indent="5"/>
    </xf>
    <xf numFmtId="165" fontId="2" fillId="3" borderId="0" xfId="0" applyNumberFormat="1" applyFont="1" applyFill="1" applyBorder="1" applyAlignment="1">
      <alignment horizontal="right" vertical="center" indent="8"/>
    </xf>
    <xf numFmtId="0" fontId="16" fillId="0" borderId="0" xfId="0" applyFont="1" applyFill="1" applyBorder="1" applyAlignment="1">
      <alignment horizontal="left" vertical="center" indent="2"/>
    </xf>
    <xf numFmtId="3" fontId="16" fillId="0" borderId="0" xfId="0" applyNumberFormat="1" applyFont="1" applyFill="1" applyBorder="1" applyAlignment="1">
      <alignment horizontal="right" vertical="center" indent="5"/>
    </xf>
    <xf numFmtId="165" fontId="16" fillId="0" borderId="0" xfId="0" applyNumberFormat="1" applyFont="1" applyFill="1" applyBorder="1" applyAlignment="1">
      <alignment horizontal="right" vertical="center" indent="8"/>
    </xf>
    <xf numFmtId="0" fontId="2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right" vertical="center" indent="5"/>
    </xf>
    <xf numFmtId="165" fontId="2" fillId="0" borderId="0" xfId="0" applyNumberFormat="1" applyFont="1" applyFill="1" applyBorder="1" applyAlignment="1">
      <alignment horizontal="right" vertical="center" indent="8"/>
    </xf>
    <xf numFmtId="3" fontId="0" fillId="0" borderId="0" xfId="0" applyNumberFormat="1"/>
    <xf numFmtId="0" fontId="8" fillId="3" borderId="1" xfId="0" applyFont="1" applyFill="1" applyBorder="1" applyAlignment="1">
      <alignment horizontal="left" vertical="center" indent="2"/>
    </xf>
    <xf numFmtId="3" fontId="8" fillId="3" borderId="1" xfId="0" applyNumberFormat="1" applyFont="1" applyFill="1" applyBorder="1" applyAlignment="1">
      <alignment horizontal="right" vertical="center" indent="5"/>
    </xf>
    <xf numFmtId="165" fontId="8" fillId="3" borderId="1" xfId="0" applyNumberFormat="1" applyFont="1" applyFill="1" applyBorder="1" applyAlignment="1">
      <alignment horizontal="right" vertical="center" indent="8"/>
    </xf>
    <xf numFmtId="0" fontId="16" fillId="3" borderId="0" xfId="0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5"/>
    </xf>
    <xf numFmtId="165" fontId="16" fillId="3" borderId="0" xfId="0" applyNumberFormat="1" applyFont="1" applyFill="1" applyBorder="1" applyAlignment="1">
      <alignment horizontal="right" vertical="center" indent="8"/>
    </xf>
    <xf numFmtId="0" fontId="1" fillId="3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2"/>
    </xf>
    <xf numFmtId="0" fontId="21" fillId="0" borderId="0" xfId="0" applyFont="1" applyFill="1"/>
    <xf numFmtId="0" fontId="3" fillId="0" borderId="1" xfId="0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right" vertical="center" indent="4"/>
    </xf>
    <xf numFmtId="3" fontId="13" fillId="0" borderId="1" xfId="0" applyNumberFormat="1" applyFont="1" applyFill="1" applyBorder="1" applyAlignment="1">
      <alignment horizontal="right" vertical="center" indent="4"/>
    </xf>
    <xf numFmtId="1" fontId="13" fillId="0" borderId="14" xfId="0" applyNumberFormat="1" applyFont="1" applyFill="1" applyBorder="1" applyAlignment="1">
      <alignment horizontal="right" vertical="center" indent="6"/>
    </xf>
    <xf numFmtId="1" fontId="13" fillId="0" borderId="1" xfId="0" applyNumberFormat="1" applyFont="1" applyFill="1" applyBorder="1" applyAlignment="1">
      <alignment horizontal="center" vertical="center"/>
    </xf>
    <xf numFmtId="164" fontId="16" fillId="0" borderId="14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 applyProtection="1">
      <alignment horizontal="right" vertical="top" indent="2"/>
    </xf>
    <xf numFmtId="0" fontId="16" fillId="0" borderId="0" xfId="2" applyFill="1" applyAlignment="1">
      <alignment horizontal="left" vertical="center" wrapText="1"/>
    </xf>
    <xf numFmtId="3" fontId="26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21" fillId="0" borderId="0" xfId="0" applyFont="1"/>
    <xf numFmtId="0" fontId="2" fillId="0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9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3" fontId="16" fillId="0" borderId="0" xfId="0" applyNumberFormat="1" applyFont="1" applyFill="1" applyAlignment="1">
      <alignment horizontal="right" vertical="center" indent="1"/>
    </xf>
    <xf numFmtId="3" fontId="16" fillId="0" borderId="0" xfId="0" quotePrefix="1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Alemanha</c:v>
                </c:pt>
                <c:pt idx="4">
                  <c:v>Angola</c:v>
                </c:pt>
                <c:pt idx="5">
                  <c:v>EUA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África do Sul</c:v>
                </c:pt>
                <c:pt idx="10">
                  <c:v>Holanda</c:v>
                </c:pt>
                <c:pt idx="11">
                  <c:v>Canadá</c:v>
                </c:pt>
                <c:pt idx="12">
                  <c:v>Brasil</c:v>
                </c:pt>
                <c:pt idx="13">
                  <c:v>Áustria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1093540</c:v>
                </c:pt>
                <c:pt idx="1">
                  <c:v>988660</c:v>
                </c:pt>
                <c:pt idx="2">
                  <c:v>359620</c:v>
                </c:pt>
                <c:pt idx="3">
                  <c:v>274470</c:v>
                </c:pt>
                <c:pt idx="4">
                  <c:v>248360</c:v>
                </c:pt>
                <c:pt idx="5">
                  <c:v>214200</c:v>
                </c:pt>
                <c:pt idx="6">
                  <c:v>114280</c:v>
                </c:pt>
                <c:pt idx="7">
                  <c:v>82470</c:v>
                </c:pt>
                <c:pt idx="8">
                  <c:v>56280</c:v>
                </c:pt>
                <c:pt idx="9">
                  <c:v>49600</c:v>
                </c:pt>
                <c:pt idx="10">
                  <c:v>41440</c:v>
                </c:pt>
                <c:pt idx="11">
                  <c:v>21610</c:v>
                </c:pt>
                <c:pt idx="12">
                  <c:v>15890</c:v>
                </c:pt>
                <c:pt idx="13">
                  <c:v>9550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625344"/>
        <c:axId val="149404992"/>
      </c:barChart>
      <c:catAx>
        <c:axId val="149625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49404992"/>
        <c:crosses val="autoZero"/>
        <c:auto val="1"/>
        <c:lblAlgn val="ctr"/>
        <c:lblOffset val="100"/>
        <c:noMultiLvlLbl val="0"/>
      </c:catAx>
      <c:valAx>
        <c:axId val="149404992"/>
        <c:scaling>
          <c:orientation val="minMax"/>
          <c:max val="110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96253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'Quadro 4.3'!$C$5:$C$28</c:f>
              <c:numCache>
                <c:formatCode>#,##0</c:formatCode>
                <c:ptCount val="24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3645230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0496"/>
        <c:axId val="38457280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4.3'!$G$5:$G$28</c:f>
              <c:numCache>
                <c:formatCode>0.0</c:formatCode>
                <c:ptCount val="24"/>
                <c:pt idx="0">
                  <c:v>2.901371318688204</c:v>
                </c:pt>
                <c:pt idx="1">
                  <c:v>2.8657505020963354</c:v>
                </c:pt>
                <c:pt idx="2">
                  <c:v>2.7087547525835785</c:v>
                </c:pt>
                <c:pt idx="3">
                  <c:v>2.6100282095047453</c:v>
                </c:pt>
                <c:pt idx="4">
                  <c:v>2.6929369199859101</c:v>
                </c:pt>
                <c:pt idx="5">
                  <c:v>2.7522148792492431</c:v>
                </c:pt>
                <c:pt idx="6">
                  <c:v>1.9767069329943499</c:v>
                </c:pt>
                <c:pt idx="7">
                  <c:v>1.6661981857774626</c:v>
                </c:pt>
                <c:pt idx="8">
                  <c:v>1.6040629605877998</c:v>
                </c:pt>
                <c:pt idx="9">
                  <c:v>1.4362732028840075</c:v>
                </c:pt>
                <c:pt idx="10">
                  <c:v>1.4557098356314635</c:v>
                </c:pt>
                <c:pt idx="11">
                  <c:v>1.4750227002951692</c:v>
                </c:pt>
                <c:pt idx="12">
                  <c:v>1.387292808144615</c:v>
                </c:pt>
                <c:pt idx="13">
                  <c:v>1.30083020669266</c:v>
                </c:pt>
                <c:pt idx="14">
                  <c:v>1.3506427696079417</c:v>
                </c:pt>
                <c:pt idx="15">
                  <c:v>1.3802060466152895</c:v>
                </c:pt>
                <c:pt idx="16">
                  <c:v>1.6337090847590885</c:v>
                </c:pt>
                <c:pt idx="17">
                  <c:v>1.7688661296425121</c:v>
                </c:pt>
                <c:pt idx="18">
                  <c:v>1.7686476274002154</c:v>
                </c:pt>
                <c:pt idx="19">
                  <c:v>1.8449511535212622</c:v>
                </c:pt>
                <c:pt idx="20">
                  <c:v>1.792698476165006</c:v>
                </c:pt>
                <c:pt idx="21">
                  <c:v>1.8141365728044812</c:v>
                </c:pt>
                <c:pt idx="22">
                  <c:v>1.7640362282110498</c:v>
                </c:pt>
                <c:pt idx="23">
                  <c:v>1.7168516019136377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67648"/>
        <c:axId val="38457856"/>
      </c:lineChart>
      <c:catAx>
        <c:axId val="1540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3845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5728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4090496"/>
        <c:crosses val="autoZero"/>
        <c:crossBetween val="between"/>
      </c:valAx>
      <c:catAx>
        <c:axId val="14946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457856"/>
        <c:crosses val="autoZero"/>
        <c:auto val="0"/>
        <c:lblAlgn val="ctr"/>
        <c:lblOffset val="100"/>
        <c:noMultiLvlLbl val="0"/>
      </c:catAx>
      <c:valAx>
        <c:axId val="38457856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49467648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C10-42D3-BC83-882445E5A52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65C9-44E3-BA34-0BDD89DF286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África do Sul</c:v>
                </c:pt>
                <c:pt idx="2">
                  <c:v>Bélgica</c:v>
                </c:pt>
                <c:pt idx="3">
                  <c:v>Reino Unido</c:v>
                </c:pt>
                <c:pt idx="4">
                  <c:v>Suíça</c:v>
                </c:pt>
                <c:pt idx="5">
                  <c:v>Espanha</c:v>
                </c:pt>
                <c:pt idx="6">
                  <c:v>Alemanha</c:v>
                </c:pt>
                <c:pt idx="7">
                  <c:v>França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750</c:v>
                </c:pt>
                <c:pt idx="1">
                  <c:v>472.74826789838335</c:v>
                </c:pt>
                <c:pt idx="2">
                  <c:v>105.47645125958377</c:v>
                </c:pt>
                <c:pt idx="3">
                  <c:v>66.776422575708381</c:v>
                </c:pt>
                <c:pt idx="4">
                  <c:v>57.102223069711272</c:v>
                </c:pt>
                <c:pt idx="5">
                  <c:v>46.606799230275811</c:v>
                </c:pt>
                <c:pt idx="6" formatCode="0">
                  <c:v>33.360866818910637</c:v>
                </c:pt>
                <c:pt idx="7">
                  <c:v>17.021231058984682</c:v>
                </c:pt>
                <c:pt idx="8">
                  <c:v>-21.051120045950597</c:v>
                </c:pt>
                <c:pt idx="9">
                  <c:v>-42.488924687877571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68032"/>
        <c:axId val="38458432"/>
      </c:barChart>
      <c:catAx>
        <c:axId val="156268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38458432"/>
        <c:crosses val="autoZero"/>
        <c:auto val="1"/>
        <c:lblAlgn val="ctr"/>
        <c:lblOffset val="100"/>
        <c:noMultiLvlLbl val="0"/>
      </c:catAx>
      <c:valAx>
        <c:axId val="38458432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26803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C18-4E90-B506-BC8655A2074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África do Sul</c:v>
                </c:pt>
                <c:pt idx="1">
                  <c:v>Alemanha</c:v>
                </c:pt>
                <c:pt idx="2">
                  <c:v>Angola</c:v>
                </c:pt>
                <c:pt idx="3">
                  <c:v>Suíça</c:v>
                </c:pt>
                <c:pt idx="4">
                  <c:v>Reino Unido</c:v>
                </c:pt>
                <c:pt idx="5">
                  <c:v>França</c:v>
                </c:pt>
                <c:pt idx="6">
                  <c:v>Bélgica</c:v>
                </c:pt>
                <c:pt idx="7">
                  <c:v>Espanha</c:v>
                </c:pt>
                <c:pt idx="8">
                  <c:v>EUA</c:v>
                </c:pt>
                <c:pt idx="9">
                  <c:v>Luxemburgo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18.095238095238102</c:v>
                </c:pt>
                <c:pt idx="1">
                  <c:v>13.174171202375049</c:v>
                </c:pt>
                <c:pt idx="2">
                  <c:v>11.367203264427587</c:v>
                </c:pt>
                <c:pt idx="3">
                  <c:v>9.9170613479198551</c:v>
                </c:pt>
                <c:pt idx="4">
                  <c:v>4.5710962489095692</c:v>
                </c:pt>
                <c:pt idx="5">
                  <c:v>-3.5074870509754703</c:v>
                </c:pt>
                <c:pt idx="6">
                  <c:v>-3.9262546944349594</c:v>
                </c:pt>
                <c:pt idx="7">
                  <c:v>-5.9578670177748592</c:v>
                </c:pt>
                <c:pt idx="8">
                  <c:v>-15.785335168075491</c:v>
                </c:pt>
                <c:pt idx="9">
                  <c:v>-26.30685372174068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1008"/>
        <c:axId val="38456704"/>
      </c:barChart>
      <c:catAx>
        <c:axId val="154091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38456704"/>
        <c:crosses val="autoZero"/>
        <c:auto val="1"/>
        <c:lblAlgn val="ctr"/>
        <c:lblOffset val="100"/>
        <c:noMultiLvlLbl val="0"/>
      </c:catAx>
      <c:valAx>
        <c:axId val="3845670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5409100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3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9B1A-4973-AF83-6D0D658376A8}"/>
              </c:ext>
            </c:extLst>
          </c:dPt>
          <c:cat>
            <c:strRef>
              <c:f>'Quadro 4.5'!$B$6:$B$40</c:f>
              <c:strCache>
                <c:ptCount val="35"/>
                <c:pt idx="0">
                  <c:v>Índia</c:v>
                </c:pt>
                <c:pt idx="1">
                  <c:v>China</c:v>
                </c:pt>
                <c:pt idx="2">
                  <c:v>México</c:v>
                </c:pt>
                <c:pt idx="3">
                  <c:v>Filipinas</c:v>
                </c:pt>
                <c:pt idx="4">
                  <c:v>França</c:v>
                </c:pt>
                <c:pt idx="5">
                  <c:v>Egipto</c:v>
                </c:pt>
                <c:pt idx="6">
                  <c:v>Nigéria</c:v>
                </c:pt>
                <c:pt idx="7">
                  <c:v>Paquistão</c:v>
                </c:pt>
                <c:pt idx="8">
                  <c:v>Alemanha</c:v>
                </c:pt>
                <c:pt idx="9">
                  <c:v>Vietname</c:v>
                </c:pt>
                <c:pt idx="10">
                  <c:v>Bangladesh</c:v>
                </c:pt>
                <c:pt idx="11">
                  <c:v>Ucrânia</c:v>
                </c:pt>
                <c:pt idx="12">
                  <c:v>Bélgica</c:v>
                </c:pt>
                <c:pt idx="13">
                  <c:v>Indonésia</c:v>
                </c:pt>
                <c:pt idx="14">
                  <c:v>Espanha</c:v>
                </c:pt>
                <c:pt idx="15">
                  <c:v>Guatemala</c:v>
                </c:pt>
                <c:pt idx="16">
                  <c:v>Itália</c:v>
                </c:pt>
                <c:pt idx="17">
                  <c:v>Rússia</c:v>
                </c:pt>
                <c:pt idx="18">
                  <c:v>Nepal</c:v>
                </c:pt>
                <c:pt idx="19">
                  <c:v>Sri Lanka</c:v>
                </c:pt>
                <c:pt idx="20">
                  <c:v>Tailândia</c:v>
                </c:pt>
                <c:pt idx="21">
                  <c:v>Líbano</c:v>
                </c:pt>
                <c:pt idx="22">
                  <c:v>Polónia</c:v>
                </c:pt>
                <c:pt idx="23">
                  <c:v>Marrocos</c:v>
                </c:pt>
                <c:pt idx="24">
                  <c:v>República Dominicana</c:v>
                </c:pt>
                <c:pt idx="25">
                  <c:v>Coreia do Sul</c:v>
                </c:pt>
                <c:pt idx="26">
                  <c:v>EUA</c:v>
                </c:pt>
                <c:pt idx="27">
                  <c:v>Colômbia</c:v>
                </c:pt>
                <c:pt idx="28">
                  <c:v>El Salvador</c:v>
                </c:pt>
                <c:pt idx="29">
                  <c:v>Hungria</c:v>
                </c:pt>
                <c:pt idx="30">
                  <c:v>Roménia</c:v>
                </c:pt>
                <c:pt idx="31">
                  <c:v>Honduras</c:v>
                </c:pt>
                <c:pt idx="32">
                  <c:v>Reino Unido</c:v>
                </c:pt>
                <c:pt idx="33">
                  <c:v>Jordânia</c:v>
                </c:pt>
                <c:pt idx="34">
                  <c:v>Portugal</c:v>
                </c:pt>
              </c:strCache>
            </c:strRef>
          </c:cat>
          <c:val>
            <c:numRef>
              <c:f>'Quadro 4.5'!$C$6:$C$40</c:f>
              <c:numCache>
                <c:formatCode>#,##0</c:formatCode>
                <c:ptCount val="35"/>
                <c:pt idx="0">
                  <c:v>78609170.432000011</c:v>
                </c:pt>
                <c:pt idx="1">
                  <c:v>67413594.111999989</c:v>
                </c:pt>
                <c:pt idx="2">
                  <c:v>35561611.008000001</c:v>
                </c:pt>
                <c:pt idx="3">
                  <c:v>33808970.239999987</c:v>
                </c:pt>
                <c:pt idx="4">
                  <c:v>27011081.024000004</c:v>
                </c:pt>
                <c:pt idx="5">
                  <c:v>25515700.223999996</c:v>
                </c:pt>
                <c:pt idx="6">
                  <c:v>24356146.130788438</c:v>
                </c:pt>
                <c:pt idx="7">
                  <c:v>21021999.232000008</c:v>
                </c:pt>
                <c:pt idx="8">
                  <c:v>18034549.167999994</c:v>
                </c:pt>
                <c:pt idx="9">
                  <c:v>15999999.999999998</c:v>
                </c:pt>
                <c:pt idx="10">
                  <c:v>15562379.519999987</c:v>
                </c:pt>
                <c:pt idx="11">
                  <c:v>14693999.616000004</c:v>
                </c:pt>
                <c:pt idx="12">
                  <c:v>11505420.223999998</c:v>
                </c:pt>
                <c:pt idx="13">
                  <c:v>11211910.368000004</c:v>
                </c:pt>
                <c:pt idx="14">
                  <c:v>10985875.199999994</c:v>
                </c:pt>
                <c:pt idx="15">
                  <c:v>9490600.4159999974</c:v>
                </c:pt>
                <c:pt idx="16">
                  <c:v>9443089.9199999981</c:v>
                </c:pt>
                <c:pt idx="17">
                  <c:v>8610210.0479999967</c:v>
                </c:pt>
                <c:pt idx="18">
                  <c:v>8316186.4276582384</c:v>
                </c:pt>
                <c:pt idx="19">
                  <c:v>7465619.9874062641</c:v>
                </c:pt>
                <c:pt idx="20">
                  <c:v>7463329.9200000009</c:v>
                </c:pt>
                <c:pt idx="21">
                  <c:v>7093484.8937767856</c:v>
                </c:pt>
                <c:pt idx="22">
                  <c:v>7043000.0640000012</c:v>
                </c:pt>
                <c:pt idx="23">
                  <c:v>6918199.8080000039</c:v>
                </c:pt>
                <c:pt idx="24">
                  <c:v>6814199.8079999993</c:v>
                </c:pt>
                <c:pt idx="25">
                  <c:v>6722700.1600000001</c:v>
                </c:pt>
                <c:pt idx="26">
                  <c:v>6668000.256000001</c:v>
                </c:pt>
                <c:pt idx="27">
                  <c:v>6367490.0479999995</c:v>
                </c:pt>
                <c:pt idx="28">
                  <c:v>5388140.1600000001</c:v>
                </c:pt>
                <c:pt idx="29">
                  <c:v>4860160.1280000014</c:v>
                </c:pt>
                <c:pt idx="30">
                  <c:v>4856430.0799999991</c:v>
                </c:pt>
                <c:pt idx="31">
                  <c:v>4776549.824000001</c:v>
                </c:pt>
                <c:pt idx="32">
                  <c:v>4498890.1119999988</c:v>
                </c:pt>
                <c:pt idx="33">
                  <c:v>4470139.9040000001</c:v>
                </c:pt>
                <c:pt idx="34">
                  <c:v>4469808.3839999996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375040"/>
        <c:axId val="38460160"/>
      </c:barChart>
      <c:catAx>
        <c:axId val="15637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8460160"/>
        <c:crosses val="autoZero"/>
        <c:auto val="1"/>
        <c:lblAlgn val="ctr"/>
        <c:lblOffset val="100"/>
        <c:noMultiLvlLbl val="0"/>
      </c:catAx>
      <c:valAx>
        <c:axId val="38460160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37504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D1F-4634-BC04-C5948C3EC534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6D4C-43DA-A968-62C990F47B3C}"/>
              </c:ext>
            </c:extLst>
          </c:dPt>
          <c:cat>
            <c:strRef>
              <c:f>'Gráfico 4.6'!$B$61:$B$95</c:f>
              <c:strCache>
                <c:ptCount val="35"/>
                <c:pt idx="0">
                  <c:v>Nepal</c:v>
                </c:pt>
                <c:pt idx="1">
                  <c:v>El Salvador</c:v>
                </c:pt>
                <c:pt idx="2">
                  <c:v>Honduras</c:v>
                </c:pt>
                <c:pt idx="3">
                  <c:v>Líbano</c:v>
                </c:pt>
                <c:pt idx="4">
                  <c:v>Guatemala</c:v>
                </c:pt>
                <c:pt idx="5">
                  <c:v>Ucrânia</c:v>
                </c:pt>
                <c:pt idx="6">
                  <c:v>Jordânia</c:v>
                </c:pt>
                <c:pt idx="7">
                  <c:v>Filipinas</c:v>
                </c:pt>
                <c:pt idx="8">
                  <c:v>Egipto</c:v>
                </c:pt>
                <c:pt idx="9">
                  <c:v>Sri Lanka</c:v>
                </c:pt>
                <c:pt idx="10">
                  <c:v>República Dominicana</c:v>
                </c:pt>
                <c:pt idx="11">
                  <c:v>Paquistão</c:v>
                </c:pt>
                <c:pt idx="12">
                  <c:v>Vietname</c:v>
                </c:pt>
                <c:pt idx="13">
                  <c:v>Nigéria</c:v>
                </c:pt>
                <c:pt idx="14">
                  <c:v>Marrocos</c:v>
                </c:pt>
                <c:pt idx="15">
                  <c:v>Bangladesh</c:v>
                </c:pt>
                <c:pt idx="16">
                  <c:v>Hungria</c:v>
                </c:pt>
                <c:pt idx="17">
                  <c:v>México</c:v>
                </c:pt>
                <c:pt idx="18">
                  <c:v>Índia</c:v>
                </c:pt>
                <c:pt idx="19">
                  <c:v>Bélgica</c:v>
                </c:pt>
                <c:pt idx="20">
                  <c:v>Roménia</c:v>
                </c:pt>
                <c:pt idx="21">
                  <c:v>Colômbia</c:v>
                </c:pt>
                <c:pt idx="22">
                  <c:v>Portugal</c:v>
                </c:pt>
                <c:pt idx="23">
                  <c:v>Tailândia</c:v>
                </c:pt>
                <c:pt idx="24">
                  <c:v>Polónia</c:v>
                </c:pt>
                <c:pt idx="25">
                  <c:v>Indonésia</c:v>
                </c:pt>
                <c:pt idx="26">
                  <c:v>França</c:v>
                </c:pt>
                <c:pt idx="27">
                  <c:v>Espanha</c:v>
                </c:pt>
                <c:pt idx="28">
                  <c:v>Rússia</c:v>
                </c:pt>
                <c:pt idx="29">
                  <c:v>China</c:v>
                </c:pt>
                <c:pt idx="30">
                  <c:v>Itália</c:v>
                </c:pt>
                <c:pt idx="31">
                  <c:v>Alemanha</c:v>
                </c:pt>
                <c:pt idx="32">
                  <c:v>Coreia do Sul</c:v>
                </c:pt>
                <c:pt idx="33">
                  <c:v>Reino Unido</c:v>
                </c:pt>
                <c:pt idx="34">
                  <c:v>EUA</c:v>
                </c:pt>
              </c:strCache>
            </c:strRef>
          </c:cat>
          <c:val>
            <c:numRef>
              <c:f>'Gráfico 4.6'!$C$61:$C$95</c:f>
              <c:numCache>
                <c:formatCode>General</c:formatCode>
                <c:ptCount val="35"/>
                <c:pt idx="0">
                  <c:v>28.863128045124693</c:v>
                </c:pt>
                <c:pt idx="1">
                  <c:v>20.678322520479181</c:v>
                </c:pt>
                <c:pt idx="2">
                  <c:v>20.066813323892465</c:v>
                </c:pt>
                <c:pt idx="3">
                  <c:v>12.523994795118391</c:v>
                </c:pt>
                <c:pt idx="4">
                  <c:v>12.096031398747366</c:v>
                </c:pt>
                <c:pt idx="5">
                  <c:v>11.231164826625413</c:v>
                </c:pt>
                <c:pt idx="6">
                  <c:v>10.569997505139375</c:v>
                </c:pt>
                <c:pt idx="7">
                  <c:v>10.216957823400177</c:v>
                </c:pt>
                <c:pt idx="8">
                  <c:v>10.169852911315633</c:v>
                </c:pt>
                <c:pt idx="9">
                  <c:v>8.3976999472385288</c:v>
                </c:pt>
                <c:pt idx="10">
                  <c:v>8.3816954184338925</c:v>
                </c:pt>
                <c:pt idx="11">
                  <c:v>6.7255319319814699</c:v>
                </c:pt>
                <c:pt idx="12">
                  <c:v>6.5319867533038574</c:v>
                </c:pt>
                <c:pt idx="13">
                  <c:v>6.1308857120923337</c:v>
                </c:pt>
                <c:pt idx="14">
                  <c:v>5.8383734727797423</c:v>
                </c:pt>
                <c:pt idx="15">
                  <c:v>5.6791832316037514</c:v>
                </c:pt>
                <c:pt idx="16">
                  <c:v>3.1214285843912544</c:v>
                </c:pt>
                <c:pt idx="17">
                  <c:v>2.9058140880373933</c:v>
                </c:pt>
                <c:pt idx="18">
                  <c:v>2.8833407296328115</c:v>
                </c:pt>
                <c:pt idx="19">
                  <c:v>2.1636208393569261</c:v>
                </c:pt>
                <c:pt idx="20">
                  <c:v>2.0272924476015235</c:v>
                </c:pt>
                <c:pt idx="21">
                  <c:v>1.9282110018846881</c:v>
                </c:pt>
                <c:pt idx="22">
                  <c:v>1.8782369645913712</c:v>
                </c:pt>
                <c:pt idx="23">
                  <c:v>1.4779083078177278</c:v>
                </c:pt>
                <c:pt idx="24">
                  <c:v>1.2023226346592859</c:v>
                </c:pt>
                <c:pt idx="25">
                  <c:v>1.075820150187131</c:v>
                </c:pt>
                <c:pt idx="26">
                  <c:v>0.97248382818075718</c:v>
                </c:pt>
                <c:pt idx="27">
                  <c:v>0.77029581213284537</c:v>
                </c:pt>
                <c:pt idx="28">
                  <c:v>0.51945283626945826</c:v>
                </c:pt>
                <c:pt idx="29">
                  <c:v>0.4953912535851468</c:v>
                </c:pt>
                <c:pt idx="30">
                  <c:v>0.45532961396636429</c:v>
                </c:pt>
                <c:pt idx="31">
                  <c:v>0.45122930491085045</c:v>
                </c:pt>
                <c:pt idx="32">
                  <c:v>0.41512916941653422</c:v>
                </c:pt>
                <c:pt idx="33">
                  <c:v>0.15924102563764911</c:v>
                </c:pt>
                <c:pt idx="34">
                  <c:v>3.2536194592590065E-2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426752"/>
        <c:axId val="154051136"/>
      </c:barChart>
      <c:catAx>
        <c:axId val="156426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4051136"/>
        <c:crosses val="autoZero"/>
        <c:auto val="1"/>
        <c:lblAlgn val="ctr"/>
        <c:lblOffset val="100"/>
        <c:noMultiLvlLbl val="0"/>
      </c:catAx>
      <c:valAx>
        <c:axId val="1540511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564267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+1,639%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1" t="s">
        <v>66</v>
      </c>
      <c r="B1" s="194" t="s">
        <v>0</v>
      </c>
      <c r="C1" s="195"/>
      <c r="D1" s="195"/>
      <c r="E1" s="102"/>
      <c r="F1" s="102"/>
      <c r="G1" s="102"/>
      <c r="H1" s="103"/>
    </row>
    <row r="2" spans="1:8" ht="30" customHeight="1" x14ac:dyDescent="0.25">
      <c r="A2" s="104"/>
      <c r="B2" s="196" t="s">
        <v>123</v>
      </c>
      <c r="C2" s="197"/>
      <c r="D2" s="197"/>
      <c r="E2" s="198"/>
      <c r="F2" s="198"/>
      <c r="G2" s="198"/>
      <c r="H2" s="199"/>
    </row>
    <row r="3" spans="1:8" ht="30" customHeight="1" x14ac:dyDescent="0.25">
      <c r="A3" s="105"/>
      <c r="B3" s="200" t="s">
        <v>94</v>
      </c>
      <c r="C3" s="201"/>
      <c r="D3" s="201"/>
      <c r="E3" s="201"/>
      <c r="F3" s="201"/>
      <c r="G3" s="201"/>
      <c r="H3" s="106"/>
    </row>
    <row r="4" spans="1:8" ht="15" customHeight="1" x14ac:dyDescent="0.25">
      <c r="A4" s="107"/>
      <c r="B4" s="192" t="str">
        <f>HYPERLINK('Quadro 4.1'!B2)</f>
        <v>Quadro 4.1 Remessas recebidas em Portugal por país de origem das transferências, milhares de euros, 2019</v>
      </c>
      <c r="C4" s="193"/>
      <c r="D4" s="193"/>
      <c r="E4" s="190" t="str">
        <f>HYPERLINK('Gráfico 4.1'!A1,'Gráfico 4.1'!B2)</f>
        <v>Gráfico 4.1 Remessas recebidas em Portugal, principais países de origem das transferências, 2019</v>
      </c>
      <c r="F4" s="191"/>
      <c r="G4" s="191"/>
      <c r="H4" s="108"/>
    </row>
    <row r="5" spans="1:8" ht="15" customHeight="1" x14ac:dyDescent="0.25">
      <c r="A5" s="107"/>
      <c r="B5" s="192" t="str">
        <f>HYPERLINK('Quadro 4.2'!A1,'Quadro 4.2'!B2)</f>
        <v>Quadro 4.2 Remessas recebidas em Portugal, principais países de origem das transferências, 2019</v>
      </c>
      <c r="C5" s="193"/>
      <c r="D5" s="193"/>
      <c r="E5" s="190" t="str">
        <f>HYPERLINK('Gráfico 4.2'!A1,'Gráfico 4.2'!B2)</f>
        <v>Gráfico 4.2 Evolução das remessas recebidas em Portugal, milhares de euros, preços correntes, e em percentagem do PIB, 1996-2019</v>
      </c>
      <c r="F5" s="191"/>
      <c r="G5" s="191"/>
      <c r="H5" s="108"/>
    </row>
    <row r="6" spans="1:8" ht="15" customHeight="1" x14ac:dyDescent="0.25">
      <c r="A6" s="107"/>
      <c r="B6" s="192" t="str">
        <f>HYPERLINK('Quadro 4.3'!A1,'Quadro 4.3'!B2)</f>
        <v>Quadro 4.3 Comparação entre a evolução das remessas recebidas em Portugal e a evolução do PIB, 1996-2019</v>
      </c>
      <c r="C6" s="192"/>
      <c r="D6" s="192"/>
      <c r="E6" s="190" t="str">
        <f>HYPERLINK('Gráfico 4.3'!A1,'Gráfico 4.3'!B2)</f>
        <v>Gráfico 4.3 Variação percentual das remessas recebidas em Portugal, principais países de origem das transferências, 2002-2019</v>
      </c>
      <c r="F6" s="191"/>
      <c r="G6" s="191"/>
      <c r="H6" s="108"/>
    </row>
    <row r="7" spans="1:8" ht="15" customHeight="1" x14ac:dyDescent="0.25">
      <c r="A7" s="107"/>
      <c r="B7" s="192" t="str">
        <f>HYPERLINK('Quadro 4.4'!A1,'Quadro 4.4'!B2)</f>
        <v>Quadro 4.4  Evolução das remessas recebidas em Portugal, principais países de origem das transferências, 2000-2019</v>
      </c>
      <c r="C7" s="192"/>
      <c r="D7" s="192"/>
      <c r="E7" s="190" t="str">
        <f>HYPERLINK('Gráfico 4.4'!A1,'Gráfico 4.4'!B2)</f>
        <v>Gráfico 4.4 Variação percentual das remessas recebidas em Portugal, principais países de origem das transferências, 2018-2019</v>
      </c>
      <c r="F7" s="191"/>
      <c r="G7" s="191"/>
      <c r="H7" s="108"/>
    </row>
    <row r="8" spans="1:8" ht="15" customHeight="1" x14ac:dyDescent="0.25">
      <c r="A8" s="107"/>
      <c r="B8" s="192" t="str">
        <f>HYPERLINK('Quadro 4.5'!A1,'Quadro 4.5'!B2)</f>
        <v>Quadro 4.5  Remessas mundiais de emigrantes, principais países de destino das transferências, valor em milhares de dólares e em percentagem do PIB, 2018</v>
      </c>
      <c r="C8" s="192"/>
      <c r="D8" s="192"/>
      <c r="E8" s="190" t="str">
        <f>HYPERLINK('Gráfico 4.5'!A1,'Gráfico 4.5'!B2)</f>
        <v>Gráfico 4.5 Remessas mundiais de emigrantes, principais países de destino das transferências, milhares de dólares, 2018</v>
      </c>
      <c r="F8" s="191"/>
      <c r="G8" s="191"/>
      <c r="H8" s="106"/>
    </row>
    <row r="9" spans="1:8" ht="15" customHeight="1" x14ac:dyDescent="0.25">
      <c r="A9" s="107"/>
      <c r="E9" s="190" t="str">
        <f>HYPERLINK('Gráfico 4.6'!A1,'Gráfico 4.6'!B2)</f>
        <v>Gráfico 4.6 Remessas mundiais de emigrantes, principais países de destino das transferências, percentagem do PIB, 2018</v>
      </c>
      <c r="F9" s="191"/>
      <c r="G9" s="191"/>
      <c r="H9" s="96"/>
    </row>
    <row r="10" spans="1:8" ht="30" customHeight="1" x14ac:dyDescent="0.25">
      <c r="A10" s="109"/>
      <c r="B10" s="110"/>
      <c r="C10" s="111"/>
      <c r="D10" s="111"/>
      <c r="E10" s="112"/>
      <c r="F10" s="113"/>
      <c r="G10" s="113"/>
      <c r="H10" s="103"/>
    </row>
    <row r="11" spans="1:8" s="175" customFormat="1" ht="15" customHeight="1" x14ac:dyDescent="0.25">
      <c r="A11" s="240" t="s">
        <v>67</v>
      </c>
      <c r="B11" s="241" t="s">
        <v>135</v>
      </c>
      <c r="C11" s="242"/>
    </row>
    <row r="12" spans="1:8" s="186" customFormat="1" ht="15" customHeight="1" x14ac:dyDescent="0.25">
      <c r="A12" s="184" t="s">
        <v>69</v>
      </c>
      <c r="B12" s="193" t="s">
        <v>134</v>
      </c>
      <c r="C12" s="193"/>
      <c r="D12" s="183"/>
      <c r="E12" s="183"/>
      <c r="F12" s="183"/>
      <c r="G12" s="183"/>
      <c r="H12" s="185"/>
    </row>
    <row r="13" spans="1:8" ht="15" customHeight="1" x14ac:dyDescent="0.25">
      <c r="A13" s="109"/>
      <c r="B13" s="114"/>
      <c r="C13" s="114"/>
      <c r="D13" s="114"/>
      <c r="E13" s="115"/>
      <c r="F13" s="115"/>
      <c r="G13" s="115"/>
      <c r="H13" s="103"/>
    </row>
    <row r="14" spans="1:8" ht="60" customHeight="1" x14ac:dyDescent="0.25">
      <c r="A14" s="109"/>
      <c r="B14" s="187" t="s">
        <v>93</v>
      </c>
      <c r="C14" s="188"/>
      <c r="D14" s="189"/>
      <c r="E14" s="109"/>
      <c r="F14" s="109"/>
      <c r="G14" s="109"/>
      <c r="H14" s="103"/>
    </row>
    <row r="15" spans="1:8" ht="15" customHeight="1" x14ac:dyDescent="0.25">
      <c r="A15" s="109"/>
      <c r="B15" s="116"/>
      <c r="C15" s="116"/>
      <c r="D15" s="116"/>
      <c r="E15" s="109"/>
      <c r="F15" s="109"/>
      <c r="G15" s="109"/>
      <c r="H15" s="103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C11"/>
    <mergeCell ref="B12:C12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6415" xr:uid="{A42F8C13-4363-46E6-AB5B-7F14472BCFFE}"/>
    <hyperlink ref="B12:C12" r:id="rId2" display="ttp://www.observatorioemigracao.pt/np4/7785" xr:uid="{B973E682-B469-4D26-BC9D-49A4E0F78C3B}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1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32" t="s">
        <v>133</v>
      </c>
      <c r="C2" s="233"/>
      <c r="D2" s="233"/>
      <c r="E2" s="233"/>
      <c r="F2" s="233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8" ht="15" customHeight="1" x14ac:dyDescent="0.25">
      <c r="A33" s="9" t="s">
        <v>68</v>
      </c>
      <c r="B33" s="234" t="s">
        <v>90</v>
      </c>
      <c r="C33" s="208"/>
      <c r="D33" s="208"/>
      <c r="E33" s="208"/>
      <c r="F33" s="208"/>
      <c r="G33" s="89"/>
    </row>
    <row r="34" spans="1:8" s="175" customFormat="1" ht="15" customHeight="1" x14ac:dyDescent="0.25">
      <c r="A34" s="240" t="s">
        <v>67</v>
      </c>
      <c r="B34" s="241" t="s">
        <v>135</v>
      </c>
      <c r="C34" s="242"/>
    </row>
    <row r="35" spans="1:8" s="186" customFormat="1" ht="15" customHeight="1" x14ac:dyDescent="0.25">
      <c r="A35" s="184" t="s">
        <v>69</v>
      </c>
      <c r="B35" s="193" t="s">
        <v>134</v>
      </c>
      <c r="C35" s="193"/>
      <c r="D35" s="193"/>
      <c r="E35" s="193"/>
      <c r="F35" s="193"/>
      <c r="G35" s="193"/>
      <c r="H35" s="185"/>
    </row>
    <row r="36" spans="1:8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3</v>
      </c>
      <c r="C50" s="148">
        <v>18.095238095238102</v>
      </c>
    </row>
    <row r="51" spans="2:3" x14ac:dyDescent="0.25">
      <c r="B51" s="97" t="s">
        <v>4</v>
      </c>
      <c r="C51" s="148">
        <v>13.174171202375049</v>
      </c>
    </row>
    <row r="52" spans="2:3" x14ac:dyDescent="0.25">
      <c r="B52" s="97" t="s">
        <v>6</v>
      </c>
      <c r="C52" s="148">
        <v>11.367203264427587</v>
      </c>
    </row>
    <row r="53" spans="2:3" x14ac:dyDescent="0.25">
      <c r="B53" s="97" t="s">
        <v>61</v>
      </c>
      <c r="C53" s="148">
        <v>9.9170613479198551</v>
      </c>
    </row>
    <row r="54" spans="2:3" x14ac:dyDescent="0.25">
      <c r="B54" s="97" t="s">
        <v>54</v>
      </c>
      <c r="C54" s="148">
        <v>4.5710962489095692</v>
      </c>
    </row>
    <row r="55" spans="2:3" x14ac:dyDescent="0.25">
      <c r="B55" s="97" t="s">
        <v>30</v>
      </c>
      <c r="C55" s="148">
        <v>-3.5074870509754703</v>
      </c>
    </row>
    <row r="56" spans="2:3" x14ac:dyDescent="0.25">
      <c r="B56" s="97" t="s">
        <v>13</v>
      </c>
      <c r="C56" s="148">
        <v>-3.9262546944349594</v>
      </c>
    </row>
    <row r="57" spans="2:3" x14ac:dyDescent="0.25">
      <c r="B57" s="97" t="s">
        <v>26</v>
      </c>
      <c r="C57" s="148">
        <v>-5.9578670177748592</v>
      </c>
    </row>
    <row r="58" spans="2:3" x14ac:dyDescent="0.25">
      <c r="B58" s="97" t="s">
        <v>27</v>
      </c>
      <c r="C58" s="148">
        <v>-15.785335168075491</v>
      </c>
    </row>
    <row r="59" spans="2:3" x14ac:dyDescent="0.25">
      <c r="B59" s="97" t="s">
        <v>43</v>
      </c>
      <c r="C59" s="148">
        <v>-26.30685372174068</v>
      </c>
    </row>
    <row r="62" spans="2:3" x14ac:dyDescent="0.25">
      <c r="B62" s="97"/>
      <c r="C62" s="148"/>
    </row>
    <row r="63" spans="2:3" x14ac:dyDescent="0.25">
      <c r="B63" s="97"/>
      <c r="C63" s="148"/>
    </row>
    <row r="64" spans="2:3" x14ac:dyDescent="0.25">
      <c r="B64" s="97"/>
      <c r="C64" s="148"/>
    </row>
    <row r="65" spans="2:3" x14ac:dyDescent="0.25">
      <c r="B65" s="97"/>
      <c r="C65" s="148"/>
    </row>
    <row r="66" spans="2:3" x14ac:dyDescent="0.25">
      <c r="B66" s="97"/>
      <c r="C66" s="148"/>
    </row>
    <row r="67" spans="2:3" x14ac:dyDescent="0.25">
      <c r="B67" s="97"/>
      <c r="C67" s="148"/>
    </row>
    <row r="68" spans="2:3" x14ac:dyDescent="0.25">
      <c r="B68" s="97"/>
      <c r="C68" s="148"/>
    </row>
    <row r="69" spans="2:3" x14ac:dyDescent="0.25">
      <c r="B69" s="97"/>
      <c r="C69" s="148"/>
    </row>
    <row r="70" spans="2:3" x14ac:dyDescent="0.25">
      <c r="B70" s="97"/>
      <c r="C70" s="148"/>
    </row>
    <row r="71" spans="2:3" x14ac:dyDescent="0.25">
      <c r="B71" s="97"/>
      <c r="C71" s="148"/>
    </row>
  </sheetData>
  <sortState xmlns:xlrd2="http://schemas.microsoft.com/office/spreadsheetml/2017/richdata2" ref="B50:C59">
    <sortCondition descending="1" ref="C50"/>
  </sortState>
  <mergeCells count="4">
    <mergeCell ref="B2:F2"/>
    <mergeCell ref="B33:F33"/>
    <mergeCell ref="B34:C34"/>
    <mergeCell ref="B35:G35"/>
  </mergeCells>
  <hyperlinks>
    <hyperlink ref="F1" location="Índice!A1" display="[índice Ç]" xr:uid="{00000000-0004-0000-0900-000000000000}"/>
    <hyperlink ref="B35" r:id="rId1" display="http://www.observatorioemigracao.pt/np4/6415" xr:uid="{F01F07E6-BA8E-40BD-9B31-A7F91745CF90}"/>
    <hyperlink ref="B35:C35" r:id="rId2" display="ttp://www.observatorioemigracao.pt/np4/7785" xr:uid="{AC2048F5-7C23-4FE3-8EF3-B02D07B95DD4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36" t="s">
        <v>111</v>
      </c>
      <c r="C2" s="237"/>
      <c r="D2" s="237"/>
      <c r="E2" s="237"/>
      <c r="F2" s="237"/>
      <c r="G2" s="90"/>
    </row>
    <row r="3" spans="1:7" ht="15" customHeight="1" x14ac:dyDescent="0.25">
      <c r="A3" s="95"/>
      <c r="B3" s="95"/>
      <c r="C3" s="95"/>
      <c r="D3" s="95"/>
      <c r="E3" s="95"/>
      <c r="F3" s="95"/>
      <c r="G3" s="87"/>
    </row>
    <row r="4" spans="1:7" ht="15" customHeight="1" x14ac:dyDescent="0.25">
      <c r="A4" s="95"/>
      <c r="B4" s="95"/>
      <c r="C4" s="95"/>
      <c r="D4" s="95"/>
      <c r="E4" s="95"/>
      <c r="F4" s="95"/>
      <c r="G4" s="87"/>
    </row>
    <row r="5" spans="1:7" ht="15" customHeight="1" x14ac:dyDescent="0.25">
      <c r="A5" s="95"/>
      <c r="B5" s="95"/>
      <c r="C5" s="95"/>
      <c r="D5" s="95"/>
      <c r="E5" s="95"/>
      <c r="F5" s="95"/>
      <c r="G5" s="87"/>
    </row>
    <row r="6" spans="1:7" ht="15" customHeight="1" x14ac:dyDescent="0.25">
      <c r="A6" s="95"/>
      <c r="B6" s="95"/>
      <c r="C6" s="95"/>
      <c r="D6" s="95"/>
      <c r="E6" s="95"/>
      <c r="F6" s="95"/>
      <c r="G6" s="87"/>
    </row>
    <row r="7" spans="1:7" ht="15" customHeight="1" x14ac:dyDescent="0.25">
      <c r="A7" s="95"/>
      <c r="B7" s="95"/>
      <c r="C7" s="95"/>
      <c r="D7" s="95"/>
      <c r="E7" s="95"/>
      <c r="F7" s="95"/>
      <c r="G7" s="87"/>
    </row>
    <row r="8" spans="1:7" ht="15" customHeight="1" x14ac:dyDescent="0.25">
      <c r="A8" s="95"/>
      <c r="B8" s="95"/>
      <c r="C8" s="95"/>
      <c r="D8" s="95"/>
      <c r="E8" s="95"/>
      <c r="F8" s="95"/>
      <c r="G8" s="87"/>
    </row>
    <row r="9" spans="1:7" ht="15" customHeight="1" x14ac:dyDescent="0.25">
      <c r="A9" s="95"/>
      <c r="B9" s="95"/>
      <c r="C9" s="95"/>
      <c r="D9" s="95"/>
      <c r="E9" s="95"/>
      <c r="F9" s="95"/>
      <c r="G9" s="87"/>
    </row>
    <row r="10" spans="1:7" ht="15" customHeight="1" x14ac:dyDescent="0.25">
      <c r="A10" s="95"/>
      <c r="B10" s="95"/>
      <c r="C10" s="95"/>
      <c r="D10" s="95"/>
      <c r="E10" s="95"/>
      <c r="F10" s="95"/>
      <c r="G10" s="87"/>
    </row>
    <row r="11" spans="1:7" ht="15" customHeight="1" x14ac:dyDescent="0.25">
      <c r="A11" s="95"/>
      <c r="B11" s="95"/>
      <c r="C11" s="95"/>
      <c r="D11" s="95"/>
      <c r="E11" s="95"/>
      <c r="F11" s="95"/>
      <c r="G11" s="87"/>
    </row>
    <row r="12" spans="1:7" ht="15" customHeight="1" x14ac:dyDescent="0.25">
      <c r="A12" s="95"/>
      <c r="B12" s="95"/>
      <c r="C12" s="95"/>
      <c r="D12" s="95"/>
      <c r="E12" s="95"/>
      <c r="F12" s="95"/>
      <c r="G12" s="87"/>
    </row>
    <row r="13" spans="1:7" ht="15" customHeight="1" x14ac:dyDescent="0.25">
      <c r="A13" s="95"/>
      <c r="B13" s="95"/>
      <c r="C13" s="95"/>
      <c r="D13" s="95"/>
      <c r="E13" s="95"/>
      <c r="F13" s="95"/>
      <c r="G13" s="87"/>
    </row>
    <row r="14" spans="1:7" ht="15" customHeight="1" x14ac:dyDescent="0.25">
      <c r="A14" s="95"/>
      <c r="B14" s="95"/>
      <c r="C14" s="95"/>
      <c r="D14" s="95"/>
      <c r="E14" s="95"/>
      <c r="F14" s="95"/>
      <c r="G14" s="87"/>
    </row>
    <row r="15" spans="1:7" ht="15" customHeight="1" x14ac:dyDescent="0.25">
      <c r="A15" s="95"/>
      <c r="B15" s="95"/>
      <c r="C15" s="95"/>
      <c r="D15" s="95"/>
      <c r="E15" s="95"/>
      <c r="F15" s="95"/>
      <c r="G15" s="87"/>
    </row>
    <row r="16" spans="1:7" ht="15" customHeight="1" x14ac:dyDescent="0.25">
      <c r="A16" s="95"/>
      <c r="B16" s="95"/>
      <c r="C16" s="95"/>
      <c r="D16" s="95"/>
      <c r="E16" s="95"/>
      <c r="F16" s="95"/>
      <c r="G16" s="87"/>
    </row>
    <row r="17" spans="1:7" ht="15" customHeight="1" x14ac:dyDescent="0.25">
      <c r="A17" s="95"/>
      <c r="B17" s="95"/>
      <c r="C17" s="95"/>
      <c r="D17" s="95"/>
      <c r="E17" s="95"/>
      <c r="F17" s="95"/>
      <c r="G17" s="87"/>
    </row>
    <row r="18" spans="1:7" ht="15" customHeight="1" x14ac:dyDescent="0.25">
      <c r="A18" s="95"/>
      <c r="B18" s="95"/>
      <c r="C18" s="95"/>
      <c r="D18" s="95"/>
      <c r="E18" s="95"/>
      <c r="F18" s="95"/>
      <c r="G18" s="87"/>
    </row>
    <row r="19" spans="1:7" ht="15" customHeight="1" x14ac:dyDescent="0.25">
      <c r="A19" s="95"/>
      <c r="B19" s="95"/>
      <c r="C19" s="95"/>
      <c r="D19" s="95"/>
      <c r="E19" s="95"/>
      <c r="F19" s="95"/>
      <c r="G19" s="87"/>
    </row>
    <row r="20" spans="1:7" ht="15" customHeight="1" x14ac:dyDescent="0.25">
      <c r="A20" s="95"/>
      <c r="B20" s="95"/>
      <c r="C20" s="95"/>
      <c r="D20" s="95"/>
      <c r="E20" s="95"/>
      <c r="F20" s="95"/>
      <c r="G20" s="87"/>
    </row>
    <row r="21" spans="1:7" ht="15" customHeight="1" x14ac:dyDescent="0.25">
      <c r="A21" s="95"/>
      <c r="B21" s="95"/>
      <c r="C21" s="95"/>
      <c r="D21" s="95"/>
      <c r="E21" s="95"/>
      <c r="F21" s="95"/>
      <c r="G21" s="87"/>
    </row>
    <row r="22" spans="1:7" ht="15" customHeight="1" x14ac:dyDescent="0.25">
      <c r="A22" s="95"/>
      <c r="B22" s="95"/>
      <c r="C22" s="95"/>
      <c r="D22" s="95"/>
      <c r="E22" s="95"/>
      <c r="F22" s="95"/>
      <c r="G22" s="87"/>
    </row>
    <row r="23" spans="1:7" ht="15" customHeight="1" x14ac:dyDescent="0.25">
      <c r="A23" s="95"/>
      <c r="B23" s="95"/>
      <c r="C23" s="95"/>
      <c r="D23" s="95"/>
      <c r="E23" s="95"/>
      <c r="F23" s="95"/>
      <c r="G23" s="87"/>
    </row>
    <row r="24" spans="1:7" ht="15" customHeight="1" x14ac:dyDescent="0.25">
      <c r="A24" s="95"/>
      <c r="B24" s="95"/>
      <c r="C24" s="95"/>
      <c r="D24" s="95"/>
      <c r="E24" s="95"/>
      <c r="F24" s="95"/>
      <c r="G24" s="87"/>
    </row>
    <row r="25" spans="1:7" ht="15" customHeight="1" x14ac:dyDescent="0.25">
      <c r="A25" s="95"/>
      <c r="B25" s="95"/>
      <c r="C25" s="95"/>
      <c r="D25" s="95"/>
      <c r="E25" s="95"/>
      <c r="F25" s="95"/>
      <c r="G25" s="87"/>
    </row>
    <row r="26" spans="1:7" ht="15" customHeight="1" x14ac:dyDescent="0.25">
      <c r="A26" s="95"/>
      <c r="B26" s="95"/>
      <c r="C26" s="95"/>
      <c r="D26" s="95"/>
      <c r="E26" s="95"/>
      <c r="F26" s="95"/>
      <c r="G26" s="87"/>
    </row>
    <row r="27" spans="1:7" ht="15" customHeight="1" x14ac:dyDescent="0.25">
      <c r="A27" s="95"/>
      <c r="B27" s="95"/>
      <c r="C27" s="95"/>
      <c r="D27" s="95"/>
      <c r="E27" s="95"/>
      <c r="F27" s="95"/>
      <c r="G27" s="87"/>
    </row>
    <row r="28" spans="1:7" ht="15" customHeight="1" x14ac:dyDescent="0.25">
      <c r="A28" s="95"/>
      <c r="B28" s="95"/>
      <c r="C28" s="95"/>
      <c r="D28" s="95"/>
      <c r="E28" s="95"/>
      <c r="F28" s="95"/>
      <c r="G28" s="87"/>
    </row>
    <row r="29" spans="1:7" ht="15" customHeight="1" x14ac:dyDescent="0.25">
      <c r="A29" s="95"/>
      <c r="B29" s="95"/>
      <c r="C29" s="95"/>
      <c r="D29" s="95"/>
      <c r="E29" s="95"/>
      <c r="F29" s="95"/>
      <c r="G29" s="87"/>
    </row>
    <row r="30" spans="1:7" ht="15" customHeight="1" x14ac:dyDescent="0.25">
      <c r="A30" s="95"/>
      <c r="B30" s="95"/>
      <c r="C30" s="95"/>
      <c r="D30" s="95"/>
      <c r="E30" s="95"/>
      <c r="F30" s="95"/>
      <c r="G30" s="87"/>
    </row>
    <row r="31" spans="1:7" ht="15" customHeight="1" x14ac:dyDescent="0.25">
      <c r="A31" s="95"/>
      <c r="B31" s="95"/>
      <c r="C31" s="95"/>
      <c r="D31" s="95"/>
      <c r="E31" s="95"/>
      <c r="F31" s="95"/>
      <c r="G31" s="87"/>
    </row>
    <row r="32" spans="1:7" ht="15" customHeight="1" x14ac:dyDescent="0.25">
      <c r="A32" s="95"/>
      <c r="B32" s="95"/>
      <c r="C32" s="95"/>
      <c r="D32" s="95"/>
      <c r="E32" s="95"/>
      <c r="F32" s="95"/>
      <c r="G32" s="87"/>
    </row>
    <row r="33" spans="1:8" ht="30" customHeight="1" x14ac:dyDescent="0.25">
      <c r="A33" s="9" t="s">
        <v>68</v>
      </c>
      <c r="B33" s="238" t="s">
        <v>100</v>
      </c>
      <c r="C33" s="208"/>
      <c r="D33" s="208"/>
      <c r="E33" s="208"/>
      <c r="F33" s="208"/>
      <c r="G33" s="89"/>
    </row>
    <row r="34" spans="1:8" s="175" customFormat="1" ht="15" customHeight="1" x14ac:dyDescent="0.25">
      <c r="A34" s="240" t="s">
        <v>67</v>
      </c>
      <c r="B34" s="241" t="s">
        <v>135</v>
      </c>
      <c r="C34" s="242"/>
    </row>
    <row r="35" spans="1:8" s="186" customFormat="1" ht="15" customHeight="1" x14ac:dyDescent="0.25">
      <c r="A35" s="184" t="s">
        <v>69</v>
      </c>
      <c r="B35" s="193" t="s">
        <v>134</v>
      </c>
      <c r="C35" s="193"/>
      <c r="D35" s="193"/>
      <c r="E35" s="193"/>
      <c r="F35" s="193"/>
      <c r="G35" s="193"/>
      <c r="H35" s="185"/>
    </row>
    <row r="36" spans="1:8" x14ac:dyDescent="0.25">
      <c r="A36" s="95"/>
      <c r="B36" s="95"/>
      <c r="C36" s="95"/>
      <c r="D36" s="95"/>
      <c r="E36" s="95"/>
      <c r="F36" s="95"/>
      <c r="G36" s="87"/>
    </row>
  </sheetData>
  <mergeCells count="4">
    <mergeCell ref="B2:F2"/>
    <mergeCell ref="B33:F33"/>
    <mergeCell ref="B34:C34"/>
    <mergeCell ref="B35:G35"/>
  </mergeCells>
  <hyperlinks>
    <hyperlink ref="F1" location="Índice!A1" display="[índice Ç]" xr:uid="{00000000-0004-0000-0A00-000000000000}"/>
    <hyperlink ref="B35" r:id="rId1" display="http://www.observatorioemigracao.pt/np4/6415" xr:uid="{6CDADE36-7644-4A3F-A969-9AD1A9F93B3E}"/>
    <hyperlink ref="B35:C35" r:id="rId2" display="ttp://www.observatorioemigracao.pt/np4/7785" xr:uid="{0F4B83FA-53CC-4121-8B2C-8F282A3E5749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36" t="s">
        <v>112</v>
      </c>
      <c r="C2" s="237"/>
      <c r="D2" s="237"/>
      <c r="E2" s="237"/>
      <c r="F2" s="237"/>
      <c r="G2" s="90"/>
    </row>
    <row r="3" spans="1:7" x14ac:dyDescent="0.25">
      <c r="A3" s="95"/>
      <c r="B3" s="95"/>
      <c r="C3" s="95"/>
      <c r="D3" s="95"/>
      <c r="E3" s="95"/>
      <c r="F3" s="95"/>
      <c r="G3" s="87"/>
    </row>
    <row r="4" spans="1:7" x14ac:dyDescent="0.25">
      <c r="A4" s="95"/>
      <c r="B4" s="95"/>
      <c r="C4" s="95"/>
      <c r="D4" s="95"/>
      <c r="E4" s="95"/>
      <c r="F4" s="95"/>
      <c r="G4" s="87"/>
    </row>
    <row r="5" spans="1:7" x14ac:dyDescent="0.25">
      <c r="A5" s="95"/>
      <c r="B5" s="95"/>
      <c r="C5" s="95"/>
      <c r="D5" s="95"/>
      <c r="E5" s="95"/>
      <c r="F5" s="95"/>
      <c r="G5" s="87"/>
    </row>
    <row r="6" spans="1:7" x14ac:dyDescent="0.25">
      <c r="A6" s="95"/>
      <c r="B6" s="95"/>
      <c r="C6" s="95"/>
      <c r="D6" s="95"/>
      <c r="E6" s="95"/>
      <c r="F6" s="95"/>
      <c r="G6" s="87"/>
    </row>
    <row r="7" spans="1:7" x14ac:dyDescent="0.25">
      <c r="A7" s="95"/>
      <c r="B7" s="95"/>
      <c r="C7" s="95"/>
      <c r="D7" s="95"/>
      <c r="E7" s="95"/>
      <c r="F7" s="95"/>
      <c r="G7" s="87"/>
    </row>
    <row r="8" spans="1:7" x14ac:dyDescent="0.25">
      <c r="A8" s="95"/>
      <c r="B8" s="95"/>
      <c r="C8" s="95"/>
      <c r="D8" s="95"/>
      <c r="E8" s="95"/>
      <c r="F8" s="95"/>
      <c r="G8" s="87"/>
    </row>
    <row r="9" spans="1:7" x14ac:dyDescent="0.25">
      <c r="A9" s="95"/>
      <c r="B9" s="95"/>
      <c r="C9" s="95"/>
      <c r="D9" s="95"/>
      <c r="E9" s="95"/>
      <c r="F9" s="95"/>
      <c r="G9" s="87"/>
    </row>
    <row r="10" spans="1:7" x14ac:dyDescent="0.25">
      <c r="A10" s="95"/>
      <c r="B10" s="95"/>
      <c r="C10" s="95"/>
      <c r="D10" s="95"/>
      <c r="E10" s="95"/>
      <c r="F10" s="95"/>
      <c r="G10" s="87"/>
    </row>
    <row r="11" spans="1:7" x14ac:dyDescent="0.25">
      <c r="A11" s="95"/>
      <c r="B11" s="95"/>
      <c r="C11" s="95"/>
      <c r="D11" s="95"/>
      <c r="E11" s="95"/>
      <c r="F11" s="95"/>
      <c r="G11" s="87"/>
    </row>
    <row r="12" spans="1:7" x14ac:dyDescent="0.25">
      <c r="A12" s="95"/>
      <c r="B12" s="95"/>
      <c r="C12" s="95"/>
      <c r="D12" s="95"/>
      <c r="E12" s="95"/>
      <c r="F12" s="95"/>
      <c r="G12" s="87"/>
    </row>
    <row r="13" spans="1:7" x14ac:dyDescent="0.25">
      <c r="A13" s="95"/>
      <c r="B13" s="95"/>
      <c r="C13" s="95"/>
      <c r="D13" s="95"/>
      <c r="E13" s="95"/>
      <c r="F13" s="95"/>
      <c r="G13" s="87"/>
    </row>
    <row r="14" spans="1:7" x14ac:dyDescent="0.25">
      <c r="A14" s="95"/>
      <c r="B14" s="95"/>
      <c r="C14" s="95"/>
      <c r="D14" s="95"/>
      <c r="E14" s="95"/>
      <c r="F14" s="95"/>
      <c r="G14" s="87"/>
    </row>
    <row r="15" spans="1:7" x14ac:dyDescent="0.25">
      <c r="A15" s="95"/>
      <c r="B15" s="95"/>
      <c r="C15" s="95"/>
      <c r="D15" s="95"/>
      <c r="E15" s="95"/>
      <c r="F15" s="95"/>
      <c r="G15" s="87"/>
    </row>
    <row r="16" spans="1:7" x14ac:dyDescent="0.25">
      <c r="A16" s="95"/>
      <c r="B16" s="95"/>
      <c r="C16" s="95"/>
      <c r="D16" s="95"/>
      <c r="E16" s="95"/>
      <c r="F16" s="95"/>
      <c r="G16" s="87"/>
    </row>
    <row r="17" spans="1:7" x14ac:dyDescent="0.25">
      <c r="A17" s="95"/>
      <c r="B17" s="95"/>
      <c r="C17" s="95"/>
      <c r="D17" s="95"/>
      <c r="E17" s="95"/>
      <c r="F17" s="95"/>
      <c r="G17" s="87"/>
    </row>
    <row r="18" spans="1:7" x14ac:dyDescent="0.25">
      <c r="A18" s="95"/>
      <c r="B18" s="95"/>
      <c r="C18" s="95"/>
      <c r="D18" s="95"/>
      <c r="E18" s="95"/>
      <c r="F18" s="95"/>
      <c r="G18" s="87"/>
    </row>
    <row r="19" spans="1:7" x14ac:dyDescent="0.25">
      <c r="A19" s="95"/>
      <c r="B19" s="95"/>
      <c r="C19" s="95"/>
      <c r="D19" s="95"/>
      <c r="E19" s="95"/>
      <c r="F19" s="95"/>
      <c r="G19" s="87"/>
    </row>
    <row r="20" spans="1:7" x14ac:dyDescent="0.25">
      <c r="A20" s="95"/>
      <c r="B20" s="95"/>
      <c r="C20" s="95"/>
      <c r="D20" s="95"/>
      <c r="E20" s="95"/>
      <c r="F20" s="95"/>
      <c r="G20" s="87"/>
    </row>
    <row r="21" spans="1:7" x14ac:dyDescent="0.25">
      <c r="A21" s="95"/>
      <c r="B21" s="95"/>
      <c r="C21" s="95"/>
      <c r="D21" s="95"/>
      <c r="E21" s="95"/>
      <c r="F21" s="95"/>
      <c r="G21" s="87"/>
    </row>
    <row r="22" spans="1:7" x14ac:dyDescent="0.25">
      <c r="A22" s="95"/>
      <c r="B22" s="95"/>
      <c r="C22" s="95"/>
      <c r="D22" s="95"/>
      <c r="E22" s="95"/>
      <c r="F22" s="95"/>
      <c r="G22" s="87"/>
    </row>
    <row r="23" spans="1:7" x14ac:dyDescent="0.25">
      <c r="A23" s="95"/>
      <c r="B23" s="95"/>
      <c r="C23" s="95"/>
      <c r="D23" s="95"/>
      <c r="E23" s="95"/>
      <c r="F23" s="95"/>
      <c r="G23" s="87"/>
    </row>
    <row r="24" spans="1:7" x14ac:dyDescent="0.25">
      <c r="A24" s="95"/>
      <c r="B24" s="95"/>
      <c r="C24" s="95"/>
      <c r="D24" s="95"/>
      <c r="E24" s="95"/>
      <c r="F24" s="95"/>
      <c r="G24" s="87"/>
    </row>
    <row r="25" spans="1:7" x14ac:dyDescent="0.25">
      <c r="A25" s="95"/>
      <c r="B25" s="95"/>
      <c r="C25" s="95"/>
      <c r="D25" s="95"/>
      <c r="E25" s="95"/>
      <c r="F25" s="95"/>
      <c r="G25" s="87"/>
    </row>
    <row r="26" spans="1:7" x14ac:dyDescent="0.25">
      <c r="A26" s="95"/>
      <c r="B26" s="95"/>
      <c r="C26" s="95"/>
      <c r="D26" s="95"/>
      <c r="E26" s="95"/>
      <c r="F26" s="95"/>
      <c r="G26" s="87"/>
    </row>
    <row r="27" spans="1:7" x14ac:dyDescent="0.25">
      <c r="A27" s="95"/>
      <c r="B27" s="95"/>
      <c r="C27" s="95"/>
      <c r="D27" s="95"/>
      <c r="E27" s="95"/>
      <c r="F27" s="95"/>
      <c r="G27" s="87"/>
    </row>
    <row r="28" spans="1:7" x14ac:dyDescent="0.25">
      <c r="A28" s="95"/>
      <c r="B28" s="95"/>
      <c r="C28" s="95"/>
      <c r="D28" s="95"/>
      <c r="E28" s="95"/>
      <c r="F28" s="95"/>
      <c r="G28" s="87"/>
    </row>
    <row r="29" spans="1:7" x14ac:dyDescent="0.25">
      <c r="A29" s="95"/>
      <c r="B29" s="95"/>
      <c r="C29" s="95"/>
      <c r="D29" s="95"/>
      <c r="E29" s="95"/>
      <c r="F29" s="95"/>
      <c r="G29" s="87"/>
    </row>
    <row r="30" spans="1:7" x14ac:dyDescent="0.25">
      <c r="A30" s="95"/>
      <c r="B30" s="95"/>
      <c r="C30" s="95"/>
      <c r="D30" s="95"/>
      <c r="E30" s="95"/>
      <c r="F30" s="95"/>
      <c r="G30" s="87"/>
    </row>
    <row r="31" spans="1:7" x14ac:dyDescent="0.25">
      <c r="A31" s="95"/>
      <c r="B31" s="95"/>
      <c r="C31" s="95"/>
      <c r="D31" s="95"/>
      <c r="E31" s="95"/>
      <c r="F31" s="95"/>
      <c r="G31" s="87"/>
    </row>
    <row r="32" spans="1:7" x14ac:dyDescent="0.25">
      <c r="A32" s="95"/>
      <c r="B32" s="95"/>
      <c r="C32" s="95"/>
      <c r="D32" s="95"/>
      <c r="E32" s="95"/>
      <c r="F32" s="95"/>
      <c r="G32" s="87"/>
    </row>
    <row r="33" spans="1:8" ht="15" customHeight="1" x14ac:dyDescent="0.25">
      <c r="A33" s="9" t="s">
        <v>98</v>
      </c>
      <c r="B33" s="239" t="s">
        <v>99</v>
      </c>
      <c r="C33" s="208"/>
      <c r="D33" s="208"/>
      <c r="E33" s="208"/>
      <c r="F33" s="208"/>
      <c r="G33" s="87"/>
    </row>
    <row r="34" spans="1:8" ht="30" customHeight="1" x14ac:dyDescent="0.25">
      <c r="A34" s="9" t="s">
        <v>68</v>
      </c>
      <c r="B34" s="238" t="s">
        <v>100</v>
      </c>
      <c r="C34" s="208"/>
      <c r="D34" s="208"/>
      <c r="E34" s="208"/>
      <c r="F34" s="208"/>
      <c r="G34" s="89"/>
    </row>
    <row r="35" spans="1:8" s="175" customFormat="1" ht="15" customHeight="1" x14ac:dyDescent="0.25">
      <c r="A35" s="240" t="s">
        <v>67</v>
      </c>
      <c r="B35" s="241" t="s">
        <v>135</v>
      </c>
      <c r="C35" s="242"/>
    </row>
    <row r="36" spans="1:8" s="186" customFormat="1" ht="15" customHeight="1" x14ac:dyDescent="0.25">
      <c r="A36" s="184" t="s">
        <v>69</v>
      </c>
      <c r="B36" s="193" t="s">
        <v>134</v>
      </c>
      <c r="C36" s="193"/>
      <c r="D36" s="193"/>
      <c r="E36" s="193"/>
      <c r="F36" s="193"/>
      <c r="G36" s="193"/>
      <c r="H36" s="185"/>
    </row>
    <row r="37" spans="1:8" x14ac:dyDescent="0.25">
      <c r="A37" s="95"/>
      <c r="B37" s="95"/>
      <c r="C37" s="95"/>
      <c r="D37" s="95"/>
      <c r="E37" s="95"/>
      <c r="F37" s="95"/>
      <c r="G37" s="87"/>
    </row>
    <row r="61" spans="2:3" x14ac:dyDescent="0.25">
      <c r="B61" t="s">
        <v>48</v>
      </c>
      <c r="C61">
        <v>28.863128045124693</v>
      </c>
    </row>
    <row r="62" spans="2:3" x14ac:dyDescent="0.25">
      <c r="B62" t="s">
        <v>96</v>
      </c>
      <c r="C62">
        <v>20.678322520479181</v>
      </c>
    </row>
    <row r="63" spans="2:3" x14ac:dyDescent="0.25">
      <c r="B63" t="s">
        <v>109</v>
      </c>
      <c r="C63">
        <v>20.066813323892465</v>
      </c>
    </row>
    <row r="64" spans="2:3" x14ac:dyDescent="0.25">
      <c r="B64" t="s">
        <v>119</v>
      </c>
      <c r="C64">
        <v>12.523994795118391</v>
      </c>
    </row>
    <row r="65" spans="2:3" x14ac:dyDescent="0.25">
      <c r="B65" t="s">
        <v>32</v>
      </c>
      <c r="C65">
        <v>12.096031398747366</v>
      </c>
    </row>
    <row r="66" spans="2:3" x14ac:dyDescent="0.25">
      <c r="B66" t="s">
        <v>64</v>
      </c>
      <c r="C66">
        <v>11.231164826625413</v>
      </c>
    </row>
    <row r="67" spans="2:3" x14ac:dyDescent="0.25">
      <c r="B67" t="s">
        <v>122</v>
      </c>
      <c r="C67">
        <v>10.569997505139375</v>
      </c>
    </row>
    <row r="68" spans="2:3" x14ac:dyDescent="0.25">
      <c r="B68" t="s">
        <v>113</v>
      </c>
      <c r="C68">
        <v>10.216957823400177</v>
      </c>
    </row>
    <row r="69" spans="2:3" x14ac:dyDescent="0.25">
      <c r="B69" t="s">
        <v>114</v>
      </c>
      <c r="C69">
        <v>10.169852911315633</v>
      </c>
    </row>
    <row r="70" spans="2:3" x14ac:dyDescent="0.25">
      <c r="B70" t="s">
        <v>59</v>
      </c>
      <c r="C70">
        <v>8.3976999472385288</v>
      </c>
    </row>
    <row r="71" spans="2:3" x14ac:dyDescent="0.25">
      <c r="B71" t="s">
        <v>120</v>
      </c>
      <c r="C71">
        <v>8.3816954184338925</v>
      </c>
    </row>
    <row r="72" spans="2:3" x14ac:dyDescent="0.25">
      <c r="B72" t="s">
        <v>115</v>
      </c>
      <c r="C72">
        <v>6.7255319319814699</v>
      </c>
    </row>
    <row r="73" spans="2:3" x14ac:dyDescent="0.25">
      <c r="B73" t="s">
        <v>116</v>
      </c>
      <c r="C73">
        <v>6.5319867533038574</v>
      </c>
    </row>
    <row r="74" spans="2:3" x14ac:dyDescent="0.25">
      <c r="B74" t="s">
        <v>49</v>
      </c>
      <c r="C74">
        <v>6.1308857120923337</v>
      </c>
    </row>
    <row r="75" spans="2:3" x14ac:dyDescent="0.25">
      <c r="B75" t="s">
        <v>45</v>
      </c>
      <c r="C75">
        <v>5.8383734727797423</v>
      </c>
    </row>
    <row r="76" spans="2:3" x14ac:dyDescent="0.25">
      <c r="B76" t="s">
        <v>12</v>
      </c>
      <c r="C76">
        <v>5.6791832316037514</v>
      </c>
    </row>
    <row r="77" spans="2:3" x14ac:dyDescent="0.25">
      <c r="B77" t="s">
        <v>35</v>
      </c>
      <c r="C77">
        <v>3.1214285843912544</v>
      </c>
    </row>
    <row r="78" spans="2:3" x14ac:dyDescent="0.25">
      <c r="B78" t="s">
        <v>46</v>
      </c>
      <c r="C78">
        <v>2.9058140880373933</v>
      </c>
    </row>
    <row r="79" spans="2:3" x14ac:dyDescent="0.25">
      <c r="B79" t="s">
        <v>36</v>
      </c>
      <c r="C79">
        <v>2.8833407296328115</v>
      </c>
    </row>
    <row r="80" spans="2:3" x14ac:dyDescent="0.25">
      <c r="B80" t="s">
        <v>13</v>
      </c>
      <c r="C80">
        <v>2.1636208393569261</v>
      </c>
    </row>
    <row r="81" spans="2:3" x14ac:dyDescent="0.25">
      <c r="B81" t="s">
        <v>56</v>
      </c>
      <c r="C81">
        <v>2.0272924476015235</v>
      </c>
    </row>
    <row r="82" spans="2:3" x14ac:dyDescent="0.25">
      <c r="B82" t="s">
        <v>105</v>
      </c>
      <c r="C82">
        <v>1.9282110018846881</v>
      </c>
    </row>
    <row r="83" spans="2:3" x14ac:dyDescent="0.25">
      <c r="B83" t="s">
        <v>53</v>
      </c>
      <c r="C83">
        <v>1.8782369645913712</v>
      </c>
    </row>
    <row r="84" spans="2:3" x14ac:dyDescent="0.25">
      <c r="B84" t="s">
        <v>118</v>
      </c>
      <c r="C84">
        <v>1.4779083078177278</v>
      </c>
    </row>
    <row r="85" spans="2:3" x14ac:dyDescent="0.25">
      <c r="B85" t="s">
        <v>52</v>
      </c>
      <c r="C85">
        <v>1.2023226346592859</v>
      </c>
    </row>
    <row r="86" spans="2:3" x14ac:dyDescent="0.25">
      <c r="B86" t="s">
        <v>117</v>
      </c>
      <c r="C86">
        <v>1.075820150187131</v>
      </c>
    </row>
    <row r="87" spans="2:3" x14ac:dyDescent="0.25">
      <c r="B87" t="s">
        <v>30</v>
      </c>
      <c r="C87">
        <v>0.97248382818075718</v>
      </c>
    </row>
    <row r="88" spans="2:3" x14ac:dyDescent="0.25">
      <c r="B88" t="s">
        <v>26</v>
      </c>
      <c r="C88">
        <v>0.77029581213284537</v>
      </c>
    </row>
    <row r="89" spans="2:3" x14ac:dyDescent="0.25">
      <c r="B89" t="s">
        <v>57</v>
      </c>
      <c r="C89">
        <v>0.51945283626945826</v>
      </c>
    </row>
    <row r="90" spans="2:3" x14ac:dyDescent="0.25">
      <c r="B90" t="s">
        <v>18</v>
      </c>
      <c r="C90">
        <v>0.4953912535851468</v>
      </c>
    </row>
    <row r="91" spans="2:3" x14ac:dyDescent="0.25">
      <c r="B91" t="s">
        <v>39</v>
      </c>
      <c r="C91">
        <v>0.45532961396636429</v>
      </c>
    </row>
    <row r="92" spans="2:3" x14ac:dyDescent="0.25">
      <c r="B92" t="s">
        <v>4</v>
      </c>
      <c r="C92">
        <v>0.45122930491085045</v>
      </c>
    </row>
    <row r="93" spans="2:3" x14ac:dyDescent="0.25">
      <c r="B93" t="s">
        <v>121</v>
      </c>
      <c r="C93">
        <v>0.41512916941653422</v>
      </c>
    </row>
    <row r="94" spans="2:3" x14ac:dyDescent="0.25">
      <c r="B94" t="s">
        <v>54</v>
      </c>
      <c r="C94">
        <v>0.15924102563764911</v>
      </c>
    </row>
    <row r="95" spans="2:3" x14ac:dyDescent="0.25">
      <c r="B95" t="s">
        <v>27</v>
      </c>
      <c r="C95">
        <v>3.2536194592590065E-2</v>
      </c>
    </row>
  </sheetData>
  <sortState xmlns:xlrd2="http://schemas.microsoft.com/office/spreadsheetml/2017/richdata2" ref="B61:C95">
    <sortCondition descending="1" ref="C61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 xr:uid="{00000000-0004-0000-0B00-000000000000}"/>
    <hyperlink ref="B36" r:id="rId1" display="http://www.observatorioemigracao.pt/np4/6415" xr:uid="{D993BEA9-0681-4BF2-A6FE-6443F9BE91C7}"/>
    <hyperlink ref="B36:C36" r:id="rId2" display="ttp://www.observatorioemigracao.pt/np4/7785" xr:uid="{5A1FFF46-86E6-4D74-817D-F39940F1B18A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showGridLines="0" workbookViewId="0">
      <selection activeCell="C1" sqref="C1"/>
    </sheetView>
  </sheetViews>
  <sheetFormatPr defaultRowHeight="15" x14ac:dyDescent="0.25"/>
  <cols>
    <col min="1" max="1" width="12.7109375" style="5" customWidth="1"/>
    <col min="2" max="2" width="30.7109375" style="5" customWidth="1"/>
    <col min="3" max="3" width="30.7109375" style="6" customWidth="1"/>
    <col min="4" max="5" width="9.140625" customWidth="1"/>
  </cols>
  <sheetData>
    <row r="1" spans="1:6" ht="30" customHeight="1" x14ac:dyDescent="0.25">
      <c r="A1" s="12" t="s">
        <v>66</v>
      </c>
      <c r="B1" s="40" t="s">
        <v>0</v>
      </c>
      <c r="C1" s="15" t="s">
        <v>72</v>
      </c>
    </row>
    <row r="2" spans="1:6" ht="45" customHeight="1" thickBot="1" x14ac:dyDescent="0.3">
      <c r="B2" s="202" t="s">
        <v>124</v>
      </c>
      <c r="C2" s="203"/>
    </row>
    <row r="3" spans="1:6" ht="30" customHeight="1" x14ac:dyDescent="0.25">
      <c r="B3" s="16" t="s">
        <v>80</v>
      </c>
      <c r="C3" s="17" t="s">
        <v>1</v>
      </c>
    </row>
    <row r="4" spans="1:6" ht="30" customHeight="1" x14ac:dyDescent="0.25">
      <c r="B4" s="19" t="s">
        <v>70</v>
      </c>
      <c r="C4" s="77">
        <v>3645230</v>
      </c>
      <c r="E4" s="166"/>
    </row>
    <row r="5" spans="1:6" x14ac:dyDescent="0.25">
      <c r="B5" s="20" t="s">
        <v>3</v>
      </c>
      <c r="C5" s="78">
        <v>49600</v>
      </c>
    </row>
    <row r="6" spans="1:6" s="3" customFormat="1" x14ac:dyDescent="0.25">
      <c r="A6" s="8"/>
      <c r="B6" s="22" t="s">
        <v>4</v>
      </c>
      <c r="C6" s="79">
        <v>274470</v>
      </c>
      <c r="E6" s="61"/>
      <c r="F6" s="61"/>
    </row>
    <row r="7" spans="1:6" x14ac:dyDescent="0.25">
      <c r="B7" s="20" t="s">
        <v>6</v>
      </c>
      <c r="C7" s="78">
        <v>248360</v>
      </c>
      <c r="E7" s="3"/>
      <c r="F7" s="3"/>
    </row>
    <row r="8" spans="1:6" s="3" customFormat="1" x14ac:dyDescent="0.25">
      <c r="A8" s="8"/>
      <c r="B8" s="22" t="s">
        <v>7</v>
      </c>
      <c r="C8" s="79">
        <v>50</v>
      </c>
    </row>
    <row r="9" spans="1:6" x14ac:dyDescent="0.25">
      <c r="B9" s="20" t="s">
        <v>8</v>
      </c>
      <c r="C9" s="78">
        <v>0</v>
      </c>
      <c r="E9" s="3"/>
      <c r="F9" s="3"/>
    </row>
    <row r="10" spans="1:6" s="3" customFormat="1" x14ac:dyDescent="0.25">
      <c r="A10" s="8"/>
      <c r="B10" s="22" t="s">
        <v>9</v>
      </c>
      <c r="C10" s="79">
        <v>1600</v>
      </c>
      <c r="E10"/>
      <c r="F10"/>
    </row>
    <row r="11" spans="1:6" x14ac:dyDescent="0.25">
      <c r="B11" s="20" t="s">
        <v>10</v>
      </c>
      <c r="C11" s="78">
        <v>3950</v>
      </c>
    </row>
    <row r="12" spans="1:6" s="3" customFormat="1" x14ac:dyDescent="0.25">
      <c r="A12" s="8"/>
      <c r="B12" s="22" t="s">
        <v>11</v>
      </c>
      <c r="C12" s="79">
        <v>9550</v>
      </c>
    </row>
    <row r="13" spans="1:6" x14ac:dyDescent="0.25">
      <c r="B13" s="20" t="s">
        <v>13</v>
      </c>
      <c r="C13" s="78">
        <v>56280</v>
      </c>
    </row>
    <row r="14" spans="1:6" s="3" customFormat="1" x14ac:dyDescent="0.25">
      <c r="A14" s="8"/>
      <c r="B14" s="22" t="s">
        <v>14</v>
      </c>
      <c r="C14" s="79">
        <v>15890</v>
      </c>
      <c r="E14"/>
      <c r="F14"/>
    </row>
    <row r="15" spans="1:6" x14ac:dyDescent="0.25">
      <c r="B15" s="20" t="s">
        <v>15</v>
      </c>
      <c r="C15" s="78">
        <v>1000</v>
      </c>
    </row>
    <row r="16" spans="1:6" s="3" customFormat="1" x14ac:dyDescent="0.25">
      <c r="A16" s="8"/>
      <c r="B16" s="22" t="s">
        <v>16</v>
      </c>
      <c r="C16" s="79">
        <v>1950</v>
      </c>
      <c r="E16"/>
      <c r="F16"/>
    </row>
    <row r="17" spans="1:6" x14ac:dyDescent="0.25">
      <c r="B17" s="20" t="s">
        <v>17</v>
      </c>
      <c r="C17" s="78">
        <v>21610</v>
      </c>
      <c r="E17" s="3"/>
      <c r="F17" s="3"/>
    </row>
    <row r="18" spans="1:6" s="3" customFormat="1" x14ac:dyDescent="0.25">
      <c r="A18" s="8"/>
      <c r="B18" s="22" t="s">
        <v>18</v>
      </c>
      <c r="C18" s="79">
        <v>1000</v>
      </c>
    </row>
    <row r="19" spans="1:6" x14ac:dyDescent="0.25">
      <c r="B19" s="20" t="s">
        <v>19</v>
      </c>
      <c r="C19" s="78">
        <v>20</v>
      </c>
      <c r="E19" s="3"/>
      <c r="F19" s="3"/>
    </row>
    <row r="20" spans="1:6" x14ac:dyDescent="0.25">
      <c r="B20" s="145" t="s">
        <v>105</v>
      </c>
      <c r="C20" s="144">
        <v>190</v>
      </c>
      <c r="E20" s="61"/>
      <c r="F20" s="61"/>
    </row>
    <row r="21" spans="1:6" s="3" customFormat="1" x14ac:dyDescent="0.25">
      <c r="A21" s="8"/>
      <c r="B21" s="20" t="s">
        <v>20</v>
      </c>
      <c r="C21" s="78">
        <v>40</v>
      </c>
    </row>
    <row r="22" spans="1:6" x14ac:dyDescent="0.25">
      <c r="B22" s="22" t="s">
        <v>73</v>
      </c>
      <c r="C22" s="79">
        <v>260</v>
      </c>
    </row>
    <row r="23" spans="1:6" s="3" customFormat="1" x14ac:dyDescent="0.25">
      <c r="A23" s="8"/>
      <c r="B23" s="20" t="s">
        <v>21</v>
      </c>
      <c r="C23" s="78">
        <v>4460</v>
      </c>
    </row>
    <row r="24" spans="1:6" x14ac:dyDescent="0.25">
      <c r="B24" s="22" t="s">
        <v>22</v>
      </c>
      <c r="C24" s="79">
        <v>430</v>
      </c>
      <c r="E24" s="3"/>
      <c r="F24" s="3"/>
    </row>
    <row r="25" spans="1:6" s="3" customFormat="1" x14ac:dyDescent="0.25">
      <c r="A25" s="8"/>
      <c r="B25" s="20" t="s">
        <v>23</v>
      </c>
      <c r="C25" s="78">
        <v>340</v>
      </c>
      <c r="E25" s="61"/>
      <c r="F25" s="61"/>
    </row>
    <row r="26" spans="1:6" x14ac:dyDescent="0.25">
      <c r="B26" s="22" t="s">
        <v>24</v>
      </c>
      <c r="C26" s="79">
        <v>320</v>
      </c>
      <c r="E26" s="3"/>
      <c r="F26" s="3"/>
    </row>
    <row r="27" spans="1:6" s="3" customFormat="1" x14ac:dyDescent="0.25">
      <c r="A27" s="8"/>
      <c r="B27" s="20" t="s">
        <v>25</v>
      </c>
      <c r="C27" s="78">
        <v>200</v>
      </c>
    </row>
    <row r="28" spans="1:6" x14ac:dyDescent="0.25">
      <c r="B28" s="22" t="s">
        <v>26</v>
      </c>
      <c r="C28" s="79">
        <v>114280</v>
      </c>
      <c r="E28" s="3"/>
      <c r="F28" s="3"/>
    </row>
    <row r="29" spans="1:6" s="3" customFormat="1" x14ac:dyDescent="0.25">
      <c r="A29" s="8"/>
      <c r="B29" s="20" t="s">
        <v>27</v>
      </c>
      <c r="C29" s="78">
        <v>214200</v>
      </c>
    </row>
    <row r="30" spans="1:6" x14ac:dyDescent="0.25">
      <c r="B30" s="22" t="s">
        <v>28</v>
      </c>
      <c r="C30" s="79">
        <v>30</v>
      </c>
      <c r="E30" s="3"/>
      <c r="F30" s="3"/>
    </row>
    <row r="31" spans="1:6" s="3" customFormat="1" x14ac:dyDescent="0.25">
      <c r="A31" s="8"/>
      <c r="B31" s="20" t="s">
        <v>29</v>
      </c>
      <c r="C31" s="78">
        <v>1040</v>
      </c>
    </row>
    <row r="32" spans="1:6" x14ac:dyDescent="0.25">
      <c r="B32" s="22" t="s">
        <v>30</v>
      </c>
      <c r="C32" s="79">
        <v>1093540</v>
      </c>
    </row>
    <row r="33" spans="1:6" s="3" customFormat="1" x14ac:dyDescent="0.25">
      <c r="A33" s="8"/>
      <c r="B33" s="20" t="s">
        <v>31</v>
      </c>
      <c r="C33" s="78">
        <v>1010</v>
      </c>
      <c r="E33"/>
      <c r="F33"/>
    </row>
    <row r="34" spans="1:6" x14ac:dyDescent="0.25">
      <c r="B34" s="22" t="s">
        <v>77</v>
      </c>
      <c r="C34" s="79">
        <v>0</v>
      </c>
      <c r="E34" s="3"/>
      <c r="F34" s="3"/>
    </row>
    <row r="35" spans="1:6" s="3" customFormat="1" x14ac:dyDescent="0.25">
      <c r="A35" s="8"/>
      <c r="B35" s="20" t="s">
        <v>33</v>
      </c>
      <c r="C35" s="78">
        <v>480</v>
      </c>
    </row>
    <row r="36" spans="1:6" x14ac:dyDescent="0.25">
      <c r="B36" s="145" t="s">
        <v>34</v>
      </c>
      <c r="C36" s="144">
        <v>41440</v>
      </c>
      <c r="E36" s="3"/>
      <c r="F36" s="3"/>
    </row>
    <row r="37" spans="1:6" s="3" customFormat="1" x14ac:dyDescent="0.25">
      <c r="A37" s="8"/>
      <c r="B37" s="20" t="s">
        <v>35</v>
      </c>
      <c r="C37" s="78">
        <v>480</v>
      </c>
      <c r="E37" s="61"/>
      <c r="F37" s="61"/>
    </row>
    <row r="38" spans="1:6" x14ac:dyDescent="0.25">
      <c r="B38" s="22" t="s">
        <v>36</v>
      </c>
      <c r="C38" s="79">
        <v>260</v>
      </c>
    </row>
    <row r="39" spans="1:6" s="3" customFormat="1" x14ac:dyDescent="0.25">
      <c r="A39" s="8"/>
      <c r="B39" s="20" t="s">
        <v>37</v>
      </c>
      <c r="C39" s="78">
        <v>4850</v>
      </c>
      <c r="E39"/>
      <c r="F39"/>
    </row>
    <row r="40" spans="1:6" x14ac:dyDescent="0.25">
      <c r="B40" s="22" t="s">
        <v>38</v>
      </c>
      <c r="C40" s="79">
        <v>340</v>
      </c>
    </row>
    <row r="41" spans="1:6" s="3" customFormat="1" x14ac:dyDescent="0.25">
      <c r="A41" s="8"/>
      <c r="B41" s="20" t="s">
        <v>39</v>
      </c>
      <c r="C41" s="78">
        <v>3870</v>
      </c>
      <c r="E41" s="61"/>
      <c r="F41" s="61"/>
    </row>
    <row r="42" spans="1:6" x14ac:dyDescent="0.25">
      <c r="B42" s="22" t="s">
        <v>40</v>
      </c>
      <c r="C42" s="79">
        <v>980</v>
      </c>
      <c r="E42" s="61"/>
      <c r="F42" s="61"/>
    </row>
    <row r="43" spans="1:6" s="3" customFormat="1" x14ac:dyDescent="0.25">
      <c r="A43" s="8"/>
      <c r="B43" s="20" t="s">
        <v>41</v>
      </c>
      <c r="C43" s="78">
        <v>40</v>
      </c>
    </row>
    <row r="44" spans="1:6" x14ac:dyDescent="0.25">
      <c r="B44" s="22" t="s">
        <v>42</v>
      </c>
      <c r="C44" s="79">
        <v>140</v>
      </c>
    </row>
    <row r="45" spans="1:6" s="3" customFormat="1" x14ac:dyDescent="0.25">
      <c r="A45" s="8"/>
      <c r="B45" s="20" t="s">
        <v>43</v>
      </c>
      <c r="C45" s="78">
        <v>82470</v>
      </c>
    </row>
    <row r="46" spans="1:6" x14ac:dyDescent="0.25">
      <c r="B46" s="22" t="s">
        <v>78</v>
      </c>
      <c r="C46" s="79">
        <v>30</v>
      </c>
    </row>
    <row r="47" spans="1:6" s="3" customFormat="1" x14ac:dyDescent="0.25">
      <c r="A47" s="8"/>
      <c r="B47" s="20" t="s">
        <v>44</v>
      </c>
      <c r="C47" s="78">
        <v>140</v>
      </c>
    </row>
    <row r="48" spans="1:6" s="61" customFormat="1" x14ac:dyDescent="0.25">
      <c r="A48" s="45"/>
      <c r="B48" s="22" t="s">
        <v>45</v>
      </c>
      <c r="C48" s="79">
        <v>20</v>
      </c>
      <c r="E48" s="3"/>
      <c r="F48" s="3"/>
    </row>
    <row r="49" spans="1:6" s="3" customFormat="1" x14ac:dyDescent="0.25">
      <c r="A49" s="8"/>
      <c r="B49" s="20" t="s">
        <v>46</v>
      </c>
      <c r="C49" s="78">
        <v>1510</v>
      </c>
    </row>
    <row r="50" spans="1:6" s="61" customFormat="1" x14ac:dyDescent="0.25">
      <c r="A50" s="45"/>
      <c r="B50" s="22" t="s">
        <v>47</v>
      </c>
      <c r="C50" s="79">
        <v>5760</v>
      </c>
      <c r="E50"/>
      <c r="F50"/>
    </row>
    <row r="51" spans="1:6" s="3" customFormat="1" x14ac:dyDescent="0.25">
      <c r="A51" s="8"/>
      <c r="B51" s="20" t="s">
        <v>49</v>
      </c>
      <c r="C51" s="78">
        <v>10</v>
      </c>
    </row>
    <row r="52" spans="1:6" s="61" customFormat="1" x14ac:dyDescent="0.25">
      <c r="A52" s="45"/>
      <c r="B52" s="145" t="s">
        <v>50</v>
      </c>
      <c r="C52" s="144">
        <v>2770</v>
      </c>
      <c r="E52" s="3"/>
      <c r="F52" s="3"/>
    </row>
    <row r="53" spans="1:6" s="3" customFormat="1" x14ac:dyDescent="0.25">
      <c r="A53" s="8"/>
      <c r="B53" s="20" t="s">
        <v>51</v>
      </c>
      <c r="C53" s="78">
        <v>100</v>
      </c>
    </row>
    <row r="54" spans="1:6" s="61" customFormat="1" x14ac:dyDescent="0.25">
      <c r="A54" s="45"/>
      <c r="B54" s="22" t="s">
        <v>52</v>
      </c>
      <c r="C54" s="79">
        <v>330</v>
      </c>
      <c r="E54" s="3"/>
      <c r="F54" s="3"/>
    </row>
    <row r="55" spans="1:6" s="3" customFormat="1" x14ac:dyDescent="0.25">
      <c r="A55" s="8"/>
      <c r="B55" s="20" t="s">
        <v>54</v>
      </c>
      <c r="C55" s="78">
        <v>359620</v>
      </c>
    </row>
    <row r="56" spans="1:6" s="61" customFormat="1" x14ac:dyDescent="0.25">
      <c r="A56" s="45"/>
      <c r="B56" s="22" t="s">
        <v>55</v>
      </c>
      <c r="C56" s="79">
        <v>720</v>
      </c>
      <c r="E56"/>
      <c r="F56"/>
    </row>
    <row r="57" spans="1:6" s="3" customFormat="1" x14ac:dyDescent="0.25">
      <c r="A57" s="8"/>
      <c r="B57" s="20" t="s">
        <v>56</v>
      </c>
      <c r="C57" s="78">
        <v>230</v>
      </c>
      <c r="E57"/>
      <c r="F57"/>
    </row>
    <row r="58" spans="1:6" s="3" customFormat="1" x14ac:dyDescent="0.25">
      <c r="A58" s="8"/>
      <c r="B58" s="22" t="s">
        <v>57</v>
      </c>
      <c r="C58" s="79">
        <v>940</v>
      </c>
      <c r="E58"/>
      <c r="F58"/>
    </row>
    <row r="59" spans="1:6" s="61" customFormat="1" x14ac:dyDescent="0.25">
      <c r="A59" s="8"/>
      <c r="B59" s="20" t="s">
        <v>58</v>
      </c>
      <c r="C59" s="78">
        <v>40</v>
      </c>
    </row>
    <row r="60" spans="1:6" s="3" customFormat="1" x14ac:dyDescent="0.25">
      <c r="A60" s="8"/>
      <c r="B60" s="22" t="s">
        <v>60</v>
      </c>
      <c r="C60" s="79">
        <v>9520</v>
      </c>
      <c r="E60"/>
      <c r="F60"/>
    </row>
    <row r="61" spans="1:6" s="61" customFormat="1" x14ac:dyDescent="0.25">
      <c r="A61" s="45"/>
      <c r="B61" s="20" t="s">
        <v>61</v>
      </c>
      <c r="C61" s="78">
        <v>988660</v>
      </c>
      <c r="E61"/>
      <c r="F61"/>
    </row>
    <row r="62" spans="1:6" s="3" customFormat="1" x14ac:dyDescent="0.25">
      <c r="A62" s="8"/>
      <c r="B62" s="22" t="s">
        <v>62</v>
      </c>
      <c r="C62" s="79">
        <v>290</v>
      </c>
      <c r="E62" s="61"/>
      <c r="F62" s="61"/>
    </row>
    <row r="63" spans="1:6" s="3" customFormat="1" x14ac:dyDescent="0.25">
      <c r="A63" s="8"/>
      <c r="B63" s="20" t="s">
        <v>107</v>
      </c>
      <c r="C63" s="78">
        <v>0</v>
      </c>
    </row>
    <row r="64" spans="1:6" s="61" customFormat="1" x14ac:dyDescent="0.25">
      <c r="A64" s="45"/>
      <c r="B64" s="22" t="s">
        <v>63</v>
      </c>
      <c r="C64" s="79">
        <v>350</v>
      </c>
      <c r="E64"/>
      <c r="F64"/>
    </row>
    <row r="65" spans="1:8" s="3" customFormat="1" x14ac:dyDescent="0.25">
      <c r="A65" s="8"/>
      <c r="B65" s="20" t="s">
        <v>64</v>
      </c>
      <c r="C65" s="78">
        <v>140</v>
      </c>
    </row>
    <row r="66" spans="1:8" x14ac:dyDescent="0.25">
      <c r="B66" s="22" t="s">
        <v>65</v>
      </c>
      <c r="C66" s="79">
        <v>4490</v>
      </c>
    </row>
    <row r="67" spans="1:8" ht="30" customHeight="1" x14ac:dyDescent="0.25">
      <c r="A67" s="42"/>
      <c r="B67" s="23" t="s">
        <v>74</v>
      </c>
      <c r="C67" s="80">
        <v>3295050</v>
      </c>
    </row>
    <row r="68" spans="1:8" ht="15" customHeight="1" x14ac:dyDescent="0.25">
      <c r="B68" s="1" t="s">
        <v>71</v>
      </c>
      <c r="C68" s="81">
        <v>256589.99999999997</v>
      </c>
    </row>
    <row r="69" spans="1:8" ht="15" customHeight="1" x14ac:dyDescent="0.25">
      <c r="B69" s="1" t="s">
        <v>97</v>
      </c>
      <c r="C69" s="81">
        <v>2060110.0000000002</v>
      </c>
    </row>
    <row r="70" spans="1:8" ht="30" customHeight="1" thickBot="1" x14ac:dyDescent="0.3">
      <c r="B70" s="24" t="s">
        <v>75</v>
      </c>
      <c r="C70" s="82">
        <v>1683700</v>
      </c>
    </row>
    <row r="71" spans="1:8" ht="15" customHeight="1" x14ac:dyDescent="0.25">
      <c r="B71" s="21"/>
      <c r="C71" s="25"/>
    </row>
    <row r="72" spans="1:8" ht="15" customHeight="1" x14ac:dyDescent="0.25">
      <c r="A72" s="9" t="s">
        <v>68</v>
      </c>
      <c r="B72" s="204" t="s">
        <v>84</v>
      </c>
      <c r="C72" s="205"/>
    </row>
    <row r="73" spans="1:8" s="175" customFormat="1" ht="15" customHeight="1" x14ac:dyDescent="0.25">
      <c r="A73" s="240" t="s">
        <v>67</v>
      </c>
      <c r="B73" s="241" t="s">
        <v>135</v>
      </c>
      <c r="C73" s="242"/>
    </row>
    <row r="74" spans="1:8" s="186" customFormat="1" ht="15" customHeight="1" x14ac:dyDescent="0.25">
      <c r="A74" s="184" t="s">
        <v>69</v>
      </c>
      <c r="B74" s="193" t="s">
        <v>134</v>
      </c>
      <c r="C74" s="193"/>
      <c r="D74" s="183"/>
      <c r="E74" s="183"/>
      <c r="F74" s="183"/>
      <c r="G74" s="183"/>
      <c r="H74" s="185"/>
    </row>
  </sheetData>
  <sortState xmlns:xlrd2="http://schemas.microsoft.com/office/spreadsheetml/2017/richdata2" ref="E5:F66">
    <sortCondition descending="1" ref="F5"/>
  </sortState>
  <mergeCells count="4">
    <mergeCell ref="B2:C2"/>
    <mergeCell ref="B72:C72"/>
    <mergeCell ref="B73:C73"/>
    <mergeCell ref="B74:C74"/>
  </mergeCells>
  <hyperlinks>
    <hyperlink ref="C1" location="Índice!A1" display="[índice Ç]" xr:uid="{00000000-0004-0000-0100-000000000000}"/>
    <hyperlink ref="B74" r:id="rId1" display="http://www.observatorioemigracao.pt/np4/6415" xr:uid="{30054DBD-1072-43CB-A414-11B10195C4F2}"/>
    <hyperlink ref="B74:C74" r:id="rId2" display="ttp://www.observatorioemigracao.pt/np4/7785" xr:uid="{04D0BE6B-13E8-469D-A9B6-39C2E0392FD3}"/>
  </hyperlinks>
  <pageMargins left="0.7" right="0.7" top="0.75" bottom="0.75" header="0.3" footer="0.3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6" customWidth="1"/>
  </cols>
  <sheetData>
    <row r="1" spans="1:5" ht="30" customHeight="1" x14ac:dyDescent="0.25">
      <c r="A1" s="12" t="s">
        <v>66</v>
      </c>
      <c r="B1" s="13" t="s">
        <v>0</v>
      </c>
      <c r="C1" s="14"/>
      <c r="D1" s="14"/>
      <c r="E1" s="15" t="s">
        <v>72</v>
      </c>
    </row>
    <row r="2" spans="1:5" ht="45" customHeight="1" thickBot="1" x14ac:dyDescent="0.3">
      <c r="B2" s="206" t="s">
        <v>125</v>
      </c>
      <c r="C2" s="207"/>
      <c r="D2" s="207"/>
      <c r="E2" s="207"/>
    </row>
    <row r="3" spans="1:5" ht="60" customHeight="1" x14ac:dyDescent="0.25">
      <c r="B3" s="16" t="s">
        <v>80</v>
      </c>
      <c r="C3" s="17" t="s">
        <v>86</v>
      </c>
      <c r="D3" s="17" t="s">
        <v>83</v>
      </c>
      <c r="E3" s="18" t="s">
        <v>79</v>
      </c>
    </row>
    <row r="4" spans="1:5" ht="30" customHeight="1" x14ac:dyDescent="0.25">
      <c r="B4" s="19" t="s">
        <v>81</v>
      </c>
      <c r="C4" s="26">
        <v>3645230</v>
      </c>
      <c r="D4" s="27">
        <f>C4/C$4*100</f>
        <v>100</v>
      </c>
      <c r="E4" s="27" t="s">
        <v>5</v>
      </c>
    </row>
    <row r="5" spans="1:5" ht="30" customHeight="1" x14ac:dyDescent="0.25">
      <c r="B5" s="67" t="s">
        <v>82</v>
      </c>
      <c r="C5" s="26">
        <f>SUM(C6:C19)</f>
        <v>3569970</v>
      </c>
      <c r="D5" s="27">
        <f>C5/C$4*100</f>
        <v>97.935384049840479</v>
      </c>
      <c r="E5" s="27" t="s">
        <v>5</v>
      </c>
    </row>
    <row r="6" spans="1:5" x14ac:dyDescent="0.25">
      <c r="A6"/>
      <c r="B6" s="28" t="s">
        <v>30</v>
      </c>
      <c r="C6" s="29">
        <v>1093540</v>
      </c>
      <c r="D6" s="30">
        <f>C6/C$4*100</f>
        <v>29.999204439774719</v>
      </c>
      <c r="E6" s="30">
        <f>D6</f>
        <v>29.999204439774719</v>
      </c>
    </row>
    <row r="7" spans="1:5" x14ac:dyDescent="0.25">
      <c r="A7"/>
      <c r="B7" s="31" t="s">
        <v>61</v>
      </c>
      <c r="C7" s="32">
        <v>988660</v>
      </c>
      <c r="D7" s="33">
        <f t="shared" ref="D7:D19" si="0">C7/C$4*100</f>
        <v>27.12201973538021</v>
      </c>
      <c r="E7" s="33">
        <f>D7+E6</f>
        <v>57.121224175154929</v>
      </c>
    </row>
    <row r="8" spans="1:5" x14ac:dyDescent="0.25">
      <c r="A8"/>
      <c r="B8" s="28" t="s">
        <v>54</v>
      </c>
      <c r="C8" s="29">
        <v>359620</v>
      </c>
      <c r="D8" s="30">
        <f t="shared" si="0"/>
        <v>9.8654954557051262</v>
      </c>
      <c r="E8" s="30">
        <f t="shared" ref="E8:E19" si="1">D8+E7</f>
        <v>66.986719630860051</v>
      </c>
    </row>
    <row r="9" spans="1:5" x14ac:dyDescent="0.25">
      <c r="A9"/>
      <c r="B9" s="31" t="s">
        <v>4</v>
      </c>
      <c r="C9" s="32">
        <v>274470</v>
      </c>
      <c r="D9" s="33">
        <f t="shared" si="0"/>
        <v>7.5295660356136649</v>
      </c>
      <c r="E9" s="33">
        <f t="shared" si="1"/>
        <v>74.516285666473721</v>
      </c>
    </row>
    <row r="10" spans="1:5" x14ac:dyDescent="0.25">
      <c r="A10"/>
      <c r="B10" s="28" t="s">
        <v>6</v>
      </c>
      <c r="C10" s="29">
        <v>248360</v>
      </c>
      <c r="D10" s="30">
        <f t="shared" si="0"/>
        <v>6.8132875017488601</v>
      </c>
      <c r="E10" s="30">
        <f t="shared" si="1"/>
        <v>81.329573168222581</v>
      </c>
    </row>
    <row r="11" spans="1:5" x14ac:dyDescent="0.25">
      <c r="A11"/>
      <c r="B11" s="34" t="s">
        <v>27</v>
      </c>
      <c r="C11" s="35">
        <v>214200</v>
      </c>
      <c r="D11" s="36">
        <f t="shared" si="0"/>
        <v>5.876172422590618</v>
      </c>
      <c r="E11" s="36">
        <f t="shared" si="1"/>
        <v>87.205745590813194</v>
      </c>
    </row>
    <row r="12" spans="1:5" x14ac:dyDescent="0.25">
      <c r="A12"/>
      <c r="B12" s="28" t="s">
        <v>26</v>
      </c>
      <c r="C12" s="29">
        <v>114280</v>
      </c>
      <c r="D12" s="30">
        <f t="shared" si="0"/>
        <v>3.1350559498303259</v>
      </c>
      <c r="E12" s="30">
        <f t="shared" si="1"/>
        <v>90.340801540643525</v>
      </c>
    </row>
    <row r="13" spans="1:5" x14ac:dyDescent="0.25">
      <c r="A13"/>
      <c r="B13" s="31" t="s">
        <v>43</v>
      </c>
      <c r="C13" s="32">
        <v>82470</v>
      </c>
      <c r="D13" s="33">
        <f t="shared" si="0"/>
        <v>2.2624086820310376</v>
      </c>
      <c r="E13" s="33">
        <f t="shared" si="1"/>
        <v>92.603210222674562</v>
      </c>
    </row>
    <row r="14" spans="1:5" x14ac:dyDescent="0.25">
      <c r="A14"/>
      <c r="B14" s="28" t="s">
        <v>13</v>
      </c>
      <c r="C14" s="29">
        <v>56280</v>
      </c>
      <c r="D14" s="30">
        <f t="shared" si="0"/>
        <v>1.5439354992689076</v>
      </c>
      <c r="E14" s="30">
        <f t="shared" si="1"/>
        <v>94.147145721943474</v>
      </c>
    </row>
    <row r="15" spans="1:5" x14ac:dyDescent="0.25">
      <c r="A15"/>
      <c r="B15" s="31" t="s">
        <v>3</v>
      </c>
      <c r="C15" s="32">
        <v>49600</v>
      </c>
      <c r="D15" s="33">
        <f t="shared" si="0"/>
        <v>1.3606823163421786</v>
      </c>
      <c r="E15" s="33">
        <f t="shared" si="1"/>
        <v>95.507828038285652</v>
      </c>
    </row>
    <row r="16" spans="1:5" x14ac:dyDescent="0.25">
      <c r="A16"/>
      <c r="B16" s="28" t="s">
        <v>34</v>
      </c>
      <c r="C16" s="29">
        <v>41440</v>
      </c>
      <c r="D16" s="30">
        <f t="shared" si="0"/>
        <v>1.1368281288149171</v>
      </c>
      <c r="E16" s="30">
        <f t="shared" si="1"/>
        <v>96.644656167100564</v>
      </c>
    </row>
    <row r="17" spans="1:8" x14ac:dyDescent="0.25">
      <c r="A17"/>
      <c r="B17" s="31" t="s">
        <v>17</v>
      </c>
      <c r="C17" s="32">
        <v>21610</v>
      </c>
      <c r="D17" s="33">
        <f t="shared" si="0"/>
        <v>0.59282953339021138</v>
      </c>
      <c r="E17" s="33">
        <f t="shared" si="1"/>
        <v>97.23748570049078</v>
      </c>
    </row>
    <row r="18" spans="1:8" x14ac:dyDescent="0.25">
      <c r="A18"/>
      <c r="B18" s="28" t="s">
        <v>14</v>
      </c>
      <c r="C18" s="29">
        <v>15890</v>
      </c>
      <c r="D18" s="30">
        <f t="shared" si="0"/>
        <v>0.43591213723139555</v>
      </c>
      <c r="E18" s="30">
        <f t="shared" si="1"/>
        <v>97.673397837722177</v>
      </c>
    </row>
    <row r="19" spans="1:8" ht="15.75" thickBot="1" x14ac:dyDescent="0.3">
      <c r="A19"/>
      <c r="B19" s="37" t="s">
        <v>11</v>
      </c>
      <c r="C19" s="38">
        <v>9550</v>
      </c>
      <c r="D19" s="39">
        <f t="shared" si="0"/>
        <v>0.26198621211830253</v>
      </c>
      <c r="E19" s="39">
        <f t="shared" si="1"/>
        <v>97.935384049840479</v>
      </c>
    </row>
    <row r="21" spans="1:8" x14ac:dyDescent="0.25">
      <c r="A21" s="9" t="s">
        <v>68</v>
      </c>
      <c r="B21" s="204" t="s">
        <v>84</v>
      </c>
      <c r="C21" s="208"/>
      <c r="D21" s="208"/>
      <c r="E21" s="208"/>
    </row>
    <row r="22" spans="1:8" s="175" customFormat="1" ht="15" customHeight="1" x14ac:dyDescent="0.25">
      <c r="A22" s="240" t="s">
        <v>67</v>
      </c>
      <c r="B22" s="241" t="s">
        <v>135</v>
      </c>
      <c r="C22" s="242"/>
    </row>
    <row r="23" spans="1:8" s="186" customFormat="1" ht="15" customHeight="1" x14ac:dyDescent="0.25">
      <c r="A23" s="184" t="s">
        <v>69</v>
      </c>
      <c r="B23" s="193" t="s">
        <v>134</v>
      </c>
      <c r="C23" s="193"/>
      <c r="D23" s="183"/>
      <c r="E23" s="183"/>
      <c r="F23" s="183"/>
      <c r="G23" s="183"/>
      <c r="H23" s="185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C22"/>
    <mergeCell ref="B23:C23"/>
  </mergeCells>
  <hyperlinks>
    <hyperlink ref="E1" location="Índice!A1" display="[índice Ç]" xr:uid="{00000000-0004-0000-0200-000000000000}"/>
    <hyperlink ref="B23" r:id="rId1" display="http://www.observatorioemigracao.pt/np4/6415" xr:uid="{E74CB3F7-2A32-48CB-A824-6B04B1DE50CD}"/>
    <hyperlink ref="B23:C23" r:id="rId2" display="ttp://www.observatorioemigracao.pt/np4/7785" xr:uid="{5D269272-C763-473B-A0B8-E3F3E7BC1DD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7" t="s">
        <v>66</v>
      </c>
      <c r="B1" s="43" t="s">
        <v>0</v>
      </c>
      <c r="C1" s="43"/>
      <c r="D1" s="44"/>
      <c r="E1" s="8"/>
      <c r="F1" s="8"/>
      <c r="G1" s="15" t="s">
        <v>72</v>
      </c>
      <c r="I1" s="15"/>
    </row>
    <row r="2" spans="1:9" ht="45" customHeight="1" thickBot="1" x14ac:dyDescent="0.3">
      <c r="A2" s="8"/>
      <c r="B2" s="211" t="s">
        <v>126</v>
      </c>
      <c r="C2" s="212"/>
      <c r="D2" s="212"/>
      <c r="E2" s="212"/>
      <c r="F2" s="212"/>
      <c r="G2" s="212"/>
    </row>
    <row r="3" spans="1:9" ht="30" customHeight="1" x14ac:dyDescent="0.25">
      <c r="A3" s="8"/>
      <c r="B3" s="213" t="s">
        <v>76</v>
      </c>
      <c r="C3" s="83" t="s">
        <v>1</v>
      </c>
      <c r="D3" s="84" t="s">
        <v>2</v>
      </c>
      <c r="E3" s="215" t="s">
        <v>87</v>
      </c>
      <c r="F3" s="216"/>
      <c r="G3" s="217" t="s">
        <v>89</v>
      </c>
    </row>
    <row r="4" spans="1:9" ht="30" customHeight="1" x14ac:dyDescent="0.25">
      <c r="A4" s="8"/>
      <c r="B4" s="214"/>
      <c r="C4" s="209" t="s">
        <v>88</v>
      </c>
      <c r="D4" s="210"/>
      <c r="E4" s="46" t="s">
        <v>1</v>
      </c>
      <c r="F4" s="47" t="s">
        <v>2</v>
      </c>
      <c r="G4" s="218"/>
    </row>
    <row r="5" spans="1:9" x14ac:dyDescent="0.25">
      <c r="A5" s="10"/>
      <c r="B5" s="68">
        <v>1996</v>
      </c>
      <c r="C5" s="70">
        <v>2737490</v>
      </c>
      <c r="D5" s="71">
        <v>94351590.999999985</v>
      </c>
      <c r="E5" s="75">
        <f>C5/C$11*100</f>
        <v>97.147146081451311</v>
      </c>
      <c r="F5" s="48">
        <f t="shared" ref="E5:F10" si="0">D5/D$11*100</f>
        <v>66.186439475331554</v>
      </c>
      <c r="G5" s="65">
        <f t="shared" ref="G5:G22" si="1">(C5/D5)*100</f>
        <v>2.901371318688204</v>
      </c>
    </row>
    <row r="6" spans="1:9" x14ac:dyDescent="0.25">
      <c r="A6" s="10"/>
      <c r="B6" s="69">
        <v>1997</v>
      </c>
      <c r="C6" s="72">
        <v>2932550</v>
      </c>
      <c r="D6" s="73">
        <v>102330959.99999999</v>
      </c>
      <c r="E6" s="76">
        <f t="shared" si="0"/>
        <v>104.06937130041022</v>
      </c>
      <c r="F6" s="51">
        <f t="shared" si="0"/>
        <v>71.783865207875238</v>
      </c>
      <c r="G6" s="66">
        <f t="shared" si="1"/>
        <v>2.8657505020963354</v>
      </c>
    </row>
    <row r="7" spans="1:9" x14ac:dyDescent="0.25">
      <c r="A7" s="10"/>
      <c r="B7" s="68">
        <v>1998</v>
      </c>
      <c r="C7" s="70">
        <v>3016290</v>
      </c>
      <c r="D7" s="71">
        <v>111353381.00000001</v>
      </c>
      <c r="E7" s="75">
        <f t="shared" si="0"/>
        <v>107.04110891876162</v>
      </c>
      <c r="F7" s="48">
        <f t="shared" si="0"/>
        <v>78.112978634669091</v>
      </c>
      <c r="G7" s="65">
        <f t="shared" si="1"/>
        <v>2.7087547525835785</v>
      </c>
    </row>
    <row r="8" spans="1:9" x14ac:dyDescent="0.25">
      <c r="A8" s="10"/>
      <c r="B8" s="69">
        <v>1999</v>
      </c>
      <c r="C8" s="72">
        <v>3121680</v>
      </c>
      <c r="D8" s="73">
        <v>119603305.00000001</v>
      </c>
      <c r="E8" s="76">
        <f t="shared" si="0"/>
        <v>110.78115462688262</v>
      </c>
      <c r="F8" s="51">
        <f t="shared" si="0"/>
        <v>83.900195254069672</v>
      </c>
      <c r="G8" s="66">
        <f t="shared" si="1"/>
        <v>2.6100282095047453</v>
      </c>
    </row>
    <row r="9" spans="1:9" x14ac:dyDescent="0.25">
      <c r="A9" s="10"/>
      <c r="B9" s="68">
        <v>2000</v>
      </c>
      <c r="C9" s="70">
        <v>3458120</v>
      </c>
      <c r="D9" s="71">
        <v>128414444.99999999</v>
      </c>
      <c r="E9" s="75">
        <f t="shared" si="0"/>
        <v>122.72062685423084</v>
      </c>
      <c r="F9" s="48">
        <f t="shared" si="0"/>
        <v>90.081097750124769</v>
      </c>
      <c r="G9" s="65">
        <f t="shared" si="1"/>
        <v>2.6929369199859101</v>
      </c>
    </row>
    <row r="10" spans="1:9" x14ac:dyDescent="0.25">
      <c r="A10" s="10"/>
      <c r="B10" s="69">
        <v>2001</v>
      </c>
      <c r="C10" s="72">
        <v>3736820</v>
      </c>
      <c r="D10" s="73">
        <v>135775009.00000003</v>
      </c>
      <c r="E10" s="76">
        <f t="shared" si="0"/>
        <v>132.61104092438288</v>
      </c>
      <c r="F10" s="51">
        <f t="shared" si="0"/>
        <v>95.244439655936503</v>
      </c>
      <c r="G10" s="66">
        <f t="shared" si="1"/>
        <v>2.7522148792492431</v>
      </c>
    </row>
    <row r="11" spans="1:9" x14ac:dyDescent="0.25">
      <c r="A11" s="53"/>
      <c r="B11" s="68">
        <v>2002</v>
      </c>
      <c r="C11" s="70">
        <v>2817880</v>
      </c>
      <c r="D11" s="71">
        <v>142554263.00000003</v>
      </c>
      <c r="E11" s="117">
        <f t="shared" ref="E11:E22" si="2">C11/C$11*100</f>
        <v>100</v>
      </c>
      <c r="F11" s="118">
        <f t="shared" ref="F11:F24" si="3">D11/D$11*100</f>
        <v>100</v>
      </c>
      <c r="G11" s="65">
        <f t="shared" si="1"/>
        <v>1.9767069329943499</v>
      </c>
    </row>
    <row r="12" spans="1:9" x14ac:dyDescent="0.25">
      <c r="A12" s="10"/>
      <c r="B12" s="69">
        <v>2003</v>
      </c>
      <c r="C12" s="72">
        <v>2433780</v>
      </c>
      <c r="D12" s="73">
        <v>146067858</v>
      </c>
      <c r="E12" s="76">
        <f t="shared" si="2"/>
        <v>86.369185345011147</v>
      </c>
      <c r="F12" s="51">
        <f t="shared" si="3"/>
        <v>102.46474214524189</v>
      </c>
      <c r="G12" s="66">
        <f t="shared" si="1"/>
        <v>1.6661981857774626</v>
      </c>
    </row>
    <row r="13" spans="1:9" x14ac:dyDescent="0.25">
      <c r="A13" s="10"/>
      <c r="B13" s="68">
        <v>2004</v>
      </c>
      <c r="C13" s="70">
        <v>2442160</v>
      </c>
      <c r="D13" s="71">
        <v>152248387.99999997</v>
      </c>
      <c r="E13" s="75">
        <f t="shared" si="2"/>
        <v>86.666572032875777</v>
      </c>
      <c r="F13" s="48">
        <f t="shared" si="3"/>
        <v>106.80030522833255</v>
      </c>
      <c r="G13" s="65">
        <f t="shared" si="1"/>
        <v>1.6040629605877998</v>
      </c>
    </row>
    <row r="14" spans="1:9" x14ac:dyDescent="0.25">
      <c r="A14" s="10"/>
      <c r="B14" s="69">
        <v>2005</v>
      </c>
      <c r="C14" s="72">
        <v>2277250</v>
      </c>
      <c r="D14" s="73">
        <v>158552704</v>
      </c>
      <c r="E14" s="76">
        <f t="shared" si="2"/>
        <v>80.814300112141041</v>
      </c>
      <c r="F14" s="51">
        <f t="shared" si="3"/>
        <v>111.22270261395127</v>
      </c>
      <c r="G14" s="66">
        <f t="shared" si="1"/>
        <v>1.4362732028840075</v>
      </c>
    </row>
    <row r="15" spans="1:9" x14ac:dyDescent="0.25">
      <c r="A15" s="10"/>
      <c r="B15" s="68">
        <v>2006</v>
      </c>
      <c r="C15" s="70">
        <v>2420270</v>
      </c>
      <c r="D15" s="71">
        <v>166260468.99999997</v>
      </c>
      <c r="E15" s="75">
        <f t="shared" si="2"/>
        <v>85.889746901926273</v>
      </c>
      <c r="F15" s="48">
        <f t="shared" si="3"/>
        <v>116.62960159949753</v>
      </c>
      <c r="G15" s="65">
        <f t="shared" si="1"/>
        <v>1.4557098356314635</v>
      </c>
    </row>
    <row r="16" spans="1:9" x14ac:dyDescent="0.25">
      <c r="A16" s="10"/>
      <c r="B16" s="69">
        <v>2007</v>
      </c>
      <c r="C16" s="72">
        <v>2588420</v>
      </c>
      <c r="D16" s="73">
        <v>175483401</v>
      </c>
      <c r="E16" s="76">
        <f t="shared" si="2"/>
        <v>91.856998878589579</v>
      </c>
      <c r="F16" s="51">
        <f t="shared" si="3"/>
        <v>123.09937093919103</v>
      </c>
      <c r="G16" s="66">
        <f t="shared" si="1"/>
        <v>1.4750227002951692</v>
      </c>
    </row>
    <row r="17" spans="1:8" x14ac:dyDescent="0.25">
      <c r="A17" s="10"/>
      <c r="B17" s="68">
        <v>2008</v>
      </c>
      <c r="C17" s="70">
        <v>2484680</v>
      </c>
      <c r="D17" s="71">
        <v>179102781</v>
      </c>
      <c r="E17" s="75">
        <f t="shared" si="2"/>
        <v>88.175507828580351</v>
      </c>
      <c r="F17" s="48">
        <f t="shared" si="3"/>
        <v>125.63831991471204</v>
      </c>
      <c r="G17" s="65">
        <f t="shared" si="1"/>
        <v>1.387292808144615</v>
      </c>
    </row>
    <row r="18" spans="1:8" x14ac:dyDescent="0.25">
      <c r="A18" s="10"/>
      <c r="B18" s="69">
        <v>2009</v>
      </c>
      <c r="C18" s="72">
        <v>2281870</v>
      </c>
      <c r="D18" s="73">
        <v>175416437</v>
      </c>
      <c r="E18" s="76">
        <f t="shared" si="2"/>
        <v>80.978253154854002</v>
      </c>
      <c r="F18" s="51">
        <f t="shared" si="3"/>
        <v>123.05239654600857</v>
      </c>
      <c r="G18" s="66">
        <f t="shared" si="1"/>
        <v>1.30083020669266</v>
      </c>
    </row>
    <row r="19" spans="1:8" x14ac:dyDescent="0.25">
      <c r="A19" s="10"/>
      <c r="B19" s="68">
        <v>2010</v>
      </c>
      <c r="C19" s="70">
        <v>2425900</v>
      </c>
      <c r="D19" s="71">
        <v>179610779.00000003</v>
      </c>
      <c r="E19" s="75">
        <f t="shared" si="2"/>
        <v>86.089542492937952</v>
      </c>
      <c r="F19" s="48">
        <f t="shared" si="3"/>
        <v>125.99467404212245</v>
      </c>
      <c r="G19" s="65">
        <f t="shared" si="1"/>
        <v>1.3506427696079417</v>
      </c>
    </row>
    <row r="20" spans="1:8" x14ac:dyDescent="0.25">
      <c r="A20" s="10"/>
      <c r="B20" s="69">
        <v>2011</v>
      </c>
      <c r="C20" s="72">
        <v>2430490</v>
      </c>
      <c r="D20" s="73">
        <v>176096171.00000003</v>
      </c>
      <c r="E20" s="76">
        <f t="shared" si="2"/>
        <v>86.252430905503431</v>
      </c>
      <c r="F20" s="51">
        <f t="shared" si="3"/>
        <v>123.52922129028158</v>
      </c>
      <c r="G20" s="66">
        <f t="shared" si="1"/>
        <v>1.3802060466152895</v>
      </c>
    </row>
    <row r="21" spans="1:8" x14ac:dyDescent="0.25">
      <c r="A21" s="10"/>
      <c r="B21" s="68">
        <v>2012</v>
      </c>
      <c r="C21" s="70">
        <v>2749460</v>
      </c>
      <c r="D21" s="71">
        <v>168295569</v>
      </c>
      <c r="E21" s="75">
        <f t="shared" si="2"/>
        <v>97.571933510298521</v>
      </c>
      <c r="F21" s="48">
        <f t="shared" si="3"/>
        <v>118.05719833155742</v>
      </c>
      <c r="G21" s="65">
        <f t="shared" si="1"/>
        <v>1.6337090847590885</v>
      </c>
    </row>
    <row r="22" spans="1:8" x14ac:dyDescent="0.25">
      <c r="A22" s="10"/>
      <c r="B22" s="69">
        <v>2013</v>
      </c>
      <c r="C22" s="74">
        <v>3015780</v>
      </c>
      <c r="D22" s="73">
        <v>170492268.99999997</v>
      </c>
      <c r="E22" s="76">
        <f t="shared" si="2"/>
        <v>107.02301020625436</v>
      </c>
      <c r="F22" s="51">
        <f t="shared" si="3"/>
        <v>119.59815540556646</v>
      </c>
      <c r="G22" s="66">
        <f t="shared" si="1"/>
        <v>1.7688661296425121</v>
      </c>
    </row>
    <row r="23" spans="1:8" x14ac:dyDescent="0.25">
      <c r="A23" s="10"/>
      <c r="B23" s="68">
        <v>2014</v>
      </c>
      <c r="C23" s="70">
        <v>3060710</v>
      </c>
      <c r="D23" s="71">
        <v>173053691</v>
      </c>
      <c r="E23" s="75">
        <f t="shared" ref="E23" si="4">C23/C$11*100</f>
        <v>108.6174712904737</v>
      </c>
      <c r="F23" s="48">
        <f t="shared" ref="F23" si="5">D23/D$11*100</f>
        <v>121.39496031767214</v>
      </c>
      <c r="G23" s="65">
        <f t="shared" ref="G23" si="6">(C23/D23)*100</f>
        <v>1.7686476274002154</v>
      </c>
    </row>
    <row r="24" spans="1:8" x14ac:dyDescent="0.25">
      <c r="A24" s="10"/>
      <c r="B24" s="139">
        <v>2015</v>
      </c>
      <c r="C24" s="74">
        <v>3315620</v>
      </c>
      <c r="D24" s="140">
        <v>179713159</v>
      </c>
      <c r="E24" s="142">
        <f>C24/C$11*100</f>
        <v>117.66363365366873</v>
      </c>
      <c r="F24" s="141">
        <f t="shared" si="3"/>
        <v>126.06649230826577</v>
      </c>
      <c r="G24" s="143">
        <f>(C24/D24)*100</f>
        <v>1.8449511535212622</v>
      </c>
    </row>
    <row r="25" spans="1:8" x14ac:dyDescent="0.25">
      <c r="A25" s="10"/>
      <c r="B25" s="68">
        <v>2016</v>
      </c>
      <c r="C25" s="70">
        <v>3343200</v>
      </c>
      <c r="D25" s="71">
        <v>186489811.00000003</v>
      </c>
      <c r="E25" s="75">
        <f>C25/C$11*100</f>
        <v>118.64238363592487</v>
      </c>
      <c r="F25" s="48">
        <f>D25/D$11*100</f>
        <v>130.82022738246698</v>
      </c>
      <c r="G25" s="65">
        <f>(C25/D25)*100</f>
        <v>1.792698476165006</v>
      </c>
    </row>
    <row r="26" spans="1:8" x14ac:dyDescent="0.25">
      <c r="A26" s="10"/>
      <c r="B26" s="139">
        <v>2017</v>
      </c>
      <c r="C26" s="74">
        <v>3554750</v>
      </c>
      <c r="D26" s="140">
        <v>195947210.00000003</v>
      </c>
      <c r="E26" s="142">
        <f>C26/C$11*100</f>
        <v>126.14980055928571</v>
      </c>
      <c r="F26" s="141">
        <f t="shared" ref="F26" si="7">D26/D$11*100</f>
        <v>137.45447233661471</v>
      </c>
      <c r="G26" s="143">
        <f>(C26/D26)*100</f>
        <v>1.8141365728044812</v>
      </c>
    </row>
    <row r="27" spans="1:8" x14ac:dyDescent="0.25">
      <c r="A27" s="10"/>
      <c r="B27" s="68">
        <v>2018</v>
      </c>
      <c r="C27" s="70">
        <v>3604010</v>
      </c>
      <c r="D27" s="71">
        <v>204304761</v>
      </c>
      <c r="E27" s="75">
        <f t="shared" ref="E27:E28" si="8">C27/C$11*100</f>
        <v>127.89792326145897</v>
      </c>
      <c r="F27" s="48">
        <f t="shared" ref="F27:F28" si="9">D27/D$11*100</f>
        <v>143.31718792583564</v>
      </c>
      <c r="G27" s="65">
        <f t="shared" ref="G27:G28" si="10">(C27/D27)*100</f>
        <v>1.7640362282110498</v>
      </c>
    </row>
    <row r="28" spans="1:8" ht="15.75" thickBot="1" x14ac:dyDescent="0.3">
      <c r="A28" s="10"/>
      <c r="B28" s="176">
        <v>2019</v>
      </c>
      <c r="C28" s="177">
        <v>3645230</v>
      </c>
      <c r="D28" s="178">
        <v>212320622</v>
      </c>
      <c r="E28" s="179">
        <f t="shared" si="8"/>
        <v>129.36072508410578</v>
      </c>
      <c r="F28" s="180">
        <f t="shared" si="9"/>
        <v>148.94021233163679</v>
      </c>
      <c r="G28" s="181">
        <f t="shared" si="10"/>
        <v>1.7168516019136377</v>
      </c>
    </row>
    <row r="29" spans="1:8" x14ac:dyDescent="0.25">
      <c r="A29" s="10"/>
      <c r="B29" s="49"/>
      <c r="C29" s="54"/>
      <c r="D29" s="50"/>
      <c r="E29" s="55"/>
      <c r="F29" s="51"/>
      <c r="G29" s="52"/>
    </row>
    <row r="30" spans="1:8" ht="15" customHeight="1" x14ac:dyDescent="0.25">
      <c r="A30" s="9" t="s">
        <v>68</v>
      </c>
      <c r="B30" s="219" t="s">
        <v>85</v>
      </c>
      <c r="C30" s="219"/>
      <c r="D30" s="219"/>
      <c r="E30" s="219"/>
      <c r="F30" s="219"/>
      <c r="G30" s="220"/>
    </row>
    <row r="31" spans="1:8" s="175" customFormat="1" ht="15" customHeight="1" x14ac:dyDescent="0.25">
      <c r="A31" s="240" t="s">
        <v>67</v>
      </c>
      <c r="B31" s="241" t="s">
        <v>135</v>
      </c>
      <c r="C31" s="242"/>
    </row>
    <row r="32" spans="1:8" s="186" customFormat="1" ht="15" customHeight="1" x14ac:dyDescent="0.25">
      <c r="A32" s="184" t="s">
        <v>69</v>
      </c>
      <c r="B32" s="193" t="s">
        <v>134</v>
      </c>
      <c r="C32" s="193"/>
      <c r="D32" s="193"/>
      <c r="E32" s="193"/>
      <c r="F32" s="193"/>
      <c r="G32" s="193"/>
      <c r="H32" s="185"/>
    </row>
    <row r="33" spans="1:7" x14ac:dyDescent="0.25">
      <c r="A33" s="3"/>
      <c r="B33" s="56"/>
      <c r="C33" s="56"/>
      <c r="D33" s="56"/>
      <c r="E33" s="56"/>
      <c r="F33" s="56"/>
      <c r="G33" s="56"/>
    </row>
    <row r="34" spans="1:7" x14ac:dyDescent="0.25">
      <c r="A34" s="3"/>
      <c r="B34" s="56"/>
      <c r="C34" s="56"/>
      <c r="D34" s="56"/>
      <c r="E34" s="56"/>
      <c r="F34" s="56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</row>
    <row r="39" spans="1:7" x14ac:dyDescent="0.25">
      <c r="A39" s="3"/>
      <c r="B39" s="3"/>
    </row>
    <row r="40" spans="1:7" x14ac:dyDescent="0.25">
      <c r="A40" s="3"/>
      <c r="B40" s="3"/>
    </row>
  </sheetData>
  <mergeCells count="8">
    <mergeCell ref="B32:G32"/>
    <mergeCell ref="C4:D4"/>
    <mergeCell ref="B2:G2"/>
    <mergeCell ref="B3:B4"/>
    <mergeCell ref="E3:F3"/>
    <mergeCell ref="G3:G4"/>
    <mergeCell ref="B30:G30"/>
    <mergeCell ref="B31:C31"/>
  </mergeCells>
  <hyperlinks>
    <hyperlink ref="G1" location="Índice!A1" display="[índice Ç]" xr:uid="{00000000-0004-0000-0300-000000000000}"/>
    <hyperlink ref="B32" r:id="rId1" display="http://www.observatorioemigracao.pt/np4/6415" xr:uid="{1E36AD3A-2E94-42B7-B823-6F7A97991D16}"/>
    <hyperlink ref="B32:C32" r:id="rId2" display="ttp://www.observatorioemigracao.pt/np4/7785" xr:uid="{117E7D67-9091-43F1-B48D-B13110D89D63}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6"/>
  <sheetViews>
    <sheetView showGridLines="0" workbookViewId="0">
      <selection activeCell="V1" sqref="V1"/>
    </sheetView>
  </sheetViews>
  <sheetFormatPr defaultRowHeight="15" x14ac:dyDescent="0.25"/>
  <cols>
    <col min="1" max="1" width="12.7109375" customWidth="1"/>
    <col min="2" max="2" width="18.7109375" customWidth="1"/>
    <col min="3" max="22" width="10.7109375" customWidth="1"/>
  </cols>
  <sheetData>
    <row r="1" spans="1:23" ht="30" customHeight="1" x14ac:dyDescent="0.25">
      <c r="A1" s="130" t="s">
        <v>66</v>
      </c>
      <c r="B1" s="19" t="s">
        <v>0</v>
      </c>
      <c r="C1" s="41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5" t="s">
        <v>72</v>
      </c>
    </row>
    <row r="2" spans="1:23" ht="30" customHeight="1" thickBot="1" x14ac:dyDescent="0.3">
      <c r="A2" s="8"/>
      <c r="B2" s="211" t="s">
        <v>129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3" ht="30" customHeight="1" x14ac:dyDescent="0.25">
      <c r="A3" s="8"/>
      <c r="B3" s="225" t="s">
        <v>80</v>
      </c>
      <c r="C3" s="222" t="s">
        <v>95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4"/>
      <c r="U3" s="221" t="s">
        <v>92</v>
      </c>
      <c r="V3" s="222"/>
    </row>
    <row r="4" spans="1:23" ht="30" customHeight="1" x14ac:dyDescent="0.25">
      <c r="A4" s="45"/>
      <c r="B4" s="226"/>
      <c r="C4" s="128">
        <v>2002</v>
      </c>
      <c r="D4" s="128">
        <v>2003</v>
      </c>
      <c r="E4" s="128">
        <v>2004</v>
      </c>
      <c r="F4" s="128">
        <v>2005</v>
      </c>
      <c r="G4" s="128">
        <v>2006</v>
      </c>
      <c r="H4" s="128">
        <v>2007</v>
      </c>
      <c r="I4" s="128">
        <v>2008</v>
      </c>
      <c r="J4" s="128">
        <v>2009</v>
      </c>
      <c r="K4" s="128">
        <v>2010</v>
      </c>
      <c r="L4" s="128">
        <v>2011</v>
      </c>
      <c r="M4" s="128">
        <v>2012</v>
      </c>
      <c r="N4" s="128">
        <v>2013</v>
      </c>
      <c r="O4" s="128">
        <v>2014</v>
      </c>
      <c r="P4" s="128">
        <v>2015</v>
      </c>
      <c r="Q4" s="128">
        <v>2016</v>
      </c>
      <c r="R4" s="128">
        <v>2017</v>
      </c>
      <c r="S4" s="128">
        <v>2018</v>
      </c>
      <c r="T4" s="129">
        <v>2019</v>
      </c>
      <c r="U4" s="98" t="s">
        <v>127</v>
      </c>
      <c r="V4" s="99" t="s">
        <v>128</v>
      </c>
    </row>
    <row r="5" spans="1:23" ht="30" customHeight="1" x14ac:dyDescent="0.25">
      <c r="A5" s="45"/>
      <c r="B5" s="131" t="s">
        <v>70</v>
      </c>
      <c r="C5" s="57">
        <v>2817880</v>
      </c>
      <c r="D5" s="57">
        <v>2433780</v>
      </c>
      <c r="E5" s="57">
        <v>2442160</v>
      </c>
      <c r="F5" s="57">
        <v>2277250</v>
      </c>
      <c r="G5" s="57">
        <v>2420270</v>
      </c>
      <c r="H5" s="57">
        <v>2588420</v>
      </c>
      <c r="I5" s="57">
        <v>2484680</v>
      </c>
      <c r="J5" s="57">
        <v>2281870</v>
      </c>
      <c r="K5" s="57">
        <v>2425900</v>
      </c>
      <c r="L5" s="57">
        <v>2430490</v>
      </c>
      <c r="M5" s="57">
        <v>2749460</v>
      </c>
      <c r="N5" s="57">
        <v>3015780</v>
      </c>
      <c r="O5" s="57">
        <v>3060710</v>
      </c>
      <c r="P5" s="57">
        <v>3315620</v>
      </c>
      <c r="Q5" s="57">
        <v>3343200</v>
      </c>
      <c r="R5" s="57">
        <v>3554750</v>
      </c>
      <c r="S5" s="57">
        <v>3604010</v>
      </c>
      <c r="T5" s="122">
        <v>3645230</v>
      </c>
      <c r="U5" s="136">
        <f>(T5/C5*100)-100</f>
        <v>29.360725084105781</v>
      </c>
      <c r="V5" s="136">
        <f t="shared" ref="V5:V19" si="0">(T5/S5*100)-100</f>
        <v>1.1437260162985012</v>
      </c>
    </row>
    <row r="6" spans="1:23" x14ac:dyDescent="0.25">
      <c r="A6" s="45"/>
      <c r="B6" s="132" t="s">
        <v>30</v>
      </c>
      <c r="C6" s="58">
        <v>934480</v>
      </c>
      <c r="D6" s="58">
        <v>886090</v>
      </c>
      <c r="E6" s="58">
        <v>964130</v>
      </c>
      <c r="F6" s="58">
        <v>908870</v>
      </c>
      <c r="G6" s="58">
        <v>978950</v>
      </c>
      <c r="H6" s="58">
        <v>1026190</v>
      </c>
      <c r="I6" s="58">
        <v>983030</v>
      </c>
      <c r="J6" s="58">
        <v>887440</v>
      </c>
      <c r="K6" s="58">
        <v>899160</v>
      </c>
      <c r="L6" s="58">
        <v>867610</v>
      </c>
      <c r="M6" s="58">
        <v>846150</v>
      </c>
      <c r="N6" s="58">
        <v>894930</v>
      </c>
      <c r="O6" s="58">
        <v>882180</v>
      </c>
      <c r="P6" s="58">
        <v>1033119.9999999999</v>
      </c>
      <c r="Q6" s="58">
        <v>1122570</v>
      </c>
      <c r="R6" s="58">
        <v>1151040</v>
      </c>
      <c r="S6" s="58">
        <v>1133290</v>
      </c>
      <c r="T6" s="123">
        <v>1093540</v>
      </c>
      <c r="U6" s="137">
        <f t="shared" ref="U6:U15" si="1">(T6/C6*100)-100</f>
        <v>17.021231058984682</v>
      </c>
      <c r="V6" s="136">
        <f t="shared" si="0"/>
        <v>-3.5074870509754703</v>
      </c>
      <c r="W6" s="166"/>
    </row>
    <row r="7" spans="1:23" x14ac:dyDescent="0.25">
      <c r="A7" s="45"/>
      <c r="B7" s="133" t="s">
        <v>61</v>
      </c>
      <c r="C7" s="59">
        <v>629310</v>
      </c>
      <c r="D7" s="59">
        <v>516590.00000000006</v>
      </c>
      <c r="E7" s="59">
        <v>531060</v>
      </c>
      <c r="F7" s="59">
        <v>519890</v>
      </c>
      <c r="G7" s="59">
        <v>530720</v>
      </c>
      <c r="H7" s="59">
        <v>544720</v>
      </c>
      <c r="I7" s="59">
        <v>554120</v>
      </c>
      <c r="J7" s="59">
        <v>530880</v>
      </c>
      <c r="K7" s="59">
        <v>612660</v>
      </c>
      <c r="L7" s="59">
        <v>680730</v>
      </c>
      <c r="M7" s="59">
        <v>697330</v>
      </c>
      <c r="N7" s="59">
        <v>738130</v>
      </c>
      <c r="O7" s="59">
        <v>812810</v>
      </c>
      <c r="P7" s="59">
        <v>851290</v>
      </c>
      <c r="Q7" s="59">
        <v>697280</v>
      </c>
      <c r="R7" s="59">
        <v>797490</v>
      </c>
      <c r="S7" s="59">
        <v>899460</v>
      </c>
      <c r="T7" s="124">
        <v>988660</v>
      </c>
      <c r="U7" s="136">
        <f t="shared" si="1"/>
        <v>57.102223069711272</v>
      </c>
      <c r="V7" s="136">
        <f t="shared" si="0"/>
        <v>9.9170613479198551</v>
      </c>
      <c r="W7" s="166"/>
    </row>
    <row r="8" spans="1:23" x14ac:dyDescent="0.25">
      <c r="A8" s="45"/>
      <c r="B8" s="132" t="s">
        <v>54</v>
      </c>
      <c r="C8" s="58">
        <v>215630</v>
      </c>
      <c r="D8" s="58">
        <v>177540</v>
      </c>
      <c r="E8" s="58">
        <v>181440</v>
      </c>
      <c r="F8" s="58">
        <v>147170</v>
      </c>
      <c r="G8" s="58">
        <v>151630</v>
      </c>
      <c r="H8" s="58">
        <v>163580</v>
      </c>
      <c r="I8" s="58">
        <v>125010</v>
      </c>
      <c r="J8" s="58">
        <v>94820</v>
      </c>
      <c r="K8" s="58">
        <v>94620</v>
      </c>
      <c r="L8" s="58">
        <v>105310</v>
      </c>
      <c r="M8" s="58">
        <v>130490.00000000001</v>
      </c>
      <c r="N8" s="58">
        <v>156230</v>
      </c>
      <c r="O8" s="58">
        <v>202220</v>
      </c>
      <c r="P8" s="58">
        <v>254960</v>
      </c>
      <c r="Q8" s="58">
        <v>284970</v>
      </c>
      <c r="R8" s="58">
        <v>350080</v>
      </c>
      <c r="S8" s="58">
        <v>343900</v>
      </c>
      <c r="T8" s="123">
        <v>359620</v>
      </c>
      <c r="U8" s="137">
        <f t="shared" si="1"/>
        <v>66.776422575708381</v>
      </c>
      <c r="V8" s="136">
        <f t="shared" si="0"/>
        <v>4.5710962489095692</v>
      </c>
      <c r="W8" s="166"/>
    </row>
    <row r="9" spans="1:23" x14ac:dyDescent="0.25">
      <c r="A9" s="45"/>
      <c r="B9" s="133" t="s">
        <v>4</v>
      </c>
      <c r="C9" s="59">
        <v>205810</v>
      </c>
      <c r="D9" s="59">
        <v>205640</v>
      </c>
      <c r="E9" s="59">
        <v>178780</v>
      </c>
      <c r="F9" s="59">
        <v>164520</v>
      </c>
      <c r="G9" s="59">
        <v>168900</v>
      </c>
      <c r="H9" s="59">
        <v>170560</v>
      </c>
      <c r="I9" s="59">
        <v>147660</v>
      </c>
      <c r="J9" s="59">
        <v>120860</v>
      </c>
      <c r="K9" s="59">
        <v>120420</v>
      </c>
      <c r="L9" s="59">
        <v>113420</v>
      </c>
      <c r="M9" s="59">
        <v>172940</v>
      </c>
      <c r="N9" s="59">
        <v>197250</v>
      </c>
      <c r="O9" s="59">
        <v>196190</v>
      </c>
      <c r="P9" s="59">
        <v>255470</v>
      </c>
      <c r="Q9" s="59">
        <v>253710</v>
      </c>
      <c r="R9" s="59">
        <v>240440</v>
      </c>
      <c r="S9" s="59">
        <v>242520</v>
      </c>
      <c r="T9" s="124">
        <v>274470</v>
      </c>
      <c r="U9" s="136">
        <f t="shared" si="1"/>
        <v>33.360866818910637</v>
      </c>
      <c r="V9" s="136">
        <f t="shared" si="0"/>
        <v>13.174171202375049</v>
      </c>
      <c r="W9" s="166"/>
    </row>
    <row r="10" spans="1:23" x14ac:dyDescent="0.25">
      <c r="A10" s="45"/>
      <c r="B10" s="132" t="s">
        <v>6</v>
      </c>
      <c r="C10" s="58">
        <v>14280</v>
      </c>
      <c r="D10" s="58">
        <v>9450</v>
      </c>
      <c r="E10" s="58">
        <v>20640</v>
      </c>
      <c r="F10" s="58">
        <v>23350</v>
      </c>
      <c r="G10" s="58">
        <v>32950</v>
      </c>
      <c r="H10" s="58">
        <v>48110</v>
      </c>
      <c r="I10" s="58">
        <v>70860</v>
      </c>
      <c r="J10" s="58">
        <v>103470</v>
      </c>
      <c r="K10" s="58">
        <v>134870</v>
      </c>
      <c r="L10" s="58">
        <v>147320</v>
      </c>
      <c r="M10" s="58">
        <v>270690</v>
      </c>
      <c r="N10" s="58">
        <v>304330</v>
      </c>
      <c r="O10" s="58">
        <v>247960</v>
      </c>
      <c r="P10" s="58">
        <v>213120</v>
      </c>
      <c r="Q10" s="58">
        <v>205890</v>
      </c>
      <c r="R10" s="58">
        <v>245080</v>
      </c>
      <c r="S10" s="58">
        <v>223010</v>
      </c>
      <c r="T10" s="123">
        <v>248360</v>
      </c>
      <c r="U10" s="137">
        <f t="shared" si="1"/>
        <v>1639.2156862745096</v>
      </c>
      <c r="V10" s="136">
        <f t="shared" si="0"/>
        <v>11.367203264427587</v>
      </c>
      <c r="W10" s="166"/>
    </row>
    <row r="11" spans="1:23" x14ac:dyDescent="0.25">
      <c r="A11" s="45"/>
      <c r="B11" s="133" t="s">
        <v>27</v>
      </c>
      <c r="C11" s="59">
        <v>372450</v>
      </c>
      <c r="D11" s="59">
        <v>272120</v>
      </c>
      <c r="E11" s="59">
        <v>231900</v>
      </c>
      <c r="F11" s="59">
        <v>218370</v>
      </c>
      <c r="G11" s="59">
        <v>223000</v>
      </c>
      <c r="H11" s="59">
        <v>200640</v>
      </c>
      <c r="I11" s="59">
        <v>171460</v>
      </c>
      <c r="J11" s="59">
        <v>127280</v>
      </c>
      <c r="K11" s="59">
        <v>129979.99999999999</v>
      </c>
      <c r="L11" s="59">
        <v>130419.99999999999</v>
      </c>
      <c r="M11" s="59">
        <v>135550</v>
      </c>
      <c r="N11" s="59">
        <v>140320</v>
      </c>
      <c r="O11" s="59">
        <v>163450</v>
      </c>
      <c r="P11" s="59">
        <v>210220</v>
      </c>
      <c r="Q11" s="59">
        <v>243170</v>
      </c>
      <c r="R11" s="59">
        <v>262560</v>
      </c>
      <c r="S11" s="59">
        <v>254350</v>
      </c>
      <c r="T11" s="124">
        <v>214200</v>
      </c>
      <c r="U11" s="147">
        <f t="shared" si="1"/>
        <v>-42.488924687877571</v>
      </c>
      <c r="V11" s="136">
        <f t="shared" si="0"/>
        <v>-15.785335168075491</v>
      </c>
      <c r="W11" s="166"/>
    </row>
    <row r="12" spans="1:23" x14ac:dyDescent="0.25">
      <c r="A12" s="45"/>
      <c r="B12" s="132" t="s">
        <v>26</v>
      </c>
      <c r="C12" s="58">
        <v>77950</v>
      </c>
      <c r="D12" s="58">
        <v>69890</v>
      </c>
      <c r="E12" s="58">
        <v>60970</v>
      </c>
      <c r="F12" s="58">
        <v>51560</v>
      </c>
      <c r="G12" s="58">
        <v>61810</v>
      </c>
      <c r="H12" s="58">
        <v>96690</v>
      </c>
      <c r="I12" s="58">
        <v>126230</v>
      </c>
      <c r="J12" s="58">
        <v>123820</v>
      </c>
      <c r="K12" s="58">
        <v>111030</v>
      </c>
      <c r="L12" s="58">
        <v>88410</v>
      </c>
      <c r="M12" s="58">
        <v>129910</v>
      </c>
      <c r="N12" s="58">
        <v>156700</v>
      </c>
      <c r="O12" s="58">
        <v>166930</v>
      </c>
      <c r="P12" s="58">
        <v>130990.00000000001</v>
      </c>
      <c r="Q12" s="58">
        <v>141140</v>
      </c>
      <c r="R12" s="58">
        <v>115330</v>
      </c>
      <c r="S12" s="58">
        <v>121520</v>
      </c>
      <c r="T12" s="123">
        <v>114280</v>
      </c>
      <c r="U12" s="137">
        <f t="shared" si="1"/>
        <v>46.606799230275811</v>
      </c>
      <c r="V12" s="136">
        <f t="shared" si="0"/>
        <v>-5.9578670177748592</v>
      </c>
      <c r="W12" s="166"/>
    </row>
    <row r="13" spans="1:23" x14ac:dyDescent="0.25">
      <c r="A13" s="45"/>
      <c r="B13" s="133" t="s">
        <v>43</v>
      </c>
      <c r="C13" s="59">
        <v>104460</v>
      </c>
      <c r="D13" s="59">
        <v>87220</v>
      </c>
      <c r="E13" s="59">
        <v>75800</v>
      </c>
      <c r="F13" s="59">
        <v>69560</v>
      </c>
      <c r="G13" s="59">
        <v>81840</v>
      </c>
      <c r="H13" s="59">
        <v>91620</v>
      </c>
      <c r="I13" s="59">
        <v>73040</v>
      </c>
      <c r="J13" s="59">
        <v>82290</v>
      </c>
      <c r="K13" s="59">
        <v>84470</v>
      </c>
      <c r="L13" s="59">
        <v>67850</v>
      </c>
      <c r="M13" s="59">
        <v>74530</v>
      </c>
      <c r="N13" s="59">
        <v>86940</v>
      </c>
      <c r="O13" s="59">
        <v>95150</v>
      </c>
      <c r="P13" s="59">
        <v>114470</v>
      </c>
      <c r="Q13" s="59">
        <v>124260</v>
      </c>
      <c r="R13" s="59">
        <v>109010</v>
      </c>
      <c r="S13" s="59">
        <v>111910</v>
      </c>
      <c r="T13" s="124">
        <v>82470</v>
      </c>
      <c r="U13" s="136">
        <f t="shared" si="1"/>
        <v>-21.051120045950597</v>
      </c>
      <c r="V13" s="136">
        <f t="shared" si="0"/>
        <v>-26.30685372174068</v>
      </c>
      <c r="W13" s="166"/>
    </row>
    <row r="14" spans="1:23" x14ac:dyDescent="0.25">
      <c r="A14" s="45"/>
      <c r="B14" s="132" t="s">
        <v>13</v>
      </c>
      <c r="C14" s="58">
        <v>27390</v>
      </c>
      <c r="D14" s="58">
        <v>25190</v>
      </c>
      <c r="E14" s="58">
        <v>21470</v>
      </c>
      <c r="F14" s="58">
        <v>20610</v>
      </c>
      <c r="G14" s="58">
        <v>28250</v>
      </c>
      <c r="H14" s="58">
        <v>37890</v>
      </c>
      <c r="I14" s="58">
        <v>35670</v>
      </c>
      <c r="J14" s="58">
        <v>30990</v>
      </c>
      <c r="K14" s="58">
        <v>34420</v>
      </c>
      <c r="L14" s="58">
        <v>38080</v>
      </c>
      <c r="M14" s="58">
        <v>52020</v>
      </c>
      <c r="N14" s="58">
        <v>67210</v>
      </c>
      <c r="O14" s="58">
        <v>77900</v>
      </c>
      <c r="P14" s="58">
        <v>66600</v>
      </c>
      <c r="Q14" s="58">
        <v>78900</v>
      </c>
      <c r="R14" s="58">
        <v>66500</v>
      </c>
      <c r="S14" s="58">
        <v>58580</v>
      </c>
      <c r="T14" s="123">
        <v>56280</v>
      </c>
      <c r="U14" s="137">
        <f t="shared" si="1"/>
        <v>105.47645125958377</v>
      </c>
      <c r="V14" s="136">
        <f t="shared" si="0"/>
        <v>-3.9262546944349594</v>
      </c>
      <c r="W14" s="166"/>
    </row>
    <row r="15" spans="1:23" x14ac:dyDescent="0.25">
      <c r="A15" s="45"/>
      <c r="B15" s="133" t="s">
        <v>3</v>
      </c>
      <c r="C15" s="59">
        <v>8660</v>
      </c>
      <c r="D15" s="59">
        <v>8990</v>
      </c>
      <c r="E15" s="59">
        <v>14170</v>
      </c>
      <c r="F15" s="59">
        <v>5540</v>
      </c>
      <c r="G15" s="59">
        <v>6840</v>
      </c>
      <c r="H15" s="59">
        <v>7920</v>
      </c>
      <c r="I15" s="59">
        <v>9850</v>
      </c>
      <c r="J15" s="59">
        <v>5110</v>
      </c>
      <c r="K15" s="59">
        <v>6710</v>
      </c>
      <c r="L15" s="59">
        <v>8200</v>
      </c>
      <c r="M15" s="59">
        <v>7860</v>
      </c>
      <c r="N15" s="59">
        <v>6560</v>
      </c>
      <c r="O15" s="59">
        <v>8760</v>
      </c>
      <c r="P15" s="59">
        <v>8570</v>
      </c>
      <c r="Q15" s="59">
        <v>9980</v>
      </c>
      <c r="R15" s="59">
        <v>27030</v>
      </c>
      <c r="S15" s="59">
        <v>42000</v>
      </c>
      <c r="T15" s="124">
        <v>49600</v>
      </c>
      <c r="U15" s="136">
        <f t="shared" si="1"/>
        <v>472.74826789838335</v>
      </c>
      <c r="V15" s="136">
        <f t="shared" si="0"/>
        <v>18.095238095238102</v>
      </c>
      <c r="W15" s="166"/>
    </row>
    <row r="16" spans="1:23" ht="30" customHeight="1" x14ac:dyDescent="0.25">
      <c r="A16" s="45"/>
      <c r="B16" s="134" t="s">
        <v>74</v>
      </c>
      <c r="C16" s="60">
        <v>2711610</v>
      </c>
      <c r="D16" s="60">
        <v>2373380</v>
      </c>
      <c r="E16" s="60">
        <v>2367060</v>
      </c>
      <c r="F16" s="60">
        <v>2204960</v>
      </c>
      <c r="G16" s="60">
        <v>2328560</v>
      </c>
      <c r="H16" s="60">
        <v>2465190</v>
      </c>
      <c r="I16" s="60">
        <v>2332300</v>
      </c>
      <c r="J16" s="60">
        <v>2102850</v>
      </c>
      <c r="K16" s="60">
        <v>2208850</v>
      </c>
      <c r="L16" s="60">
        <v>2213090</v>
      </c>
      <c r="M16" s="60">
        <v>2399250</v>
      </c>
      <c r="N16" s="60">
        <v>2622440</v>
      </c>
      <c r="O16" s="119">
        <v>2745300</v>
      </c>
      <c r="P16" s="119">
        <v>3039570</v>
      </c>
      <c r="Q16" s="119">
        <v>3073320</v>
      </c>
      <c r="R16" s="119">
        <v>3215080</v>
      </c>
      <c r="S16" s="119">
        <v>3282090</v>
      </c>
      <c r="T16" s="125">
        <v>3295050</v>
      </c>
      <c r="U16" s="138">
        <f>(T16/C16*100)-100</f>
        <v>21.516368504320297</v>
      </c>
      <c r="V16" s="138">
        <f t="shared" si="0"/>
        <v>0.39487034176393365</v>
      </c>
    </row>
    <row r="17" spans="1:22" x14ac:dyDescent="0.25">
      <c r="A17" s="45"/>
      <c r="B17" s="131" t="s">
        <v>71</v>
      </c>
      <c r="C17" s="57">
        <v>19210</v>
      </c>
      <c r="D17" s="57">
        <v>13790</v>
      </c>
      <c r="E17" s="57">
        <v>25720</v>
      </c>
      <c r="F17" s="57">
        <v>27300</v>
      </c>
      <c r="G17" s="57">
        <v>38130</v>
      </c>
      <c r="H17" s="57">
        <v>54010</v>
      </c>
      <c r="I17" s="57">
        <v>75550</v>
      </c>
      <c r="J17" s="57">
        <v>108870</v>
      </c>
      <c r="K17" s="57">
        <v>141130</v>
      </c>
      <c r="L17" s="57">
        <v>155310</v>
      </c>
      <c r="M17" s="57">
        <v>278660</v>
      </c>
      <c r="N17" s="57">
        <v>316540</v>
      </c>
      <c r="O17" s="120">
        <v>257410.00000000003</v>
      </c>
      <c r="P17" s="120">
        <v>224160</v>
      </c>
      <c r="Q17" s="120">
        <v>216480</v>
      </c>
      <c r="R17" s="120">
        <v>253740</v>
      </c>
      <c r="S17" s="120">
        <v>233130</v>
      </c>
      <c r="T17" s="126">
        <v>256589.99999999997</v>
      </c>
      <c r="U17" s="136">
        <f t="shared" ref="U17:U19" si="2">(T17/C17*100)-100</f>
        <v>1235.7105674128056</v>
      </c>
      <c r="V17" s="136">
        <f t="shared" si="0"/>
        <v>10.063054947883131</v>
      </c>
    </row>
    <row r="18" spans="1:22" x14ac:dyDescent="0.25">
      <c r="A18" s="62"/>
      <c r="B18" s="131" t="s">
        <v>97</v>
      </c>
      <c r="C18" s="57">
        <v>1607210</v>
      </c>
      <c r="D18" s="57">
        <v>1486950</v>
      </c>
      <c r="E18" s="57">
        <v>1519570</v>
      </c>
      <c r="F18" s="57">
        <v>1384850</v>
      </c>
      <c r="G18" s="57">
        <v>1499010</v>
      </c>
      <c r="H18" s="57">
        <v>1635620</v>
      </c>
      <c r="I18" s="57">
        <v>1545000</v>
      </c>
      <c r="J18" s="57">
        <v>1397550</v>
      </c>
      <c r="K18" s="57">
        <v>1412910</v>
      </c>
      <c r="L18" s="57">
        <v>1354060</v>
      </c>
      <c r="M18" s="57">
        <v>1512500</v>
      </c>
      <c r="N18" s="57">
        <v>1693390</v>
      </c>
      <c r="O18" s="120">
        <v>1694540</v>
      </c>
      <c r="P18" s="120">
        <v>1934740</v>
      </c>
      <c r="Q18" s="120">
        <v>2090940</v>
      </c>
      <c r="R18" s="120">
        <v>2117310</v>
      </c>
      <c r="S18" s="120">
        <v>2095190</v>
      </c>
      <c r="T18" s="126">
        <v>2060110.0000000002</v>
      </c>
      <c r="U18" s="136">
        <f t="shared" si="2"/>
        <v>28.179267177282384</v>
      </c>
      <c r="V18" s="136">
        <f t="shared" si="0"/>
        <v>-1.6743111603243506</v>
      </c>
    </row>
    <row r="19" spans="1:22" ht="30" customHeight="1" x14ac:dyDescent="0.25">
      <c r="A19" s="45"/>
      <c r="B19" s="135" t="s">
        <v>75</v>
      </c>
      <c r="C19" s="63">
        <v>1382700</v>
      </c>
      <c r="D19" s="63">
        <v>1302620</v>
      </c>
      <c r="E19" s="63">
        <v>1330780</v>
      </c>
      <c r="F19" s="63">
        <v>1232520</v>
      </c>
      <c r="G19" s="63">
        <v>1340730</v>
      </c>
      <c r="H19" s="63">
        <v>1460070</v>
      </c>
      <c r="I19" s="63">
        <v>1407950</v>
      </c>
      <c r="J19" s="63">
        <v>1290080</v>
      </c>
      <c r="K19" s="63">
        <v>1303830</v>
      </c>
      <c r="L19" s="63">
        <v>1235010</v>
      </c>
      <c r="M19" s="63">
        <v>1362210</v>
      </c>
      <c r="N19" s="63">
        <v>1512610</v>
      </c>
      <c r="O19" s="121">
        <v>1475710</v>
      </c>
      <c r="P19" s="121">
        <v>1661950</v>
      </c>
      <c r="Q19" s="121">
        <v>1787630</v>
      </c>
      <c r="R19" s="121">
        <v>1747030</v>
      </c>
      <c r="S19" s="121">
        <v>1734020</v>
      </c>
      <c r="T19" s="127">
        <v>1683700</v>
      </c>
      <c r="U19" s="146">
        <f t="shared" si="2"/>
        <v>21.769002675923915</v>
      </c>
      <c r="V19" s="182">
        <f t="shared" si="0"/>
        <v>-2.9019273134104537</v>
      </c>
    </row>
    <row r="21" spans="1:22" x14ac:dyDescent="0.25">
      <c r="A21" s="64" t="s">
        <v>68</v>
      </c>
      <c r="B21" s="227" t="s">
        <v>84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</row>
    <row r="22" spans="1:22" s="175" customFormat="1" ht="15" customHeight="1" x14ac:dyDescent="0.25">
      <c r="A22" s="240" t="s">
        <v>67</v>
      </c>
      <c r="B22" s="241" t="s">
        <v>135</v>
      </c>
      <c r="C22" s="242"/>
    </row>
    <row r="23" spans="1:22" s="186" customFormat="1" ht="15" customHeight="1" x14ac:dyDescent="0.25">
      <c r="A23" s="184" t="s">
        <v>69</v>
      </c>
      <c r="B23" s="193" t="s">
        <v>134</v>
      </c>
      <c r="C23" s="193"/>
      <c r="D23" s="193"/>
      <c r="E23" s="193"/>
      <c r="F23" s="193"/>
      <c r="G23" s="193"/>
      <c r="H23" s="185"/>
    </row>
    <row r="26" spans="1:22" x14ac:dyDescent="0.25"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</row>
  </sheetData>
  <sortState xmlns:xlrd2="http://schemas.microsoft.com/office/spreadsheetml/2017/richdata2" ref="B6:V15">
    <sortCondition descending="1" ref="T6:T15"/>
  </sortState>
  <mergeCells count="7">
    <mergeCell ref="B22:C22"/>
    <mergeCell ref="B23:G23"/>
    <mergeCell ref="U3:V3"/>
    <mergeCell ref="B2:V2"/>
    <mergeCell ref="C3:T3"/>
    <mergeCell ref="B3:B4"/>
    <mergeCell ref="B21:V21"/>
  </mergeCells>
  <hyperlinks>
    <hyperlink ref="V1" location="Índice!A1" display="[índice Ç]" xr:uid="{00000000-0004-0000-0400-000000000000}"/>
    <hyperlink ref="B23" r:id="rId1" display="http://www.observatorioemigracao.pt/np4/6415" xr:uid="{EB430789-09B5-4989-ACFD-2ADC8BAD4C37}"/>
    <hyperlink ref="B23:C23" r:id="rId2" display="ttp://www.observatorioemigracao.pt/np4/7785" xr:uid="{BE5A06A5-B2DA-45C3-9DC9-2B6CAB8672C5}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showGridLines="0" workbookViewId="0">
      <selection activeCell="E1" sqref="E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7" t="s">
        <v>66</v>
      </c>
      <c r="B1" s="11" t="s">
        <v>0</v>
      </c>
      <c r="C1" s="2"/>
      <c r="D1" s="2"/>
      <c r="E1" s="15" t="s">
        <v>72</v>
      </c>
    </row>
    <row r="2" spans="1:5" ht="45" customHeight="1" thickBot="1" x14ac:dyDescent="0.3">
      <c r="A2" s="8"/>
      <c r="B2" s="228" t="s">
        <v>110</v>
      </c>
      <c r="C2" s="229"/>
      <c r="D2" s="229"/>
      <c r="E2" s="229"/>
    </row>
    <row r="3" spans="1:5" ht="45" customHeight="1" x14ac:dyDescent="0.25">
      <c r="A3" s="8"/>
      <c r="B3" s="149" t="s">
        <v>80</v>
      </c>
      <c r="C3" s="150" t="s">
        <v>101</v>
      </c>
      <c r="D3" s="150" t="s">
        <v>108</v>
      </c>
      <c r="E3" s="150" t="s">
        <v>102</v>
      </c>
    </row>
    <row r="4" spans="1:5" ht="30" customHeight="1" x14ac:dyDescent="0.25">
      <c r="B4" s="151" t="s">
        <v>103</v>
      </c>
      <c r="C4" s="152">
        <v>682607172.93916166</v>
      </c>
      <c r="D4" s="153">
        <v>85804390603.621994</v>
      </c>
      <c r="E4" s="154">
        <f>C4/D4*100</f>
        <v>0.79553874590462659</v>
      </c>
    </row>
    <row r="5" spans="1:5" x14ac:dyDescent="0.25">
      <c r="B5" s="155" t="s">
        <v>104</v>
      </c>
      <c r="C5" s="156"/>
      <c r="D5"/>
      <c r="E5"/>
    </row>
    <row r="6" spans="1:5" x14ac:dyDescent="0.25">
      <c r="B6" s="157" t="s">
        <v>36</v>
      </c>
      <c r="C6" s="158">
        <v>78609170.432000011</v>
      </c>
      <c r="D6" s="158">
        <v>2726322616.8213134</v>
      </c>
      <c r="E6" s="159">
        <f>C6/D6*100</f>
        <v>2.8833407296328115</v>
      </c>
    </row>
    <row r="7" spans="1:5" x14ac:dyDescent="0.25">
      <c r="B7" s="160" t="s">
        <v>18</v>
      </c>
      <c r="C7" s="161">
        <v>67413594.111999989</v>
      </c>
      <c r="D7" s="161">
        <v>13608151864.637854</v>
      </c>
      <c r="E7" s="162">
        <f t="shared" ref="E7:E35" si="0">C7/D7*100</f>
        <v>0.4953912535851468</v>
      </c>
    </row>
    <row r="8" spans="1:5" x14ac:dyDescent="0.25">
      <c r="B8" s="157" t="s">
        <v>46</v>
      </c>
      <c r="C8" s="158">
        <v>35561611.008000001</v>
      </c>
      <c r="D8" s="158">
        <v>1223808885.5856073</v>
      </c>
      <c r="E8" s="159">
        <f t="shared" si="0"/>
        <v>2.9058140880373933</v>
      </c>
    </row>
    <row r="9" spans="1:5" x14ac:dyDescent="0.25">
      <c r="B9" s="163" t="s">
        <v>113</v>
      </c>
      <c r="C9" s="164">
        <v>33808970.239999987</v>
      </c>
      <c r="D9" s="164">
        <v>330910343.61095607</v>
      </c>
      <c r="E9" s="165">
        <f t="shared" si="0"/>
        <v>10.216957823400177</v>
      </c>
    </row>
    <row r="10" spans="1:5" x14ac:dyDescent="0.25">
      <c r="B10" s="157" t="s">
        <v>30</v>
      </c>
      <c r="C10" s="158">
        <v>27011081.024000004</v>
      </c>
      <c r="D10" s="158">
        <v>2777535239.2779751</v>
      </c>
      <c r="E10" s="159">
        <f t="shared" si="0"/>
        <v>0.97248382818075718</v>
      </c>
    </row>
    <row r="11" spans="1:5" x14ac:dyDescent="0.25">
      <c r="B11" s="163" t="s">
        <v>114</v>
      </c>
      <c r="C11" s="164">
        <v>25515700.223999996</v>
      </c>
      <c r="D11" s="164">
        <v>250895469.64449784</v>
      </c>
      <c r="E11" s="165">
        <f t="shared" si="0"/>
        <v>10.169852911315633</v>
      </c>
    </row>
    <row r="12" spans="1:5" x14ac:dyDescent="0.25">
      <c r="B12" s="173" t="s">
        <v>49</v>
      </c>
      <c r="C12" s="158">
        <v>24356146.130788438</v>
      </c>
      <c r="D12" s="158">
        <v>397269616.0809077</v>
      </c>
      <c r="E12" s="159">
        <f t="shared" si="0"/>
        <v>6.1308857120923337</v>
      </c>
    </row>
    <row r="13" spans="1:5" x14ac:dyDescent="0.25">
      <c r="B13" s="174" t="s">
        <v>115</v>
      </c>
      <c r="C13" s="164">
        <v>21021999.232000008</v>
      </c>
      <c r="D13" s="164">
        <v>312570060.54845279</v>
      </c>
      <c r="E13" s="165">
        <f t="shared" si="0"/>
        <v>6.7255319319814699</v>
      </c>
    </row>
    <row r="14" spans="1:5" x14ac:dyDescent="0.25">
      <c r="B14" s="173" t="s">
        <v>4</v>
      </c>
      <c r="C14" s="158">
        <v>18034549.167999994</v>
      </c>
      <c r="D14" s="158">
        <v>3996759291.0578108</v>
      </c>
      <c r="E14" s="159">
        <f t="shared" si="0"/>
        <v>0.45122930491085045</v>
      </c>
    </row>
    <row r="15" spans="1:5" x14ac:dyDescent="0.25">
      <c r="B15" s="174" t="s">
        <v>116</v>
      </c>
      <c r="C15" s="164">
        <v>15999999.999999998</v>
      </c>
      <c r="D15" s="164">
        <v>244948445.30888325</v>
      </c>
      <c r="E15" s="165">
        <f t="shared" si="0"/>
        <v>6.5319867533038574</v>
      </c>
    </row>
    <row r="16" spans="1:5" x14ac:dyDescent="0.25">
      <c r="B16" s="157" t="s">
        <v>12</v>
      </c>
      <c r="C16" s="158">
        <v>15562379.519999987</v>
      </c>
      <c r="D16" s="158">
        <v>274024958.96589178</v>
      </c>
      <c r="E16" s="159">
        <f t="shared" si="0"/>
        <v>5.6791832316037514</v>
      </c>
    </row>
    <row r="17" spans="2:5" x14ac:dyDescent="0.25">
      <c r="B17" s="174" t="s">
        <v>64</v>
      </c>
      <c r="C17" s="164">
        <v>14693999.616000004</v>
      </c>
      <c r="D17" s="164">
        <v>130832374.40488225</v>
      </c>
      <c r="E17" s="165">
        <f t="shared" si="0"/>
        <v>11.231164826625413</v>
      </c>
    </row>
    <row r="18" spans="2:5" x14ac:dyDescent="0.25">
      <c r="B18" s="157" t="s">
        <v>13</v>
      </c>
      <c r="C18" s="158">
        <v>11505420.223999998</v>
      </c>
      <c r="D18" s="158">
        <v>531766935.07073319</v>
      </c>
      <c r="E18" s="159">
        <f t="shared" si="0"/>
        <v>2.1636208393569261</v>
      </c>
    </row>
    <row r="19" spans="2:5" x14ac:dyDescent="0.25">
      <c r="B19" s="174" t="s">
        <v>117</v>
      </c>
      <c r="C19" s="164">
        <v>11211910.368000004</v>
      </c>
      <c r="D19" s="164">
        <v>1042173300.6255529</v>
      </c>
      <c r="E19" s="165">
        <f t="shared" si="0"/>
        <v>1.075820150187131</v>
      </c>
    </row>
    <row r="20" spans="2:5" x14ac:dyDescent="0.25">
      <c r="B20" s="173" t="s">
        <v>26</v>
      </c>
      <c r="C20" s="158">
        <v>10985875.199999994</v>
      </c>
      <c r="D20" s="158">
        <v>1426189137.5965793</v>
      </c>
      <c r="E20" s="159">
        <f t="shared" si="0"/>
        <v>0.77029581213284537</v>
      </c>
    </row>
    <row r="21" spans="2:5" x14ac:dyDescent="0.25">
      <c r="B21" s="163" t="s">
        <v>32</v>
      </c>
      <c r="C21" s="164">
        <v>9490600.4159999974</v>
      </c>
      <c r="D21" s="164">
        <v>78460447.919991508</v>
      </c>
      <c r="E21" s="165">
        <f t="shared" si="0"/>
        <v>12.096031398747366</v>
      </c>
    </row>
    <row r="22" spans="2:5" x14ac:dyDescent="0.25">
      <c r="B22" s="173" t="s">
        <v>39</v>
      </c>
      <c r="C22" s="158">
        <v>9443089.9199999981</v>
      </c>
      <c r="D22" s="158">
        <v>2073901988.8782306</v>
      </c>
      <c r="E22" s="159">
        <f t="shared" si="0"/>
        <v>0.45532961396636429</v>
      </c>
    </row>
    <row r="23" spans="2:5" x14ac:dyDescent="0.25">
      <c r="B23" s="160" t="s">
        <v>57</v>
      </c>
      <c r="C23" s="161">
        <v>8610210.0479999967</v>
      </c>
      <c r="D23" s="161">
        <v>1657553765.5806699</v>
      </c>
      <c r="E23" s="162">
        <f t="shared" si="0"/>
        <v>0.51945283626945826</v>
      </c>
    </row>
    <row r="24" spans="2:5" x14ac:dyDescent="0.25">
      <c r="B24" s="157" t="s">
        <v>48</v>
      </c>
      <c r="C24" s="158">
        <v>8316186.4276582384</v>
      </c>
      <c r="D24" s="158">
        <v>28812491.891581155</v>
      </c>
      <c r="E24" s="159">
        <f t="shared" si="0"/>
        <v>28.863128045124693</v>
      </c>
    </row>
    <row r="25" spans="2:5" x14ac:dyDescent="0.25">
      <c r="B25" s="163" t="s">
        <v>59</v>
      </c>
      <c r="C25" s="164">
        <v>7465619.9874062641</v>
      </c>
      <c r="D25" s="164">
        <v>88900770.857635051</v>
      </c>
      <c r="E25" s="165">
        <f t="shared" si="0"/>
        <v>8.3976999472385288</v>
      </c>
    </row>
    <row r="26" spans="2:5" x14ac:dyDescent="0.25">
      <c r="B26" s="173" t="s">
        <v>118</v>
      </c>
      <c r="C26" s="158">
        <v>7463329.9200000009</v>
      </c>
      <c r="D26" s="158">
        <v>504992757.70499712</v>
      </c>
      <c r="E26" s="159">
        <f t="shared" si="0"/>
        <v>1.4779083078177278</v>
      </c>
    </row>
    <row r="27" spans="2:5" x14ac:dyDescent="0.25">
      <c r="B27" s="163" t="s">
        <v>119</v>
      </c>
      <c r="C27" s="164">
        <v>7093484.8937767856</v>
      </c>
      <c r="D27" s="164">
        <v>56639155.555555552</v>
      </c>
      <c r="E27" s="165">
        <f t="shared" si="0"/>
        <v>12.523994795118391</v>
      </c>
    </row>
    <row r="28" spans="2:5" x14ac:dyDescent="0.25">
      <c r="B28" s="173" t="s">
        <v>52</v>
      </c>
      <c r="C28" s="158">
        <v>7043000.0640000012</v>
      </c>
      <c r="D28" s="158">
        <v>585782872.33158898</v>
      </c>
      <c r="E28" s="159">
        <f t="shared" si="0"/>
        <v>1.2023226346592859</v>
      </c>
    </row>
    <row r="29" spans="2:5" x14ac:dyDescent="0.25">
      <c r="B29" s="174" t="s">
        <v>45</v>
      </c>
      <c r="C29" s="164">
        <v>6918199.8080000039</v>
      </c>
      <c r="D29" s="164">
        <v>118495328.19808012</v>
      </c>
      <c r="E29" s="165">
        <f t="shared" si="0"/>
        <v>5.8383734727797423</v>
      </c>
    </row>
    <row r="30" spans="2:5" x14ac:dyDescent="0.25">
      <c r="B30" s="157" t="s">
        <v>120</v>
      </c>
      <c r="C30" s="158">
        <v>6814199.8079999993</v>
      </c>
      <c r="D30" s="158">
        <v>81298585.403300449</v>
      </c>
      <c r="E30" s="159">
        <f t="shared" si="0"/>
        <v>8.3816954184338925</v>
      </c>
    </row>
    <row r="31" spans="2:5" x14ac:dyDescent="0.25">
      <c r="B31" s="174" t="s">
        <v>121</v>
      </c>
      <c r="C31" s="164">
        <v>6722700.1600000001</v>
      </c>
      <c r="D31" s="164">
        <v>1619423701.1696343</v>
      </c>
      <c r="E31" s="165">
        <f t="shared" si="0"/>
        <v>0.41512916941653422</v>
      </c>
    </row>
    <row r="32" spans="2:5" x14ac:dyDescent="0.25">
      <c r="B32" s="173" t="s">
        <v>27</v>
      </c>
      <c r="C32" s="158">
        <v>6668000.256000001</v>
      </c>
      <c r="D32" s="158">
        <v>20494100000</v>
      </c>
      <c r="E32" s="159">
        <f t="shared" si="0"/>
        <v>3.2536194592590065E-2</v>
      </c>
    </row>
    <row r="33" spans="1:8" x14ac:dyDescent="0.25">
      <c r="B33" s="174" t="s">
        <v>105</v>
      </c>
      <c r="C33" s="164">
        <v>6367490.0479999995</v>
      </c>
      <c r="D33" s="164">
        <v>330227866.23332375</v>
      </c>
      <c r="E33" s="165">
        <f t="shared" si="0"/>
        <v>1.9282110018846881</v>
      </c>
    </row>
    <row r="34" spans="1:8" x14ac:dyDescent="0.25">
      <c r="B34" s="157" t="s">
        <v>96</v>
      </c>
      <c r="C34" s="158">
        <v>5388140.1600000001</v>
      </c>
      <c r="D34" s="158">
        <v>26056950</v>
      </c>
      <c r="E34" s="159">
        <f t="shared" si="0"/>
        <v>20.678322520479181</v>
      </c>
    </row>
    <row r="35" spans="1:8" x14ac:dyDescent="0.25">
      <c r="B35" s="174" t="s">
        <v>35</v>
      </c>
      <c r="C35" s="164">
        <v>4860160.1280000014</v>
      </c>
      <c r="D35" s="164">
        <v>155703069.81563818</v>
      </c>
      <c r="E35" s="165">
        <f t="shared" si="0"/>
        <v>3.1214285843912544</v>
      </c>
    </row>
    <row r="36" spans="1:8" x14ac:dyDescent="0.25">
      <c r="B36" s="170" t="s">
        <v>56</v>
      </c>
      <c r="C36" s="171">
        <v>4856430.0799999991</v>
      </c>
      <c r="D36" s="171">
        <v>239552516.7444692</v>
      </c>
      <c r="E36" s="172">
        <f>C36/D36*100</f>
        <v>2.0272924476015235</v>
      </c>
    </row>
    <row r="37" spans="1:8" x14ac:dyDescent="0.25">
      <c r="B37" s="160" t="s">
        <v>109</v>
      </c>
      <c r="C37" s="161">
        <v>4776549.824000001</v>
      </c>
      <c r="D37" s="161">
        <v>23803230.47263724</v>
      </c>
      <c r="E37" s="162">
        <f t="shared" ref="E37:E39" si="1">C37/D37*100</f>
        <v>20.066813323892465</v>
      </c>
    </row>
    <row r="38" spans="1:8" x14ac:dyDescent="0.25">
      <c r="B38" s="170" t="s">
        <v>54</v>
      </c>
      <c r="C38" s="171">
        <v>4498890.1119999988</v>
      </c>
      <c r="D38" s="171">
        <v>2825207947.5029035</v>
      </c>
      <c r="E38" s="172">
        <f t="shared" si="1"/>
        <v>0.15924102563764911</v>
      </c>
    </row>
    <row r="39" spans="1:8" x14ac:dyDescent="0.25">
      <c r="B39" s="160" t="s">
        <v>122</v>
      </c>
      <c r="C39" s="161">
        <v>4470139.9040000001</v>
      </c>
      <c r="D39" s="161">
        <v>42290832.157968968</v>
      </c>
      <c r="E39" s="162">
        <f t="shared" si="1"/>
        <v>10.569997505139375</v>
      </c>
    </row>
    <row r="40" spans="1:8" ht="15.75" thickBot="1" x14ac:dyDescent="0.3">
      <c r="B40" s="167" t="s">
        <v>53</v>
      </c>
      <c r="C40" s="168">
        <v>4469808.3839999996</v>
      </c>
      <c r="D40" s="168">
        <v>237978938.13534069</v>
      </c>
      <c r="E40" s="169">
        <f>C40/D40*100</f>
        <v>1.8782369645913712</v>
      </c>
    </row>
    <row r="41" spans="1:8" x14ac:dyDescent="0.25">
      <c r="B41"/>
      <c r="C41"/>
      <c r="D41"/>
      <c r="E41"/>
    </row>
    <row r="42" spans="1:8" ht="30" customHeight="1" x14ac:dyDescent="0.25">
      <c r="A42" s="9" t="s">
        <v>68</v>
      </c>
      <c r="B42" s="230" t="s">
        <v>106</v>
      </c>
      <c r="C42" s="231"/>
      <c r="D42" s="231"/>
      <c r="E42" s="231"/>
    </row>
    <row r="43" spans="1:8" s="175" customFormat="1" ht="15" customHeight="1" x14ac:dyDescent="0.25">
      <c r="A43" s="240" t="s">
        <v>67</v>
      </c>
      <c r="B43" s="241" t="s">
        <v>135</v>
      </c>
      <c r="C43" s="242"/>
    </row>
    <row r="44" spans="1:8" s="186" customFormat="1" ht="15" customHeight="1" x14ac:dyDescent="0.25">
      <c r="A44" s="184" t="s">
        <v>69</v>
      </c>
      <c r="B44" s="193" t="s">
        <v>134</v>
      </c>
      <c r="C44" s="193"/>
      <c r="D44" s="193"/>
      <c r="E44" s="193"/>
      <c r="F44" s="193"/>
      <c r="G44" s="193"/>
      <c r="H44" s="185"/>
    </row>
    <row r="45" spans="1:8" x14ac:dyDescent="0.25">
      <c r="B45"/>
      <c r="C45"/>
      <c r="D45"/>
      <c r="E45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</sheetData>
  <mergeCells count="4">
    <mergeCell ref="B2:E2"/>
    <mergeCell ref="B42:E42"/>
    <mergeCell ref="B43:C43"/>
    <mergeCell ref="B44:G44"/>
  </mergeCells>
  <hyperlinks>
    <hyperlink ref="E1" location="Índice!A1" display="[índice Ç]" xr:uid="{00000000-0004-0000-0500-000000000000}"/>
    <hyperlink ref="B44" r:id="rId1" display="http://www.observatorioemigracao.pt/np4/6415" xr:uid="{E7A8D50F-1065-442E-AB64-A86AD1FCE8BA}"/>
    <hyperlink ref="B44:C44" r:id="rId2" display="ttp://www.observatorioemigracao.pt/np4/7785" xr:uid="{0EFD6283-9148-468F-A58D-D3905449C732}"/>
  </hyperlinks>
  <pageMargins left="0.7" right="0.7" top="0.75" bottom="0.75" header="0.3" footer="0.3"/>
  <pageSetup orientation="portrait" r:id="rId3"/>
  <ignoredErrors>
    <ignoredError sqref="E37:E39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C1" s="86"/>
      <c r="D1" s="87"/>
      <c r="E1" s="87"/>
      <c r="F1" s="15" t="s">
        <v>72</v>
      </c>
    </row>
    <row r="2" spans="1:6" ht="30" customHeight="1" x14ac:dyDescent="0.25">
      <c r="A2" s="88"/>
      <c r="B2" s="232" t="s">
        <v>130</v>
      </c>
      <c r="C2" s="233"/>
      <c r="D2" s="233"/>
      <c r="E2" s="233"/>
      <c r="F2" s="233"/>
    </row>
    <row r="3" spans="1:6" x14ac:dyDescent="0.25">
      <c r="A3" s="87"/>
      <c r="B3" s="87"/>
      <c r="C3" s="87"/>
      <c r="D3" s="87"/>
      <c r="E3" s="87"/>
      <c r="F3" s="87"/>
    </row>
    <row r="4" spans="1:6" x14ac:dyDescent="0.25">
      <c r="A4" s="87"/>
      <c r="B4" s="87"/>
      <c r="C4" s="87"/>
      <c r="D4" s="87"/>
      <c r="E4" s="87"/>
      <c r="F4" s="87"/>
    </row>
    <row r="5" spans="1:6" x14ac:dyDescent="0.25">
      <c r="A5" s="87"/>
      <c r="B5" s="87"/>
      <c r="C5" s="87"/>
      <c r="D5" s="87"/>
      <c r="E5" s="87"/>
      <c r="F5" s="87"/>
    </row>
    <row r="6" spans="1:6" x14ac:dyDescent="0.25">
      <c r="A6" s="87"/>
      <c r="B6" s="87"/>
      <c r="C6" s="87"/>
      <c r="D6" s="87"/>
      <c r="E6" s="87"/>
      <c r="F6" s="87"/>
    </row>
    <row r="7" spans="1:6" x14ac:dyDescent="0.25">
      <c r="A7" s="87"/>
      <c r="B7" s="87"/>
      <c r="C7" s="87"/>
      <c r="D7" s="87"/>
      <c r="E7" s="87"/>
      <c r="F7" s="87"/>
    </row>
    <row r="8" spans="1:6" x14ac:dyDescent="0.25">
      <c r="A8" s="87"/>
      <c r="B8" s="87"/>
      <c r="C8" s="87"/>
      <c r="D8" s="87"/>
      <c r="E8" s="87"/>
      <c r="F8" s="87"/>
    </row>
    <row r="9" spans="1:6" x14ac:dyDescent="0.25">
      <c r="A9" s="87"/>
      <c r="B9" s="87"/>
      <c r="C9" s="87"/>
      <c r="D9" s="87"/>
      <c r="E9" s="87"/>
      <c r="F9" s="87"/>
    </row>
    <row r="10" spans="1:6" x14ac:dyDescent="0.25">
      <c r="A10" s="87"/>
      <c r="B10" s="87"/>
      <c r="C10" s="87"/>
      <c r="D10" s="87"/>
      <c r="E10" s="87"/>
      <c r="F10" s="87"/>
    </row>
    <row r="11" spans="1:6" x14ac:dyDescent="0.25">
      <c r="A11" s="87"/>
      <c r="B11" s="87"/>
      <c r="C11" s="87"/>
      <c r="D11" s="87"/>
      <c r="E11" s="87"/>
      <c r="F11" s="87"/>
    </row>
    <row r="12" spans="1:6" x14ac:dyDescent="0.25">
      <c r="A12" s="87"/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x14ac:dyDescent="0.25">
      <c r="A14" s="87"/>
      <c r="B14" s="87"/>
      <c r="C14" s="87"/>
      <c r="D14" s="87"/>
      <c r="E14" s="87"/>
      <c r="F14" s="87"/>
    </row>
    <row r="15" spans="1:6" x14ac:dyDescent="0.25">
      <c r="A15" s="87"/>
      <c r="B15" s="87"/>
      <c r="C15" s="87"/>
      <c r="D15" s="87"/>
      <c r="E15" s="87"/>
      <c r="F15" s="87"/>
    </row>
    <row r="16" spans="1:6" x14ac:dyDescent="0.25">
      <c r="A16" s="87"/>
      <c r="B16" s="87"/>
      <c r="C16" s="87"/>
      <c r="D16" s="87"/>
      <c r="E16" s="87"/>
      <c r="F16" s="87"/>
    </row>
    <row r="17" spans="1:6" x14ac:dyDescent="0.25">
      <c r="A17" s="87"/>
      <c r="B17" s="87"/>
      <c r="C17" s="87"/>
      <c r="D17" s="87"/>
      <c r="E17" s="87"/>
      <c r="F17" s="87"/>
    </row>
    <row r="18" spans="1:6" x14ac:dyDescent="0.25">
      <c r="A18" s="87"/>
      <c r="B18" s="87"/>
      <c r="C18" s="87"/>
      <c r="D18" s="87"/>
      <c r="E18" s="87"/>
      <c r="F18" s="87"/>
    </row>
    <row r="19" spans="1:6" x14ac:dyDescent="0.25">
      <c r="A19" s="87"/>
      <c r="B19" s="87"/>
      <c r="C19" s="87"/>
      <c r="D19" s="87"/>
      <c r="E19" s="87"/>
      <c r="F19" s="87"/>
    </row>
    <row r="20" spans="1:6" x14ac:dyDescent="0.25">
      <c r="A20" s="87"/>
      <c r="B20" s="87"/>
      <c r="C20" s="87"/>
      <c r="D20" s="87"/>
      <c r="E20" s="87"/>
      <c r="F20" s="87"/>
    </row>
    <row r="21" spans="1:6" x14ac:dyDescent="0.25">
      <c r="A21" s="87"/>
      <c r="B21" s="87"/>
      <c r="C21" s="87"/>
      <c r="D21" s="87"/>
      <c r="E21" s="87"/>
      <c r="F21" s="87"/>
    </row>
    <row r="22" spans="1:6" x14ac:dyDescent="0.25">
      <c r="A22" s="87"/>
      <c r="B22" s="87"/>
      <c r="C22" s="87"/>
      <c r="D22" s="87"/>
      <c r="E22" s="87"/>
      <c r="F22" s="87"/>
    </row>
    <row r="23" spans="1:6" x14ac:dyDescent="0.25">
      <c r="A23" s="87"/>
      <c r="B23" s="87"/>
      <c r="C23" s="87"/>
      <c r="D23" s="87"/>
      <c r="E23" s="87"/>
      <c r="F23" s="87"/>
    </row>
    <row r="24" spans="1:6" x14ac:dyDescent="0.25">
      <c r="A24" s="87"/>
      <c r="B24" s="87"/>
      <c r="C24" s="87"/>
      <c r="D24" s="87"/>
      <c r="E24" s="87"/>
      <c r="F24" s="87"/>
    </row>
    <row r="25" spans="1:6" x14ac:dyDescent="0.25">
      <c r="A25" s="87"/>
      <c r="B25" s="87"/>
      <c r="C25" s="87"/>
      <c r="D25" s="87"/>
      <c r="E25" s="87"/>
      <c r="F25" s="87"/>
    </row>
    <row r="26" spans="1:6" x14ac:dyDescent="0.25">
      <c r="A26" s="87"/>
      <c r="B26" s="87"/>
      <c r="C26" s="87"/>
      <c r="D26" s="87"/>
      <c r="E26" s="87"/>
      <c r="F26" s="87"/>
    </row>
    <row r="27" spans="1:6" x14ac:dyDescent="0.25">
      <c r="A27" s="87"/>
      <c r="B27" s="87"/>
      <c r="C27" s="87"/>
      <c r="D27" s="87"/>
      <c r="E27" s="87"/>
      <c r="F27" s="87"/>
    </row>
    <row r="28" spans="1:6" x14ac:dyDescent="0.25">
      <c r="A28" s="87"/>
      <c r="B28" s="87"/>
      <c r="C28" s="87"/>
      <c r="D28" s="87"/>
      <c r="E28" s="87"/>
      <c r="F28" s="87"/>
    </row>
    <row r="29" spans="1:6" x14ac:dyDescent="0.25">
      <c r="A29" s="87"/>
      <c r="B29" s="87"/>
      <c r="C29" s="87"/>
      <c r="D29" s="87"/>
      <c r="E29" s="87"/>
      <c r="F29" s="87"/>
    </row>
    <row r="30" spans="1:6" x14ac:dyDescent="0.25">
      <c r="A30" s="87"/>
      <c r="B30" s="87"/>
      <c r="C30" s="87"/>
      <c r="D30" s="87"/>
      <c r="E30" s="87"/>
      <c r="F30" s="87"/>
    </row>
    <row r="31" spans="1:6" x14ac:dyDescent="0.25">
      <c r="A31" s="87"/>
      <c r="B31" s="87"/>
      <c r="C31" s="87"/>
      <c r="D31" s="87"/>
      <c r="E31" s="87"/>
      <c r="F31" s="87"/>
    </row>
    <row r="32" spans="1:6" x14ac:dyDescent="0.25">
      <c r="A32" s="87"/>
      <c r="B32" s="87"/>
      <c r="C32" s="87"/>
      <c r="D32" s="87"/>
      <c r="E32" s="87"/>
      <c r="F32" s="87"/>
    </row>
    <row r="33" spans="1:8" ht="15" customHeight="1" x14ac:dyDescent="0.25">
      <c r="A33" s="9" t="s">
        <v>68</v>
      </c>
      <c r="B33" s="234" t="s">
        <v>90</v>
      </c>
      <c r="C33" s="208"/>
      <c r="D33" s="208"/>
      <c r="E33" s="208"/>
      <c r="F33" s="208"/>
    </row>
    <row r="34" spans="1:8" s="175" customFormat="1" ht="15" customHeight="1" x14ac:dyDescent="0.25">
      <c r="A34" s="240" t="s">
        <v>67</v>
      </c>
      <c r="B34" s="241" t="s">
        <v>135</v>
      </c>
      <c r="C34" s="242"/>
    </row>
    <row r="35" spans="1:8" s="186" customFormat="1" ht="15" customHeight="1" x14ac:dyDescent="0.25">
      <c r="A35" s="184" t="s">
        <v>69</v>
      </c>
      <c r="B35" s="193" t="s">
        <v>134</v>
      </c>
      <c r="C35" s="193"/>
      <c r="D35" s="193"/>
      <c r="E35" s="193"/>
      <c r="F35" s="193"/>
      <c r="G35" s="193"/>
      <c r="H35" s="185"/>
    </row>
  </sheetData>
  <mergeCells count="4">
    <mergeCell ref="B2:F2"/>
    <mergeCell ref="B33:F33"/>
    <mergeCell ref="B34:C34"/>
    <mergeCell ref="B35:G35"/>
  </mergeCells>
  <hyperlinks>
    <hyperlink ref="F1" location="Índice!A1" display="[índice Ç]" xr:uid="{00000000-0004-0000-0600-000000000000}"/>
    <hyperlink ref="B35" r:id="rId1" display="http://www.observatorioemigracao.pt/np4/6415" xr:uid="{9F6F35FF-FB2A-4311-B743-00FFA70A546F}"/>
    <hyperlink ref="B35:C35" r:id="rId2" display="ttp://www.observatorioemigracao.pt/np4/7785" xr:uid="{D8044ED5-1754-4A81-BEB1-5CB8725B8031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F1" s="15" t="s">
        <v>72</v>
      </c>
    </row>
    <row r="2" spans="1:6" ht="45" customHeight="1" x14ac:dyDescent="0.25">
      <c r="B2" s="232" t="s">
        <v>131</v>
      </c>
      <c r="C2" s="233"/>
      <c r="D2" s="233"/>
      <c r="E2" s="233"/>
      <c r="F2" s="233"/>
    </row>
    <row r="3" spans="1:6" s="97" customFormat="1" ht="15" customHeight="1" x14ac:dyDescent="0.2"/>
    <row r="4" spans="1:6" s="97" customFormat="1" ht="15" customHeight="1" x14ac:dyDescent="0.2"/>
    <row r="5" spans="1:6" s="97" customFormat="1" ht="15" customHeight="1" x14ac:dyDescent="0.2"/>
    <row r="6" spans="1:6" s="97" customFormat="1" ht="15" customHeight="1" x14ac:dyDescent="0.2"/>
    <row r="7" spans="1:6" s="97" customFormat="1" ht="15" customHeight="1" x14ac:dyDescent="0.2"/>
    <row r="8" spans="1:6" s="97" customFormat="1" ht="15" customHeight="1" x14ac:dyDescent="0.2"/>
    <row r="9" spans="1:6" s="97" customFormat="1" ht="15" customHeight="1" x14ac:dyDescent="0.2"/>
    <row r="10" spans="1:6" s="97" customFormat="1" ht="15" customHeight="1" x14ac:dyDescent="0.2"/>
    <row r="11" spans="1:6" s="97" customFormat="1" ht="15" customHeight="1" x14ac:dyDescent="0.2"/>
    <row r="12" spans="1:6" s="97" customFormat="1" ht="15" customHeight="1" x14ac:dyDescent="0.2"/>
    <row r="13" spans="1:6" s="97" customFormat="1" ht="15" customHeight="1" x14ac:dyDescent="0.2"/>
    <row r="14" spans="1:6" s="97" customFormat="1" ht="15" customHeight="1" x14ac:dyDescent="0.2"/>
    <row r="15" spans="1:6" s="97" customFormat="1" ht="15" customHeight="1" x14ac:dyDescent="0.2"/>
    <row r="16" spans="1:6" s="97" customFormat="1" ht="15" customHeight="1" x14ac:dyDescent="0.2"/>
    <row r="17" s="97" customFormat="1" ht="15" customHeight="1" x14ac:dyDescent="0.2"/>
    <row r="18" s="97" customFormat="1" ht="15" customHeight="1" x14ac:dyDescent="0.2"/>
    <row r="19" s="97" customFormat="1" ht="15" customHeight="1" x14ac:dyDescent="0.2"/>
    <row r="20" s="97" customFormat="1" ht="15" customHeight="1" x14ac:dyDescent="0.2"/>
    <row r="21" s="97" customFormat="1" ht="15" customHeight="1" x14ac:dyDescent="0.2"/>
    <row r="22" s="97" customFormat="1" ht="15" customHeight="1" x14ac:dyDescent="0.2"/>
    <row r="23" s="97" customFormat="1" ht="15" customHeight="1" x14ac:dyDescent="0.2"/>
    <row r="24" s="97" customFormat="1" ht="15" customHeight="1" x14ac:dyDescent="0.2"/>
    <row r="25" s="97" customFormat="1" ht="15" customHeight="1" x14ac:dyDescent="0.2"/>
    <row r="26" s="97" customFormat="1" ht="15" customHeight="1" x14ac:dyDescent="0.2"/>
    <row r="27" s="97" customFormat="1" ht="15" customHeight="1" x14ac:dyDescent="0.2"/>
    <row r="28" s="97" customFormat="1" ht="15" customHeight="1" x14ac:dyDescent="0.2"/>
    <row r="29" s="97" customFormat="1" ht="15" customHeight="1" x14ac:dyDescent="0.2"/>
    <row r="30" s="97" customFormat="1" ht="15" customHeight="1" x14ac:dyDescent="0.2"/>
    <row r="31" s="97" customFormat="1" ht="15" customHeight="1" x14ac:dyDescent="0.2"/>
    <row r="32" s="97" customFormat="1" ht="15" customHeight="1" x14ac:dyDescent="0.2"/>
    <row r="33" spans="1:8" s="97" customFormat="1" ht="30" customHeight="1" x14ac:dyDescent="0.25">
      <c r="A33" s="9" t="s">
        <v>68</v>
      </c>
      <c r="B33" s="235" t="s">
        <v>91</v>
      </c>
      <c r="C33" s="220"/>
      <c r="D33" s="220"/>
      <c r="E33" s="220"/>
      <c r="F33" s="220"/>
    </row>
    <row r="34" spans="1:8" s="175" customFormat="1" ht="15" customHeight="1" x14ac:dyDescent="0.25">
      <c r="A34" s="240" t="s">
        <v>67</v>
      </c>
      <c r="B34" s="241" t="s">
        <v>135</v>
      </c>
      <c r="C34" s="242"/>
    </row>
    <row r="35" spans="1:8" s="186" customFormat="1" ht="15" customHeight="1" x14ac:dyDescent="0.25">
      <c r="A35" s="184" t="s">
        <v>69</v>
      </c>
      <c r="B35" s="193" t="s">
        <v>134</v>
      </c>
      <c r="C35" s="193"/>
      <c r="D35" s="193"/>
      <c r="E35" s="193"/>
      <c r="F35" s="193"/>
      <c r="G35" s="193"/>
      <c r="H35" s="185"/>
    </row>
    <row r="36" spans="1:8" s="97" customFormat="1" ht="15" customHeight="1" x14ac:dyDescent="0.2"/>
    <row r="37" spans="1:8" s="97" customFormat="1" ht="15" customHeight="1" x14ac:dyDescent="0.2"/>
  </sheetData>
  <mergeCells count="4">
    <mergeCell ref="B2:F2"/>
    <mergeCell ref="B33:F33"/>
    <mergeCell ref="B34:C34"/>
    <mergeCell ref="B35:G35"/>
  </mergeCells>
  <hyperlinks>
    <hyperlink ref="F1" location="Índice!A1" display="[índice Ç]" xr:uid="{00000000-0004-0000-0700-000000000000}"/>
    <hyperlink ref="B35" r:id="rId1" display="http://www.observatorioemigracao.pt/np4/6415" xr:uid="{1BAD520E-4E23-4BA6-BE4B-5979ADED77F5}"/>
    <hyperlink ref="B35:C35" r:id="rId2" display="ttp://www.observatorioemigracao.pt/np4/7785" xr:uid="{31B99F4D-8BA8-48A9-B4AF-EBF2CCEF3821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32" t="s">
        <v>132</v>
      </c>
      <c r="C2" s="233"/>
      <c r="D2" s="233"/>
      <c r="E2" s="233"/>
      <c r="F2" s="233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8" ht="15" customHeight="1" x14ac:dyDescent="0.25">
      <c r="A33" s="9" t="s">
        <v>68</v>
      </c>
      <c r="B33" s="234" t="s">
        <v>90</v>
      </c>
      <c r="C33" s="208"/>
      <c r="D33" s="208"/>
      <c r="E33" s="208"/>
      <c r="F33" s="208"/>
      <c r="G33" s="89"/>
    </row>
    <row r="34" spans="1:8" s="175" customFormat="1" ht="15" customHeight="1" x14ac:dyDescent="0.25">
      <c r="A34" s="240" t="s">
        <v>67</v>
      </c>
      <c r="B34" s="241" t="s">
        <v>135</v>
      </c>
      <c r="C34" s="242"/>
    </row>
    <row r="35" spans="1:8" s="186" customFormat="1" ht="15" customHeight="1" x14ac:dyDescent="0.25">
      <c r="A35" s="184" t="s">
        <v>69</v>
      </c>
      <c r="B35" s="193" t="s">
        <v>134</v>
      </c>
      <c r="C35" s="193"/>
      <c r="D35" s="193"/>
      <c r="E35" s="193"/>
      <c r="F35" s="193"/>
      <c r="G35" s="193"/>
      <c r="H35" s="185"/>
    </row>
    <row r="36" spans="1:8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6</v>
      </c>
      <c r="C50" s="100">
        <v>750</v>
      </c>
    </row>
    <row r="51" spans="2:3" x14ac:dyDescent="0.25">
      <c r="B51" s="97" t="s">
        <v>3</v>
      </c>
      <c r="C51" s="100">
        <v>472.74826789838335</v>
      </c>
    </row>
    <row r="52" spans="2:3" x14ac:dyDescent="0.25">
      <c r="B52" s="97" t="s">
        <v>13</v>
      </c>
      <c r="C52" s="100">
        <v>105.47645125958377</v>
      </c>
    </row>
    <row r="53" spans="2:3" x14ac:dyDescent="0.25">
      <c r="B53" s="97" t="s">
        <v>54</v>
      </c>
      <c r="C53" s="100">
        <v>66.776422575708381</v>
      </c>
    </row>
    <row r="54" spans="2:3" x14ac:dyDescent="0.25">
      <c r="B54" s="97" t="s">
        <v>61</v>
      </c>
      <c r="C54" s="100">
        <v>57.102223069711272</v>
      </c>
    </row>
    <row r="55" spans="2:3" x14ac:dyDescent="0.25">
      <c r="B55" s="97" t="s">
        <v>26</v>
      </c>
      <c r="C55" s="100">
        <v>46.606799230275811</v>
      </c>
    </row>
    <row r="56" spans="2:3" x14ac:dyDescent="0.25">
      <c r="B56" s="97" t="s">
        <v>4</v>
      </c>
      <c r="C56" s="148">
        <v>33.360866818910637</v>
      </c>
    </row>
    <row r="57" spans="2:3" x14ac:dyDescent="0.25">
      <c r="B57" s="97" t="s">
        <v>30</v>
      </c>
      <c r="C57" s="100">
        <v>17.021231058984682</v>
      </c>
    </row>
    <row r="58" spans="2:3" x14ac:dyDescent="0.25">
      <c r="B58" s="97" t="s">
        <v>43</v>
      </c>
      <c r="C58" s="100">
        <v>-21.051120045950597</v>
      </c>
    </row>
    <row r="59" spans="2:3" x14ac:dyDescent="0.25">
      <c r="B59" s="97" t="s">
        <v>27</v>
      </c>
      <c r="C59" s="100">
        <v>-42.488924687877571</v>
      </c>
    </row>
    <row r="63" spans="2:3" x14ac:dyDescent="0.25">
      <c r="B63" s="97"/>
      <c r="C63" s="100"/>
    </row>
    <row r="73" spans="2:3" x14ac:dyDescent="0.25">
      <c r="B73" s="97"/>
      <c r="C73" s="100"/>
    </row>
  </sheetData>
  <sortState xmlns:xlrd2="http://schemas.microsoft.com/office/spreadsheetml/2017/richdata2" ref="B50:C59">
    <sortCondition descending="1" ref="C50"/>
  </sortState>
  <mergeCells count="4">
    <mergeCell ref="B2:F2"/>
    <mergeCell ref="B33:F33"/>
    <mergeCell ref="B34:C34"/>
    <mergeCell ref="B35:G35"/>
  </mergeCells>
  <hyperlinks>
    <hyperlink ref="F1" location="Índice!A1" display="[índice Ç]" xr:uid="{00000000-0004-0000-0800-000000000000}"/>
    <hyperlink ref="B35" r:id="rId1" display="http://www.observatorioemigracao.pt/np4/6415" xr:uid="{1E88EC70-2A57-4961-BE67-3A423F5665F2}"/>
    <hyperlink ref="B35:C35" r:id="rId2" display="ttp://www.observatorioemigracao.pt/np4/7785" xr:uid="{97E2F2E6-4523-401B-8DB1-FA8A8580046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2020-11-16T15:38:35Z</dcterms:modified>
</cp:coreProperties>
</file>