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Inês Vidigal\Desktop\OEm\Teletrabalho\Factbook\Factbook 2024\"/>
    </mc:Choice>
  </mc:AlternateContent>
  <xr:revisionPtr revIDLastSave="0" documentId="13_ncr:1_{7408E724-3443-49DA-A849-100CCB0C72B7}" xr6:coauthVersionLast="47" xr6:coauthVersionMax="47" xr10:uidLastSave="{00000000-0000-0000-0000-000000000000}"/>
  <bookViews>
    <workbookView xWindow="-120" yWindow="-120" windowWidth="29040" windowHeight="15720" tabRatio="921" xr2:uid="{00000000-000D-0000-FFFF-FFFF00000000}"/>
  </bookViews>
  <sheets>
    <sheet name="Contents" sheetId="36" r:id="rId1"/>
    <sheet name="Table 3.1" sheetId="1" r:id="rId2"/>
    <sheet name="Table 3.2" sheetId="5" r:id="rId3"/>
    <sheet name="Table 3.3" sheetId="7" r:id="rId4"/>
    <sheet name="Table 3.4" sheetId="18" r:id="rId5"/>
    <sheet name="Table 3.5" sheetId="16" r:id="rId6"/>
    <sheet name="Chart 3.1" sheetId="2" r:id="rId7"/>
    <sheet name="Chart 3.2" sheetId="9" r:id="rId8"/>
    <sheet name="Chart 3.3" sheetId="37" r:id="rId9"/>
  </sheets>
  <definedNames>
    <definedName name="_xlnm.Print_Titles" localSheetId="0">Contents!$1:$2</definedName>
    <definedName name="_xlnm.Print_Titles" localSheetId="1">'Table 3.1'!$1:$2</definedName>
    <definedName name="_xlnm.Print_Titles" localSheetId="2">'Table 3.2'!$1:$3</definedName>
    <definedName name="_xlnm.Print_Titles" localSheetId="3">'Table 3.3'!$1:$2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6" l="1"/>
  <c r="E12" i="16"/>
  <c r="E11" i="16"/>
  <c r="E10" i="16"/>
  <c r="E9" i="16"/>
  <c r="E8" i="16"/>
  <c r="E7" i="16"/>
  <c r="E47" i="16"/>
  <c r="E46" i="16"/>
  <c r="E45" i="16"/>
  <c r="E44" i="16"/>
  <c r="E43" i="16"/>
  <c r="E42" i="16"/>
  <c r="E41" i="16"/>
  <c r="E40" i="16"/>
  <c r="E39" i="16"/>
  <c r="E38" i="16"/>
  <c r="E37" i="16"/>
  <c r="E36" i="16"/>
  <c r="E35" i="16"/>
  <c r="E34" i="16"/>
  <c r="E32" i="16"/>
  <c r="E31" i="16"/>
  <c r="E30" i="16"/>
  <c r="E29" i="16"/>
  <c r="E28" i="16"/>
  <c r="E27" i="16"/>
  <c r="E26" i="16"/>
  <c r="E25" i="16"/>
  <c r="E24" i="16"/>
  <c r="E23" i="16"/>
  <c r="E22" i="16"/>
  <c r="E21" i="16"/>
  <c r="E20" i="16"/>
  <c r="E19" i="16"/>
  <c r="E18" i="16"/>
  <c r="E17" i="16"/>
  <c r="E16" i="16"/>
  <c r="E15" i="16"/>
  <c r="E14" i="16"/>
  <c r="E6" i="16"/>
  <c r="D14" i="18"/>
  <c r="D13" i="18"/>
  <c r="D12" i="18"/>
  <c r="D11" i="18"/>
  <c r="D10" i="18"/>
  <c r="D9" i="18"/>
  <c r="D8" i="18"/>
  <c r="D7" i="18"/>
  <c r="D48" i="18"/>
  <c r="D47" i="18"/>
  <c r="D46" i="18"/>
  <c r="D45" i="18"/>
  <c r="D44" i="18"/>
  <c r="D43" i="18"/>
  <c r="D42" i="18"/>
  <c r="D41" i="18"/>
  <c r="D40" i="18"/>
  <c r="D39" i="18"/>
  <c r="D38" i="18"/>
  <c r="D37" i="18"/>
  <c r="D36" i="18"/>
  <c r="D35" i="18"/>
  <c r="D34" i="18"/>
  <c r="D33" i="18"/>
  <c r="D32" i="18"/>
  <c r="D31" i="18"/>
  <c r="D30" i="18"/>
  <c r="D29" i="18"/>
  <c r="D28" i="18"/>
  <c r="D27" i="18"/>
  <c r="D26" i="18"/>
  <c r="D25" i="18"/>
  <c r="D24" i="18"/>
  <c r="D23" i="18"/>
  <c r="D22" i="18"/>
  <c r="D21" i="18"/>
  <c r="D20" i="18"/>
  <c r="D19" i="18"/>
  <c r="D18" i="18"/>
  <c r="D17" i="18"/>
  <c r="D16" i="18"/>
  <c r="D15" i="18"/>
  <c r="D82" i="18"/>
  <c r="D19" i="5"/>
  <c r="D18" i="5"/>
  <c r="D17" i="5"/>
  <c r="D16" i="5"/>
  <c r="D15" i="5"/>
  <c r="D14" i="5"/>
  <c r="D13" i="5"/>
  <c r="D12" i="5"/>
  <c r="D11" i="5"/>
  <c r="D10" i="5"/>
  <c r="D9" i="5"/>
  <c r="D8" i="5"/>
  <c r="D7" i="5"/>
  <c r="E6" i="5"/>
  <c r="E7" i="5" s="1"/>
  <c r="E8" i="5" s="1"/>
  <c r="E9" i="5" s="1"/>
  <c r="E10" i="5" s="1"/>
  <c r="E11" i="5" s="1"/>
  <c r="E12" i="5" s="1"/>
  <c r="D6" i="5"/>
  <c r="D4" i="5"/>
  <c r="E13" i="5" l="1"/>
  <c r="E14" i="5" s="1"/>
  <c r="E15" i="5" s="1"/>
  <c r="E16" i="5" s="1"/>
  <c r="E17" i="5" s="1"/>
  <c r="E18" i="5" s="1"/>
  <c r="E19" i="5" s="1"/>
  <c r="C67" i="1"/>
  <c r="E82" i="16"/>
  <c r="E80" i="16" l="1"/>
  <c r="E83" i="16"/>
  <c r="E79" i="16"/>
  <c r="E78" i="16"/>
  <c r="D83" i="18" l="1"/>
  <c r="D66" i="18"/>
  <c r="D67" i="18"/>
  <c r="D68" i="18"/>
  <c r="D69" i="18"/>
  <c r="D70" i="18"/>
  <c r="D71" i="18"/>
  <c r="D72" i="18"/>
  <c r="D73" i="18"/>
  <c r="D74" i="18"/>
  <c r="D75" i="18"/>
  <c r="D76" i="18"/>
  <c r="D77" i="18"/>
  <c r="D78" i="18"/>
  <c r="D79" i="18"/>
  <c r="D80" i="18"/>
  <c r="D81" i="18"/>
  <c r="D65" i="18"/>
  <c r="D64" i="18"/>
  <c r="E48" i="16" l="1"/>
  <c r="E77" i="16" l="1"/>
  <c r="E4" i="16" l="1"/>
  <c r="E62" i="16"/>
  <c r="E65" i="16"/>
  <c r="E49" i="16"/>
  <c r="E68" i="16"/>
  <c r="E67" i="16"/>
  <c r="E76" i="16"/>
  <c r="E52" i="16"/>
  <c r="E56" i="16"/>
  <c r="E50" i="16"/>
  <c r="E66" i="16"/>
  <c r="E70" i="16"/>
  <c r="E75" i="16"/>
  <c r="E58" i="16"/>
  <c r="E71" i="16"/>
  <c r="E72" i="16"/>
  <c r="E63" i="16"/>
  <c r="E61" i="16"/>
  <c r="E57" i="16"/>
  <c r="E51" i="16"/>
  <c r="E55" i="16"/>
  <c r="E59" i="16"/>
  <c r="E69" i="16"/>
  <c r="E64" i="16"/>
  <c r="E54" i="16"/>
  <c r="E73" i="16"/>
  <c r="E60" i="16"/>
  <c r="C10" i="7"/>
  <c r="C9" i="7"/>
  <c r="D4" i="18"/>
  <c r="D63" i="18"/>
  <c r="D62" i="18"/>
  <c r="D61" i="18"/>
  <c r="D60" i="18"/>
  <c r="D59" i="18"/>
  <c r="D58" i="18"/>
  <c r="D57" i="18"/>
  <c r="D56" i="18"/>
  <c r="D55" i="18"/>
  <c r="D54" i="18"/>
  <c r="D53" i="18"/>
  <c r="D52" i="18"/>
  <c r="D51" i="18"/>
  <c r="D50" i="18"/>
  <c r="D49" i="18"/>
  <c r="D6" i="18"/>
  <c r="B8" i="36"/>
  <c r="D6" i="36"/>
  <c r="D5" i="36"/>
  <c r="B7" i="36"/>
  <c r="B4" i="36"/>
  <c r="B6" i="36"/>
  <c r="B5" i="36"/>
  <c r="D4" i="36"/>
</calcChain>
</file>

<file path=xl/sharedStrings.xml><?xml version="1.0" encoding="utf-8"?>
<sst xmlns="http://schemas.openxmlformats.org/spreadsheetml/2006/main" count="445" uniqueCount="163">
  <si>
    <t>OEm</t>
  </si>
  <si>
    <t>link</t>
  </si>
  <si>
    <t>Total</t>
  </si>
  <si>
    <t>Portugal</t>
  </si>
  <si>
    <r>
      <t xml:space="preserve">[contents </t>
    </r>
    <r>
      <rPr>
        <b/>
        <sz val="8"/>
        <color rgb="FFC00000"/>
        <rFont val="Wingdings 3"/>
        <family val="1"/>
        <charset val="2"/>
      </rPr>
      <t>Ç</t>
    </r>
    <r>
      <rPr>
        <b/>
        <sz val="8"/>
        <color rgb="FFC00000"/>
        <rFont val="Arial"/>
        <family val="2"/>
      </rPr>
      <t>]</t>
    </r>
  </si>
  <si>
    <t>Updated</t>
  </si>
  <si>
    <t>Indicators</t>
  </si>
  <si>
    <t>OECD</t>
  </si>
  <si>
    <t>Source</t>
  </si>
  <si>
    <t>Country</t>
  </si>
  <si>
    <t>Belgium</t>
  </si>
  <si>
    <t>Bulgaria</t>
  </si>
  <si>
    <t>Czech Republic</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</si>
  <si>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</si>
  <si>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</si>
  <si>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</si>
  <si>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</si>
  <si>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</si>
  <si>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</si>
  <si>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</si>
  <si>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</si>
  <si>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</si>
  <si>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</si>
  <si>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</si>
  <si>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</si>
  <si>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</si>
  <si>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</si>
  <si>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</si>
  <si>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</si>
  <si>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</si>
  <si>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</si>
  <si>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Romania</t>
  </si>
  <si>
    <t>Slovenia</t>
  </si>
  <si>
    <t>Finland</t>
  </si>
  <si>
    <t>Sweden</t>
  </si>
  <si>
    <t>United Kingdom</t>
  </si>
  <si>
    <t>Iceland</t>
  </si>
  <si>
    <t>Norway</t>
  </si>
  <si>
    <t>Switzerland</t>
  </si>
  <si>
    <t>..</t>
  </si>
  <si>
    <t>3 | Remittances</t>
  </si>
  <si>
    <t>Angola</t>
  </si>
  <si>
    <t>Argentina</t>
  </si>
  <si>
    <t>China</t>
  </si>
  <si>
    <t>PALOP</t>
  </si>
  <si>
    <t>Euro Zone (15)</t>
  </si>
  <si>
    <t>Algeria</t>
  </si>
  <si>
    <t>Australia</t>
  </si>
  <si>
    <t>Bangladesh</t>
  </si>
  <si>
    <t>Brazil</t>
  </si>
  <si>
    <t>Canada</t>
  </si>
  <si>
    <t>Cape Verde</t>
  </si>
  <si>
    <t>Colombia</t>
  </si>
  <si>
    <t>Egypt, Arab Rep.</t>
  </si>
  <si>
    <t>Guatemala</t>
  </si>
  <si>
    <t>Guinea-Bissau</t>
  </si>
  <si>
    <t>India</t>
  </si>
  <si>
    <t>Indonesia</t>
  </si>
  <si>
    <t>Japan</t>
  </si>
  <si>
    <t>Korea, Rep.</t>
  </si>
  <si>
    <t>Lebanon</t>
  </si>
  <si>
    <t>Mexico</t>
  </si>
  <si>
    <t>Morocco</t>
  </si>
  <si>
    <t>Mozambique</t>
  </si>
  <si>
    <t>Nepal</t>
  </si>
  <si>
    <t>New Zealand</t>
  </si>
  <si>
    <t>Nigeria</t>
  </si>
  <si>
    <t>Pakistan</t>
  </si>
  <si>
    <t>Philippines</t>
  </si>
  <si>
    <t>Russian Federation</t>
  </si>
  <si>
    <t>São Tomé and Principe</t>
  </si>
  <si>
    <t>Saudi Arabia</t>
  </si>
  <si>
    <t>Slovak Republic</t>
  </si>
  <si>
    <t>South Africa</t>
  </si>
  <si>
    <t>Sri Lanka</t>
  </si>
  <si>
    <t>Thailand</t>
  </si>
  <si>
    <t>Turkey</t>
  </si>
  <si>
    <t>Ukraine</t>
  </si>
  <si>
    <t>United States</t>
  </si>
  <si>
    <t>Venezuela, RB</t>
  </si>
  <si>
    <t>As a percentage of total inward flows</t>
  </si>
  <si>
    <t>Cumulative percentage</t>
  </si>
  <si>
    <t>Top inward flows</t>
  </si>
  <si>
    <t>Total inward flows</t>
  </si>
  <si>
    <t>Thousand 
euros</t>
  </si>
  <si>
    <t>Inward flows
(thousand euros)</t>
  </si>
  <si>
    <t>Remittances</t>
  </si>
  <si>
    <t>GDP</t>
  </si>
  <si>
    <t>Exports</t>
  </si>
  <si>
    <t>Remittances as a percentage of</t>
  </si>
  <si>
    <t>Thousand euros, nominal values</t>
  </si>
  <si>
    <t>As a percentage of total world remittance flows</t>
  </si>
  <si>
    <t>Total world remittance flows</t>
  </si>
  <si>
    <t>Inward remittance flows,
thousand US dollars</t>
  </si>
  <si>
    <t>Top remittance-receiving countries</t>
  </si>
  <si>
    <t>Remittances as a percentage of GDP</t>
  </si>
  <si>
    <t>GDP,
thousand US dollars</t>
  </si>
  <si>
    <t>Dominican Republic</t>
  </si>
  <si>
    <t>United Arab Emirates</t>
  </si>
  <si>
    <t>Vietnam</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</si>
  <si>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</si>
  <si>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El Salvador</t>
  </si>
  <si>
    <t>Chart by Observatório da Emigração, data from Banco de Portugal, Statistics Online (BPstat), Balance of Payment Statistics.</t>
  </si>
  <si>
    <t>Chart by Observatório da Emigração, data from the World Bank, World DataBank, World Development Indicators, 
Economic Policy &amp; Debt Series.</t>
  </si>
  <si>
    <t>Table by Observatório da Emigração, data from Banco de Portugal, Statistics Online (BPstat), Balance of Payment Statistics.</t>
  </si>
  <si>
    <t>Table by Observatório da Emigração, data from the World Bank, World DataBank, World Development Indicators, Economic Policy &amp; Debt Series.</t>
  </si>
  <si>
    <t>Equatorial Guinea</t>
  </si>
  <si>
    <t>Macao</t>
  </si>
  <si>
    <t>Timor-Leste</t>
  </si>
  <si>
    <t>Table by Observatório da Emigração, data from Banco de Portugal, Statistics Online (BPstat), Balance of Payment Statistics (remittances) and Instituto Nacional de Estatística (INE), National Accounts (GDP and exports).</t>
  </si>
  <si>
    <t>Chart by Observatório da Emigração, data from Banco de Portugal, Statistics Online (BPstat), Balance of Payment Statistics (remittances and FDI) and Instituto Nacional de Estatística (INE), National Accounts (GDP and exports).</t>
  </si>
  <si>
    <t>Honduras</t>
  </si>
  <si>
    <t>Table by Observatório da Emigração, data from the Bilateral Remittance Estimates for 2018 using Migrant Stocks, Host Country Incomes, and Origin Country Incomes (millions of US$).</t>
  </si>
  <si>
    <t>Tunisia</t>
  </si>
  <si>
    <t>Outros</t>
  </si>
  <si>
    <t>EU27</t>
  </si>
  <si>
    <t>Uzbekistan</t>
  </si>
  <si>
    <t>Russia</t>
  </si>
  <si>
    <t>South Korea</t>
  </si>
  <si>
    <t>USA</t>
  </si>
  <si>
    <t>Jordan</t>
  </si>
  <si>
    <t>Venezuela</t>
  </si>
  <si>
    <t>Factbook 2024: list of tables and charts</t>
  </si>
  <si>
    <t>28 March 2025.</t>
  </si>
  <si>
    <t>http://www.observatorioemigracao.pt/np4EN/10296.html</t>
  </si>
  <si>
    <t>http://www.observatorioemigracao.pt/np4/10296.html</t>
  </si>
  <si>
    <t>Slovakia</t>
  </si>
  <si>
    <r>
      <rPr>
        <b/>
        <sz val="9"/>
        <color rgb="FFC00000"/>
        <rFont val="Arial"/>
        <family val="2"/>
      </rPr>
      <t>Table 3.1</t>
    </r>
    <r>
      <rPr>
        <b/>
        <sz val="9"/>
        <rFont val="Arial"/>
        <family val="2"/>
      </rPr>
      <t xml:space="preserve"> Remittances received in Portugal by country of origin of transfers, thousands of euros, 2023</t>
    </r>
  </si>
  <si>
    <r>
      <rPr>
        <b/>
        <sz val="9"/>
        <color rgb="FFC00000"/>
        <rFont val="Arial"/>
        <family val="2"/>
      </rPr>
      <t>Table 3.2</t>
    </r>
    <r>
      <rPr>
        <b/>
        <sz val="9"/>
        <rFont val="Arial"/>
        <family val="2"/>
      </rPr>
      <t xml:space="preserve"> Top inward remittance flows in Portugal, 2023</t>
    </r>
  </si>
  <si>
    <r>
      <rPr>
        <b/>
        <sz val="9"/>
        <color rgb="FFC00000"/>
        <rFont val="Arial"/>
        <family val="2"/>
      </rPr>
      <t>Table 3.3</t>
    </r>
    <r>
      <rPr>
        <b/>
        <sz val="9"/>
        <rFont val="Arial"/>
        <family val="2"/>
      </rPr>
      <t xml:space="preserve"> Economic weight of remittances in Portugal, 2023</t>
    </r>
  </si>
  <si>
    <t>Serbia</t>
  </si>
  <si>
    <t>Ecuador</t>
  </si>
  <si>
    <t>Nicaragua</t>
  </si>
  <si>
    <t>Tajikistan</t>
  </si>
  <si>
    <t>Peru</t>
  </si>
  <si>
    <t>Haiti</t>
  </si>
  <si>
    <t>Georgia</t>
  </si>
  <si>
    <t>Kenya</t>
  </si>
  <si>
    <t>Yemen</t>
  </si>
  <si>
    <t>Jamaica</t>
  </si>
  <si>
    <t>Congo, Democratic Republic</t>
  </si>
  <si>
    <t>Zimbabwe</t>
  </si>
  <si>
    <t>Senegal</t>
  </si>
  <si>
    <t>Kyrgyzstan</t>
  </si>
  <si>
    <t>Bosnia and Herzegovina</t>
  </si>
  <si>
    <t>Cambodia</t>
  </si>
  <si>
    <t>Ghana</t>
  </si>
  <si>
    <t>Albania</t>
  </si>
  <si>
    <t>Moldova</t>
  </si>
  <si>
    <t>Azerbaijan</t>
  </si>
  <si>
    <t>Kosovo</t>
  </si>
  <si>
    <t>Bermuda</t>
  </si>
  <si>
    <t>Somalia</t>
  </si>
  <si>
    <t>Malaysia</t>
  </si>
  <si>
    <t>Armenia</t>
  </si>
  <si>
    <t>Bolivia</t>
  </si>
  <si>
    <t>Uganda</t>
  </si>
  <si>
    <t>Qatar</t>
  </si>
  <si>
    <r>
      <t>Table 3.4</t>
    </r>
    <r>
      <rPr>
        <b/>
        <sz val="9"/>
        <rFont val="Arial"/>
        <family val="2"/>
      </rPr>
      <t xml:space="preserve"> Top remittance-receiving countries, thousand US dollars, 2023</t>
    </r>
  </si>
  <si>
    <r>
      <rPr>
        <b/>
        <sz val="9"/>
        <color rgb="FFC00000"/>
        <rFont val="Arial"/>
        <family val="2"/>
      </rPr>
      <t>Table 3.5</t>
    </r>
    <r>
      <rPr>
        <b/>
        <sz val="9"/>
        <rFont val="Arial"/>
        <family val="2"/>
      </rPr>
      <t xml:space="preserve"> Top remittance-receiving countries, economic weight, 2023</t>
    </r>
  </si>
  <si>
    <r>
      <rPr>
        <b/>
        <sz val="9"/>
        <color rgb="FFC00000"/>
        <rFont val="Arial"/>
        <family val="2"/>
      </rPr>
      <t>Chart 3.1</t>
    </r>
    <r>
      <rPr>
        <b/>
        <sz val="9"/>
        <rFont val="Arial"/>
        <family val="2"/>
      </rPr>
      <t xml:space="preserve"> Top inward remittance flows in Portugal, thousand euros, 2023</t>
    </r>
  </si>
  <si>
    <r>
      <rPr>
        <b/>
        <sz val="9"/>
        <color rgb="FFC00000"/>
        <rFont val="Arial"/>
        <family val="2"/>
      </rPr>
      <t>Chart 3.2</t>
    </r>
    <r>
      <rPr>
        <b/>
        <sz val="9"/>
        <rFont val="Arial"/>
        <family val="2"/>
      </rPr>
      <t xml:space="preserve"> Economic weight of remittances in Portugal, 2023</t>
    </r>
  </si>
  <si>
    <r>
      <rPr>
        <b/>
        <sz val="9"/>
        <color rgb="FFC00000"/>
        <rFont val="Arial"/>
        <family val="2"/>
      </rPr>
      <t>Chart 3.3</t>
    </r>
    <r>
      <rPr>
        <b/>
        <sz val="9"/>
        <rFont val="Arial"/>
        <family val="2"/>
      </rPr>
      <t xml:space="preserve"> Top remittance-receiving countries, economic weight,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</si>
</sst>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2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left style="thin">
        <color indexed="64"/>
      </left>
      <right/>
      <top style="thin">
        <color indexed="64"/>
      </top>
      <bottom style="thin">
        <color auto="1"/>
      </bottom>
      <diagonal/>
    </border>
    <border>
      <left/>
      <right/>
      <top/>
      <bottom style="thin">
        <color theme="4" tint="0.79998168889431442"/>
      </bottom>
      <diagonal/>
    </border>
    <border>
      <left/>
      <right/>
      <top style="thin">
        <color theme="4" tint="0.79998168889431442"/>
      </top>
      <bottom style="thin">
        <color theme="4" tint="0.79998168889431442"/>
      </bottom>
      <diagonal/>
    </border>
    <border>
      <left/>
      <right/>
      <top style="thin">
        <color theme="4" tint="0.79998168889431442"/>
      </top>
      <bottom/>
      <diagonal/>
    </border>
    <border>
      <left/>
      <right/>
      <top style="thin">
        <color theme="4" tint="0.79998168889431442"/>
      </top>
      <bottom style="thin">
        <color theme="4" tint="0.79995117038483843"/>
      </bottom>
      <diagonal/>
    </border>
    <border>
      <left/>
      <right/>
      <top style="thin">
        <color theme="4" tint="0.79998168889431442"/>
      </top>
      <bottom style="medium">
        <color indexed="64"/>
      </bottom>
      <diagonal/>
    </border>
    <border>
      <left/>
      <right/>
      <top style="thin">
        <color theme="4" tint="0.79998168889431442"/>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8" fillId="0" borderId="0" applyNumberFormat="0" applyFill="0" applyBorder="0" applyAlignment="0" applyProtection="0"/>
    <xf numFmtId="0" fontId="17" fillId="0" borderId="0"/>
    <xf numFmtId="166" fontId="26" fillId="0" borderId="5" applyFill="0" applyProtection="0">
      <alignment horizontal="right" vertical="center" wrapText="1"/>
    </xf>
    <xf numFmtId="167" fontId="26" fillId="0" borderId="6" applyFill="0" applyProtection="0">
      <alignment horizontal="right" vertical="center" wrapText="1"/>
    </xf>
    <xf numFmtId="0" fontId="26" fillId="0" borderId="0" applyNumberFormat="0" applyFill="0" applyBorder="0" applyProtection="0">
      <alignment horizontal="left" vertical="center" wrapText="1"/>
    </xf>
    <xf numFmtId="168" fontId="26" fillId="0" borderId="0" applyFill="0" applyBorder="0" applyProtection="0">
      <alignment horizontal="right" vertical="center" wrapText="1"/>
    </xf>
    <xf numFmtId="169" fontId="26" fillId="0" borderId="4" applyFill="0" applyProtection="0">
      <alignment horizontal="right" vertical="center" wrapText="1"/>
    </xf>
  </cellStyleXfs>
  <cellXfs count="185">
    <xf numFmtId="0" fontId="0" fillId="0" borderId="0" xfId="0"/>
    <xf numFmtId="3" fontId="9" fillId="0" borderId="0" xfId="0" applyNumberFormat="1" applyFont="1" applyAlignment="1">
      <alignment vertical="center"/>
    </xf>
    <xf numFmtId="0" fontId="0" fillId="0" borderId="0" xfId="0" applyAlignment="1">
      <alignment horizontal="left" vertical="center" indent="1"/>
    </xf>
    <xf numFmtId="3" fontId="8" fillId="0" borderId="0" xfId="0" applyNumberFormat="1" applyFont="1" applyAlignment="1">
      <alignment horizontal="left" vertical="center" indent="1"/>
    </xf>
    <xf numFmtId="3" fontId="8" fillId="0" borderId="0" xfId="0" applyNumberFormat="1" applyFont="1" applyAlignment="1">
      <alignment horizontal="right" vertical="center" indent="1"/>
    </xf>
    <xf numFmtId="0" fontId="0" fillId="0" borderId="0" xfId="0" applyAlignment="1">
      <alignment horizontal="left" indent="1"/>
    </xf>
    <xf numFmtId="0" fontId="12" fillId="0" borderId="0" xfId="0" applyFont="1" applyAlignment="1">
      <alignment horizontal="left" vertical="center" indent="1"/>
    </xf>
    <xf numFmtId="3"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left" vertical="center" wrapText="1" indent="1"/>
    </xf>
    <xf numFmtId="3" fontId="8" fillId="0" borderId="0" xfId="0" applyNumberFormat="1" applyFont="1" applyAlignment="1">
      <alignment horizontal="right" vertical="center" indent="4"/>
    </xf>
    <xf numFmtId="3" fontId="10" fillId="0" borderId="0" xfId="0" applyNumberFormat="1" applyFont="1" applyAlignment="1">
      <alignment horizontal="left" indent="1"/>
    </xf>
    <xf numFmtId="0" fontId="13" fillId="0" borderId="0" xfId="0" applyFont="1" applyAlignment="1">
      <alignment horizontal="left" indent="1"/>
    </xf>
    <xf numFmtId="3" fontId="9" fillId="0" borderId="0" xfId="0" applyNumberFormat="1" applyFont="1" applyAlignment="1">
      <alignment horizontal="left" indent="1"/>
    </xf>
    <xf numFmtId="0" fontId="0" fillId="0" borderId="0" xfId="0" applyAlignment="1">
      <alignment horizontal="left" wrapText="1" indent="1"/>
    </xf>
    <xf numFmtId="14" fontId="9" fillId="0" borderId="0" xfId="0" applyNumberFormat="1" applyFont="1" applyAlignment="1">
      <alignment horizontal="left" vertical="center"/>
    </xf>
    <xf numFmtId="0" fontId="12" fillId="0" borderId="0" xfId="0" applyFont="1" applyAlignment="1">
      <alignment horizontal="left" vertical="center"/>
    </xf>
    <xf numFmtId="0" fontId="9" fillId="0" borderId="0" xfId="0" applyFont="1" applyAlignment="1">
      <alignment horizontal="left" vertical="center"/>
    </xf>
    <xf numFmtId="3" fontId="9" fillId="0" borderId="0" xfId="0" applyNumberFormat="1" applyFont="1" applyAlignment="1">
      <alignment horizontal="left" vertical="center"/>
    </xf>
    <xf numFmtId="0" fontId="0" fillId="0" borderId="0" xfId="0" applyAlignment="1">
      <alignment horizontal="left" vertical="center"/>
    </xf>
    <xf numFmtId="3" fontId="7" fillId="0" borderId="0" xfId="0" applyNumberFormat="1" applyFont="1" applyAlignment="1">
      <alignment horizontal="left" vertical="center" indent="1"/>
    </xf>
    <xf numFmtId="3" fontId="9" fillId="0" borderId="0" xfId="0" applyNumberFormat="1" applyFont="1"/>
    <xf numFmtId="3" fontId="10" fillId="0" borderId="0" xfId="0" applyNumberFormat="1" applyFont="1" applyAlignment="1">
      <alignment horizontal="right" vertical="center"/>
    </xf>
    <xf numFmtId="3" fontId="9" fillId="0" borderId="0" xfId="0" applyNumberFormat="1" applyFont="1" applyAlignment="1">
      <alignment horizontal="right" vertical="center"/>
    </xf>
    <xf numFmtId="3" fontId="11" fillId="0" borderId="0" xfId="0" applyNumberFormat="1" applyFont="1" applyAlignment="1">
      <alignment horizontal="right" vertical="center"/>
    </xf>
    <xf numFmtId="0" fontId="0" fillId="2" borderId="0" xfId="0" applyFill="1"/>
    <xf numFmtId="3" fontId="9" fillId="2" borderId="0" xfId="0" applyNumberFormat="1" applyFont="1" applyFill="1" applyAlignment="1">
      <alignment vertical="center"/>
    </xf>
    <xf numFmtId="0" fontId="9" fillId="2" borderId="0" xfId="0" applyFont="1" applyFill="1" applyAlignment="1">
      <alignment horizontal="left" vertical="center" wrapText="1"/>
    </xf>
    <xf numFmtId="3" fontId="15" fillId="2" borderId="0" xfId="0" applyNumberFormat="1" applyFont="1" applyFill="1" applyAlignment="1">
      <alignment horizontal="center" vertical="center"/>
    </xf>
    <xf numFmtId="3" fontId="15" fillId="0" borderId="0" xfId="0" applyNumberFormat="1" applyFont="1" applyAlignment="1">
      <alignment horizontal="center" vertical="center"/>
    </xf>
    <xf numFmtId="3" fontId="14" fillId="0" borderId="0" xfId="0" applyNumberFormat="1" applyFont="1" applyAlignment="1">
      <alignment horizontal="left" vertical="center" indent="1"/>
    </xf>
    <xf numFmtId="0" fontId="0" fillId="2" borderId="0" xfId="0" applyFill="1" applyAlignment="1">
      <alignment vertical="center"/>
    </xf>
    <xf numFmtId="0" fontId="0" fillId="0" borderId="0" xfId="0" applyAlignment="1">
      <alignment vertical="center"/>
    </xf>
    <xf numFmtId="3" fontId="10" fillId="0" borderId="0" xfId="0" applyNumberFormat="1" applyFont="1" applyAlignment="1">
      <alignment horizontal="right" vertical="top" indent="1"/>
    </xf>
    <xf numFmtId="3" fontId="0" fillId="2" borderId="0" xfId="0" applyNumberFormat="1" applyFill="1" applyAlignment="1">
      <alignment vertical="center"/>
    </xf>
    <xf numFmtId="3" fontId="10" fillId="0" borderId="0" xfId="0" applyNumberFormat="1" applyFont="1" applyAlignment="1">
      <alignment horizontal="left" vertical="center"/>
    </xf>
    <xf numFmtId="0" fontId="16" fillId="0" borderId="0" xfId="0" applyFont="1" applyAlignment="1">
      <alignment horizontal="left" vertical="center" indent="1"/>
    </xf>
    <xf numFmtId="0" fontId="20" fillId="0" borderId="0" xfId="1" applyFont="1" applyBorder="1" applyAlignment="1">
      <alignment horizontal="right" vertical="center" indent="1"/>
    </xf>
    <xf numFmtId="0" fontId="20" fillId="0" borderId="0" xfId="0" applyFont="1" applyAlignment="1">
      <alignment horizontal="left" vertical="top"/>
    </xf>
    <xf numFmtId="0" fontId="20" fillId="0" borderId="0" xfId="1" applyFont="1" applyFill="1" applyAlignment="1">
      <alignment horizontal="left" vertical="top"/>
    </xf>
    <xf numFmtId="0" fontId="20" fillId="0" borderId="0" xfId="0" applyFont="1" applyAlignment="1">
      <alignment horizontal="left" vertical="top" indent="1"/>
    </xf>
    <xf numFmtId="3" fontId="8" fillId="0" borderId="0" xfId="0" applyNumberFormat="1" applyFont="1" applyAlignment="1" applyProtection="1">
      <alignment horizontal="right" vertical="center" indent="4"/>
      <protection locked="0"/>
    </xf>
    <xf numFmtId="3" fontId="8" fillId="0" borderId="0" xfId="0" applyNumberFormat="1" applyFont="1" applyAlignment="1" applyProtection="1">
      <alignment horizontal="right" vertical="center" indent="3"/>
      <protection locked="0"/>
    </xf>
    <xf numFmtId="3" fontId="7" fillId="2" borderId="0" xfId="0" applyNumberFormat="1" applyFont="1" applyFill="1" applyAlignment="1" applyProtection="1">
      <alignment horizontal="right" vertical="center" indent="3"/>
      <protection locked="0"/>
    </xf>
    <xf numFmtId="0" fontId="8" fillId="0" borderId="0" xfId="0" applyFont="1" applyAlignment="1">
      <alignment horizontal="left" vertical="center"/>
    </xf>
    <xf numFmtId="3" fontId="7" fillId="0" borderId="0" xfId="0" applyNumberFormat="1" applyFont="1" applyAlignment="1">
      <alignment horizontal="right" vertical="center" indent="4"/>
    </xf>
    <xf numFmtId="3" fontId="7" fillId="0" borderId="0" xfId="0" applyNumberFormat="1" applyFont="1" applyAlignment="1">
      <alignment horizontal="left" indent="1"/>
    </xf>
    <xf numFmtId="3" fontId="7" fillId="0" borderId="0" xfId="0" applyNumberFormat="1" applyFont="1" applyAlignment="1">
      <alignment horizontal="right" indent="4"/>
    </xf>
    <xf numFmtId="3" fontId="7" fillId="0" borderId="2" xfId="0" applyNumberFormat="1" applyFont="1" applyBorder="1" applyAlignment="1">
      <alignment horizontal="left" vertical="top" indent="1"/>
    </xf>
    <xf numFmtId="3" fontId="7" fillId="0" borderId="2" xfId="0" applyNumberFormat="1" applyFont="1" applyBorder="1" applyAlignment="1">
      <alignment horizontal="right" vertical="top" indent="4"/>
    </xf>
    <xf numFmtId="0" fontId="6" fillId="0" borderId="0" xfId="0" applyFont="1"/>
    <xf numFmtId="164" fontId="8" fillId="0" borderId="2" xfId="0" applyNumberFormat="1" applyFont="1" applyBorder="1" applyAlignment="1">
      <alignment horizontal="right" vertical="center" indent="4"/>
    </xf>
    <xf numFmtId="164" fontId="7" fillId="0" borderId="0" xfId="0" applyNumberFormat="1" applyFont="1" applyAlignment="1">
      <alignment horizontal="right" vertical="center" indent="4"/>
    </xf>
    <xf numFmtId="3" fontId="7" fillId="0" borderId="0" xfId="0" applyNumberFormat="1" applyFont="1" applyAlignment="1">
      <alignment horizontal="left" vertical="top" indent="1"/>
    </xf>
    <xf numFmtId="3" fontId="8" fillId="0" borderId="2" xfId="0" applyNumberFormat="1" applyFont="1" applyBorder="1" applyAlignment="1">
      <alignment horizontal="left" vertical="center" indent="2"/>
    </xf>
    <xf numFmtId="164" fontId="7" fillId="2" borderId="0" xfId="0" applyNumberFormat="1" applyFont="1" applyFill="1" applyAlignment="1" applyProtection="1">
      <alignment horizontal="right" vertical="center" indent="5"/>
      <protection locked="0"/>
    </xf>
    <xf numFmtId="3" fontId="8" fillId="0" borderId="2" xfId="0" applyNumberFormat="1" applyFont="1" applyBorder="1" applyAlignment="1">
      <alignment horizontal="right" vertical="center" indent="3"/>
    </xf>
    <xf numFmtId="3" fontId="7" fillId="0" borderId="0" xfId="0" applyNumberFormat="1" applyFont="1" applyAlignment="1">
      <alignment horizontal="right" vertical="center" indent="3"/>
    </xf>
    <xf numFmtId="0" fontId="6" fillId="0" borderId="3" xfId="0" applyFont="1" applyBorder="1" applyAlignment="1">
      <alignment horizontal="center" vertical="center"/>
    </xf>
    <xf numFmtId="0" fontId="10" fillId="0" borderId="1" xfId="0" applyFont="1" applyBorder="1" applyAlignment="1">
      <alignment horizontal="left" vertical="center" indent="1"/>
    </xf>
    <xf numFmtId="0" fontId="10" fillId="0" borderId="3" xfId="0" applyFont="1" applyBorder="1" applyAlignment="1">
      <alignment horizontal="left" vertical="center" indent="1"/>
    </xf>
    <xf numFmtId="0" fontId="10" fillId="0" borderId="1" xfId="0" applyFont="1" applyBorder="1" applyAlignment="1">
      <alignment horizontal="center" vertical="center"/>
    </xf>
    <xf numFmtId="0" fontId="10" fillId="0" borderId="0" xfId="0" applyFont="1" applyAlignment="1">
      <alignment horizontal="left" vertical="center" indent="1"/>
    </xf>
    <xf numFmtId="0" fontId="10" fillId="0" borderId="0" xfId="0" applyFont="1" applyAlignment="1">
      <alignment horizontal="center" vertical="center"/>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indent="1"/>
    </xf>
    <xf numFmtId="3" fontId="6" fillId="0" borderId="0" xfId="0" applyNumberFormat="1" applyFont="1" applyAlignment="1">
      <alignment horizontal="right" vertical="center" indent="5"/>
    </xf>
    <xf numFmtId="0" fontId="6" fillId="0" borderId="0" xfId="0" applyFont="1" applyAlignment="1">
      <alignment horizontal="left" vertical="center" indent="2"/>
    </xf>
    <xf numFmtId="0" fontId="8" fillId="0" borderId="0" xfId="0" applyFont="1" applyAlignment="1">
      <alignment horizontal="left" vertical="center" indent="2"/>
    </xf>
    <xf numFmtId="165" fontId="10" fillId="0" borderId="0" xfId="0" applyNumberFormat="1" applyFont="1" applyAlignment="1">
      <alignment horizontal="right" vertical="center" wrapText="1" indent="9"/>
    </xf>
    <xf numFmtId="3" fontId="10" fillId="0" borderId="0" xfId="0" applyNumberFormat="1" applyFont="1" applyAlignment="1">
      <alignment horizontal="right" vertical="center" wrapText="1" indent="5"/>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indent="1"/>
    </xf>
    <xf numFmtId="3" fontId="10" fillId="0" borderId="0" xfId="0" applyNumberFormat="1" applyFont="1" applyAlignment="1">
      <alignment horizontal="right" vertical="center" indent="5"/>
    </xf>
    <xf numFmtId="3" fontId="7" fillId="0" borderId="0" xfId="0" applyNumberFormat="1" applyFont="1" applyAlignment="1">
      <alignment horizontal="left" vertical="center"/>
    </xf>
    <xf numFmtId="3" fontId="7" fillId="2" borderId="0" xfId="0" applyNumberFormat="1" applyFont="1" applyFill="1" applyAlignment="1">
      <alignment horizontal="left" vertical="center"/>
    </xf>
    <xf numFmtId="164" fontId="10" fillId="0" borderId="0" xfId="0" applyNumberFormat="1" applyFont="1" applyAlignment="1">
      <alignment horizontal="right" vertical="center" indent="8"/>
    </xf>
    <xf numFmtId="3" fontId="7" fillId="0" borderId="0" xfId="0" applyNumberFormat="1" applyFont="1" applyAlignment="1">
      <alignment horizontal="right" vertical="center"/>
    </xf>
    <xf numFmtId="164" fontId="7" fillId="0" borderId="0" xfId="0" applyNumberFormat="1" applyFont="1" applyAlignment="1">
      <alignment horizontal="right" vertical="center"/>
    </xf>
    <xf numFmtId="3" fontId="8" fillId="0" borderId="0" xfId="1" applyNumberFormat="1" applyFill="1" applyBorder="1" applyAlignment="1">
      <alignment horizontal="left" vertical="top" wrapText="1"/>
    </xf>
    <xf numFmtId="0" fontId="8" fillId="0" borderId="0" xfId="1" applyFill="1" applyBorder="1" applyAlignment="1">
      <alignment horizontal="left" vertical="top" wrapText="1"/>
    </xf>
    <xf numFmtId="3" fontId="4" fillId="0" borderId="0" xfId="0" applyNumberFormat="1" applyFont="1" applyAlignment="1">
      <alignment horizontal="left" vertical="center" indent="1"/>
    </xf>
    <xf numFmtId="0" fontId="12" fillId="0" borderId="0" xfId="0" applyFont="1" applyAlignment="1">
      <alignment horizontal="left" vertical="center" wrapText="1"/>
    </xf>
    <xf numFmtId="3" fontId="4" fillId="0" borderId="0" xfId="0" applyNumberFormat="1" applyFont="1" applyAlignment="1">
      <alignment horizontal="left" vertical="center"/>
    </xf>
    <xf numFmtId="0" fontId="4" fillId="0" borderId="0" xfId="0" applyFont="1" applyAlignment="1">
      <alignment horizontal="left" vertical="center"/>
    </xf>
    <xf numFmtId="0" fontId="12" fillId="0" borderId="0" xfId="0" applyFont="1"/>
    <xf numFmtId="0" fontId="4" fillId="0" borderId="0" xfId="0" applyFont="1" applyAlignment="1">
      <alignment horizontal="left"/>
    </xf>
    <xf numFmtId="0" fontId="4" fillId="0" borderId="0" xfId="0" applyFont="1" applyAlignment="1">
      <alignment horizontal="left" vertical="top" indent="1"/>
    </xf>
    <xf numFmtId="0" fontId="4" fillId="0" borderId="0" xfId="0" applyFont="1" applyAlignment="1">
      <alignment horizontal="left" vertical="center" indent="1"/>
    </xf>
    <xf numFmtId="0" fontId="4" fillId="0" borderId="0" xfId="0" applyFont="1" applyAlignment="1">
      <alignment horizontal="left" vertical="top"/>
    </xf>
    <xf numFmtId="0" fontId="4" fillId="0" borderId="0" xfId="0" applyFont="1" applyAlignment="1">
      <alignment horizontal="left" vertical="center" wrapText="1" indent="1"/>
    </xf>
    <xf numFmtId="0" fontId="4" fillId="0" borderId="0" xfId="0" applyFont="1" applyAlignment="1">
      <alignment horizontal="left" vertical="center" wrapText="1"/>
    </xf>
    <xf numFmtId="1" fontId="0" fillId="2" borderId="0" xfId="0" applyNumberFormat="1" applyFill="1"/>
    <xf numFmtId="0" fontId="4" fillId="0" borderId="0" xfId="0" applyFont="1" applyAlignment="1">
      <alignment horizontal="left" vertical="center" indent="2"/>
    </xf>
    <xf numFmtId="0" fontId="3" fillId="0" borderId="0" xfId="0" applyFont="1" applyAlignment="1">
      <alignment vertical="center"/>
    </xf>
    <xf numFmtId="0" fontId="3" fillId="0" borderId="0" xfId="0" applyFont="1" applyAlignment="1">
      <alignment horizontal="left" vertical="center" indent="2"/>
    </xf>
    <xf numFmtId="4" fontId="3" fillId="0" borderId="0" xfId="0" applyNumberFormat="1" applyFont="1" applyAlignment="1">
      <alignment vertical="center"/>
    </xf>
    <xf numFmtId="3" fontId="8" fillId="0" borderId="0" xfId="0" applyNumberFormat="1" applyFont="1" applyAlignment="1">
      <alignment horizontal="left" vertical="center" indent="2"/>
    </xf>
    <xf numFmtId="0" fontId="28" fillId="0" borderId="0" xfId="0" applyFont="1"/>
    <xf numFmtId="0" fontId="1" fillId="0" borderId="0" xfId="0" applyFont="1" applyAlignment="1">
      <alignment horizontal="left" vertical="center" indent="2"/>
    </xf>
    <xf numFmtId="3" fontId="1" fillId="0" borderId="0" xfId="0" applyNumberFormat="1" applyFont="1" applyAlignment="1">
      <alignment horizontal="right" vertical="center" wrapText="1" indent="1"/>
    </xf>
    <xf numFmtId="0" fontId="1" fillId="0" borderId="0" xfId="0" applyFont="1" applyAlignment="1">
      <alignment horizontal="left" vertical="center" indent="1"/>
    </xf>
    <xf numFmtId="0" fontId="8" fillId="0" borderId="0" xfId="1" applyFill="1" applyAlignment="1">
      <alignment horizontal="left" vertical="center" wrapText="1"/>
    </xf>
    <xf numFmtId="0" fontId="1" fillId="0" borderId="0" xfId="0" quotePrefix="1" applyFont="1" applyAlignment="1">
      <alignment horizontal="left" vertical="center" wrapText="1"/>
    </xf>
    <xf numFmtId="3" fontId="8" fillId="0" borderId="10" xfId="0" applyNumberFormat="1" applyFont="1" applyBorder="1" applyAlignment="1">
      <alignment horizontal="left" vertical="center" indent="1"/>
    </xf>
    <xf numFmtId="3" fontId="8" fillId="0" borderId="10" xfId="0" applyNumberFormat="1" applyFont="1" applyBorder="1" applyAlignment="1">
      <alignment horizontal="right" vertical="center" indent="4"/>
    </xf>
    <xf numFmtId="3" fontId="8" fillId="0" borderId="9" xfId="0" applyNumberFormat="1" applyFont="1" applyBorder="1" applyAlignment="1">
      <alignment horizontal="left" vertical="center" indent="1"/>
    </xf>
    <xf numFmtId="3" fontId="8" fillId="0" borderId="9" xfId="0" applyNumberFormat="1" applyFont="1" applyBorder="1" applyAlignment="1">
      <alignment horizontal="right" vertical="center" indent="4"/>
    </xf>
    <xf numFmtId="3" fontId="8" fillId="0" borderId="11" xfId="0" applyNumberFormat="1" applyFont="1" applyBorder="1" applyAlignment="1">
      <alignment horizontal="left" vertical="center" indent="1"/>
    </xf>
    <xf numFmtId="3" fontId="8" fillId="0" borderId="11" xfId="0" applyNumberFormat="1" applyFont="1" applyBorder="1" applyAlignment="1">
      <alignment horizontal="right" vertical="center" indent="4"/>
    </xf>
    <xf numFmtId="3" fontId="8" fillId="0" borderId="9" xfId="0" applyNumberFormat="1" applyFont="1" applyBorder="1" applyAlignment="1">
      <alignment horizontal="left" vertical="center" indent="2"/>
    </xf>
    <xf numFmtId="3" fontId="8" fillId="0" borderId="9" xfId="0" applyNumberFormat="1" applyFont="1" applyBorder="1" applyAlignment="1">
      <alignment horizontal="right" vertical="center" indent="3"/>
    </xf>
    <xf numFmtId="164" fontId="8" fillId="0" borderId="9" xfId="0" applyNumberFormat="1" applyFont="1" applyBorder="1" applyAlignment="1">
      <alignment horizontal="right" vertical="center" indent="4"/>
    </xf>
    <xf numFmtId="3" fontId="8" fillId="0" borderId="10" xfId="0" applyNumberFormat="1" applyFont="1" applyBorder="1" applyAlignment="1">
      <alignment horizontal="left" vertical="center" indent="2"/>
    </xf>
    <xf numFmtId="3" fontId="8" fillId="0" borderId="10" xfId="0" applyNumberFormat="1" applyFont="1" applyBorder="1" applyAlignment="1">
      <alignment horizontal="right" vertical="center" indent="3"/>
    </xf>
    <xf numFmtId="164" fontId="8" fillId="0" borderId="10" xfId="0" applyNumberFormat="1" applyFont="1" applyBorder="1" applyAlignment="1">
      <alignment horizontal="right" vertical="center" indent="4"/>
    </xf>
    <xf numFmtId="3" fontId="8" fillId="0" borderId="12" xfId="0" applyNumberFormat="1" applyFont="1" applyBorder="1" applyAlignment="1">
      <alignment horizontal="left" vertical="center" indent="2"/>
    </xf>
    <xf numFmtId="3" fontId="8" fillId="0" borderId="12" xfId="0" applyNumberFormat="1" applyFont="1" applyBorder="1" applyAlignment="1">
      <alignment horizontal="right" vertical="center" indent="3"/>
    </xf>
    <xf numFmtId="164" fontId="8" fillId="0" borderId="12" xfId="0" applyNumberFormat="1" applyFont="1" applyBorder="1" applyAlignment="1">
      <alignment horizontal="right" vertical="center" indent="4"/>
    </xf>
    <xf numFmtId="0" fontId="6" fillId="0" borderId="9" xfId="0" applyFont="1" applyBorder="1" applyAlignment="1">
      <alignment horizontal="left" vertical="center" indent="2"/>
    </xf>
    <xf numFmtId="3" fontId="6" fillId="0" borderId="9" xfId="0" applyNumberFormat="1" applyFont="1" applyBorder="1" applyAlignment="1">
      <alignment horizontal="right" vertical="center" indent="3"/>
    </xf>
    <xf numFmtId="0" fontId="6" fillId="0" borderId="10" xfId="0" applyFont="1" applyBorder="1" applyAlignment="1">
      <alignment horizontal="left" vertical="center" indent="2"/>
    </xf>
    <xf numFmtId="3" fontId="6" fillId="0" borderId="10" xfId="0" applyNumberFormat="1" applyFont="1" applyBorder="1" applyAlignment="1">
      <alignment horizontal="right" vertical="center" indent="3"/>
    </xf>
    <xf numFmtId="0" fontId="6" fillId="0" borderId="14" xfId="0" applyFont="1" applyBorder="1" applyAlignment="1">
      <alignment horizontal="left" vertical="center" indent="2"/>
    </xf>
    <xf numFmtId="3" fontId="1" fillId="0" borderId="14" xfId="0" applyNumberFormat="1" applyFont="1" applyBorder="1" applyAlignment="1">
      <alignment horizontal="right" vertical="center" indent="3"/>
    </xf>
    <xf numFmtId="165" fontId="6" fillId="0" borderId="9" xfId="0" applyNumberFormat="1" applyFont="1" applyBorder="1" applyAlignment="1">
      <alignment horizontal="right" vertical="center" indent="5"/>
    </xf>
    <xf numFmtId="0" fontId="6" fillId="0" borderId="13" xfId="0" applyFont="1" applyBorder="1" applyAlignment="1">
      <alignment horizontal="left" vertical="center" indent="2"/>
    </xf>
    <xf numFmtId="165" fontId="6" fillId="0" borderId="13" xfId="0" applyNumberFormat="1" applyFont="1" applyBorder="1" applyAlignment="1">
      <alignment horizontal="right" vertical="center" indent="5"/>
    </xf>
    <xf numFmtId="3" fontId="6" fillId="0" borderId="10" xfId="0" applyNumberFormat="1" applyFont="1" applyBorder="1" applyAlignment="1">
      <alignment horizontal="right" vertical="center" indent="5"/>
    </xf>
    <xf numFmtId="164" fontId="6" fillId="0" borderId="10" xfId="0" applyNumberFormat="1" applyFont="1" applyBorder="1" applyAlignment="1">
      <alignment horizontal="right" vertical="center" indent="9"/>
    </xf>
    <xf numFmtId="0" fontId="1" fillId="0" borderId="10" xfId="0" applyFont="1" applyBorder="1" applyAlignment="1">
      <alignment horizontal="left" vertical="center" indent="2"/>
    </xf>
    <xf numFmtId="0" fontId="8" fillId="0" borderId="10" xfId="0" applyFont="1" applyBorder="1" applyAlignment="1">
      <alignment horizontal="left" vertical="center" indent="2"/>
    </xf>
    <xf numFmtId="3" fontId="8" fillId="0" borderId="10" xfId="0" applyNumberFormat="1" applyFont="1" applyBorder="1" applyAlignment="1">
      <alignment horizontal="right" vertical="center" indent="5"/>
    </xf>
    <xf numFmtId="0" fontId="1" fillId="0" borderId="9" xfId="0" applyFont="1" applyBorder="1" applyAlignment="1">
      <alignment horizontal="left" vertical="center" indent="2"/>
    </xf>
    <xf numFmtId="3" fontId="6" fillId="0" borderId="9" xfId="0" applyNumberFormat="1" applyFont="1" applyBorder="1" applyAlignment="1">
      <alignment horizontal="right" vertical="center" indent="5"/>
    </xf>
    <xf numFmtId="164" fontId="6" fillId="0" borderId="9" xfId="0" applyNumberFormat="1" applyFont="1" applyBorder="1" applyAlignment="1">
      <alignment horizontal="right" vertical="center" indent="9"/>
    </xf>
    <xf numFmtId="0" fontId="20" fillId="0" borderId="13" xfId="0" applyFont="1" applyBorder="1" applyAlignment="1">
      <alignment horizontal="left" vertical="center" indent="2"/>
    </xf>
    <xf numFmtId="3" fontId="20" fillId="0" borderId="13" xfId="0" applyNumberFormat="1" applyFont="1" applyBorder="1" applyAlignment="1">
      <alignment horizontal="right" vertical="center" indent="5"/>
    </xf>
    <xf numFmtId="164" fontId="20" fillId="0" borderId="13" xfId="0" applyNumberFormat="1" applyFont="1" applyBorder="1" applyAlignment="1">
      <alignment horizontal="right" vertical="center" indent="9"/>
    </xf>
    <xf numFmtId="164" fontId="8" fillId="0" borderId="10" xfId="0" applyNumberFormat="1" applyFont="1" applyBorder="1" applyAlignment="1">
      <alignment horizontal="right" vertical="center" indent="8"/>
    </xf>
    <xf numFmtId="164" fontId="6" fillId="0" borderId="10" xfId="0" applyNumberFormat="1" applyFont="1" applyBorder="1" applyAlignment="1">
      <alignment horizontal="right" vertical="center" indent="8"/>
    </xf>
    <xf numFmtId="0" fontId="4" fillId="0" borderId="9" xfId="0" applyFont="1" applyBorder="1" applyAlignment="1">
      <alignment horizontal="left" vertical="center" indent="2"/>
    </xf>
    <xf numFmtId="164" fontId="6" fillId="0" borderId="9" xfId="0" applyNumberFormat="1" applyFont="1" applyBorder="1" applyAlignment="1">
      <alignment horizontal="right" vertical="center" indent="8"/>
    </xf>
    <xf numFmtId="164" fontId="20" fillId="0" borderId="13" xfId="0" applyNumberFormat="1" applyFont="1" applyBorder="1" applyAlignment="1">
      <alignment horizontal="right" vertical="center" indent="8"/>
    </xf>
    <xf numFmtId="0" fontId="2" fillId="0" borderId="0" xfId="0" applyFont="1" applyAlignment="1">
      <alignment horizontal="left" vertical="center" indent="2"/>
    </xf>
    <xf numFmtId="0" fontId="8" fillId="0" borderId="11" xfId="0" applyFont="1" applyBorder="1" applyAlignment="1">
      <alignment horizontal="left" vertical="center" indent="2"/>
    </xf>
    <xf numFmtId="3" fontId="8" fillId="0" borderId="11" xfId="0" applyNumberFormat="1" applyFont="1" applyBorder="1" applyAlignment="1">
      <alignment horizontal="right" vertical="center" indent="5"/>
    </xf>
    <xf numFmtId="164" fontId="8" fillId="0" borderId="11" xfId="0" applyNumberFormat="1" applyFont="1" applyBorder="1" applyAlignment="1">
      <alignment horizontal="right" vertical="center" indent="8"/>
    </xf>
    <xf numFmtId="3" fontId="0" fillId="0" borderId="0" xfId="0" applyNumberFormat="1"/>
    <xf numFmtId="0" fontId="0" fillId="0" borderId="0" xfId="0" applyAlignment="1">
      <alignment horizontal="left" vertical="center" wrapText="1" indent="1"/>
    </xf>
    <xf numFmtId="0" fontId="4" fillId="0" borderId="4" xfId="0" applyFont="1" applyBorder="1" applyAlignment="1">
      <alignment horizontal="left" vertical="center" wrapText="1"/>
    </xf>
    <xf numFmtId="0" fontId="2" fillId="0" borderId="8" xfId="0" applyFont="1" applyBorder="1" applyAlignment="1">
      <alignment horizontal="left" vertical="center" wrapText="1" indent="1"/>
    </xf>
    <xf numFmtId="0" fontId="2" fillId="0" borderId="15" xfId="0" applyFont="1" applyBorder="1" applyAlignment="1">
      <alignment horizontal="left" vertical="center" wrapText="1" indent="1"/>
    </xf>
    <xf numFmtId="0" fontId="8" fillId="0" borderId="0" xfId="1" applyFill="1" applyAlignment="1">
      <alignment horizontal="left" vertical="center" wrapText="1"/>
    </xf>
    <xf numFmtId="3" fontId="7" fillId="0" borderId="0" xfId="0" applyNumberFormat="1" applyFont="1" applyAlignment="1">
      <alignment horizontal="left" vertical="center" wrapText="1"/>
    </xf>
    <xf numFmtId="0" fontId="27" fillId="0" borderId="0" xfId="0" applyFont="1" applyAlignment="1">
      <alignment horizontal="left" vertical="center" wrapText="1"/>
    </xf>
    <xf numFmtId="3" fontId="8" fillId="0" borderId="0" xfId="1" applyNumberFormat="1" applyFill="1" applyAlignment="1">
      <alignment horizontal="left" vertical="top" wrapText="1"/>
    </xf>
    <xf numFmtId="0" fontId="8" fillId="0" borderId="0" xfId="1" applyFill="1" applyAlignment="1">
      <alignment horizontal="left" vertical="top" wrapText="1"/>
    </xf>
    <xf numFmtId="0" fontId="7" fillId="0" borderId="0" xfId="0" applyFont="1" applyAlignment="1">
      <alignment horizontal="left" vertical="top" wrapText="1"/>
    </xf>
    <xf numFmtId="0" fontId="27" fillId="0" borderId="0" xfId="0" applyFont="1" applyAlignment="1">
      <alignment horizontal="left" vertical="top" wrapText="1"/>
    </xf>
    <xf numFmtId="3" fontId="8" fillId="0" borderId="0" xfId="1" applyNumberFormat="1" applyFill="1" applyAlignment="1">
      <alignment horizontal="left" vertical="top" wrapText="1" indent="1"/>
    </xf>
    <xf numFmtId="0" fontId="8" fillId="0" borderId="0" xfId="1" applyAlignment="1">
      <alignment horizontal="left" vertical="top" wrapText="1" indent="1"/>
    </xf>
    <xf numFmtId="3" fontId="18" fillId="0" borderId="0" xfId="0" applyNumberFormat="1" applyFont="1" applyAlignment="1">
      <alignment horizontal="left" wrapText="1"/>
    </xf>
    <xf numFmtId="0" fontId="12" fillId="0" borderId="0" xfId="0" applyFont="1" applyAlignment="1">
      <alignment horizontal="left" wrapText="1"/>
    </xf>
    <xf numFmtId="3" fontId="8" fillId="0" borderId="0" xfId="1" quotePrefix="1" applyNumberFormat="1" applyFill="1" applyAlignment="1">
      <alignment horizontal="left" vertical="top" wrapText="1"/>
    </xf>
    <xf numFmtId="3" fontId="23" fillId="0" borderId="2" xfId="0" applyNumberFormat="1" applyFont="1" applyBorder="1" applyAlignment="1">
      <alignment horizontal="left" vertical="center" wrapText="1"/>
    </xf>
    <xf numFmtId="0" fontId="23" fillId="0" borderId="2" xfId="0" applyFont="1" applyBorder="1" applyAlignment="1">
      <alignment horizontal="left"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24" fillId="0" borderId="2" xfId="0" applyFont="1" applyBorder="1" applyAlignment="1">
      <alignment horizontal="left" vertical="center" wrapText="1"/>
    </xf>
    <xf numFmtId="0" fontId="24" fillId="0" borderId="0" xfId="0" applyFont="1" applyAlignment="1">
      <alignment horizontal="left" vertical="center" wrapText="1"/>
    </xf>
    <xf numFmtId="3" fontId="1" fillId="0" borderId="0" xfId="0" applyNumberFormat="1" applyFont="1" applyAlignment="1">
      <alignment horizontal="left" vertical="top" wrapText="1"/>
    </xf>
    <xf numFmtId="3" fontId="21" fillId="0" borderId="2" xfId="0" applyNumberFormat="1" applyFont="1" applyBorder="1" applyAlignment="1">
      <alignment horizontal="left" vertical="center" wrapText="1"/>
    </xf>
    <xf numFmtId="0" fontId="19" fillId="0" borderId="2" xfId="0" applyFont="1" applyBorder="1" applyAlignment="1">
      <alignment horizontal="left" vertical="center" wrapText="1"/>
    </xf>
    <xf numFmtId="0" fontId="5" fillId="0" borderId="0" xfId="0" applyFont="1" applyAlignment="1">
      <alignment horizontal="left" vertical="top" wrapText="1"/>
    </xf>
    <xf numFmtId="0" fontId="25" fillId="0" borderId="2" xfId="0" applyFont="1" applyBorder="1" applyAlignment="1">
      <alignment horizontal="left" vertical="center" wrapText="1"/>
    </xf>
    <xf numFmtId="3" fontId="1" fillId="2" borderId="0" xfId="0" applyNumberFormat="1" applyFont="1" applyFill="1" applyAlignment="1">
      <alignment horizontal="left" vertical="top" wrapText="1"/>
    </xf>
    <xf numFmtId="3" fontId="23" fillId="0" borderId="0" xfId="0" applyNumberFormat="1" applyFont="1" applyAlignment="1">
      <alignment horizontal="left" vertical="center" wrapText="1"/>
    </xf>
    <xf numFmtId="0" fontId="25" fillId="0" borderId="0" xfId="0" applyFont="1" applyAlignment="1">
      <alignment horizontal="left" vertical="center" wrapText="1"/>
    </xf>
    <xf numFmtId="3" fontId="23" fillId="0" borderId="0" xfId="0" applyNumberFormat="1" applyFont="1" applyAlignment="1">
      <alignment horizontal="left" vertical="center" wrapText="1" indent="1"/>
    </xf>
    <xf numFmtId="0" fontId="25" fillId="0" borderId="0" xfId="0" applyFont="1" applyAlignment="1">
      <alignment horizontal="left" vertical="center" wrapText="1" indent="1"/>
    </xf>
    <xf numFmtId="0" fontId="23" fillId="0" borderId="0" xfId="0" applyFont="1" applyBorder="1" applyAlignment="1">
      <alignment horizontal="left" vertical="center" wrapText="1"/>
    </xf>
    <xf numFmtId="3" fontId="9" fillId="0" borderId="0" xfId="0" applyNumberFormat="1" applyFont="1" applyBorder="1" applyAlignment="1">
      <alignment vertical="center"/>
    </xf>
    <xf numFmtId="3" fontId="8" fillId="0" borderId="0" xfId="0" applyNumberFormat="1" applyFont="1" applyBorder="1" applyAlignment="1">
      <alignment horizontal="left" vertical="center" indent="1"/>
    </xf>
    <xf numFmtId="164" fontId="1" fillId="0" borderId="10" xfId="0" applyNumberFormat="1" applyFont="1" applyBorder="1" applyAlignment="1">
      <alignment horizontal="right" vertical="center" indent="8"/>
    </xf>
  </cellXfs>
  <cellStyles count="8">
    <cellStyle name="Hiperligação" xfId="1" builtinId="8" customBuiltin="1"/>
    <cellStyle name="Normal" xfId="0" builtinId="0"/>
    <cellStyle name="Normal 54" xfId="2" xr:uid="{00000000-0005-0000-0000-000002000000}"/>
    <cellStyle name="ss15" xfId="5" xr:uid="{00000000-0005-0000-0000-000003000000}"/>
    <cellStyle name="ss16" xfId="3" xr:uid="{00000000-0005-0000-0000-000004000000}"/>
    <cellStyle name="ss17" xfId="6" xr:uid="{00000000-0005-0000-0000-000005000000}"/>
    <cellStyle name="ss22" xfId="4" xr:uid="{00000000-0005-0000-0000-000006000000}"/>
    <cellStyle name="ss2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c:spPr>
          <c:invertIfNegative val="0"/>
          <c:cat>
            <c:strRef>
              <c:f>'Table 3.2'!$B$6:$B$19</c:f>
              <c:strCache>
                <c:ptCount val="14"/>
                <c:pt idx="0">
                  <c:v>France</c:v>
                </c:pt>
                <c:pt idx="1">
                  <c:v>Switzerland</c:v>
                </c:pt>
                <c:pt idx="2">
                  <c:v>United Kingdom</c:v>
                </c:pt>
                <c:pt idx="3">
                  <c:v>Angola</c:v>
                </c:pt>
                <c:pt idx="4">
                  <c:v>USA</c:v>
                </c:pt>
                <c:pt idx="5">
                  <c:v>Germany</c:v>
                </c:pt>
                <c:pt idx="6">
                  <c:v>Spain</c:v>
                </c:pt>
                <c:pt idx="7">
                  <c:v>Luxembourg</c:v>
                </c:pt>
                <c:pt idx="8">
                  <c:v>Belgium</c:v>
                </c:pt>
                <c:pt idx="9">
                  <c:v>Netherlands</c:v>
                </c:pt>
                <c:pt idx="10">
                  <c:v>South Africa</c:v>
                </c:pt>
                <c:pt idx="11">
                  <c:v>Brazil</c:v>
                </c:pt>
                <c:pt idx="12">
                  <c:v>Canada</c:v>
                </c:pt>
                <c:pt idx="13">
                  <c:v>Venezuela</c:v>
                </c:pt>
              </c:strCache>
            </c:strRef>
          </c:cat>
          <c:val>
            <c:numRef>
              <c:f>'Table 3.2'!$C$6:$C$19</c:f>
              <c:numCache>
                <c:formatCode>#,##0</c:formatCode>
                <c:ptCount val="14"/>
                <c:pt idx="0">
                  <c:v>1082690</c:v>
                </c:pt>
                <c:pt idx="1">
                  <c:v>1062060</c:v>
                </c:pt>
                <c:pt idx="2">
                  <c:v>621110</c:v>
                </c:pt>
                <c:pt idx="3">
                  <c:v>315690</c:v>
                </c:pt>
                <c:pt idx="4">
                  <c:v>248410</c:v>
                </c:pt>
                <c:pt idx="5">
                  <c:v>214530</c:v>
                </c:pt>
                <c:pt idx="6">
                  <c:v>136740</c:v>
                </c:pt>
                <c:pt idx="7">
                  <c:v>90180</c:v>
                </c:pt>
                <c:pt idx="8">
                  <c:v>62230</c:v>
                </c:pt>
                <c:pt idx="9">
                  <c:v>53030</c:v>
                </c:pt>
                <c:pt idx="10">
                  <c:v>31120</c:v>
                </c:pt>
                <c:pt idx="11">
                  <c:v>26710</c:v>
                </c:pt>
                <c:pt idx="12">
                  <c:v>22730</c:v>
                </c:pt>
                <c:pt idx="13">
                  <c:v>11530</c:v>
                </c:pt>
              </c:numCache>
            </c:numRef>
          </c:val>
          <c:extLst>
            <c:ext xmlns:c16="http://schemas.microsoft.com/office/drawing/2014/chart" uri="{C3380CC4-5D6E-409C-BE32-E72D297353CC}">
              <c16:uniqueId val="{00000000-7766-4EEF-980D-43FAD4F7A159}"/>
            </c:ext>
          </c:extLst>
        </c:ser>
        <c:dLbls>
          <c:showLegendKey val="0"/>
          <c:showVal val="0"/>
          <c:showCatName val="0"/>
          <c:showSerName val="0"/>
          <c:showPercent val="0"/>
          <c:showBubbleSize val="0"/>
        </c:dLbls>
        <c:gapWidth val="50"/>
        <c:axId val="222951424"/>
        <c:axId val="222515712"/>
      </c:barChart>
      <c:catAx>
        <c:axId val="222951424"/>
        <c:scaling>
          <c:orientation val="maxMin"/>
        </c:scaling>
        <c:delete val="0"/>
        <c:axPos val="l"/>
        <c:numFmt formatCode="General" sourceLinked="1"/>
        <c:majorTickMark val="none"/>
        <c:minorTickMark val="none"/>
        <c:tickLblPos val="nextTo"/>
        <c:spPr>
          <a:ln w="12700">
            <a:solidFill>
              <a:schemeClr val="tx1"/>
            </a:solidFill>
          </a:ln>
        </c:spPr>
        <c:crossAx val="222515712"/>
        <c:crosses val="autoZero"/>
        <c:auto val="1"/>
        <c:lblAlgn val="ctr"/>
        <c:lblOffset val="100"/>
        <c:noMultiLvlLbl val="0"/>
      </c:catAx>
      <c:valAx>
        <c:axId val="222515712"/>
        <c:scaling>
          <c:orientation val="minMax"/>
          <c:max val="120000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2951424"/>
        <c:crosses val="max"/>
        <c:crossBetween val="between"/>
      </c:valAx>
      <c:spPr>
        <a:noFill/>
        <a:ln w="25400">
          <a:noFill/>
        </a:ln>
      </c:spPr>
    </c:plotArea>
    <c:plotVisOnly val="1"/>
    <c:dispBlanksAs val="gap"/>
    <c:showDLblsOverMax val="0"/>
  </c:chart>
  <c:spPr>
    <a:noFill/>
    <a:ln>
      <a:noFill/>
    </a:ln>
  </c:spPr>
  <c:txPr>
    <a:bodyPr/>
    <a:lstStyle/>
    <a:p>
      <a:pPr>
        <a:defRPr sz="800" baseline="0">
          <a:latin typeface="+mn-lt"/>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v>2022</c:v>
          </c:tx>
          <c:spPr>
            <a:solidFill>
              <a:schemeClr val="accent1">
                <a:lumMod val="75000"/>
              </a:schemeClr>
            </a:solidFill>
          </c:spPr>
          <c:invertIfNegative val="0"/>
          <c:cat>
            <c:strRef>
              <c:f>'Table 3.3'!$B$9:$B$10</c:f>
              <c:strCache>
                <c:ptCount val="2"/>
                <c:pt idx="0">
                  <c:v>GDP</c:v>
                </c:pt>
                <c:pt idx="1">
                  <c:v>Exports</c:v>
                </c:pt>
              </c:strCache>
            </c:strRef>
          </c:cat>
          <c:val>
            <c:numRef>
              <c:f>'Table 3.3'!$C$9:$C$10</c:f>
              <c:numCache>
                <c:formatCode>0.0</c:formatCode>
                <c:ptCount val="2"/>
                <c:pt idx="0">
                  <c:v>1.5253288992659628</c:v>
                </c:pt>
                <c:pt idx="1">
                  <c:v>5.2734438699647459</c:v>
                </c:pt>
              </c:numCache>
            </c:numRef>
          </c:val>
          <c:extLst>
            <c:ext xmlns:c16="http://schemas.microsoft.com/office/drawing/2014/chart" uri="{C3380CC4-5D6E-409C-BE32-E72D297353CC}">
              <c16:uniqueId val="{00000001-BE3D-456D-A93E-5C5FBE5457D2}"/>
            </c:ext>
          </c:extLst>
        </c:ser>
        <c:dLbls>
          <c:showLegendKey val="0"/>
          <c:showVal val="0"/>
          <c:showCatName val="0"/>
          <c:showSerName val="0"/>
          <c:showPercent val="0"/>
          <c:showBubbleSize val="0"/>
        </c:dLbls>
        <c:gapWidth val="150"/>
        <c:axId val="222920192"/>
        <c:axId val="222766208"/>
        <c:extLst>
          <c:ext xmlns:c15="http://schemas.microsoft.com/office/drawing/2012/chart" uri="{02D57815-91ED-43cb-92C2-25804820EDAC}">
            <c15:filteredBarSeries>
              <c15:ser>
                <c:idx val="0"/>
                <c:order val="0"/>
                <c:tx>
                  <c:v>2019</c:v>
                </c:tx>
                <c:spPr>
                  <a:solidFill>
                    <a:schemeClr val="accent1">
                      <a:lumMod val="60000"/>
                      <a:lumOff val="40000"/>
                    </a:schemeClr>
                  </a:solidFill>
                </c:spPr>
                <c:invertIfNegative val="0"/>
                <c:cat>
                  <c:strRef>
                    <c:extLst>
                      <c:ext uri="{02D57815-91ED-43cb-92C2-25804820EDAC}">
                        <c15:formulaRef>
                          <c15:sqref>'Table 3.3'!$B$9:$B$10</c15:sqref>
                        </c15:formulaRef>
                      </c:ext>
                    </c:extLst>
                    <c:strCache>
                      <c:ptCount val="2"/>
                      <c:pt idx="0">
                        <c:v>GDP</c:v>
                      </c:pt>
                      <c:pt idx="1">
                        <c:v>Exports</c:v>
                      </c:pt>
                    </c:strCache>
                  </c:strRef>
                </c:cat>
                <c:val>
                  <c:numRef>
                    <c:extLst>
                      <c:ext uri="{02D57815-91ED-43cb-92C2-25804820EDAC}">
                        <c15:formulaRef>
                          <c15:sqref>'Table 3.3'!#REF!</c15:sqref>
                        </c15:formulaRef>
                      </c:ext>
                    </c:extLst>
                    <c:numCache>
                      <c:formatCode>General</c:formatCode>
                      <c:ptCount val="1"/>
                      <c:pt idx="0">
                        <c:v>1</c:v>
                      </c:pt>
                    </c:numCache>
                  </c:numRef>
                </c:val>
                <c:extLst>
                  <c:ext xmlns:c16="http://schemas.microsoft.com/office/drawing/2014/chart" uri="{C3380CC4-5D6E-409C-BE32-E72D297353CC}">
                    <c16:uniqueId val="{00000000-BE3D-456D-A93E-5C5FBE5457D2}"/>
                  </c:ext>
                </c:extLst>
              </c15:ser>
            </c15:filteredBarSeries>
          </c:ext>
        </c:extLst>
      </c:barChart>
      <c:catAx>
        <c:axId val="222920192"/>
        <c:scaling>
          <c:orientation val="minMax"/>
        </c:scaling>
        <c:delete val="0"/>
        <c:axPos val="b"/>
        <c:title>
          <c:tx>
            <c:rich>
              <a:bodyPr/>
              <a:lstStyle/>
              <a:p>
                <a:pPr>
                  <a:defRPr b="0"/>
                </a:pPr>
                <a:r>
                  <a:rPr lang="pt-PT" b="0"/>
                  <a:t>Remittances  as a percentage of</a:t>
                </a:r>
              </a:p>
            </c:rich>
          </c:tx>
          <c:layout>
            <c:manualLayout>
              <c:xMode val="edge"/>
              <c:yMode val="edge"/>
              <c:x val="5.984089496671189E-2"/>
              <c:y val="0.9078087668947924"/>
            </c:manualLayout>
          </c:layout>
          <c:overlay val="0"/>
        </c:title>
        <c:numFmt formatCode="General" sourceLinked="0"/>
        <c:majorTickMark val="none"/>
        <c:minorTickMark val="none"/>
        <c:tickLblPos val="nextTo"/>
        <c:crossAx val="222766208"/>
        <c:crosses val="autoZero"/>
        <c:auto val="1"/>
        <c:lblAlgn val="ctr"/>
        <c:lblOffset val="100"/>
        <c:noMultiLvlLbl val="0"/>
      </c:catAx>
      <c:valAx>
        <c:axId val="222766208"/>
        <c:scaling>
          <c:orientation val="minMax"/>
        </c:scaling>
        <c:delete val="0"/>
        <c:axPos val="l"/>
        <c:majorGridlines>
          <c:spPr>
            <a:ln w="6350">
              <a:solidFill>
                <a:schemeClr val="accent1">
                  <a:lumMod val="20000"/>
                  <a:lumOff val="80000"/>
                </a:schemeClr>
              </a:solidFill>
              <a:prstDash val="sysDash"/>
            </a:ln>
          </c:spPr>
        </c:majorGridlines>
        <c:numFmt formatCode="0.0" sourceLinked="1"/>
        <c:majorTickMark val="out"/>
        <c:minorTickMark val="none"/>
        <c:tickLblPos val="nextTo"/>
        <c:spPr>
          <a:ln>
            <a:noFill/>
          </a:ln>
        </c:spPr>
        <c:crossAx val="22292019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'Chart 3.3'!$C$62:$C$64</c:f>
              <c:strCache>
                <c:ptCount val="3"/>
                <c:pt idx="0">
                  <c:v>..</c:v>
                </c:pt>
                <c:pt idx="1">
                  <c:v>..</c:v>
                </c:pt>
                <c:pt idx="2">
                  <c:v>..</c:v>
                </c:pt>
              </c:strCache>
            </c:strRef>
          </c:tx>
          <c:spPr>
            <a:solidFill>
              <a:schemeClr val="accent1">
                <a:lumMod val="75000"/>
              </a:schemeClr>
            </a:solidFill>
          </c:spPr>
          <c:invertIfNegative val="0"/>
          <c:dPt>
            <c:idx val="16"/>
            <c:invertIfNegative val="0"/>
            <c:bubble3D val="0"/>
            <c:extLst>
              <c:ext xmlns:c16="http://schemas.microsoft.com/office/drawing/2014/chart" uri="{C3380CC4-5D6E-409C-BE32-E72D297353CC}">
                <c16:uniqueId val="{00000001-F9E7-4AEB-837B-D630791C4F05}"/>
              </c:ext>
            </c:extLst>
          </c:dPt>
          <c:dPt>
            <c:idx val="17"/>
            <c:invertIfNegative val="0"/>
            <c:bubble3D val="0"/>
            <c:extLst>
              <c:ext xmlns:c16="http://schemas.microsoft.com/office/drawing/2014/chart" uri="{C3380CC4-5D6E-409C-BE32-E72D297353CC}">
                <c16:uniqueId val="{00000001-7EDD-4A8A-8396-222F4D2B9A5C}"/>
              </c:ext>
            </c:extLst>
          </c:dPt>
          <c:dPt>
            <c:idx val="18"/>
            <c:invertIfNegative val="0"/>
            <c:bubble3D val="0"/>
            <c:extLst>
              <c:ext xmlns:c16="http://schemas.microsoft.com/office/drawing/2014/chart" uri="{C3380CC4-5D6E-409C-BE32-E72D297353CC}">
                <c16:uniqueId val="{00000003-DFCC-4B12-92BC-EFDFFFDC9A4D}"/>
              </c:ext>
            </c:extLst>
          </c:dPt>
          <c:dPt>
            <c:idx val="21"/>
            <c:invertIfNegative val="0"/>
            <c:bubble3D val="0"/>
            <c:spPr>
              <a:solidFill>
                <a:schemeClr val="accent1">
                  <a:lumMod val="75000"/>
                </a:schemeClr>
              </a:solidFill>
              <a:ln>
                <a:solidFill>
                  <a:schemeClr val="accent1">
                    <a:lumMod val="75000"/>
                  </a:schemeClr>
                </a:solidFill>
              </a:ln>
            </c:spPr>
            <c:extLst>
              <c:ext xmlns:c16="http://schemas.microsoft.com/office/drawing/2014/chart" uri="{C3380CC4-5D6E-409C-BE32-E72D297353CC}">
                <c16:uniqueId val="{00000007-4DA1-47AD-9D63-875A7D4F36E7}"/>
              </c:ext>
            </c:extLst>
          </c:dPt>
          <c:dPt>
            <c:idx val="22"/>
            <c:invertIfNegative val="0"/>
            <c:bubble3D val="0"/>
            <c:spPr>
              <a:solidFill>
                <a:schemeClr val="tx2"/>
              </a:solidFill>
            </c:spPr>
            <c:extLst>
              <c:ext xmlns:c16="http://schemas.microsoft.com/office/drawing/2014/chart" uri="{C3380CC4-5D6E-409C-BE32-E72D297353CC}">
                <c16:uniqueId val="{00000004-3DD0-41EB-AEB8-C1F5C1BF96B3}"/>
              </c:ext>
            </c:extLst>
          </c:dPt>
          <c:dPt>
            <c:idx val="59"/>
            <c:invertIfNegative val="0"/>
            <c:bubble3D val="0"/>
            <c:spPr>
              <a:solidFill>
                <a:srgbClr val="C00000"/>
              </a:solidFill>
            </c:spPr>
            <c:extLst>
              <c:ext xmlns:c16="http://schemas.microsoft.com/office/drawing/2014/chart" uri="{C3380CC4-5D6E-409C-BE32-E72D297353CC}">
                <c16:uniqueId val="{00000007-E430-45B8-838D-26B54C2DDD59}"/>
              </c:ext>
            </c:extLst>
          </c:dPt>
          <c:cat>
            <c:strRef>
              <c:f>'Chart 3.3'!$B$65:$B$138</c:f>
              <c:strCache>
                <c:ptCount val="74"/>
                <c:pt idx="0">
                  <c:v>Tajikistan</c:v>
                </c:pt>
                <c:pt idx="1">
                  <c:v>Nepal</c:v>
                </c:pt>
                <c:pt idx="2">
                  <c:v>Nicaragua</c:v>
                </c:pt>
                <c:pt idx="3">
                  <c:v>Honduras</c:v>
                </c:pt>
                <c:pt idx="4">
                  <c:v>El Salvador</c:v>
                </c:pt>
                <c:pt idx="5">
                  <c:v>Congo, Democratic Republic</c:v>
                </c:pt>
                <c:pt idx="6">
                  <c:v>Haiti</c:v>
                </c:pt>
                <c:pt idx="7">
                  <c:v>Kyrgyzstan</c:v>
                </c:pt>
                <c:pt idx="8">
                  <c:v>Guatemala</c:v>
                </c:pt>
                <c:pt idx="9">
                  <c:v>Jamaica</c:v>
                </c:pt>
                <c:pt idx="10">
                  <c:v>Kosovo</c:v>
                </c:pt>
                <c:pt idx="11">
                  <c:v>Uzbekistan</c:v>
                </c:pt>
                <c:pt idx="12">
                  <c:v>Somalia</c:v>
                </c:pt>
                <c:pt idx="13">
                  <c:v>Georgia</c:v>
                </c:pt>
                <c:pt idx="14">
                  <c:v>Moldova</c:v>
                </c:pt>
                <c:pt idx="15">
                  <c:v>Zimbabwe</c:v>
                </c:pt>
                <c:pt idx="16">
                  <c:v>Bosnia and Herzegovina</c:v>
                </c:pt>
                <c:pt idx="17">
                  <c:v>Senegal</c:v>
                </c:pt>
                <c:pt idx="18">
                  <c:v>Philippines</c:v>
                </c:pt>
                <c:pt idx="19">
                  <c:v>Albania</c:v>
                </c:pt>
                <c:pt idx="20">
                  <c:v>Jordan</c:v>
                </c:pt>
                <c:pt idx="21">
                  <c:v>Cambodia</c:v>
                </c:pt>
                <c:pt idx="22">
                  <c:v>Dominican Republic</c:v>
                </c:pt>
                <c:pt idx="23">
                  <c:v>Ukraine</c:v>
                </c:pt>
                <c:pt idx="24">
                  <c:v>Morocco</c:v>
                </c:pt>
                <c:pt idx="25">
                  <c:v>Pakistan</c:v>
                </c:pt>
                <c:pt idx="26">
                  <c:v>Serbia</c:v>
                </c:pt>
                <c:pt idx="27">
                  <c:v>Croatia</c:v>
                </c:pt>
                <c:pt idx="28">
                  <c:v>Sri Lanka</c:v>
                </c:pt>
                <c:pt idx="29">
                  <c:v>Armenia</c:v>
                </c:pt>
                <c:pt idx="30">
                  <c:v>Tunisia</c:v>
                </c:pt>
                <c:pt idx="31">
                  <c:v>Nigeria</c:v>
                </c:pt>
                <c:pt idx="32">
                  <c:v>Bangladesh</c:v>
                </c:pt>
                <c:pt idx="33">
                  <c:v>Ecuador</c:v>
                </c:pt>
                <c:pt idx="34">
                  <c:v>Kenya</c:v>
                </c:pt>
                <c:pt idx="35">
                  <c:v>Mexico</c:v>
                </c:pt>
                <c:pt idx="36">
                  <c:v>India</c:v>
                </c:pt>
                <c:pt idx="37">
                  <c:v>Vietnam</c:v>
                </c:pt>
                <c:pt idx="38">
                  <c:v>Ghana</c:v>
                </c:pt>
                <c:pt idx="39">
                  <c:v>Bolivia</c:v>
                </c:pt>
                <c:pt idx="40">
                  <c:v>Uganda</c:v>
                </c:pt>
                <c:pt idx="41">
                  <c:v>Colombia</c:v>
                </c:pt>
                <c:pt idx="42">
                  <c:v>Romania</c:v>
                </c:pt>
                <c:pt idx="43">
                  <c:v>Luxembourg</c:v>
                </c:pt>
                <c:pt idx="44">
                  <c:v>Azerbaijan</c:v>
                </c:pt>
                <c:pt idx="45">
                  <c:v>Bulgaria</c:v>
                </c:pt>
                <c:pt idx="46">
                  <c:v>Belgium</c:v>
                </c:pt>
                <c:pt idx="47">
                  <c:v>Hungary</c:v>
                </c:pt>
                <c:pt idx="48">
                  <c:v>Thailand</c:v>
                </c:pt>
                <c:pt idx="49">
                  <c:v>Slovakia</c:v>
                </c:pt>
                <c:pt idx="50">
                  <c:v>Peru</c:v>
                </c:pt>
                <c:pt idx="51">
                  <c:v>Czech Republic</c:v>
                </c:pt>
                <c:pt idx="52">
                  <c:v>France</c:v>
                </c:pt>
                <c:pt idx="53">
                  <c:v>Indonesia</c:v>
                </c:pt>
                <c:pt idx="54">
                  <c:v>Poland</c:v>
                </c:pt>
                <c:pt idx="55">
                  <c:v>Algeria</c:v>
                </c:pt>
                <c:pt idx="56">
                  <c:v>Sweden</c:v>
                </c:pt>
                <c:pt idx="57">
                  <c:v>Austria</c:v>
                </c:pt>
                <c:pt idx="58">
                  <c:v>Italy</c:v>
                </c:pt>
                <c:pt idx="59">
                  <c:v>Portugal</c:v>
                </c:pt>
                <c:pt idx="60">
                  <c:v>Germany</c:v>
                </c:pt>
                <c:pt idx="61">
                  <c:v>South Korea</c:v>
                </c:pt>
                <c:pt idx="62">
                  <c:v>Malaysia</c:v>
                </c:pt>
                <c:pt idx="63">
                  <c:v>Switzerland</c:v>
                </c:pt>
                <c:pt idx="64">
                  <c:v>Netherlands</c:v>
                </c:pt>
                <c:pt idx="65">
                  <c:v>Denmark</c:v>
                </c:pt>
                <c:pt idx="66">
                  <c:v>Spain</c:v>
                </c:pt>
                <c:pt idx="67">
                  <c:v>Brazil</c:v>
                </c:pt>
                <c:pt idx="68">
                  <c:v>China</c:v>
                </c:pt>
                <c:pt idx="69">
                  <c:v>United Kingdom</c:v>
                </c:pt>
                <c:pt idx="70">
                  <c:v>Russia</c:v>
                </c:pt>
                <c:pt idx="71">
                  <c:v>Japan</c:v>
                </c:pt>
                <c:pt idx="72">
                  <c:v>Australia</c:v>
                </c:pt>
                <c:pt idx="73">
                  <c:v>United States</c:v>
                </c:pt>
              </c:strCache>
            </c:strRef>
          </c:cat>
          <c:val>
            <c:numRef>
              <c:f>'Chart 3.3'!$C$65:$C$138</c:f>
              <c:numCache>
                <c:formatCode>#,##0.00</c:formatCode>
                <c:ptCount val="74"/>
                <c:pt idx="0" formatCode="General">
                  <c:v>38.420588117389663</c:v>
                </c:pt>
                <c:pt idx="1">
                  <c:v>26.216273006536579</c:v>
                </c:pt>
                <c:pt idx="2">
                  <c:v>26.14977678931475</c:v>
                </c:pt>
                <c:pt idx="3" formatCode="General">
                  <c:v>26.06998125046432</c:v>
                </c:pt>
                <c:pt idx="4">
                  <c:v>24.086693162977447</c:v>
                </c:pt>
                <c:pt idx="5" formatCode="General">
                  <c:v>21.527661920260243</c:v>
                </c:pt>
                <c:pt idx="6" formatCode="General">
                  <c:v>21.396074580641468</c:v>
                </c:pt>
                <c:pt idx="7" formatCode="General">
                  <c:v>20.375148799884908</c:v>
                </c:pt>
                <c:pt idx="8">
                  <c:v>19.57695689556116</c:v>
                </c:pt>
                <c:pt idx="9" formatCode="General">
                  <c:v>18.538506258043025</c:v>
                </c:pt>
                <c:pt idx="10" formatCode="General">
                  <c:v>17.636603536553512</c:v>
                </c:pt>
                <c:pt idx="11">
                  <c:v>15.320873934775852</c:v>
                </c:pt>
                <c:pt idx="12" formatCode="General">
                  <c:v>14.85470627611093</c:v>
                </c:pt>
                <c:pt idx="13" formatCode="General">
                  <c:v>13.758725456714155</c:v>
                </c:pt>
                <c:pt idx="14" formatCode="General">
                  <c:v>12.167040843535396</c:v>
                </c:pt>
                <c:pt idx="15" formatCode="General">
                  <c:v>11.614548835208799</c:v>
                </c:pt>
                <c:pt idx="16" formatCode="General">
                  <c:v>10.436563619433681</c:v>
                </c:pt>
                <c:pt idx="17" formatCode="General">
                  <c:v>9.4663966824303873</c:v>
                </c:pt>
                <c:pt idx="18">
                  <c:v>8.9436611123003704</c:v>
                </c:pt>
                <c:pt idx="19" formatCode="General">
                  <c:v>8.861510269339627</c:v>
                </c:pt>
                <c:pt idx="20" formatCode="General">
                  <c:v>8.8262281401226463</c:v>
                </c:pt>
                <c:pt idx="21" formatCode="General">
                  <c:v>8.7555668614980107</c:v>
                </c:pt>
                <c:pt idx="22">
                  <c:v>8.7440924018739512</c:v>
                </c:pt>
                <c:pt idx="23">
                  <c:v>8.3728179647909826</c:v>
                </c:pt>
                <c:pt idx="24">
                  <c:v>8.3305659201168005</c:v>
                </c:pt>
                <c:pt idx="25">
                  <c:v>7.8488403935439059</c:v>
                </c:pt>
                <c:pt idx="26">
                  <c:v>7.6771399837168284</c:v>
                </c:pt>
                <c:pt idx="27">
                  <c:v>7.3441043000451138</c:v>
                </c:pt>
                <c:pt idx="28">
                  <c:v>7.1394247042374435</c:v>
                </c:pt>
                <c:pt idx="29" formatCode="General">
                  <c:v>5.99601988191651</c:v>
                </c:pt>
                <c:pt idx="30" formatCode="General">
                  <c:v>5.4605853958770787</c:v>
                </c:pt>
                <c:pt idx="31">
                  <c:v>5.3882976083610803</c:v>
                </c:pt>
                <c:pt idx="32">
                  <c:v>5.0679936507604273</c:v>
                </c:pt>
                <c:pt idx="33">
                  <c:v>4.5878585212094727</c:v>
                </c:pt>
                <c:pt idx="34" formatCode="General">
                  <c:v>3.8781127466659986</c:v>
                </c:pt>
                <c:pt idx="35">
                  <c:v>3.7028026887267562</c:v>
                </c:pt>
                <c:pt idx="36">
                  <c:v>3.3670080287147122</c:v>
                </c:pt>
                <c:pt idx="37">
                  <c:v>3.2579583792010522</c:v>
                </c:pt>
                <c:pt idx="38" formatCode="General">
                  <c:v>3.1837838043602051</c:v>
                </c:pt>
                <c:pt idx="39" formatCode="General">
                  <c:v>3.1614421842829183</c:v>
                </c:pt>
                <c:pt idx="40" formatCode="General">
                  <c:v>2.9198044085078001</c:v>
                </c:pt>
                <c:pt idx="41">
                  <c:v>2.7814240739802383</c:v>
                </c:pt>
                <c:pt idx="42">
                  <c:v>2.7614087146917958</c:v>
                </c:pt>
                <c:pt idx="43" formatCode="General">
                  <c:v>2.7245299896641444</c:v>
                </c:pt>
                <c:pt idx="44" formatCode="General">
                  <c:v>2.6436084565324314</c:v>
                </c:pt>
                <c:pt idx="45" formatCode="General">
                  <c:v>2.4411625940225252</c:v>
                </c:pt>
                <c:pt idx="46">
                  <c:v>2.2900461369951017</c:v>
                </c:pt>
                <c:pt idx="47">
                  <c:v>2.2034400017307982</c:v>
                </c:pt>
                <c:pt idx="48">
                  <c:v>1.8678200267218465</c:v>
                </c:pt>
                <c:pt idx="49" formatCode="General">
                  <c:v>1.686193376186182</c:v>
                </c:pt>
                <c:pt idx="50" formatCode="General">
                  <c:v>1.6614827676205444</c:v>
                </c:pt>
                <c:pt idx="51" formatCode="General">
                  <c:v>1.3499413500741897</c:v>
                </c:pt>
                <c:pt idx="52">
                  <c:v>1.2177590575457036</c:v>
                </c:pt>
                <c:pt idx="53">
                  <c:v>1.0550714391240328</c:v>
                </c:pt>
                <c:pt idx="54">
                  <c:v>0.87854343414941993</c:v>
                </c:pt>
                <c:pt idx="55" formatCode="General">
                  <c:v>0.77848906384714645</c:v>
                </c:pt>
                <c:pt idx="56" formatCode="General">
                  <c:v>0.70102341769942589</c:v>
                </c:pt>
                <c:pt idx="57" formatCode="General">
                  <c:v>0.64057420627327177</c:v>
                </c:pt>
                <c:pt idx="58">
                  <c:v>0.53674945229455984</c:v>
                </c:pt>
                <c:pt idx="59" formatCode="General">
                  <c:v>0.46518209065963856</c:v>
                </c:pt>
                <c:pt idx="60">
                  <c:v>0.45849254382691684</c:v>
                </c:pt>
                <c:pt idx="61">
                  <c:v>0.44681410137969829</c:v>
                </c:pt>
                <c:pt idx="62" formatCode="General">
                  <c:v>0.42648381333569374</c:v>
                </c:pt>
                <c:pt idx="63" formatCode="General">
                  <c:v>0.3691004048044334</c:v>
                </c:pt>
                <c:pt idx="64" formatCode="General">
                  <c:v>0.36319667559040225</c:v>
                </c:pt>
                <c:pt idx="65" formatCode="General">
                  <c:v>0.35382647444324644</c:v>
                </c:pt>
                <c:pt idx="66">
                  <c:v>0.32091411873811093</c:v>
                </c:pt>
                <c:pt idx="67" formatCode="General">
                  <c:v>0.2039734556825489</c:v>
                </c:pt>
                <c:pt idx="68">
                  <c:v>0.1635888194492158</c:v>
                </c:pt>
                <c:pt idx="69" formatCode="General">
                  <c:v>0.13434771901388631</c:v>
                </c:pt>
                <c:pt idx="70" formatCode="General">
                  <c:v>0.12608661993491571</c:v>
                </c:pt>
                <c:pt idx="71">
                  <c:v>0.1112566052502505</c:v>
                </c:pt>
                <c:pt idx="72" formatCode="General">
                  <c:v>0.10016757803204152</c:v>
                </c:pt>
                <c:pt idx="73">
                  <c:v>2.8270232724137534E-2</c:v>
                </c:pt>
              </c:numCache>
            </c:numRef>
          </c:val>
          <c:extLst>
            <c:ext xmlns:c16="http://schemas.microsoft.com/office/drawing/2014/chart" uri="{C3380CC4-5D6E-409C-BE32-E72D297353CC}">
              <c16:uniqueId val="{00000002-7EDD-4A8A-8396-222F4D2B9A5C}"/>
            </c:ext>
          </c:extLst>
        </c:ser>
        <c:dLbls>
          <c:showLegendKey val="0"/>
          <c:showVal val="0"/>
          <c:showCatName val="0"/>
          <c:showSerName val="0"/>
          <c:showPercent val="0"/>
          <c:showBubbleSize val="0"/>
        </c:dLbls>
        <c:gapWidth val="50"/>
        <c:axId val="224863744"/>
        <c:axId val="222769088"/>
      </c:barChart>
      <c:catAx>
        <c:axId val="224863744"/>
        <c:scaling>
          <c:orientation val="maxMin"/>
        </c:scaling>
        <c:delete val="0"/>
        <c:axPos val="l"/>
        <c:numFmt formatCode="General" sourceLinked="1"/>
        <c:majorTickMark val="none"/>
        <c:minorTickMark val="none"/>
        <c:tickLblPos val="nextTo"/>
        <c:txPr>
          <a:bodyPr/>
          <a:lstStyle/>
          <a:p>
            <a:pPr>
              <a:defRPr sz="700"/>
            </a:pPr>
            <a:endParaRPr lang="pt-PT"/>
          </a:p>
        </c:txPr>
        <c:crossAx val="222769088"/>
        <c:crosses val="autoZero"/>
        <c:auto val="1"/>
        <c:lblAlgn val="ctr"/>
        <c:lblOffset val="100"/>
        <c:tickLblSkip val="1"/>
        <c:noMultiLvlLbl val="0"/>
      </c:catAx>
      <c:valAx>
        <c:axId val="222769088"/>
        <c:scaling>
          <c:orientation val="minMax"/>
          <c:max val="40"/>
        </c:scaling>
        <c:delete val="0"/>
        <c:axPos val="b"/>
        <c:majorGridlines>
          <c:spPr>
            <a:ln w="6350">
              <a:solidFill>
                <a:schemeClr val="accent1">
                  <a:lumMod val="20000"/>
                  <a:lumOff val="80000"/>
                </a:schemeClr>
              </a:solidFill>
              <a:prstDash val="sysDash"/>
            </a:ln>
          </c:spPr>
        </c:majorGridlines>
        <c:title>
          <c:tx>
            <c:rich>
              <a:bodyPr/>
              <a:lstStyle/>
              <a:p>
                <a:pPr>
                  <a:defRPr b="1" i="0" baseline="0"/>
                </a:pPr>
                <a:r>
                  <a:rPr lang="pt-PT" b="1" i="0" baseline="0"/>
                  <a:t>Remittances as a percentage of GDP</a:t>
                </a:r>
              </a:p>
            </c:rich>
          </c:tx>
          <c:layout>
            <c:manualLayout>
              <c:xMode val="edge"/>
              <c:yMode val="edge"/>
              <c:x val="0.16801317346781247"/>
              <c:y val="0.95810008204932928"/>
            </c:manualLayout>
          </c:layout>
          <c:overlay val="0"/>
        </c:title>
        <c:numFmt formatCode="General" sourceLinked="1"/>
        <c:majorTickMark val="out"/>
        <c:minorTickMark val="none"/>
        <c:tickLblPos val="nextTo"/>
        <c:spPr>
          <a:ln>
            <a:noFill/>
          </a:ln>
        </c:spPr>
        <c:crossAx val="224863744"/>
        <c:crosses val="max"/>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5C1D4A25-25FF-4D09-B23C-ECD826A35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7237507A-D8E1-462A-B2D1-8A02C7F54A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012C9111-48EC-4DE3-BCBA-46F96ED6ED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E035E7E5-B55F-44F5-8546-3D5AC7902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38340AE7-3364-44CA-98BE-C89E69820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8FAFEE79-9408-4225-BBD9-076F637FE1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581024</xdr:colOff>
      <xdr:row>2</xdr:row>
      <xdr:rowOff>9525</xdr:rowOff>
    </xdr:from>
    <xdr:to>
      <xdr:col>5</xdr:col>
      <xdr:colOff>1114424</xdr:colOff>
      <xdr:row>31</xdr:row>
      <xdr:rowOff>0</xdr:rowOff>
    </xdr:to>
    <xdr:graphicFrame macro="">
      <xdr:nvGraphicFramePr>
        <xdr:cNvPr id="1051" name="Chart 7">
          <a:extLst>
            <a:ext uri="{FF2B5EF4-FFF2-40B4-BE49-F238E27FC236}">
              <a16:creationId xmlns:a16="http://schemas.microsoft.com/office/drawing/2014/main" id="{00000000-0008-0000-0700-00001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07F79C16-0EE6-43AD-8605-9CC7C829EB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18</xdr:row>
      <xdr:rowOff>19049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6A24C618-7521-45DD-BEB5-BCE44B93A4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14287</xdr:colOff>
      <xdr:row>2</xdr:row>
      <xdr:rowOff>9523</xdr:rowOff>
    </xdr:from>
    <xdr:to>
      <xdr:col>6</xdr:col>
      <xdr:colOff>0</xdr:colOff>
      <xdr:row>38</xdr:row>
      <xdr:rowOff>161023</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4" name="Picture 2">
          <a:extLst>
            <a:ext uri="{FF2B5EF4-FFF2-40B4-BE49-F238E27FC236}">
              <a16:creationId xmlns:a16="http://schemas.microsoft.com/office/drawing/2014/main" id="{7570FE93-081A-4AB7-BB48-0779424C0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1.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2.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3.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4.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5.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6.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7.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8.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9.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workbookViewId="0">
      <selection activeCell="A12" sqref="A12:XFD13"/>
    </sheetView>
  </sheetViews>
  <sheetFormatPr defaultColWidth="8.7109375" defaultRowHeight="12" customHeight="1" x14ac:dyDescent="0.25"/>
  <cols>
    <col min="1" max="1" width="8.7109375" style="88"/>
    <col min="2" max="2" width="32.7109375" style="90" customWidth="1"/>
    <col min="3" max="3" width="32.7109375" style="91" customWidth="1"/>
    <col min="4" max="6" width="32.7109375" style="88" customWidth="1"/>
    <col min="7" max="7" width="8.7109375" style="40" customWidth="1"/>
    <col min="8" max="16384" width="8.7109375" style="88"/>
  </cols>
  <sheetData>
    <row r="1" spans="1:12" s="81" customFormat="1" ht="30" customHeight="1" x14ac:dyDescent="0.25">
      <c r="A1" s="29" t="s">
        <v>0</v>
      </c>
      <c r="B1" s="154"/>
      <c r="C1" s="155"/>
      <c r="D1" s="6"/>
      <c r="E1" s="6"/>
      <c r="F1" s="6"/>
      <c r="G1" s="40"/>
      <c r="H1" s="6"/>
      <c r="I1" s="6"/>
      <c r="J1" s="6"/>
      <c r="K1" s="6"/>
      <c r="L1" s="6"/>
    </row>
    <row r="2" spans="1:12" s="83" customFormat="1" ht="30" customHeight="1" x14ac:dyDescent="0.2">
      <c r="A2" s="35"/>
      <c r="B2" s="162" t="s">
        <v>122</v>
      </c>
      <c r="C2" s="163"/>
      <c r="D2" s="163"/>
      <c r="E2" s="163"/>
      <c r="F2" s="163"/>
      <c r="G2" s="82"/>
    </row>
    <row r="3" spans="1:12" s="84" customFormat="1" ht="30" customHeight="1" x14ac:dyDescent="0.25">
      <c r="B3" s="158" t="s">
        <v>40</v>
      </c>
      <c r="C3" s="159"/>
      <c r="D3" s="159"/>
      <c r="E3" s="159"/>
      <c r="F3" s="159"/>
      <c r="G3" s="38"/>
    </row>
    <row r="4" spans="1:12" s="84" customFormat="1" ht="15" customHeight="1" x14ac:dyDescent="0.25">
      <c r="A4" s="44"/>
      <c r="B4" s="156" t="str">
        <f>'Table 3.1'!B2</f>
        <v>Table 3.1 Remittances received in Portugal by country of origin of transfers, thousands of euros, 2023</v>
      </c>
      <c r="C4" s="157"/>
      <c r="D4" s="160" t="str">
        <f>'Chart 3.1'!B2</f>
        <v>Chart 3.1 Top inward remittance flows in Portugal, thousand euros, 2023</v>
      </c>
      <c r="E4" s="161"/>
      <c r="F4" s="161"/>
      <c r="G4" s="39"/>
    </row>
    <row r="5" spans="1:12" s="84" customFormat="1" ht="15" customHeight="1" x14ac:dyDescent="0.25">
      <c r="A5" s="44"/>
      <c r="B5" s="156" t="str">
        <f>'Table 3.2'!B2</f>
        <v>Table 3.2 Top inward remittance flows in Portugal, 2023</v>
      </c>
      <c r="C5" s="157"/>
      <c r="D5" s="160" t="str">
        <f>'Chart 3.2'!B2</f>
        <v>Chart 3.2 Economic weight of remittances in Portugal, 2023</v>
      </c>
      <c r="E5" s="161"/>
      <c r="F5" s="161"/>
      <c r="G5" s="39"/>
    </row>
    <row r="6" spans="1:12" s="84" customFormat="1" ht="15" customHeight="1" x14ac:dyDescent="0.25">
      <c r="A6" s="44"/>
      <c r="B6" s="156" t="str">
        <f>'Table 3.3'!B2:E2</f>
        <v>Table 3.3 Economic weight of remittances in Portugal, 2023</v>
      </c>
      <c r="C6" s="157"/>
      <c r="D6" s="160" t="str">
        <f>'Chart 3.3'!B2</f>
        <v>Chart 3.3 Top remittance-receiving countries, economic weight, 2023</v>
      </c>
      <c r="E6" s="161"/>
      <c r="F6" s="161"/>
      <c r="G6" s="39"/>
    </row>
    <row r="7" spans="1:12" s="84" customFormat="1" ht="15" customHeight="1" x14ac:dyDescent="0.25">
      <c r="A7" s="44"/>
      <c r="B7" s="164" t="str">
        <f>'Table 3.4'!B2</f>
        <v>Table 3.4 Top remittance-receiving countries, thousand US dollars, 2023</v>
      </c>
      <c r="C7" s="157"/>
      <c r="D7" s="160"/>
      <c r="E7" s="161"/>
      <c r="F7" s="161"/>
      <c r="G7" s="38"/>
    </row>
    <row r="8" spans="1:12" s="86" customFormat="1" ht="15" customHeight="1" x14ac:dyDescent="0.2">
      <c r="A8" s="44"/>
      <c r="B8" s="164" t="str">
        <f>'Table 3.5'!B2</f>
        <v>Table 3.5 Top remittance-receiving countries, economic weight, 2023</v>
      </c>
      <c r="C8" s="157"/>
      <c r="D8" s="160"/>
      <c r="E8" s="161"/>
      <c r="F8" s="161"/>
      <c r="G8" s="85"/>
    </row>
    <row r="9" spans="1:12" s="84" customFormat="1" ht="15" customHeight="1" x14ac:dyDescent="0.25">
      <c r="A9" s="44"/>
      <c r="B9" s="79"/>
      <c r="C9" s="80"/>
      <c r="D9" s="87"/>
      <c r="E9" s="89"/>
      <c r="F9" s="89"/>
      <c r="G9" s="38"/>
    </row>
    <row r="10" spans="1:12" ht="30" customHeight="1" x14ac:dyDescent="0.25">
      <c r="D10" s="82"/>
      <c r="E10" s="82"/>
      <c r="F10" s="82"/>
    </row>
    <row r="11" spans="1:12" s="101" customFormat="1" ht="15" customHeight="1" x14ac:dyDescent="0.25">
      <c r="A11" s="100" t="s">
        <v>5</v>
      </c>
      <c r="B11" s="103" t="s">
        <v>123</v>
      </c>
      <c r="C11" s="82"/>
      <c r="D11" s="102"/>
      <c r="E11" s="102"/>
      <c r="F11" s="102"/>
      <c r="G11" s="82"/>
      <c r="H11" s="40"/>
    </row>
    <row r="12" spans="1:12" s="101" customFormat="1" ht="15" customHeight="1" x14ac:dyDescent="0.25">
      <c r="A12" s="100" t="s">
        <v>1</v>
      </c>
      <c r="B12" s="153" t="s">
        <v>124</v>
      </c>
      <c r="C12" s="153"/>
      <c r="D12" s="153"/>
      <c r="E12" s="102"/>
      <c r="F12" s="102"/>
      <c r="G12" s="40"/>
    </row>
    <row r="13" spans="1:12" s="101" customFormat="1" ht="15" customHeight="1" x14ac:dyDescent="0.25">
      <c r="A13" s="100"/>
      <c r="B13" s="153" t="s">
        <v>125</v>
      </c>
      <c r="C13" s="153"/>
      <c r="D13" s="153"/>
      <c r="E13" s="88"/>
      <c r="F13" s="88"/>
      <c r="G13" s="40"/>
    </row>
    <row r="14" spans="1:12" ht="30" customHeight="1" x14ac:dyDescent="0.25">
      <c r="C14" s="150"/>
      <c r="D14" s="149"/>
    </row>
    <row r="15" spans="1:12" ht="90" customHeight="1" x14ac:dyDescent="0.25">
      <c r="B15" s="151" t="s">
        <v>100</v>
      </c>
      <c r="C15" s="152"/>
    </row>
    <row r="16" spans="1:12" ht="15" customHeight="1" x14ac:dyDescent="0.25"/>
    <row r="17" ht="15" customHeight="1" x14ac:dyDescent="0.25"/>
    <row r="18" ht="15" customHeight="1" x14ac:dyDescent="0.25"/>
    <row r="19" ht="15" customHeight="1" x14ac:dyDescent="0.25"/>
  </sheetData>
  <mergeCells count="16">
    <mergeCell ref="B12:D12"/>
    <mergeCell ref="B13:D13"/>
    <mergeCell ref="B15:C15"/>
    <mergeCell ref="B1:C1"/>
    <mergeCell ref="B4:C4"/>
    <mergeCell ref="B5:C5"/>
    <mergeCell ref="B3:F3"/>
    <mergeCell ref="D4:F4"/>
    <mergeCell ref="D5:F5"/>
    <mergeCell ref="B2:F2"/>
    <mergeCell ref="B6:C6"/>
    <mergeCell ref="B8:C8"/>
    <mergeCell ref="D8:F8"/>
    <mergeCell ref="D6:F6"/>
    <mergeCell ref="B7:C7"/>
    <mergeCell ref="D7:F7"/>
  </mergeCells>
  <hyperlinks>
    <hyperlink ref="B4:C4" location="'Table 3.1'!B2" display="'Table 3.1'!B2" xr:uid="{00000000-0004-0000-0000-000000000000}"/>
    <hyperlink ref="B5:C5" location="'Table 3.2'!B2" display="'Table 3.2'!B2" xr:uid="{00000000-0004-0000-0000-000001000000}"/>
    <hyperlink ref="B6:C6" location="'Table 3.3'!B2" display="'Table 3.3'!B2" xr:uid="{00000000-0004-0000-0000-000003000000}"/>
    <hyperlink ref="D4:F4" location="'Chart 3.1'!B2" display="'Chart 3.1'!B2" xr:uid="{00000000-0004-0000-0000-000004000000}"/>
    <hyperlink ref="B7:C7" location="'Table 3.4'!B2" display="'Table 3.4'!B2" xr:uid="{00000000-0004-0000-0000-000005000000}"/>
    <hyperlink ref="B8:C8" location="'Table 3.5'!A1" display="'Table 3.5'!A1" xr:uid="{00000000-0004-0000-0000-000006000000}"/>
    <hyperlink ref="D5:F5" location="'Chart 3.2'!B2" display="'Chart 3.2'!B2" xr:uid="{00000000-0004-0000-0000-000008000000}"/>
    <hyperlink ref="D6:F6" location="'Chart 3.3'!A1" display="'Chart 3.3'!A1" xr:uid="{00000000-0004-0000-0000-000009000000}"/>
    <hyperlink ref="B12" r:id="rId1" display="http://www.observatorioemigracao.pt/np4/5810.html" xr:uid="{92DB1885-53F4-4292-81DD-E666A0E9F42E}"/>
    <hyperlink ref="B13" r:id="rId2" display="http://www.observatorioemigracao.pt/np4/5810.html" xr:uid="{F7677C2A-3510-476B-8FBD-C9B6A76D42A0}"/>
    <hyperlink ref="B12:C12" r:id="rId3" display="http://www.observatorioemigracao.pt/np4EN/9947.html" xr:uid="{EA426BB5-153E-422B-930C-DAD888EF4944}"/>
    <hyperlink ref="B13:C13" r:id="rId4" display="http://www.observatorioemigracao.pt/np4/9947.html" xr:uid="{C717316D-17BD-4D87-B617-4DB132227A91}"/>
    <hyperlink ref="B12:D12" r:id="rId5" display="http://www.observatorioemigracao.pt/np4EN/10296.html" xr:uid="{EC91CA54-DC06-4789-88FE-5D302BB671DA}"/>
    <hyperlink ref="B13:D13" r:id="rId6" display="http://www.observatorioemigracao.pt/np4/10296.html" xr:uid="{58456801-4D99-49FF-94CD-7DEEA18F640B}"/>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zoomScaleNormal="100" workbookViewId="0">
      <selection activeCell="C1" sqref="C1"/>
    </sheetView>
  </sheetViews>
  <sheetFormatPr defaultColWidth="8.7109375" defaultRowHeight="12" customHeight="1" x14ac:dyDescent="0.25"/>
  <cols>
    <col min="1" max="1" width="8.7109375" style="1"/>
    <col min="2" max="3" width="30.7109375" style="1" customWidth="1"/>
    <col min="4" max="5" width="16.7109375" style="1" customWidth="1"/>
    <col min="6" max="6" width="8.7109375" style="1"/>
    <col min="7" max="7" width="10.42578125" style="1" bestFit="1" customWidth="1"/>
    <col min="8" max="16384" width="8.7109375" style="1"/>
  </cols>
  <sheetData>
    <row r="1" spans="1:5" ht="30" customHeight="1" x14ac:dyDescent="0.25">
      <c r="A1" s="29" t="s">
        <v>0</v>
      </c>
      <c r="B1" s="74"/>
      <c r="C1" s="37" t="s">
        <v>4</v>
      </c>
      <c r="D1" s="6"/>
    </row>
    <row r="2" spans="1:5" ht="30" customHeight="1" thickBot="1" x14ac:dyDescent="0.3">
      <c r="B2" s="165" t="s">
        <v>127</v>
      </c>
      <c r="C2" s="166"/>
      <c r="D2" s="181"/>
      <c r="E2" s="181"/>
    </row>
    <row r="3" spans="1:5" ht="45" customHeight="1" x14ac:dyDescent="0.25">
      <c r="B3" s="9" t="s">
        <v>9</v>
      </c>
      <c r="C3" s="7" t="s">
        <v>85</v>
      </c>
      <c r="D3" s="182"/>
      <c r="E3" s="182"/>
    </row>
    <row r="4" spans="1:5" ht="30" customHeight="1" x14ac:dyDescent="0.25">
      <c r="B4" s="20" t="s">
        <v>2</v>
      </c>
      <c r="C4" s="45">
        <v>4078490</v>
      </c>
    </row>
    <row r="5" spans="1:5" ht="15" customHeight="1" x14ac:dyDescent="0.25">
      <c r="B5" s="106" t="s">
        <v>46</v>
      </c>
      <c r="C5" s="107">
        <v>0</v>
      </c>
    </row>
    <row r="6" spans="1:5" ht="15" customHeight="1" x14ac:dyDescent="0.25">
      <c r="B6" s="104" t="s">
        <v>41</v>
      </c>
      <c r="C6" s="105">
        <v>315690</v>
      </c>
      <c r="D6" s="45"/>
    </row>
    <row r="7" spans="1:5" ht="15" customHeight="1" x14ac:dyDescent="0.25">
      <c r="B7" s="104" t="s">
        <v>42</v>
      </c>
      <c r="C7" s="105">
        <v>400</v>
      </c>
    </row>
    <row r="8" spans="1:5" ht="15" customHeight="1" x14ac:dyDescent="0.25">
      <c r="B8" s="104" t="s">
        <v>47</v>
      </c>
      <c r="C8" s="105">
        <v>3550</v>
      </c>
    </row>
    <row r="9" spans="1:5" ht="15" customHeight="1" x14ac:dyDescent="0.25">
      <c r="B9" s="104" t="s">
        <v>29</v>
      </c>
      <c r="C9" s="105">
        <v>11130</v>
      </c>
    </row>
    <row r="10" spans="1:5" ht="15" customHeight="1" x14ac:dyDescent="0.25">
      <c r="B10" s="104" t="s">
        <v>10</v>
      </c>
      <c r="C10" s="105">
        <v>62230</v>
      </c>
    </row>
    <row r="11" spans="1:5" ht="15" customHeight="1" x14ac:dyDescent="0.25">
      <c r="B11" s="104" t="s">
        <v>49</v>
      </c>
      <c r="C11" s="105">
        <v>26710</v>
      </c>
    </row>
    <row r="12" spans="1:5" ht="15" customHeight="1" x14ac:dyDescent="0.25">
      <c r="B12" s="104" t="s">
        <v>11</v>
      </c>
      <c r="C12" s="105">
        <v>1020</v>
      </c>
    </row>
    <row r="13" spans="1:5" ht="15" customHeight="1" x14ac:dyDescent="0.25">
      <c r="B13" s="104" t="s">
        <v>50</v>
      </c>
      <c r="C13" s="105">
        <v>22730</v>
      </c>
    </row>
    <row r="14" spans="1:5" ht="15" customHeight="1" x14ac:dyDescent="0.25">
      <c r="B14" s="104" t="s">
        <v>51</v>
      </c>
      <c r="C14" s="105">
        <v>7320</v>
      </c>
    </row>
    <row r="15" spans="1:5" ht="15" customHeight="1" x14ac:dyDescent="0.25">
      <c r="B15" s="104" t="s">
        <v>43</v>
      </c>
      <c r="C15" s="105">
        <v>2510</v>
      </c>
    </row>
    <row r="16" spans="1:5" ht="15" customHeight="1" x14ac:dyDescent="0.25">
      <c r="B16" s="104" t="s">
        <v>52</v>
      </c>
      <c r="C16" s="105">
        <v>520</v>
      </c>
    </row>
    <row r="17" spans="2:3" ht="15" customHeight="1" x14ac:dyDescent="0.25">
      <c r="B17" s="104" t="s">
        <v>20</v>
      </c>
      <c r="C17" s="105">
        <v>160</v>
      </c>
    </row>
    <row r="18" spans="2:3" ht="15" customHeight="1" x14ac:dyDescent="0.25">
      <c r="B18" s="104" t="s">
        <v>22</v>
      </c>
      <c r="C18" s="105">
        <v>50</v>
      </c>
    </row>
    <row r="19" spans="2:3" ht="15" customHeight="1" x14ac:dyDescent="0.25">
      <c r="B19" s="104" t="s">
        <v>12</v>
      </c>
      <c r="C19" s="105">
        <v>1170</v>
      </c>
    </row>
    <row r="20" spans="2:3" ht="15" customHeight="1" x14ac:dyDescent="0.25">
      <c r="B20" s="104" t="s">
        <v>13</v>
      </c>
      <c r="C20" s="105">
        <v>50</v>
      </c>
    </row>
    <row r="21" spans="2:3" ht="15" customHeight="1" x14ac:dyDescent="0.25">
      <c r="B21" s="104" t="s">
        <v>53</v>
      </c>
      <c r="C21" s="105">
        <v>3950</v>
      </c>
    </row>
    <row r="22" spans="2:3" ht="15" customHeight="1" x14ac:dyDescent="0.25">
      <c r="B22" s="104" t="s">
        <v>106</v>
      </c>
      <c r="C22" s="105">
        <v>0</v>
      </c>
    </row>
    <row r="23" spans="2:3" ht="15" customHeight="1" x14ac:dyDescent="0.25">
      <c r="B23" s="104" t="s">
        <v>15</v>
      </c>
      <c r="C23" s="105">
        <v>310</v>
      </c>
    </row>
    <row r="24" spans="2:3" ht="15" customHeight="1" x14ac:dyDescent="0.25">
      <c r="B24" s="104" t="s">
        <v>33</v>
      </c>
      <c r="C24" s="105">
        <v>4680</v>
      </c>
    </row>
    <row r="25" spans="2:3" ht="15" customHeight="1" x14ac:dyDescent="0.25">
      <c r="B25" s="104" t="s">
        <v>19</v>
      </c>
      <c r="C25" s="105">
        <v>1082690</v>
      </c>
    </row>
    <row r="26" spans="2:3" ht="15" customHeight="1" x14ac:dyDescent="0.25">
      <c r="B26" s="104" t="s">
        <v>14</v>
      </c>
      <c r="C26" s="105">
        <v>214530</v>
      </c>
    </row>
    <row r="27" spans="2:3" ht="15" customHeight="1" x14ac:dyDescent="0.25">
      <c r="B27" s="104" t="s">
        <v>17</v>
      </c>
      <c r="C27" s="105">
        <v>1600</v>
      </c>
    </row>
    <row r="28" spans="2:3" ht="15" customHeight="1" x14ac:dyDescent="0.25">
      <c r="B28" s="104" t="s">
        <v>55</v>
      </c>
      <c r="C28" s="105">
        <v>570</v>
      </c>
    </row>
    <row r="29" spans="2:3" ht="15" customHeight="1" x14ac:dyDescent="0.25">
      <c r="B29" s="104" t="s">
        <v>26</v>
      </c>
      <c r="C29" s="105">
        <v>430</v>
      </c>
    </row>
    <row r="30" spans="2:3" ht="15" customHeight="1" x14ac:dyDescent="0.25">
      <c r="B30" s="104" t="s">
        <v>36</v>
      </c>
      <c r="C30" s="105">
        <v>380</v>
      </c>
    </row>
    <row r="31" spans="2:3" ht="15" customHeight="1" x14ac:dyDescent="0.25">
      <c r="B31" s="104" t="s">
        <v>56</v>
      </c>
      <c r="C31" s="105">
        <v>2930</v>
      </c>
    </row>
    <row r="32" spans="2:3" ht="15" customHeight="1" x14ac:dyDescent="0.25">
      <c r="B32" s="104" t="s">
        <v>16</v>
      </c>
      <c r="C32" s="105">
        <v>3290</v>
      </c>
    </row>
    <row r="33" spans="2:4" ht="15" customHeight="1" x14ac:dyDescent="0.25">
      <c r="B33" s="104" t="s">
        <v>21</v>
      </c>
      <c r="C33" s="105">
        <v>2600</v>
      </c>
    </row>
    <row r="34" spans="2:4" ht="15" customHeight="1" x14ac:dyDescent="0.25">
      <c r="B34" s="104" t="s">
        <v>58</v>
      </c>
      <c r="C34" s="105">
        <v>370</v>
      </c>
    </row>
    <row r="35" spans="2:4" ht="15" customHeight="1" x14ac:dyDescent="0.25">
      <c r="B35" s="104" t="s">
        <v>59</v>
      </c>
      <c r="C35" s="105">
        <v>60</v>
      </c>
      <c r="D35" s="183"/>
    </row>
    <row r="36" spans="2:4" ht="15" customHeight="1" x14ac:dyDescent="0.25">
      <c r="B36" s="104" t="s">
        <v>23</v>
      </c>
      <c r="C36" s="105">
        <v>70</v>
      </c>
    </row>
    <row r="37" spans="2:4" ht="15" customHeight="1" x14ac:dyDescent="0.25">
      <c r="B37" s="104" t="s">
        <v>24</v>
      </c>
      <c r="C37" s="105">
        <v>90180</v>
      </c>
    </row>
    <row r="38" spans="2:4" ht="15" customHeight="1" x14ac:dyDescent="0.25">
      <c r="B38" s="104" t="s">
        <v>25</v>
      </c>
      <c r="C38" s="105">
        <v>0</v>
      </c>
    </row>
    <row r="39" spans="2:4" ht="15" customHeight="1" x14ac:dyDescent="0.25">
      <c r="B39" s="104" t="s">
        <v>107</v>
      </c>
      <c r="C39" s="105">
        <v>100</v>
      </c>
    </row>
    <row r="40" spans="2:4" ht="15" customHeight="1" x14ac:dyDescent="0.25">
      <c r="B40" s="104" t="s">
        <v>27</v>
      </c>
      <c r="C40" s="105">
        <v>1640</v>
      </c>
    </row>
    <row r="41" spans="2:4" ht="15" customHeight="1" x14ac:dyDescent="0.25">
      <c r="B41" s="104" t="s">
        <v>61</v>
      </c>
      <c r="C41" s="105">
        <v>1040</v>
      </c>
    </row>
    <row r="42" spans="2:4" ht="15" customHeight="1" x14ac:dyDescent="0.25">
      <c r="B42" s="104" t="s">
        <v>62</v>
      </c>
      <c r="C42" s="105">
        <v>5190</v>
      </c>
    </row>
    <row r="43" spans="2:4" ht="15" customHeight="1" x14ac:dyDescent="0.25">
      <c r="B43" s="104" t="s">
        <v>63</v>
      </c>
      <c r="C43" s="105">
        <v>53030</v>
      </c>
    </row>
    <row r="44" spans="2:4" ht="15" customHeight="1" x14ac:dyDescent="0.25">
      <c r="B44" s="104" t="s">
        <v>28</v>
      </c>
      <c r="C44" s="105">
        <v>100</v>
      </c>
    </row>
    <row r="45" spans="2:4" ht="15" customHeight="1" x14ac:dyDescent="0.25">
      <c r="B45" s="104" t="s">
        <v>65</v>
      </c>
      <c r="C45" s="105">
        <v>0</v>
      </c>
    </row>
    <row r="46" spans="2:4" ht="15" customHeight="1" x14ac:dyDescent="0.25">
      <c r="B46" s="104" t="s">
        <v>66</v>
      </c>
      <c r="C46" s="105">
        <v>4090</v>
      </c>
    </row>
    <row r="47" spans="2:4" ht="15" customHeight="1" x14ac:dyDescent="0.25">
      <c r="B47" s="104" t="s">
        <v>37</v>
      </c>
      <c r="C47" s="105">
        <v>1290</v>
      </c>
    </row>
    <row r="48" spans="2:4" ht="15" customHeight="1" x14ac:dyDescent="0.25">
      <c r="B48" s="104" t="s">
        <v>30</v>
      </c>
      <c r="C48" s="105">
        <v>50</v>
      </c>
    </row>
    <row r="49" spans="2:3" ht="15" customHeight="1" x14ac:dyDescent="0.25">
      <c r="B49" s="104" t="s">
        <v>31</v>
      </c>
      <c r="C49" s="105">
        <v>650</v>
      </c>
    </row>
    <row r="50" spans="2:3" ht="15" customHeight="1" x14ac:dyDescent="0.25">
      <c r="B50" s="104" t="s">
        <v>69</v>
      </c>
      <c r="C50" s="105">
        <v>0</v>
      </c>
    </row>
    <row r="51" spans="2:3" ht="15" customHeight="1" x14ac:dyDescent="0.25">
      <c r="B51" s="104" t="s">
        <v>70</v>
      </c>
      <c r="C51" s="105">
        <v>40</v>
      </c>
    </row>
    <row r="52" spans="2:3" ht="15" customHeight="1" x14ac:dyDescent="0.25">
      <c r="B52" s="104" t="s">
        <v>71</v>
      </c>
      <c r="C52" s="105">
        <v>3250</v>
      </c>
    </row>
    <row r="53" spans="2:3" ht="15" customHeight="1" x14ac:dyDescent="0.25">
      <c r="B53" s="104" t="s">
        <v>72</v>
      </c>
      <c r="C53" s="105">
        <v>180</v>
      </c>
    </row>
    <row r="54" spans="2:3" ht="15" customHeight="1" x14ac:dyDescent="0.25">
      <c r="B54" s="104" t="s">
        <v>32</v>
      </c>
      <c r="C54" s="105">
        <v>10</v>
      </c>
    </row>
    <row r="55" spans="2:3" ht="15" customHeight="1" x14ac:dyDescent="0.25">
      <c r="B55" s="104" t="s">
        <v>73</v>
      </c>
      <c r="C55" s="105">
        <v>31120</v>
      </c>
    </row>
    <row r="56" spans="2:3" ht="15" customHeight="1" x14ac:dyDescent="0.25">
      <c r="B56" s="104" t="s">
        <v>18</v>
      </c>
      <c r="C56" s="105">
        <v>136740</v>
      </c>
    </row>
    <row r="57" spans="2:3" ht="15" customHeight="1" x14ac:dyDescent="0.25">
      <c r="B57" s="104" t="s">
        <v>34</v>
      </c>
      <c r="C57" s="105">
        <v>400</v>
      </c>
    </row>
    <row r="58" spans="2:3" ht="15" customHeight="1" x14ac:dyDescent="0.25">
      <c r="B58" s="104" t="s">
        <v>38</v>
      </c>
      <c r="C58" s="105">
        <v>1062060</v>
      </c>
    </row>
    <row r="59" spans="2:3" ht="15" customHeight="1" x14ac:dyDescent="0.25">
      <c r="B59" s="104" t="s">
        <v>108</v>
      </c>
      <c r="C59" s="105">
        <v>390</v>
      </c>
    </row>
    <row r="60" spans="2:3" ht="15" customHeight="1" x14ac:dyDescent="0.25">
      <c r="B60" s="104" t="s">
        <v>113</v>
      </c>
      <c r="C60" s="105">
        <v>0</v>
      </c>
    </row>
    <row r="61" spans="2:3" ht="15" customHeight="1" x14ac:dyDescent="0.25">
      <c r="B61" s="104" t="s">
        <v>76</v>
      </c>
      <c r="C61" s="105">
        <v>1890</v>
      </c>
    </row>
    <row r="62" spans="2:3" ht="15" customHeight="1" x14ac:dyDescent="0.25">
      <c r="B62" s="104" t="s">
        <v>77</v>
      </c>
      <c r="C62" s="105">
        <v>0</v>
      </c>
    </row>
    <row r="63" spans="2:3" ht="15" customHeight="1" x14ac:dyDescent="0.25">
      <c r="B63" s="104" t="s">
        <v>98</v>
      </c>
      <c r="C63" s="105">
        <v>760</v>
      </c>
    </row>
    <row r="64" spans="2:3" ht="15" customHeight="1" x14ac:dyDescent="0.25">
      <c r="B64" s="104" t="s">
        <v>35</v>
      </c>
      <c r="C64" s="105">
        <v>621110</v>
      </c>
    </row>
    <row r="65" spans="1:8" ht="15" customHeight="1" x14ac:dyDescent="0.25">
      <c r="B65" s="108" t="s">
        <v>78</v>
      </c>
      <c r="C65" s="109">
        <v>248410</v>
      </c>
    </row>
    <row r="66" spans="1:8" ht="15" customHeight="1" x14ac:dyDescent="0.25">
      <c r="B66" s="104" t="s">
        <v>79</v>
      </c>
      <c r="C66" s="105">
        <v>11530</v>
      </c>
    </row>
    <row r="67" spans="1:8" ht="15" customHeight="1" x14ac:dyDescent="0.25">
      <c r="B67" s="3" t="s">
        <v>114</v>
      </c>
      <c r="C67" s="10">
        <f>+C4-SUM(C5:C66)</f>
        <v>29540</v>
      </c>
    </row>
    <row r="68" spans="1:8" ht="15" customHeight="1" x14ac:dyDescent="0.25">
      <c r="B68" s="3"/>
      <c r="C68" s="10"/>
    </row>
    <row r="69" spans="1:8" ht="15" customHeight="1" x14ac:dyDescent="0.2">
      <c r="B69" s="46" t="s">
        <v>7</v>
      </c>
      <c r="C69" s="47">
        <v>3645520</v>
      </c>
    </row>
    <row r="70" spans="1:8" ht="15" customHeight="1" x14ac:dyDescent="0.25">
      <c r="B70" s="20" t="s">
        <v>44</v>
      </c>
      <c r="C70" s="45">
        <v>328810</v>
      </c>
    </row>
    <row r="71" spans="1:8" ht="15" customHeight="1" x14ac:dyDescent="0.25">
      <c r="B71" s="20" t="s">
        <v>115</v>
      </c>
      <c r="C71" s="45">
        <v>1672560</v>
      </c>
    </row>
    <row r="72" spans="1:8" ht="15" customHeight="1" thickBot="1" x14ac:dyDescent="0.3">
      <c r="B72" s="48" t="s">
        <v>45</v>
      </c>
      <c r="C72" s="49">
        <v>1663650</v>
      </c>
    </row>
    <row r="73" spans="1:8" ht="15" customHeight="1" x14ac:dyDescent="0.25">
      <c r="B73" s="3"/>
      <c r="C73" s="4"/>
      <c r="D73" s="4"/>
      <c r="E73" s="4"/>
    </row>
    <row r="74" spans="1:8" ht="30" customHeight="1" x14ac:dyDescent="0.25">
      <c r="A74" s="33" t="s">
        <v>8</v>
      </c>
      <c r="B74" s="167" t="s">
        <v>104</v>
      </c>
      <c r="C74" s="168"/>
      <c r="D74" s="168"/>
      <c r="E74" s="168"/>
    </row>
    <row r="75" spans="1:8" s="101" customFormat="1" ht="15" customHeight="1" x14ac:dyDescent="0.25">
      <c r="A75" s="100" t="s">
        <v>5</v>
      </c>
      <c r="B75" s="103" t="s">
        <v>123</v>
      </c>
      <c r="C75" s="82"/>
      <c r="D75" s="102"/>
      <c r="E75" s="102"/>
      <c r="F75" s="102"/>
      <c r="G75" s="82"/>
      <c r="H75" s="40"/>
    </row>
    <row r="76" spans="1:8" s="101" customFormat="1" ht="15" customHeight="1" x14ac:dyDescent="0.25">
      <c r="A76" s="100" t="s">
        <v>1</v>
      </c>
      <c r="B76" s="153" t="s">
        <v>124</v>
      </c>
      <c r="C76" s="153"/>
      <c r="D76" s="153"/>
      <c r="E76" s="102"/>
      <c r="F76" s="102"/>
      <c r="G76" s="40"/>
    </row>
    <row r="77" spans="1:8" s="101" customFormat="1" ht="15" customHeight="1" x14ac:dyDescent="0.25">
      <c r="A77" s="100"/>
      <c r="B77" s="153" t="s">
        <v>125</v>
      </c>
      <c r="C77" s="153"/>
      <c r="D77" s="153"/>
      <c r="E77" s="88"/>
      <c r="F77" s="88"/>
      <c r="G77" s="40"/>
    </row>
    <row r="78" spans="1:8" ht="15" customHeight="1" x14ac:dyDescent="0.25"/>
    <row r="79" spans="1:8" ht="15" customHeight="1" x14ac:dyDescent="0.25"/>
  </sheetData>
  <mergeCells count="4">
    <mergeCell ref="B2:E2"/>
    <mergeCell ref="B74:E74"/>
    <mergeCell ref="B76:D76"/>
    <mergeCell ref="B77:D77"/>
  </mergeCells>
  <hyperlinks>
    <hyperlink ref="C1" location="Contents!A1" display="[contents Ç]" xr:uid="{00000000-0004-0000-0100-000000000000}"/>
    <hyperlink ref="B76" r:id="rId1" display="http://www.observatorioemigracao.pt/np4/5810.html" xr:uid="{EDEB0231-684F-4831-A553-9BDD62462E53}"/>
    <hyperlink ref="B77" r:id="rId2" display="http://www.observatorioemigracao.pt/np4/5810.html" xr:uid="{698B9FFD-0DB4-473F-BB20-0FA3A7ADD69C}"/>
    <hyperlink ref="B76:C76" r:id="rId3" display="http://www.observatorioemigracao.pt/np4EN/9947.html" xr:uid="{96AA3C99-0C32-42F5-A61B-9FE6B7ACC5F9}"/>
    <hyperlink ref="B77:C77" r:id="rId4" display="http://www.observatorioemigracao.pt/np4/9947.html" xr:uid="{D942622D-767E-468B-BF31-F423EAEB82DC}"/>
    <hyperlink ref="B76:D76" r:id="rId5" display="http://www.observatorioemigracao.pt/np4EN/10296.html" xr:uid="{78818233-52F0-48C7-B14A-62D8FDFC970B}"/>
    <hyperlink ref="B77:D77" r:id="rId6" display="http://www.observatorioemigracao.pt/np4/10296.html" xr:uid="{B90A9D5E-A422-428D-A2E0-95B13D37F854}"/>
  </hyperlinks>
  <pageMargins left="0.23622047244094491" right="0.23622047244094491" top="0.74803149606299213" bottom="0.74803149606299213" header="0.31496062992125984" footer="0.31496062992125984"/>
  <pageSetup paperSize="9" orientation="portrait" horizontalDpi="4294967293" verticalDpi="1200" r:id="rId7"/>
  <headerFooter>
    <oddFooter>&amp;C&amp;"Arial,Negrito"&amp;8&amp;P/&amp;N</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showGridLines="0" zoomScaleNormal="100" workbookViewId="0">
      <selection activeCell="C1" sqref="C1"/>
    </sheetView>
  </sheetViews>
  <sheetFormatPr defaultColWidth="8.7109375" defaultRowHeight="12" customHeight="1" x14ac:dyDescent="0.25"/>
  <cols>
    <col min="1" max="1" width="8.7109375" style="1"/>
    <col min="2" max="2" width="24.7109375" style="1" customWidth="1"/>
    <col min="3" max="5" width="16.7109375" style="1" customWidth="1"/>
    <col min="8" max="16384" width="8.7109375" style="1"/>
  </cols>
  <sheetData>
    <row r="1" spans="1:7" ht="30" customHeight="1" x14ac:dyDescent="0.25">
      <c r="A1" s="29" t="s">
        <v>0</v>
      </c>
      <c r="B1" s="74"/>
      <c r="C1" s="37" t="s">
        <v>4</v>
      </c>
      <c r="D1" s="6"/>
    </row>
    <row r="2" spans="1:7" ht="30" customHeight="1" thickBot="1" x14ac:dyDescent="0.3">
      <c r="B2" s="165" t="s">
        <v>128</v>
      </c>
      <c r="C2" s="169"/>
      <c r="D2" s="169"/>
      <c r="E2" s="169"/>
    </row>
    <row r="3" spans="1:7" ht="45" customHeight="1" x14ac:dyDescent="0.25">
      <c r="B3" s="9" t="s">
        <v>9</v>
      </c>
      <c r="C3" s="7" t="s">
        <v>84</v>
      </c>
      <c r="D3" s="7" t="s">
        <v>80</v>
      </c>
      <c r="E3" s="8" t="s">
        <v>81</v>
      </c>
    </row>
    <row r="4" spans="1:7" ht="30" customHeight="1" x14ac:dyDescent="0.25">
      <c r="B4" s="20" t="s">
        <v>83</v>
      </c>
      <c r="C4" s="57">
        <v>4078490</v>
      </c>
      <c r="D4" s="52">
        <f>C4/C$4*100</f>
        <v>100</v>
      </c>
      <c r="E4" s="52" t="s">
        <v>39</v>
      </c>
    </row>
    <row r="5" spans="1:7" ht="15" customHeight="1" x14ac:dyDescent="0.25">
      <c r="B5" s="20" t="s">
        <v>82</v>
      </c>
      <c r="C5" s="77"/>
      <c r="D5" s="78"/>
      <c r="E5" s="78"/>
      <c r="F5" s="32"/>
      <c r="G5" s="32"/>
    </row>
    <row r="6" spans="1:7" ht="15" customHeight="1" x14ac:dyDescent="0.25">
      <c r="A6" s="97"/>
      <c r="B6" s="110" t="s">
        <v>19</v>
      </c>
      <c r="C6" s="111">
        <v>1082690</v>
      </c>
      <c r="D6" s="112">
        <f>C6/C$4*100</f>
        <v>26.546344357838318</v>
      </c>
      <c r="E6" s="112">
        <f>D6</f>
        <v>26.546344357838318</v>
      </c>
    </row>
    <row r="7" spans="1:7" ht="15" customHeight="1" x14ac:dyDescent="0.25">
      <c r="A7" s="97"/>
      <c r="B7" s="113" t="s">
        <v>38</v>
      </c>
      <c r="C7" s="114">
        <v>1062060</v>
      </c>
      <c r="D7" s="115">
        <f t="shared" ref="D7:D19" si="0">C7/C$4*100</f>
        <v>26.040519898295695</v>
      </c>
      <c r="E7" s="115">
        <f>D7+E6</f>
        <v>52.586864256134014</v>
      </c>
    </row>
    <row r="8" spans="1:7" ht="15" customHeight="1" x14ac:dyDescent="0.25">
      <c r="A8" s="97"/>
      <c r="B8" s="113" t="s">
        <v>35</v>
      </c>
      <c r="C8" s="114">
        <v>621110</v>
      </c>
      <c r="D8" s="115">
        <f t="shared" si="0"/>
        <v>15.228920507344629</v>
      </c>
      <c r="E8" s="115">
        <f t="shared" ref="E8:E19" si="1">D8+E7</f>
        <v>67.815784763478646</v>
      </c>
    </row>
    <row r="9" spans="1:7" ht="15" customHeight="1" x14ac:dyDescent="0.25">
      <c r="A9" s="97"/>
      <c r="B9" s="113" t="s">
        <v>41</v>
      </c>
      <c r="C9" s="114">
        <v>315690</v>
      </c>
      <c r="D9" s="115">
        <f t="shared" si="0"/>
        <v>7.7403646937959882</v>
      </c>
      <c r="E9" s="115">
        <f t="shared" si="1"/>
        <v>75.556149457274628</v>
      </c>
    </row>
    <row r="10" spans="1:7" ht="15" customHeight="1" x14ac:dyDescent="0.25">
      <c r="A10" s="97"/>
      <c r="B10" s="113" t="s">
        <v>119</v>
      </c>
      <c r="C10" s="114">
        <v>248410</v>
      </c>
      <c r="D10" s="115">
        <f t="shared" si="0"/>
        <v>6.0907345610752994</v>
      </c>
      <c r="E10" s="115">
        <f t="shared" si="1"/>
        <v>81.646884018349922</v>
      </c>
    </row>
    <row r="11" spans="1:7" ht="15" customHeight="1" x14ac:dyDescent="0.25">
      <c r="A11" s="97"/>
      <c r="B11" s="113" t="s">
        <v>14</v>
      </c>
      <c r="C11" s="114">
        <v>214530</v>
      </c>
      <c r="D11" s="115">
        <f t="shared" si="0"/>
        <v>5.2600349639204707</v>
      </c>
      <c r="E11" s="115">
        <f t="shared" si="1"/>
        <v>86.906918982270398</v>
      </c>
    </row>
    <row r="12" spans="1:7" ht="15" customHeight="1" x14ac:dyDescent="0.25">
      <c r="A12" s="97"/>
      <c r="B12" s="113" t="s">
        <v>18</v>
      </c>
      <c r="C12" s="114">
        <v>136740</v>
      </c>
      <c r="D12" s="115">
        <f t="shared" si="0"/>
        <v>3.3527114201579509</v>
      </c>
      <c r="E12" s="115">
        <f t="shared" si="1"/>
        <v>90.259630402428343</v>
      </c>
    </row>
    <row r="13" spans="1:7" ht="15" customHeight="1" x14ac:dyDescent="0.25">
      <c r="A13" s="97"/>
      <c r="B13" s="113" t="s">
        <v>25</v>
      </c>
      <c r="C13" s="114">
        <v>90180</v>
      </c>
      <c r="D13" s="115">
        <f t="shared" si="0"/>
        <v>2.2111124460278191</v>
      </c>
      <c r="E13" s="115">
        <f t="shared" si="1"/>
        <v>92.470742848456155</v>
      </c>
    </row>
    <row r="14" spans="1:7" ht="15" customHeight="1" x14ac:dyDescent="0.25">
      <c r="A14" s="97"/>
      <c r="B14" s="113" t="s">
        <v>10</v>
      </c>
      <c r="C14" s="114">
        <v>62230</v>
      </c>
      <c r="D14" s="115">
        <f t="shared" si="0"/>
        <v>1.5258097972533953</v>
      </c>
      <c r="E14" s="115">
        <f t="shared" si="1"/>
        <v>93.996552645709556</v>
      </c>
    </row>
    <row r="15" spans="1:7" ht="15" customHeight="1" x14ac:dyDescent="0.25">
      <c r="A15" s="97"/>
      <c r="B15" s="113" t="s">
        <v>28</v>
      </c>
      <c r="C15" s="114">
        <v>53030</v>
      </c>
      <c r="D15" s="115">
        <f t="shared" si="0"/>
        <v>1.3002361167981287</v>
      </c>
      <c r="E15" s="115">
        <f t="shared" si="1"/>
        <v>95.296788762507688</v>
      </c>
    </row>
    <row r="16" spans="1:7" ht="15" customHeight="1" x14ac:dyDescent="0.25">
      <c r="A16" s="97"/>
      <c r="B16" s="113" t="s">
        <v>73</v>
      </c>
      <c r="C16" s="114">
        <v>31120</v>
      </c>
      <c r="D16" s="115">
        <f t="shared" si="0"/>
        <v>0.76302749301824935</v>
      </c>
      <c r="E16" s="115">
        <f t="shared" si="1"/>
        <v>96.059816255525931</v>
      </c>
    </row>
    <row r="17" spans="1:8" ht="15" customHeight="1" x14ac:dyDescent="0.25">
      <c r="A17" s="97"/>
      <c r="B17" s="113" t="s">
        <v>49</v>
      </c>
      <c r="C17" s="114">
        <v>26710</v>
      </c>
      <c r="D17" s="115">
        <f t="shared" si="0"/>
        <v>0.65489923966958363</v>
      </c>
      <c r="E17" s="115">
        <f t="shared" si="1"/>
        <v>96.71471549519552</v>
      </c>
    </row>
    <row r="18" spans="1:8" ht="15" customHeight="1" x14ac:dyDescent="0.25">
      <c r="A18" s="97"/>
      <c r="B18" s="116" t="s">
        <v>50</v>
      </c>
      <c r="C18" s="117">
        <v>22730</v>
      </c>
      <c r="D18" s="118">
        <f t="shared" si="0"/>
        <v>0.55731410399437054</v>
      </c>
      <c r="E18" s="118">
        <f t="shared" si="1"/>
        <v>97.272029599189892</v>
      </c>
    </row>
    <row r="19" spans="1:8" ht="15" customHeight="1" thickBot="1" x14ac:dyDescent="0.3">
      <c r="A19" s="97"/>
      <c r="B19" s="54" t="s">
        <v>121</v>
      </c>
      <c r="C19" s="56">
        <v>11530</v>
      </c>
      <c r="D19" s="51">
        <f t="shared" si="0"/>
        <v>0.2827026669183938</v>
      </c>
      <c r="E19" s="51">
        <f t="shared" si="1"/>
        <v>97.554732266108289</v>
      </c>
    </row>
    <row r="20" spans="1:8" ht="15" customHeight="1" x14ac:dyDescent="0.25"/>
    <row r="21" spans="1:8" ht="30" customHeight="1" x14ac:dyDescent="0.25">
      <c r="A21" s="33" t="s">
        <v>8</v>
      </c>
      <c r="B21" s="167" t="s">
        <v>104</v>
      </c>
      <c r="C21" s="168"/>
      <c r="D21" s="168"/>
      <c r="E21" s="168"/>
    </row>
    <row r="22" spans="1:8" s="101" customFormat="1" ht="15" customHeight="1" x14ac:dyDescent="0.25">
      <c r="A22" s="100" t="s">
        <v>5</v>
      </c>
      <c r="B22" s="103" t="s">
        <v>123</v>
      </c>
      <c r="C22" s="82"/>
      <c r="D22" s="102"/>
      <c r="E22" s="102"/>
      <c r="F22" s="102"/>
      <c r="G22" s="82"/>
      <c r="H22" s="40"/>
    </row>
    <row r="23" spans="1:8" s="101" customFormat="1" ht="15" customHeight="1" x14ac:dyDescent="0.25">
      <c r="A23" s="100" t="s">
        <v>1</v>
      </c>
      <c r="B23" s="153" t="s">
        <v>124</v>
      </c>
      <c r="C23" s="153"/>
      <c r="D23" s="153"/>
      <c r="E23" s="102"/>
      <c r="F23" s="102"/>
      <c r="G23" s="40"/>
    </row>
    <row r="24" spans="1:8" s="101" customFormat="1" ht="15" customHeight="1" x14ac:dyDescent="0.25">
      <c r="A24" s="100"/>
      <c r="B24" s="153" t="s">
        <v>125</v>
      </c>
      <c r="C24" s="153"/>
      <c r="D24" s="153"/>
      <c r="E24" s="88"/>
      <c r="F24" s="88"/>
      <c r="G24" s="40"/>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sheetData>
  <mergeCells count="4">
    <mergeCell ref="B2:E2"/>
    <mergeCell ref="B21:E21"/>
    <mergeCell ref="B23:D23"/>
    <mergeCell ref="B24:D24"/>
  </mergeCells>
  <hyperlinks>
    <hyperlink ref="C1" location="Contents!A1" display="[contents Ç]" xr:uid="{00000000-0004-0000-0200-000000000000}"/>
    <hyperlink ref="B23" r:id="rId1" display="http://www.observatorioemigracao.pt/np4/5810.html" xr:uid="{ECDFB304-1816-477D-874E-3087B82ED4E0}"/>
    <hyperlink ref="B24" r:id="rId2" display="http://www.observatorioemigracao.pt/np4/5810.html" xr:uid="{50E55A5D-6ED3-46B2-BE54-EE46301CB61F}"/>
    <hyperlink ref="B23:C23" r:id="rId3" display="http://www.observatorioemigracao.pt/np4EN/9947.html" xr:uid="{0AA32D46-28B3-468F-BFD4-AC74575A1BD1}"/>
    <hyperlink ref="B24:C24" r:id="rId4" display="http://www.observatorioemigracao.pt/np4/9947.html" xr:uid="{F99576D9-443A-4E37-9F86-CD4C3565258C}"/>
    <hyperlink ref="B23:D23" r:id="rId5" display="http://www.observatorioemigracao.pt/np4EN/10296.html" xr:uid="{136C01FD-DBFF-42C8-89A6-20CA1B8126EB}"/>
    <hyperlink ref="B24:D24" r:id="rId6" display="http://www.observatorioemigracao.pt/np4/10296.html" xr:uid="{1780A776-D360-4AFF-88B1-C4E6765AE659}"/>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showGridLines="0" zoomScaleNormal="100" workbookViewId="0">
      <selection activeCell="C1" sqref="C1"/>
    </sheetView>
  </sheetViews>
  <sheetFormatPr defaultColWidth="8.7109375" defaultRowHeight="12" customHeight="1" x14ac:dyDescent="0.25"/>
  <cols>
    <col min="1" max="1" width="8.7109375" style="1"/>
    <col min="2" max="2" width="32.7109375" style="1" customWidth="1"/>
    <col min="3" max="5" width="16.7109375" style="1" customWidth="1"/>
    <col min="6" max="6" width="8.7109375" style="1"/>
    <col min="7" max="8" width="9" style="1" bestFit="1" customWidth="1"/>
    <col min="9" max="16384" width="8.7109375" style="1"/>
  </cols>
  <sheetData>
    <row r="1" spans="1:11" ht="30" customHeight="1" x14ac:dyDescent="0.25">
      <c r="A1" s="29" t="s">
        <v>0</v>
      </c>
      <c r="B1" s="74"/>
      <c r="C1" s="37" t="s">
        <v>4</v>
      </c>
      <c r="D1" s="6"/>
    </row>
    <row r="2" spans="1:11" s="21" customFormat="1" ht="30" customHeight="1" thickBot="1" x14ac:dyDescent="0.25">
      <c r="B2" s="165" t="s">
        <v>129</v>
      </c>
      <c r="C2" s="169"/>
      <c r="D2" s="170"/>
      <c r="E2" s="170"/>
    </row>
    <row r="3" spans="1:11" customFormat="1" ht="45" customHeight="1" x14ac:dyDescent="0.25">
      <c r="B3" s="59" t="s">
        <v>6</v>
      </c>
      <c r="C3" s="61">
        <v>2023</v>
      </c>
    </row>
    <row r="4" spans="1:11" customFormat="1" ht="30" customHeight="1" x14ac:dyDescent="0.25">
      <c r="B4" s="62" t="s">
        <v>90</v>
      </c>
      <c r="C4" s="63"/>
    </row>
    <row r="5" spans="1:11" customFormat="1" ht="15" customHeight="1" x14ac:dyDescent="0.25">
      <c r="B5" s="119" t="s">
        <v>86</v>
      </c>
      <c r="C5" s="120">
        <v>4078490</v>
      </c>
    </row>
    <row r="6" spans="1:11" customFormat="1" ht="15" customHeight="1" x14ac:dyDescent="0.25">
      <c r="B6" s="121" t="s">
        <v>87</v>
      </c>
      <c r="C6" s="122">
        <v>267384300</v>
      </c>
    </row>
    <row r="7" spans="1:11" customFormat="1" ht="15" customHeight="1" x14ac:dyDescent="0.25">
      <c r="B7" s="123" t="s">
        <v>88</v>
      </c>
      <c r="C7" s="124">
        <v>77340161.393000007</v>
      </c>
      <c r="D7" s="148"/>
    </row>
    <row r="8" spans="1:11" customFormat="1" ht="30" customHeight="1" x14ac:dyDescent="0.25">
      <c r="B8" s="60" t="s">
        <v>89</v>
      </c>
      <c r="C8" s="58"/>
    </row>
    <row r="9" spans="1:11" customFormat="1" ht="15" customHeight="1" x14ac:dyDescent="0.25">
      <c r="B9" s="119" t="s">
        <v>87</v>
      </c>
      <c r="C9" s="125">
        <f>C$5/C6*100</f>
        <v>1.5253288992659628</v>
      </c>
    </row>
    <row r="10" spans="1:11" customFormat="1" ht="15" customHeight="1" thickBot="1" x14ac:dyDescent="0.3">
      <c r="B10" s="126" t="s">
        <v>88</v>
      </c>
      <c r="C10" s="127">
        <f>C$5/C7*100</f>
        <v>5.2734438699647459</v>
      </c>
    </row>
    <row r="11" spans="1:11" customFormat="1" ht="15" customHeight="1" x14ac:dyDescent="0.25">
      <c r="B11" s="50"/>
      <c r="C11" s="50"/>
      <c r="D11" s="50"/>
      <c r="E11" s="50"/>
    </row>
    <row r="12" spans="1:11" ht="30" customHeight="1" x14ac:dyDescent="0.25">
      <c r="A12" s="33" t="s">
        <v>8</v>
      </c>
      <c r="B12" s="171" t="s">
        <v>109</v>
      </c>
      <c r="C12" s="168"/>
      <c r="D12" s="168"/>
      <c r="E12" s="168"/>
    </row>
    <row r="13" spans="1:11" s="101" customFormat="1" ht="15" customHeight="1" x14ac:dyDescent="0.25">
      <c r="A13" s="100" t="s">
        <v>5</v>
      </c>
      <c r="B13" s="103" t="s">
        <v>123</v>
      </c>
      <c r="C13" s="82"/>
      <c r="D13" s="102"/>
      <c r="E13" s="102"/>
      <c r="F13" s="102"/>
      <c r="G13" s="82"/>
      <c r="H13" s="40"/>
    </row>
    <row r="14" spans="1:11" s="101" customFormat="1" ht="15" customHeight="1" x14ac:dyDescent="0.25">
      <c r="A14" s="100" t="s">
        <v>1</v>
      </c>
      <c r="B14" s="153" t="s">
        <v>124</v>
      </c>
      <c r="C14" s="153"/>
      <c r="D14" s="153"/>
      <c r="E14" s="102"/>
      <c r="F14" s="102"/>
      <c r="G14" s="40"/>
    </row>
    <row r="15" spans="1:11" s="101" customFormat="1" ht="15" customHeight="1" x14ac:dyDescent="0.25">
      <c r="A15" s="100"/>
      <c r="B15" s="153" t="s">
        <v>125</v>
      </c>
      <c r="C15" s="153"/>
      <c r="D15" s="153"/>
      <c r="E15" s="88"/>
      <c r="F15" s="88"/>
      <c r="G15" s="40"/>
    </row>
    <row r="16" spans="1:11" ht="15" customHeight="1" x14ac:dyDescent="0.25">
      <c r="J16"/>
      <c r="K16"/>
    </row>
    <row r="17" spans="10:11" ht="12" customHeight="1" x14ac:dyDescent="0.25">
      <c r="J17"/>
      <c r="K17"/>
    </row>
    <row r="18" spans="10:11" ht="12" customHeight="1" x14ac:dyDescent="0.25">
      <c r="J18"/>
      <c r="K18"/>
    </row>
    <row r="19" spans="10:11" ht="12" customHeight="1" x14ac:dyDescent="0.25">
      <c r="J19"/>
      <c r="K19"/>
    </row>
  </sheetData>
  <mergeCells count="4">
    <mergeCell ref="B2:E2"/>
    <mergeCell ref="B12:E12"/>
    <mergeCell ref="B14:D14"/>
    <mergeCell ref="B15:D15"/>
  </mergeCells>
  <hyperlinks>
    <hyperlink ref="C1" location="Contents!A1" display="[contents Ç]" xr:uid="{00000000-0004-0000-0400-000000000000}"/>
    <hyperlink ref="B14" r:id="rId1" display="http://www.observatorioemigracao.pt/np4/5810.html" xr:uid="{D0C8ADDD-1E69-48D4-9A49-D0EC1D762C26}"/>
    <hyperlink ref="B15" r:id="rId2" display="http://www.observatorioemigracao.pt/np4/5810.html" xr:uid="{D40FFBDE-2DAE-4DD5-8749-A791B0F8DD6A}"/>
    <hyperlink ref="B14:C14" r:id="rId3" display="http://www.observatorioemigracao.pt/np4EN/9947.html" xr:uid="{D2EEFB16-BB15-431F-A451-1CCFB7A54FD7}"/>
    <hyperlink ref="B15:C15" r:id="rId4" display="http://www.observatorioemigracao.pt/np4/9947.html" xr:uid="{BB884054-35DD-4C4C-BA29-6CBC362C466A}"/>
    <hyperlink ref="B14:D14" r:id="rId5" display="http://www.observatorioemigracao.pt/np4EN/10296.html" xr:uid="{96DE46DE-226D-4C33-901B-5AD4CC014565}"/>
    <hyperlink ref="B15:D15" r:id="rId6" display="http://www.observatorioemigracao.pt/np4/10296.html" xr:uid="{F0D38B70-5605-411A-9C9A-58D3DED567C8}"/>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99"/>
  <sheetViews>
    <sheetView showGridLines="0" workbookViewId="0">
      <selection activeCell="C1" sqref="C1"/>
    </sheetView>
  </sheetViews>
  <sheetFormatPr defaultRowHeight="15" x14ac:dyDescent="0.25"/>
  <cols>
    <col min="1" max="1" width="8.7109375" customWidth="1"/>
    <col min="2" max="4" width="24.7109375" customWidth="1"/>
    <col min="7" max="7" width="15.28515625" bestFit="1" customWidth="1"/>
    <col min="8" max="8" width="17.7109375" bestFit="1" customWidth="1"/>
  </cols>
  <sheetData>
    <row r="1" spans="1:23" s="26" customFormat="1" ht="30" customHeight="1" x14ac:dyDescent="0.25">
      <c r="A1" s="28" t="s">
        <v>0</v>
      </c>
      <c r="B1" s="75"/>
      <c r="C1" s="37" t="s">
        <v>4</v>
      </c>
      <c r="F1"/>
      <c r="G1"/>
      <c r="H1"/>
      <c r="I1"/>
      <c r="J1"/>
      <c r="K1"/>
      <c r="L1"/>
    </row>
    <row r="2" spans="1:23" s="26" customFormat="1" ht="30" customHeight="1" thickBot="1" x14ac:dyDescent="0.3">
      <c r="B2" s="172" t="s">
        <v>158</v>
      </c>
      <c r="C2" s="173"/>
      <c r="D2" s="173"/>
      <c r="F2"/>
      <c r="G2"/>
      <c r="H2"/>
      <c r="I2"/>
      <c r="J2"/>
      <c r="K2"/>
      <c r="L2"/>
    </row>
    <row r="3" spans="1:23" s="26" customFormat="1" ht="45" customHeight="1" thickBot="1" x14ac:dyDescent="0.3">
      <c r="B3" s="65" t="s">
        <v>9</v>
      </c>
      <c r="C3" s="64" t="s">
        <v>93</v>
      </c>
      <c r="D3" s="64" t="s">
        <v>91</v>
      </c>
      <c r="F3"/>
      <c r="G3"/>
      <c r="H3"/>
      <c r="I3"/>
      <c r="J3"/>
      <c r="K3"/>
      <c r="L3"/>
    </row>
    <row r="4" spans="1:23" s="26" customFormat="1" ht="30" customHeight="1" x14ac:dyDescent="0.25">
      <c r="B4" s="62" t="s">
        <v>92</v>
      </c>
      <c r="C4" s="70">
        <v>817662419.79976189</v>
      </c>
      <c r="D4" s="69">
        <f>C4/C$4*100</f>
        <v>100</v>
      </c>
      <c r="F4"/>
      <c r="G4"/>
      <c r="H4"/>
      <c r="I4"/>
      <c r="J4"/>
      <c r="K4"/>
      <c r="L4"/>
    </row>
    <row r="5" spans="1:23" s="32" customFormat="1" ht="15" customHeight="1" x14ac:dyDescent="0.25">
      <c r="A5" s="31"/>
      <c r="B5" s="53" t="s">
        <v>94</v>
      </c>
      <c r="C5" s="43"/>
      <c r="D5" s="43"/>
      <c r="E5" s="55"/>
      <c r="F5"/>
      <c r="G5"/>
      <c r="H5"/>
      <c r="I5"/>
      <c r="J5"/>
      <c r="K5"/>
      <c r="L5"/>
      <c r="M5" s="31"/>
      <c r="N5" s="31"/>
      <c r="O5" s="31"/>
      <c r="P5" s="31"/>
      <c r="Q5" s="31"/>
      <c r="R5" s="31"/>
      <c r="S5" s="31"/>
      <c r="T5" s="31"/>
      <c r="U5" s="31"/>
      <c r="V5" s="31"/>
      <c r="W5" s="31"/>
    </row>
    <row r="6" spans="1:23" s="32" customFormat="1" ht="15" customHeight="1" x14ac:dyDescent="0.25">
      <c r="A6" s="99"/>
      <c r="B6" s="133" t="s">
        <v>56</v>
      </c>
      <c r="C6" s="134">
        <v>119526055.008102</v>
      </c>
      <c r="D6" s="135">
        <f>C6/C$4*100</f>
        <v>14.618019871498172</v>
      </c>
      <c r="E6" s="31"/>
      <c r="F6" s="98"/>
      <c r="G6"/>
      <c r="H6"/>
      <c r="I6"/>
      <c r="J6" s="31"/>
      <c r="K6" s="31"/>
      <c r="L6" s="31"/>
      <c r="M6" s="31"/>
      <c r="N6" s="31"/>
      <c r="O6" s="31"/>
      <c r="P6" s="31"/>
      <c r="Q6" s="31"/>
      <c r="R6" s="31"/>
      <c r="S6" s="31"/>
      <c r="T6" s="31"/>
    </row>
    <row r="7" spans="1:23" s="32" customFormat="1" ht="15" customHeight="1" x14ac:dyDescent="0.25">
      <c r="A7" s="67"/>
      <c r="B7" s="130" t="s">
        <v>61</v>
      </c>
      <c r="C7" s="128">
        <v>66238949.307999998</v>
      </c>
      <c r="D7" s="129">
        <f t="shared" ref="D7:D14" si="0">C7/C$4*100</f>
        <v>8.101014269950344</v>
      </c>
      <c r="E7" s="31"/>
      <c r="F7"/>
      <c r="G7"/>
      <c r="H7"/>
      <c r="I7"/>
      <c r="J7" s="31"/>
      <c r="K7" s="31"/>
      <c r="L7" s="31"/>
      <c r="M7" s="31"/>
      <c r="N7" s="31"/>
      <c r="O7" s="31"/>
      <c r="P7" s="31"/>
      <c r="Q7" s="31"/>
      <c r="R7" s="31"/>
      <c r="S7" s="31"/>
      <c r="T7" s="31"/>
    </row>
    <row r="8" spans="1:23" s="32" customFormat="1" ht="15" customHeight="1" x14ac:dyDescent="0.25">
      <c r="A8" s="67"/>
      <c r="B8" s="121" t="s">
        <v>68</v>
      </c>
      <c r="C8" s="128">
        <v>39096890.141679496</v>
      </c>
      <c r="D8" s="129">
        <f t="shared" si="0"/>
        <v>4.7815442161636792</v>
      </c>
      <c r="E8" s="31"/>
      <c r="F8"/>
      <c r="G8"/>
      <c r="H8"/>
      <c r="I8"/>
      <c r="J8" s="31"/>
      <c r="K8" s="31"/>
      <c r="L8" s="31"/>
      <c r="M8" s="31"/>
      <c r="N8" s="31"/>
      <c r="O8" s="31"/>
      <c r="P8" s="31"/>
      <c r="Q8" s="31"/>
      <c r="R8" s="31"/>
      <c r="S8" s="31"/>
      <c r="T8" s="31"/>
    </row>
    <row r="9" spans="1:23" s="32" customFormat="1" ht="15" customHeight="1" x14ac:dyDescent="0.25">
      <c r="A9" s="95"/>
      <c r="B9" s="130" t="s">
        <v>19</v>
      </c>
      <c r="C9" s="128">
        <v>36909109.0767233</v>
      </c>
      <c r="D9" s="129">
        <f t="shared" si="0"/>
        <v>4.5139788967875036</v>
      </c>
      <c r="E9" s="31"/>
      <c r="F9"/>
      <c r="G9"/>
      <c r="H9"/>
      <c r="I9"/>
      <c r="J9" s="31"/>
      <c r="K9" s="31"/>
      <c r="L9" s="31"/>
      <c r="M9" s="31"/>
      <c r="N9" s="31"/>
      <c r="O9" s="31"/>
      <c r="P9" s="31"/>
      <c r="Q9" s="31"/>
      <c r="R9" s="31"/>
      <c r="S9" s="31"/>
      <c r="T9" s="31"/>
    </row>
    <row r="10" spans="1:23" s="32" customFormat="1" ht="15" customHeight="1" x14ac:dyDescent="0.25">
      <c r="A10" s="93"/>
      <c r="B10" s="130" t="s">
        <v>43</v>
      </c>
      <c r="C10" s="128">
        <v>29110273.774630003</v>
      </c>
      <c r="D10" s="129">
        <f t="shared" si="0"/>
        <v>3.5601824261116031</v>
      </c>
      <c r="E10" s="31"/>
      <c r="F10"/>
      <c r="G10"/>
      <c r="H10"/>
      <c r="I10"/>
      <c r="J10" s="31"/>
      <c r="K10" s="31"/>
      <c r="L10" s="31"/>
      <c r="M10" s="31"/>
      <c r="N10" s="31"/>
      <c r="O10" s="31"/>
      <c r="P10" s="31"/>
      <c r="Q10" s="31"/>
      <c r="R10" s="31"/>
      <c r="S10" s="31"/>
      <c r="T10" s="31"/>
    </row>
    <row r="11" spans="1:23" s="32" customFormat="1" ht="15" customHeight="1" x14ac:dyDescent="0.25">
      <c r="A11" s="67"/>
      <c r="B11" s="130" t="s">
        <v>67</v>
      </c>
      <c r="C11" s="128">
        <v>26558000</v>
      </c>
      <c r="D11" s="129">
        <f t="shared" si="0"/>
        <v>3.2480396991344933</v>
      </c>
      <c r="E11" s="31"/>
      <c r="F11"/>
      <c r="G11"/>
      <c r="H11"/>
      <c r="I11"/>
      <c r="J11" s="31"/>
      <c r="K11" s="31"/>
      <c r="L11" s="31"/>
      <c r="M11" s="31"/>
      <c r="N11" s="31"/>
      <c r="O11" s="31"/>
      <c r="P11" s="31"/>
      <c r="Q11" s="31"/>
      <c r="R11" s="31"/>
      <c r="S11" s="31"/>
      <c r="T11" s="31"/>
    </row>
    <row r="12" spans="1:23" s="32" customFormat="1" ht="15" customHeight="1" x14ac:dyDescent="0.25">
      <c r="A12" s="95"/>
      <c r="B12" s="130" t="s">
        <v>48</v>
      </c>
      <c r="C12" s="128">
        <v>22168181.204610299</v>
      </c>
      <c r="D12" s="129">
        <f t="shared" si="0"/>
        <v>2.7111654721809382</v>
      </c>
      <c r="E12" s="31"/>
      <c r="F12"/>
      <c r="G12"/>
      <c r="H12"/>
      <c r="I12"/>
      <c r="J12" s="31"/>
      <c r="K12" s="31"/>
      <c r="L12" s="31"/>
      <c r="M12" s="31"/>
      <c r="N12" s="31"/>
      <c r="O12" s="31"/>
      <c r="P12" s="31"/>
      <c r="Q12" s="31"/>
      <c r="R12" s="31"/>
      <c r="S12" s="31"/>
      <c r="T12" s="31"/>
    </row>
    <row r="13" spans="1:23" s="32" customFormat="1" ht="15" customHeight="1" x14ac:dyDescent="0.25">
      <c r="A13" s="93"/>
      <c r="B13" s="130" t="s">
        <v>14</v>
      </c>
      <c r="C13" s="128">
        <v>20430799.208483502</v>
      </c>
      <c r="D13" s="129">
        <f t="shared" si="0"/>
        <v>2.4986838961593492</v>
      </c>
      <c r="E13" s="31"/>
      <c r="F13"/>
      <c r="G13"/>
      <c r="H13"/>
      <c r="I13"/>
      <c r="J13" s="31"/>
      <c r="K13" s="31"/>
      <c r="L13" s="31"/>
      <c r="M13" s="31"/>
      <c r="N13" s="31"/>
      <c r="O13" s="31"/>
      <c r="P13" s="31"/>
      <c r="Q13" s="31"/>
      <c r="R13" s="31"/>
      <c r="S13" s="31"/>
      <c r="T13" s="31"/>
    </row>
    <row r="14" spans="1:23" s="32" customFormat="1" ht="15" customHeight="1" x14ac:dyDescent="0.25">
      <c r="A14" s="67"/>
      <c r="B14" s="130" t="s">
        <v>54</v>
      </c>
      <c r="C14" s="128">
        <v>19978377.280000001</v>
      </c>
      <c r="D14" s="129">
        <f t="shared" si="0"/>
        <v>2.4433527573509526</v>
      </c>
      <c r="E14" s="31"/>
      <c r="F14"/>
      <c r="G14"/>
      <c r="H14"/>
      <c r="I14"/>
      <c r="J14" s="31"/>
      <c r="K14" s="31"/>
      <c r="L14" s="31"/>
      <c r="M14" s="31"/>
      <c r="N14" s="31"/>
      <c r="O14" s="31"/>
      <c r="P14" s="31"/>
      <c r="Q14" s="31"/>
      <c r="R14" s="31"/>
      <c r="S14" s="31"/>
      <c r="T14" s="31"/>
    </row>
    <row r="15" spans="1:23" s="32" customFormat="1" ht="15" customHeight="1" x14ac:dyDescent="0.25">
      <c r="A15" s="67"/>
      <c r="B15" s="130" t="s">
        <v>66</v>
      </c>
      <c r="C15" s="128">
        <v>19549549.365015898</v>
      </c>
      <c r="D15" s="129">
        <f t="shared" ref="D15:D29" si="1">C15/C$4*100</f>
        <v>2.3909071631056991</v>
      </c>
      <c r="E15" s="31"/>
      <c r="F15"/>
      <c r="G15"/>
      <c r="H15"/>
      <c r="I15"/>
      <c r="J15" s="31"/>
      <c r="K15" s="31"/>
      <c r="L15" s="31"/>
      <c r="M15" s="31"/>
      <c r="N15" s="31"/>
      <c r="O15" s="31"/>
      <c r="P15" s="31"/>
      <c r="Q15" s="31"/>
      <c r="R15" s="31"/>
      <c r="S15" s="31"/>
      <c r="T15" s="31"/>
    </row>
    <row r="16" spans="1:23" s="32" customFormat="1" ht="15" customHeight="1" x14ac:dyDescent="0.25">
      <c r="A16" s="67"/>
      <c r="B16" s="121" t="s">
        <v>77</v>
      </c>
      <c r="C16" s="128">
        <v>14967000</v>
      </c>
      <c r="D16" s="129">
        <f t="shared" si="1"/>
        <v>1.8304620143439247</v>
      </c>
      <c r="E16" s="31"/>
      <c r="F16"/>
      <c r="G16"/>
      <c r="H16"/>
      <c r="I16"/>
      <c r="J16" s="31"/>
      <c r="K16" s="31"/>
      <c r="L16" s="31"/>
      <c r="M16" s="31"/>
      <c r="N16" s="31"/>
      <c r="O16" s="31"/>
      <c r="P16" s="31"/>
      <c r="Q16" s="31"/>
      <c r="R16" s="31"/>
      <c r="S16" s="31"/>
      <c r="T16" s="31"/>
    </row>
    <row r="17" spans="1:20" s="32" customFormat="1" ht="15" customHeight="1" x14ac:dyDescent="0.25">
      <c r="A17" s="95"/>
      <c r="B17" s="130" t="s">
        <v>10</v>
      </c>
      <c r="C17" s="128">
        <v>14478051.3007512</v>
      </c>
      <c r="D17" s="129">
        <f t="shared" si="1"/>
        <v>1.7706636565609488</v>
      </c>
      <c r="E17" s="31"/>
      <c r="F17"/>
      <c r="G17"/>
      <c r="H17"/>
      <c r="I17"/>
      <c r="J17" s="31"/>
      <c r="K17" s="31"/>
      <c r="L17" s="31"/>
      <c r="M17" s="31"/>
      <c r="N17" s="31"/>
      <c r="O17" s="31"/>
      <c r="P17" s="31"/>
      <c r="Q17" s="31"/>
      <c r="R17" s="31"/>
      <c r="S17" s="31"/>
      <c r="T17" s="31"/>
    </row>
    <row r="18" spans="1:20" s="32" customFormat="1" ht="15" customHeight="1" x14ac:dyDescent="0.25">
      <c r="A18" s="93"/>
      <c r="B18" s="130" t="s">
        <v>57</v>
      </c>
      <c r="C18" s="128">
        <v>14466835.209753901</v>
      </c>
      <c r="D18" s="129">
        <f t="shared" si="1"/>
        <v>1.769291930194945</v>
      </c>
      <c r="E18" s="31"/>
      <c r="F18"/>
      <c r="G18"/>
      <c r="H18"/>
      <c r="I18"/>
      <c r="J18" s="31"/>
      <c r="K18" s="31"/>
      <c r="L18" s="31"/>
      <c r="M18" s="31"/>
      <c r="N18" s="31"/>
      <c r="O18" s="31"/>
      <c r="P18" s="31"/>
      <c r="Q18" s="31"/>
      <c r="R18" s="31"/>
      <c r="S18" s="31"/>
      <c r="T18" s="31"/>
    </row>
    <row r="19" spans="1:20" s="32" customFormat="1" ht="15" customHeight="1" x14ac:dyDescent="0.25">
      <c r="A19" s="67"/>
      <c r="B19" s="130" t="s">
        <v>99</v>
      </c>
      <c r="C19" s="128">
        <v>14000000</v>
      </c>
      <c r="D19" s="129">
        <f t="shared" si="1"/>
        <v>1.7121980490956736</v>
      </c>
      <c r="E19" s="31"/>
      <c r="F19"/>
      <c r="G19"/>
      <c r="H19"/>
      <c r="I19"/>
      <c r="J19" s="31"/>
      <c r="K19" s="31"/>
      <c r="L19" s="31"/>
      <c r="M19" s="31"/>
      <c r="N19" s="31"/>
      <c r="O19" s="31"/>
      <c r="P19" s="31"/>
      <c r="Q19" s="31"/>
      <c r="R19" s="31"/>
      <c r="S19" s="31"/>
      <c r="T19" s="31"/>
    </row>
    <row r="20" spans="1:20" s="32" customFormat="1" ht="15" customHeight="1" x14ac:dyDescent="0.25">
      <c r="A20" s="95"/>
      <c r="B20" s="130" t="s">
        <v>116</v>
      </c>
      <c r="C20" s="128">
        <v>13925011.985674499</v>
      </c>
      <c r="D20" s="129">
        <f t="shared" si="1"/>
        <v>1.7030270253932678</v>
      </c>
      <c r="E20" s="31"/>
      <c r="F20"/>
      <c r="G20"/>
      <c r="H20"/>
      <c r="I20"/>
      <c r="J20" s="31"/>
      <c r="K20" s="31"/>
      <c r="L20" s="31"/>
      <c r="M20" s="31"/>
      <c r="N20" s="31"/>
      <c r="O20" s="31"/>
      <c r="P20" s="31"/>
      <c r="Q20" s="31"/>
      <c r="R20" s="31"/>
      <c r="S20" s="31"/>
      <c r="T20" s="31"/>
    </row>
    <row r="21" spans="1:20" s="32" customFormat="1" ht="15" customHeight="1" x14ac:dyDescent="0.25">
      <c r="A21" s="93"/>
      <c r="B21" s="130" t="s">
        <v>21</v>
      </c>
      <c r="C21" s="128">
        <v>12102901.534395201</v>
      </c>
      <c r="D21" s="129">
        <f t="shared" si="1"/>
        <v>1.4801831711134643</v>
      </c>
      <c r="E21" s="31"/>
      <c r="F21"/>
      <c r="G21"/>
      <c r="H21"/>
      <c r="I21"/>
      <c r="J21" s="31"/>
      <c r="K21" s="31"/>
      <c r="L21" s="31"/>
      <c r="M21" s="31"/>
      <c r="N21" s="31"/>
      <c r="O21" s="31"/>
      <c r="P21" s="31"/>
      <c r="Q21" s="31"/>
      <c r="R21" s="31"/>
      <c r="S21" s="31"/>
      <c r="T21" s="31"/>
    </row>
    <row r="22" spans="1:20" s="32" customFormat="1" ht="15" customHeight="1" x14ac:dyDescent="0.25">
      <c r="A22" s="67"/>
      <c r="B22" s="130" t="s">
        <v>62</v>
      </c>
      <c r="C22" s="128">
        <v>11755209.3546739</v>
      </c>
      <c r="D22" s="129">
        <f t="shared" si="1"/>
        <v>1.4376604659845618</v>
      </c>
      <c r="E22" s="31"/>
      <c r="F22"/>
      <c r="G22"/>
      <c r="H22"/>
      <c r="I22"/>
      <c r="J22" s="31"/>
      <c r="K22" s="31"/>
      <c r="L22" s="31"/>
      <c r="M22" s="31"/>
      <c r="N22" s="31"/>
      <c r="O22" s="31"/>
      <c r="P22" s="31"/>
      <c r="Q22" s="31"/>
      <c r="R22" s="31"/>
      <c r="S22" s="31"/>
      <c r="T22" s="31"/>
    </row>
    <row r="23" spans="1:20" s="32" customFormat="1" ht="15" customHeight="1" x14ac:dyDescent="0.25">
      <c r="A23" s="99"/>
      <c r="B23" s="130" t="s">
        <v>64</v>
      </c>
      <c r="C23" s="128">
        <v>10724572.1955665</v>
      </c>
      <c r="D23" s="129">
        <f t="shared" si="1"/>
        <v>1.3116136850453333</v>
      </c>
      <c r="E23" s="31"/>
      <c r="F23"/>
      <c r="G23"/>
      <c r="H23"/>
      <c r="I23"/>
      <c r="J23" s="31"/>
      <c r="K23" s="31"/>
      <c r="L23" s="31"/>
      <c r="M23" s="31"/>
      <c r="N23" s="31"/>
      <c r="O23" s="31"/>
      <c r="P23" s="31"/>
      <c r="Q23" s="31"/>
      <c r="R23" s="31"/>
      <c r="S23" s="31"/>
      <c r="T23" s="31"/>
    </row>
    <row r="24" spans="1:20" s="32" customFormat="1" ht="15" customHeight="1" x14ac:dyDescent="0.25">
      <c r="A24" s="99"/>
      <c r="B24" s="130" t="s">
        <v>97</v>
      </c>
      <c r="C24" s="128">
        <v>10619200</v>
      </c>
      <c r="D24" s="129">
        <f t="shared" si="1"/>
        <v>1.2987266802111983</v>
      </c>
      <c r="E24" s="31"/>
      <c r="F24"/>
      <c r="G24"/>
      <c r="H24"/>
      <c r="I24"/>
      <c r="J24" s="31"/>
      <c r="K24" s="31"/>
      <c r="L24" s="31"/>
      <c r="M24" s="31"/>
      <c r="N24" s="31"/>
      <c r="O24" s="31"/>
      <c r="P24" s="31"/>
      <c r="Q24" s="31"/>
      <c r="R24" s="31"/>
      <c r="S24" s="31"/>
      <c r="T24" s="31"/>
    </row>
    <row r="25" spans="1:20" s="32" customFormat="1" ht="15" customHeight="1" x14ac:dyDescent="0.25">
      <c r="A25" s="67"/>
      <c r="B25" s="130" t="s">
        <v>52</v>
      </c>
      <c r="C25" s="128">
        <v>10111593.424101999</v>
      </c>
      <c r="D25" s="129">
        <f t="shared" si="1"/>
        <v>1.236646466714006</v>
      </c>
      <c r="E25" s="31"/>
      <c r="F25"/>
      <c r="G25"/>
      <c r="H25"/>
      <c r="I25"/>
      <c r="J25" s="31"/>
      <c r="K25" s="31"/>
      <c r="L25" s="31"/>
      <c r="M25" s="31"/>
      <c r="N25" s="31"/>
      <c r="O25" s="31"/>
      <c r="P25" s="31"/>
      <c r="Q25" s="31"/>
      <c r="R25" s="31"/>
      <c r="S25" s="31"/>
      <c r="T25" s="31"/>
    </row>
    <row r="26" spans="1:20" s="32" customFormat="1" ht="15" customHeight="1" x14ac:dyDescent="0.25">
      <c r="A26" s="93"/>
      <c r="B26" s="130" t="s">
        <v>31</v>
      </c>
      <c r="C26" s="128">
        <v>9692615.8226867206</v>
      </c>
      <c r="D26" s="129">
        <f t="shared" si="1"/>
        <v>1.1854055644455759</v>
      </c>
      <c r="E26" s="31"/>
      <c r="F26"/>
      <c r="G26"/>
      <c r="H26"/>
      <c r="I26"/>
      <c r="J26" s="31"/>
      <c r="K26" s="31"/>
      <c r="L26" s="31"/>
      <c r="M26" s="31"/>
      <c r="N26" s="31"/>
      <c r="O26" s="31"/>
      <c r="P26" s="31"/>
      <c r="Q26" s="31"/>
      <c r="R26" s="31"/>
      <c r="S26" s="31"/>
      <c r="T26" s="31"/>
    </row>
    <row r="27" spans="1:20" s="32" customFormat="1" ht="15" customHeight="1" x14ac:dyDescent="0.25">
      <c r="A27" s="67"/>
      <c r="B27" s="121" t="s">
        <v>75</v>
      </c>
      <c r="C27" s="128">
        <v>9618245.7214251403</v>
      </c>
      <c r="D27" s="129">
        <f t="shared" si="1"/>
        <v>1.1763101114247811</v>
      </c>
      <c r="E27" s="31"/>
      <c r="F27"/>
      <c r="G27"/>
      <c r="H27"/>
      <c r="I27"/>
      <c r="J27" s="31"/>
      <c r="K27" s="31"/>
      <c r="L27" s="31"/>
      <c r="M27" s="31"/>
      <c r="N27" s="31"/>
      <c r="O27" s="31"/>
      <c r="P27" s="31"/>
      <c r="Q27" s="31"/>
      <c r="R27" s="31"/>
      <c r="S27" s="31"/>
      <c r="T27" s="31"/>
    </row>
    <row r="28" spans="1:20" s="32" customFormat="1" ht="15" customHeight="1" x14ac:dyDescent="0.25">
      <c r="A28" s="99"/>
      <c r="B28" s="130" t="s">
        <v>111</v>
      </c>
      <c r="C28" s="128">
        <v>8968206.46849191</v>
      </c>
      <c r="D28" s="129">
        <f t="shared" si="1"/>
        <v>1.0968104013742179</v>
      </c>
      <c r="E28" s="31"/>
      <c r="F28"/>
      <c r="G28"/>
      <c r="H28"/>
      <c r="I28"/>
      <c r="J28" s="31"/>
      <c r="K28" s="31"/>
      <c r="L28" s="31"/>
      <c r="M28" s="31"/>
      <c r="N28" s="31"/>
      <c r="O28" s="31"/>
      <c r="P28" s="31"/>
      <c r="Q28" s="31"/>
      <c r="R28" s="31"/>
      <c r="S28" s="31"/>
      <c r="T28" s="31"/>
    </row>
    <row r="29" spans="1:20" s="32" customFormat="1" ht="15" customHeight="1" x14ac:dyDescent="0.25">
      <c r="A29" s="144"/>
      <c r="B29" s="130" t="s">
        <v>101</v>
      </c>
      <c r="C29" s="128">
        <v>8193238.0168843903</v>
      </c>
      <c r="D29" s="129">
        <f t="shared" si="1"/>
        <v>1.0020318677347113</v>
      </c>
      <c r="E29" s="31"/>
      <c r="F29"/>
      <c r="G29"/>
      <c r="H29"/>
      <c r="I29"/>
      <c r="J29" s="31"/>
      <c r="K29" s="31"/>
      <c r="L29" s="31"/>
      <c r="M29" s="31"/>
      <c r="N29" s="31"/>
      <c r="O29" s="31"/>
      <c r="P29" s="31"/>
      <c r="Q29" s="31"/>
      <c r="R29" s="31"/>
      <c r="S29" s="31"/>
      <c r="T29" s="31"/>
    </row>
    <row r="30" spans="1:20" s="32" customFormat="1" ht="15" customHeight="1" x14ac:dyDescent="0.25">
      <c r="A30" s="67"/>
      <c r="B30" s="130" t="s">
        <v>78</v>
      </c>
      <c r="C30" s="128">
        <v>7735000</v>
      </c>
      <c r="D30" s="129">
        <f>C30/C$4*100</f>
        <v>0.94598942212535975</v>
      </c>
      <c r="E30" s="31"/>
      <c r="F30"/>
      <c r="G30"/>
      <c r="H30"/>
      <c r="I30"/>
      <c r="J30" s="31"/>
      <c r="K30" s="31"/>
      <c r="L30" s="31"/>
      <c r="M30" s="31"/>
      <c r="N30" s="31"/>
      <c r="O30" s="31"/>
      <c r="P30" s="31"/>
      <c r="Q30" s="31"/>
      <c r="R30" s="31"/>
      <c r="S30" s="31"/>
      <c r="T30" s="31"/>
    </row>
    <row r="31" spans="1:20" s="32" customFormat="1" ht="15" customHeight="1" x14ac:dyDescent="0.25">
      <c r="A31" s="67"/>
      <c r="B31" s="130" t="s">
        <v>118</v>
      </c>
      <c r="C31" s="128">
        <v>7653000</v>
      </c>
      <c r="D31" s="129">
        <f>C31/C$4*100</f>
        <v>0.93596083355208504</v>
      </c>
      <c r="E31" s="31"/>
      <c r="F31"/>
      <c r="G31"/>
      <c r="H31"/>
      <c r="I31"/>
      <c r="J31" s="31"/>
      <c r="K31" s="31"/>
      <c r="L31" s="31"/>
      <c r="M31" s="31"/>
      <c r="N31" s="31"/>
      <c r="O31" s="31"/>
      <c r="P31" s="31"/>
      <c r="Q31" s="31"/>
      <c r="R31" s="31"/>
      <c r="S31" s="31"/>
      <c r="T31" s="31"/>
    </row>
    <row r="32" spans="1:20" s="32" customFormat="1" ht="15" customHeight="1" x14ac:dyDescent="0.25">
      <c r="A32" s="68"/>
      <c r="B32" s="130" t="s">
        <v>30</v>
      </c>
      <c r="C32" s="128">
        <v>7127000</v>
      </c>
      <c r="D32" s="129">
        <f t="shared" ref="D32:D48" si="2">C32/C$4*100</f>
        <v>0.87163110685034761</v>
      </c>
      <c r="E32" s="31"/>
      <c r="F32"/>
      <c r="G32"/>
      <c r="H32"/>
      <c r="I32"/>
      <c r="J32" s="31"/>
      <c r="K32" s="31"/>
      <c r="L32" s="31"/>
      <c r="M32" s="31"/>
      <c r="N32" s="31"/>
      <c r="O32" s="31"/>
      <c r="P32" s="31"/>
      <c r="Q32" s="31"/>
      <c r="R32" s="31"/>
      <c r="S32" s="31"/>
      <c r="T32" s="31"/>
    </row>
    <row r="33" spans="1:20" s="32" customFormat="1" ht="15" customHeight="1" x14ac:dyDescent="0.25">
      <c r="A33" s="67"/>
      <c r="B33" s="130" t="s">
        <v>60</v>
      </c>
      <c r="C33" s="128">
        <v>6696174.3197580697</v>
      </c>
      <c r="D33" s="129">
        <f t="shared" si="2"/>
        <v>0.81894118619245115</v>
      </c>
      <c r="E33" s="31"/>
      <c r="F33"/>
      <c r="G33"/>
      <c r="H33"/>
      <c r="I33"/>
      <c r="J33" s="31"/>
      <c r="K33" s="31"/>
      <c r="L33" s="31"/>
      <c r="M33" s="31"/>
      <c r="N33" s="31"/>
      <c r="O33" s="31"/>
      <c r="P33" s="31"/>
      <c r="Q33" s="31"/>
      <c r="R33" s="31"/>
      <c r="S33" s="31"/>
      <c r="T33" s="31"/>
    </row>
    <row r="34" spans="1:20" s="32" customFormat="1" ht="15" customHeight="1" x14ac:dyDescent="0.25">
      <c r="A34" s="67"/>
      <c r="B34" s="130" t="s">
        <v>20</v>
      </c>
      <c r="C34" s="128">
        <v>6072754.8536655698</v>
      </c>
      <c r="D34" s="129">
        <f t="shared" si="2"/>
        <v>0.74269707236303373</v>
      </c>
      <c r="E34" s="31"/>
      <c r="F34"/>
      <c r="G34"/>
      <c r="H34"/>
      <c r="I34"/>
      <c r="J34" s="31"/>
      <c r="K34" s="31"/>
      <c r="L34" s="31"/>
      <c r="M34" s="31"/>
      <c r="N34" s="31"/>
      <c r="O34" s="31"/>
      <c r="P34" s="31"/>
      <c r="Q34" s="31"/>
      <c r="R34" s="31"/>
      <c r="S34" s="31"/>
      <c r="T34" s="31"/>
    </row>
    <row r="35" spans="1:20" s="32" customFormat="1" ht="15" customHeight="1" x14ac:dyDescent="0.25">
      <c r="A35" s="68"/>
      <c r="B35" s="130" t="s">
        <v>74</v>
      </c>
      <c r="C35" s="128">
        <v>6022594.5326252496</v>
      </c>
      <c r="D35" s="129">
        <f t="shared" si="2"/>
        <v>0.73656247208965875</v>
      </c>
      <c r="E35" s="31"/>
      <c r="F35"/>
      <c r="G35"/>
      <c r="H35"/>
      <c r="I35"/>
      <c r="J35" s="31"/>
      <c r="K35" s="31"/>
      <c r="L35" s="31"/>
      <c r="M35" s="31"/>
      <c r="N35" s="31"/>
      <c r="O35" s="31"/>
      <c r="P35" s="31"/>
      <c r="Q35" s="31"/>
      <c r="R35" s="31"/>
      <c r="S35" s="31"/>
      <c r="T35" s="31"/>
    </row>
    <row r="36" spans="1:20" s="32" customFormat="1" ht="15" customHeight="1" x14ac:dyDescent="0.25">
      <c r="A36" s="67"/>
      <c r="B36" s="130" t="s">
        <v>130</v>
      </c>
      <c r="C36" s="128">
        <v>5772220.8687433898</v>
      </c>
      <c r="D36" s="129">
        <f t="shared" si="2"/>
        <v>0.7059418078865547</v>
      </c>
      <c r="E36" s="31"/>
      <c r="F36"/>
      <c r="G36"/>
      <c r="H36"/>
      <c r="I36"/>
      <c r="J36" s="31"/>
      <c r="K36" s="31"/>
      <c r="L36" s="31"/>
      <c r="M36" s="31"/>
      <c r="N36" s="31"/>
      <c r="O36" s="31"/>
      <c r="P36" s="31"/>
      <c r="Q36" s="31"/>
      <c r="R36" s="31"/>
      <c r="S36" s="31"/>
      <c r="T36" s="31"/>
    </row>
    <row r="37" spans="1:20" s="32" customFormat="1" ht="15" customHeight="1" x14ac:dyDescent="0.25">
      <c r="A37" s="67"/>
      <c r="B37" s="130" t="s">
        <v>131</v>
      </c>
      <c r="C37" s="128">
        <v>5452432.4766575703</v>
      </c>
      <c r="D37" s="129">
        <f t="shared" si="2"/>
        <v>0.66683173209707036</v>
      </c>
      <c r="E37" s="31"/>
      <c r="F37" s="93"/>
      <c r="G37" s="66"/>
      <c r="H37"/>
      <c r="I37"/>
      <c r="J37" s="31"/>
      <c r="K37" s="31"/>
      <c r="L37" s="31"/>
      <c r="M37" s="31"/>
      <c r="N37" s="31"/>
      <c r="O37" s="31"/>
      <c r="P37" s="31"/>
      <c r="Q37" s="31"/>
      <c r="R37" s="31"/>
      <c r="S37" s="31"/>
      <c r="T37" s="31"/>
    </row>
    <row r="38" spans="1:20" s="32" customFormat="1" ht="15" customHeight="1" x14ac:dyDescent="0.25">
      <c r="A38" s="67"/>
      <c r="B38" s="131" t="s">
        <v>18</v>
      </c>
      <c r="C38" s="132">
        <v>5072672.5066097202</v>
      </c>
      <c r="D38" s="129">
        <f t="shared" si="2"/>
        <v>0.62038714067988743</v>
      </c>
      <c r="E38" s="31"/>
      <c r="F38"/>
      <c r="G38"/>
      <c r="H38"/>
      <c r="I38"/>
      <c r="J38" s="31"/>
      <c r="K38" s="31"/>
      <c r="L38" s="31"/>
      <c r="M38" s="31"/>
      <c r="N38" s="31"/>
      <c r="O38" s="31"/>
      <c r="P38" s="31"/>
      <c r="Q38" s="31"/>
      <c r="R38" s="31"/>
      <c r="S38" s="31"/>
      <c r="T38" s="31"/>
    </row>
    <row r="39" spans="1:20" s="32" customFormat="1" ht="15" customHeight="1" x14ac:dyDescent="0.25">
      <c r="A39" s="31"/>
      <c r="B39" s="130" t="s">
        <v>58</v>
      </c>
      <c r="C39" s="128">
        <v>4687179.7658275301</v>
      </c>
      <c r="D39" s="129">
        <f t="shared" si="2"/>
        <v>0.57324143220075807</v>
      </c>
      <c r="E39" s="31"/>
      <c r="F39"/>
      <c r="G39"/>
      <c r="H39"/>
      <c r="I39"/>
      <c r="J39" s="31"/>
      <c r="K39" s="31"/>
      <c r="L39" s="31"/>
      <c r="M39" s="31"/>
      <c r="N39" s="31"/>
      <c r="O39" s="31"/>
      <c r="P39" s="31"/>
      <c r="Q39" s="31"/>
      <c r="R39" s="31"/>
      <c r="S39" s="31"/>
      <c r="T39" s="31"/>
    </row>
    <row r="40" spans="1:20" s="32" customFormat="1" ht="15" customHeight="1" x14ac:dyDescent="0.25">
      <c r="A40" s="68"/>
      <c r="B40" s="121" t="s">
        <v>26</v>
      </c>
      <c r="C40" s="128">
        <v>4679862.12415013</v>
      </c>
      <c r="D40" s="129">
        <f t="shared" si="2"/>
        <v>0.57234648564332768</v>
      </c>
      <c r="E40" s="31"/>
      <c r="F40"/>
      <c r="G40"/>
      <c r="H40"/>
      <c r="I40"/>
      <c r="J40" s="31"/>
      <c r="K40" s="31"/>
      <c r="L40" s="31"/>
      <c r="M40" s="31"/>
      <c r="N40" s="31"/>
      <c r="O40" s="31"/>
      <c r="P40" s="31"/>
      <c r="Q40" s="31"/>
      <c r="R40" s="31"/>
      <c r="S40" s="31"/>
      <c r="T40" s="31"/>
    </row>
    <row r="41" spans="1:20" s="32" customFormat="1" ht="15" customHeight="1" x14ac:dyDescent="0.25">
      <c r="A41" s="99"/>
      <c r="B41" s="131" t="s">
        <v>132</v>
      </c>
      <c r="C41" s="132">
        <v>4662300</v>
      </c>
      <c r="D41" s="129">
        <f t="shared" si="2"/>
        <v>0.57019864030705425</v>
      </c>
      <c r="E41" s="31"/>
      <c r="F41"/>
      <c r="G41"/>
      <c r="H41"/>
      <c r="I41"/>
      <c r="J41" s="31"/>
      <c r="K41" s="31"/>
      <c r="L41" s="31"/>
      <c r="M41" s="31"/>
      <c r="N41" s="31"/>
      <c r="O41" s="31"/>
      <c r="P41" s="31"/>
      <c r="Q41" s="31"/>
      <c r="R41" s="31"/>
      <c r="S41" s="31"/>
      <c r="T41" s="31"/>
    </row>
    <row r="42" spans="1:20" s="32" customFormat="1" ht="15" customHeight="1" x14ac:dyDescent="0.25">
      <c r="A42" s="67"/>
      <c r="B42" s="131" t="s">
        <v>133</v>
      </c>
      <c r="C42" s="132">
        <v>4633754.2222970305</v>
      </c>
      <c r="D42" s="129">
        <f t="shared" si="2"/>
        <v>0.56670749567184397</v>
      </c>
      <c r="E42" s="31"/>
      <c r="F42"/>
      <c r="G42"/>
      <c r="H42"/>
      <c r="I42"/>
      <c r="J42" s="31"/>
      <c r="K42" s="31"/>
      <c r="L42" s="31"/>
      <c r="M42" s="31"/>
      <c r="N42" s="31"/>
      <c r="O42" s="31"/>
      <c r="P42" s="31"/>
      <c r="Q42" s="31"/>
      <c r="R42" s="31"/>
      <c r="S42" s="31"/>
      <c r="T42" s="31"/>
    </row>
    <row r="43" spans="1:20" s="32" customFormat="1" ht="15" customHeight="1" x14ac:dyDescent="0.25">
      <c r="A43" s="31"/>
      <c r="B43" s="131" t="s">
        <v>35</v>
      </c>
      <c r="C43" s="132">
        <v>4487257.3177527105</v>
      </c>
      <c r="D43" s="129">
        <f t="shared" si="2"/>
        <v>0.54879094466046252</v>
      </c>
      <c r="E43" s="31"/>
      <c r="F43"/>
      <c r="G43"/>
      <c r="H43"/>
      <c r="I43"/>
      <c r="J43" s="31"/>
      <c r="K43" s="31"/>
      <c r="L43" s="31"/>
      <c r="M43" s="31"/>
      <c r="N43" s="31"/>
      <c r="O43" s="31"/>
      <c r="P43" s="31"/>
      <c r="Q43" s="31"/>
      <c r="R43" s="31"/>
      <c r="S43" s="31"/>
      <c r="T43" s="31"/>
    </row>
    <row r="44" spans="1:20" x14ac:dyDescent="0.25">
      <c r="A44" s="68"/>
      <c r="B44" s="131" t="s">
        <v>120</v>
      </c>
      <c r="C44" s="132">
        <v>4484928</v>
      </c>
      <c r="D44" s="129">
        <f t="shared" si="2"/>
        <v>0.54850606942389724</v>
      </c>
      <c r="E44" s="34"/>
      <c r="J44" s="25"/>
      <c r="K44" s="25"/>
      <c r="L44" s="25"/>
      <c r="M44" s="25"/>
      <c r="N44" s="25"/>
      <c r="O44" s="25"/>
      <c r="P44" s="25"/>
      <c r="Q44" s="25"/>
      <c r="R44" s="25"/>
      <c r="S44" s="25"/>
      <c r="T44" s="25"/>
    </row>
    <row r="45" spans="1:20" x14ac:dyDescent="0.25">
      <c r="A45" s="67"/>
      <c r="B45" s="131" t="s">
        <v>12</v>
      </c>
      <c r="C45" s="132">
        <v>4466393.5400968902</v>
      </c>
      <c r="D45" s="129">
        <f t="shared" si="2"/>
        <v>0.54623930756052963</v>
      </c>
      <c r="E45" s="34"/>
      <c r="J45" s="25"/>
      <c r="K45" s="25"/>
      <c r="L45" s="25"/>
      <c r="M45" s="25"/>
      <c r="N45" s="25"/>
      <c r="O45" s="25"/>
      <c r="P45" s="25"/>
      <c r="Q45" s="25"/>
      <c r="R45" s="25"/>
      <c r="S45" s="25"/>
      <c r="T45" s="25"/>
    </row>
    <row r="46" spans="1:20" x14ac:dyDescent="0.25">
      <c r="A46" s="68"/>
      <c r="B46" s="131" t="s">
        <v>134</v>
      </c>
      <c r="C46" s="132">
        <v>4446181.8619997799</v>
      </c>
      <c r="D46" s="129">
        <f t="shared" si="2"/>
        <v>0.54376742214575668</v>
      </c>
      <c r="E46" s="34"/>
      <c r="J46" s="25"/>
      <c r="K46" s="25"/>
      <c r="L46" s="25"/>
      <c r="M46" s="25"/>
      <c r="N46" s="25"/>
      <c r="O46" s="25"/>
      <c r="P46" s="25"/>
      <c r="Q46" s="25"/>
      <c r="R46" s="25"/>
      <c r="S46" s="25"/>
      <c r="T46" s="25"/>
    </row>
    <row r="47" spans="1:20" x14ac:dyDescent="0.25">
      <c r="A47" s="25"/>
      <c r="B47" s="131" t="s">
        <v>49</v>
      </c>
      <c r="C47" s="132">
        <v>4433700.9534</v>
      </c>
      <c r="D47" s="129">
        <f t="shared" si="2"/>
        <v>0.54224100876322201</v>
      </c>
      <c r="E47" s="34"/>
      <c r="J47" s="25"/>
      <c r="K47" s="25"/>
      <c r="L47" s="25"/>
      <c r="M47" s="25"/>
      <c r="N47" s="25"/>
      <c r="O47" s="25"/>
      <c r="P47" s="25"/>
      <c r="Q47" s="25"/>
      <c r="R47" s="25"/>
      <c r="S47" s="25"/>
      <c r="T47" s="25"/>
    </row>
    <row r="48" spans="1:20" x14ac:dyDescent="0.25">
      <c r="A48" s="25"/>
      <c r="B48" s="145" t="s">
        <v>135</v>
      </c>
      <c r="C48" s="146">
        <v>4247298.33984375</v>
      </c>
      <c r="D48" s="129">
        <f t="shared" si="2"/>
        <v>0.5194439951005545</v>
      </c>
      <c r="E48" s="34"/>
      <c r="J48" s="25"/>
      <c r="K48" s="25"/>
      <c r="L48" s="25"/>
      <c r="M48" s="25"/>
      <c r="N48" s="25"/>
      <c r="O48" s="25"/>
      <c r="P48" s="25"/>
      <c r="Q48" s="25"/>
      <c r="R48" s="25"/>
      <c r="S48" s="25"/>
      <c r="T48" s="25"/>
    </row>
    <row r="49" spans="1:20" s="32" customFormat="1" ht="15" customHeight="1" x14ac:dyDescent="0.25">
      <c r="A49" s="67"/>
      <c r="B49" s="130" t="s">
        <v>136</v>
      </c>
      <c r="C49" s="128">
        <v>4201299.8053600006</v>
      </c>
      <c r="D49" s="129">
        <f t="shared" ref="D49:D63" si="3">C49/C$4*100</f>
        <v>0.51381838074310193</v>
      </c>
      <c r="E49" s="31"/>
      <c r="F49"/>
      <c r="G49"/>
      <c r="H49"/>
      <c r="I49"/>
      <c r="J49" s="31"/>
      <c r="K49" s="31"/>
      <c r="L49" s="31"/>
      <c r="M49" s="31"/>
      <c r="N49" s="31"/>
      <c r="O49" s="31"/>
      <c r="P49" s="31"/>
      <c r="Q49" s="31"/>
      <c r="R49" s="31"/>
      <c r="S49" s="31"/>
      <c r="T49" s="31"/>
    </row>
    <row r="50" spans="1:20" s="32" customFormat="1" ht="15" customHeight="1" x14ac:dyDescent="0.25">
      <c r="A50" s="67"/>
      <c r="B50" s="121" t="s">
        <v>137</v>
      </c>
      <c r="C50" s="128">
        <v>4166666.6666666698</v>
      </c>
      <c r="D50" s="129">
        <f t="shared" si="3"/>
        <v>0.50958275270704612</v>
      </c>
      <c r="E50" s="31"/>
      <c r="F50"/>
      <c r="G50"/>
      <c r="H50"/>
      <c r="I50"/>
      <c r="J50" s="31"/>
      <c r="K50" s="31"/>
      <c r="L50" s="31"/>
      <c r="M50" s="31"/>
      <c r="N50" s="31"/>
      <c r="O50" s="31"/>
      <c r="P50" s="31"/>
      <c r="Q50" s="31"/>
      <c r="R50" s="31"/>
      <c r="S50" s="31"/>
      <c r="T50" s="31"/>
    </row>
    <row r="51" spans="1:20" s="32" customFormat="1" ht="15" customHeight="1" x14ac:dyDescent="0.25">
      <c r="A51" s="95"/>
      <c r="B51" s="130" t="s">
        <v>34</v>
      </c>
      <c r="C51" s="128">
        <v>4158945.5138912098</v>
      </c>
      <c r="D51" s="129">
        <f t="shared" si="3"/>
        <v>0.50863845679855235</v>
      </c>
      <c r="E51" s="31"/>
      <c r="F51"/>
      <c r="G51"/>
      <c r="H51"/>
      <c r="I51"/>
      <c r="J51" s="31"/>
      <c r="K51" s="31"/>
      <c r="L51" s="31"/>
      <c r="M51" s="31"/>
      <c r="N51" s="31"/>
      <c r="O51" s="31"/>
      <c r="P51" s="31"/>
      <c r="Q51" s="31"/>
      <c r="R51" s="31"/>
      <c r="S51" s="31"/>
      <c r="T51" s="31"/>
    </row>
    <row r="52" spans="1:20" s="32" customFormat="1" ht="15" customHeight="1" x14ac:dyDescent="0.25">
      <c r="A52" s="93"/>
      <c r="B52" s="130" t="s">
        <v>28</v>
      </c>
      <c r="C52" s="128">
        <v>4060991.92054052</v>
      </c>
      <c r="D52" s="129">
        <f t="shared" si="3"/>
        <v>0.49665874598162646</v>
      </c>
      <c r="E52" s="31"/>
      <c r="F52"/>
      <c r="G52"/>
      <c r="H52"/>
      <c r="I52"/>
      <c r="J52" s="31"/>
      <c r="K52" s="31"/>
      <c r="L52" s="31"/>
      <c r="M52" s="31"/>
      <c r="N52" s="31"/>
      <c r="O52" s="31"/>
      <c r="P52" s="31"/>
      <c r="Q52" s="31"/>
      <c r="R52" s="31"/>
      <c r="S52" s="31"/>
      <c r="T52" s="31"/>
    </row>
    <row r="53" spans="1:20" s="32" customFormat="1" ht="15" customHeight="1" x14ac:dyDescent="0.25">
      <c r="A53" s="67"/>
      <c r="B53" s="130" t="s">
        <v>138</v>
      </c>
      <c r="C53" s="128">
        <v>3770584</v>
      </c>
      <c r="D53" s="129">
        <f t="shared" si="3"/>
        <v>0.46114189776795439</v>
      </c>
      <c r="E53" s="31"/>
      <c r="F53"/>
      <c r="G53"/>
      <c r="H53"/>
      <c r="I53"/>
      <c r="J53" s="31"/>
      <c r="K53" s="31"/>
      <c r="L53" s="31"/>
      <c r="M53" s="31"/>
      <c r="N53" s="31"/>
      <c r="O53" s="31"/>
      <c r="P53" s="31"/>
      <c r="Q53" s="31"/>
      <c r="R53" s="31"/>
      <c r="S53" s="31"/>
      <c r="T53" s="31"/>
    </row>
    <row r="54" spans="1:20" s="32" customFormat="1" ht="15" customHeight="1" x14ac:dyDescent="0.25">
      <c r="A54" s="95"/>
      <c r="B54" s="130" t="s">
        <v>139</v>
      </c>
      <c r="C54" s="128">
        <v>3600799.9502772004</v>
      </c>
      <c r="D54" s="129">
        <f t="shared" si="3"/>
        <v>0.4403773321463158</v>
      </c>
      <c r="E54" s="31"/>
      <c r="F54"/>
      <c r="G54"/>
      <c r="H54"/>
      <c r="I54"/>
      <c r="J54" s="31"/>
      <c r="K54" s="31"/>
      <c r="L54" s="31"/>
      <c r="M54" s="31"/>
      <c r="N54" s="31"/>
      <c r="O54" s="31"/>
      <c r="P54" s="31"/>
      <c r="Q54" s="31"/>
      <c r="R54" s="31"/>
      <c r="S54" s="31"/>
      <c r="T54" s="31"/>
    </row>
    <row r="55" spans="1:20" s="32" customFormat="1" ht="15" customHeight="1" x14ac:dyDescent="0.25">
      <c r="A55" s="93"/>
      <c r="B55" s="130" t="s">
        <v>29</v>
      </c>
      <c r="C55" s="128">
        <v>3305581.62276982</v>
      </c>
      <c r="D55" s="129">
        <f t="shared" si="3"/>
        <v>0.40427217183092834</v>
      </c>
      <c r="E55" s="31"/>
      <c r="F55"/>
      <c r="G55"/>
      <c r="H55"/>
      <c r="I55"/>
      <c r="J55" s="31"/>
      <c r="K55" s="31"/>
      <c r="L55" s="31"/>
      <c r="M55" s="31"/>
      <c r="N55" s="31"/>
      <c r="O55" s="31"/>
      <c r="P55" s="31"/>
      <c r="Q55" s="31"/>
      <c r="R55" s="31"/>
      <c r="S55" s="31"/>
      <c r="T55" s="31"/>
    </row>
    <row r="56" spans="1:20" s="32" customFormat="1" ht="15" customHeight="1" x14ac:dyDescent="0.25">
      <c r="A56" s="67"/>
      <c r="B56" s="130" t="s">
        <v>140</v>
      </c>
      <c r="C56" s="128">
        <v>3298265.0991836502</v>
      </c>
      <c r="D56" s="129">
        <f t="shared" si="3"/>
        <v>0.40337736201589963</v>
      </c>
      <c r="E56" s="31"/>
      <c r="F56"/>
      <c r="G56"/>
      <c r="H56"/>
      <c r="I56"/>
      <c r="J56" s="31"/>
      <c r="K56" s="31"/>
      <c r="L56" s="31"/>
      <c r="M56" s="31"/>
      <c r="N56" s="31"/>
      <c r="O56" s="31"/>
      <c r="P56" s="31"/>
      <c r="Q56" s="31"/>
      <c r="R56" s="31"/>
      <c r="S56" s="31"/>
      <c r="T56" s="31"/>
    </row>
    <row r="57" spans="1:20" s="32" customFormat="1" ht="15" customHeight="1" x14ac:dyDescent="0.25">
      <c r="A57" s="99"/>
      <c r="B57" s="130" t="s">
        <v>38</v>
      </c>
      <c r="C57" s="128">
        <v>3266318.6069104201</v>
      </c>
      <c r="D57" s="129">
        <f t="shared" si="3"/>
        <v>0.39947031046263715</v>
      </c>
      <c r="E57" s="31"/>
      <c r="F57"/>
      <c r="G57"/>
      <c r="H57"/>
      <c r="I57"/>
      <c r="J57" s="31"/>
      <c r="K57" s="31"/>
      <c r="L57" s="31"/>
      <c r="M57" s="31"/>
      <c r="N57" s="31"/>
      <c r="O57" s="31"/>
      <c r="P57" s="31"/>
      <c r="Q57" s="31"/>
      <c r="R57" s="31"/>
      <c r="S57" s="31"/>
      <c r="T57" s="31"/>
    </row>
    <row r="58" spans="1:20" s="32" customFormat="1" ht="15" customHeight="1" x14ac:dyDescent="0.25">
      <c r="A58" s="99"/>
      <c r="B58" s="130" t="s">
        <v>141</v>
      </c>
      <c r="C58" s="128">
        <v>3082300.7355447602</v>
      </c>
      <c r="D58" s="129">
        <f t="shared" si="3"/>
        <v>0.37696495043756412</v>
      </c>
      <c r="E58" s="31"/>
      <c r="F58"/>
      <c r="G58"/>
      <c r="H58"/>
      <c r="I58"/>
      <c r="J58" s="31"/>
      <c r="K58" s="31"/>
      <c r="L58" s="31"/>
      <c r="M58" s="31"/>
      <c r="N58" s="31"/>
      <c r="O58" s="31"/>
      <c r="P58" s="31"/>
      <c r="Q58" s="31"/>
      <c r="R58" s="31"/>
      <c r="S58" s="31"/>
      <c r="T58" s="31"/>
    </row>
    <row r="59" spans="1:20" s="32" customFormat="1" ht="15" customHeight="1" x14ac:dyDescent="0.25">
      <c r="A59" s="67"/>
      <c r="B59" s="130" t="s">
        <v>142</v>
      </c>
      <c r="C59" s="128">
        <v>2935906.9824218797</v>
      </c>
      <c r="D59" s="129">
        <f t="shared" si="3"/>
        <v>0.35906101483065062</v>
      </c>
      <c r="E59" s="31"/>
      <c r="F59"/>
      <c r="G59"/>
      <c r="H59"/>
      <c r="I59"/>
      <c r="J59" s="31"/>
      <c r="K59" s="31"/>
      <c r="L59" s="31"/>
      <c r="M59" s="31"/>
      <c r="N59" s="31"/>
      <c r="O59" s="31"/>
      <c r="P59" s="31"/>
      <c r="Q59" s="31"/>
      <c r="R59" s="31"/>
      <c r="S59" s="31"/>
      <c r="T59" s="31"/>
    </row>
    <row r="60" spans="1:20" s="32" customFormat="1" ht="15" customHeight="1" x14ac:dyDescent="0.25">
      <c r="A60" s="93"/>
      <c r="B60" s="130" t="s">
        <v>143</v>
      </c>
      <c r="C60" s="128">
        <v>2850000</v>
      </c>
      <c r="D60" s="129">
        <f t="shared" si="3"/>
        <v>0.34855460285161927</v>
      </c>
      <c r="E60" s="31"/>
      <c r="F60"/>
      <c r="G60"/>
      <c r="H60"/>
      <c r="I60"/>
      <c r="J60" s="31"/>
      <c r="K60" s="31"/>
      <c r="L60" s="31"/>
      <c r="M60" s="31"/>
      <c r="N60" s="31"/>
      <c r="O60" s="31"/>
      <c r="P60" s="31"/>
      <c r="Q60" s="31"/>
      <c r="R60" s="31"/>
      <c r="S60" s="31"/>
      <c r="T60" s="31"/>
    </row>
    <row r="61" spans="1:20" s="32" customFormat="1" ht="15" customHeight="1" x14ac:dyDescent="0.25">
      <c r="A61" s="67"/>
      <c r="B61" s="121" t="s">
        <v>144</v>
      </c>
      <c r="C61" s="128">
        <v>2823600.7405249099</v>
      </c>
      <c r="D61" s="129">
        <f t="shared" si="3"/>
        <v>0.34532597709656071</v>
      </c>
      <c r="E61" s="31"/>
      <c r="F61"/>
      <c r="G61"/>
      <c r="H61"/>
      <c r="I61"/>
      <c r="J61" s="31"/>
      <c r="K61" s="31"/>
      <c r="L61" s="31"/>
      <c r="M61" s="31"/>
      <c r="N61" s="31"/>
      <c r="O61" s="31"/>
      <c r="P61" s="31"/>
      <c r="Q61" s="31"/>
      <c r="R61" s="31"/>
      <c r="S61" s="31"/>
      <c r="T61" s="31"/>
    </row>
    <row r="62" spans="1:20" s="32" customFormat="1" ht="15" customHeight="1" x14ac:dyDescent="0.25">
      <c r="A62" s="99"/>
      <c r="B62" s="130" t="s">
        <v>145</v>
      </c>
      <c r="C62" s="128">
        <v>2781885.24544323</v>
      </c>
      <c r="D62" s="129">
        <f t="shared" si="3"/>
        <v>0.3402241778611384</v>
      </c>
      <c r="E62" s="31"/>
      <c r="F62"/>
      <c r="G62"/>
      <c r="H62"/>
      <c r="I62"/>
      <c r="J62" s="31"/>
      <c r="K62" s="31"/>
      <c r="L62" s="31"/>
      <c r="M62" s="31"/>
      <c r="N62" s="31"/>
      <c r="O62" s="31"/>
      <c r="P62" s="31"/>
      <c r="Q62" s="31"/>
      <c r="R62" s="31"/>
      <c r="S62" s="31"/>
      <c r="T62" s="31"/>
    </row>
    <row r="63" spans="1:20" s="32" customFormat="1" ht="15" customHeight="1" x14ac:dyDescent="0.25">
      <c r="A63" s="144"/>
      <c r="B63" s="130" t="s">
        <v>113</v>
      </c>
      <c r="C63" s="128">
        <v>2650000</v>
      </c>
      <c r="D63" s="129">
        <f t="shared" si="3"/>
        <v>0.3240946307216811</v>
      </c>
      <c r="E63" s="31"/>
      <c r="F63"/>
      <c r="G63"/>
      <c r="H63"/>
      <c r="I63"/>
      <c r="J63" s="31"/>
      <c r="K63" s="31"/>
      <c r="L63" s="31"/>
      <c r="M63" s="31"/>
      <c r="N63" s="31"/>
      <c r="O63" s="31"/>
      <c r="P63" s="31"/>
      <c r="Q63" s="31"/>
      <c r="R63" s="31"/>
      <c r="S63" s="31"/>
      <c r="T63" s="31"/>
    </row>
    <row r="64" spans="1:20" s="32" customFormat="1" ht="15" customHeight="1" x14ac:dyDescent="0.25">
      <c r="A64" s="67"/>
      <c r="B64" s="130" t="s">
        <v>117</v>
      </c>
      <c r="C64" s="128">
        <v>2548742.01377154</v>
      </c>
      <c r="D64" s="129">
        <f>C64/C$4*100</f>
        <v>0.31171079311627209</v>
      </c>
      <c r="E64" s="31"/>
      <c r="F64"/>
      <c r="G64"/>
      <c r="H64"/>
      <c r="I64"/>
      <c r="J64" s="31"/>
      <c r="K64" s="31"/>
      <c r="L64" s="31"/>
      <c r="M64" s="31"/>
      <c r="N64" s="31"/>
      <c r="O64" s="31"/>
      <c r="P64" s="31"/>
      <c r="Q64" s="31"/>
      <c r="R64" s="31"/>
      <c r="S64" s="31"/>
      <c r="T64" s="31"/>
    </row>
    <row r="65" spans="1:20" s="32" customFormat="1" ht="15" customHeight="1" x14ac:dyDescent="0.25">
      <c r="A65" s="67"/>
      <c r="B65" s="130" t="s">
        <v>11</v>
      </c>
      <c r="C65" s="128">
        <v>2479840</v>
      </c>
      <c r="D65" s="129">
        <f>C65/C$4*100</f>
        <v>0.30328408643352966</v>
      </c>
      <c r="E65" s="31"/>
      <c r="F65"/>
      <c r="G65"/>
      <c r="H65"/>
      <c r="I65"/>
      <c r="J65" s="31"/>
      <c r="K65" s="31"/>
      <c r="L65" s="31"/>
      <c r="M65" s="31"/>
      <c r="N65" s="31"/>
      <c r="O65" s="31"/>
      <c r="P65" s="31"/>
      <c r="Q65" s="31"/>
      <c r="R65" s="31"/>
      <c r="S65" s="31"/>
      <c r="T65" s="31"/>
    </row>
    <row r="66" spans="1:20" s="32" customFormat="1" ht="15" customHeight="1" x14ac:dyDescent="0.25">
      <c r="A66" s="68"/>
      <c r="B66" s="130" t="s">
        <v>146</v>
      </c>
      <c r="C66" s="128">
        <v>2431468.2486285199</v>
      </c>
      <c r="D66" s="129">
        <f t="shared" ref="D66:D82" si="4">C66/C$4*100</f>
        <v>0.29736822798141616</v>
      </c>
      <c r="E66" s="31"/>
      <c r="F66"/>
      <c r="G66"/>
      <c r="H66"/>
      <c r="I66"/>
      <c r="J66" s="31"/>
      <c r="K66" s="31"/>
      <c r="L66" s="31"/>
      <c r="M66" s="31"/>
      <c r="N66" s="31"/>
      <c r="O66" s="31"/>
      <c r="P66" s="31"/>
      <c r="Q66" s="31"/>
      <c r="R66" s="31"/>
      <c r="S66" s="31"/>
      <c r="T66" s="31"/>
    </row>
    <row r="67" spans="1:20" s="32" customFormat="1" ht="15" customHeight="1" x14ac:dyDescent="0.25">
      <c r="A67" s="67"/>
      <c r="B67" s="130" t="s">
        <v>25</v>
      </c>
      <c r="C67" s="128">
        <v>2336420.8594757398</v>
      </c>
      <c r="D67" s="129">
        <f t="shared" si="4"/>
        <v>0.28574394553291416</v>
      </c>
      <c r="E67" s="31"/>
      <c r="F67"/>
      <c r="G67"/>
      <c r="H67"/>
      <c r="I67"/>
      <c r="J67" s="31"/>
      <c r="K67" s="31"/>
      <c r="L67" s="31"/>
      <c r="M67" s="31"/>
      <c r="N67" s="31"/>
      <c r="O67" s="31"/>
      <c r="P67" s="31"/>
      <c r="Q67" s="31"/>
      <c r="R67" s="31"/>
      <c r="S67" s="31"/>
      <c r="T67" s="31"/>
    </row>
    <row r="68" spans="1:20" s="32" customFormat="1" ht="15" customHeight="1" x14ac:dyDescent="0.25">
      <c r="A68" s="67"/>
      <c r="B68" s="130" t="s">
        <v>126</v>
      </c>
      <c r="C68" s="128">
        <v>2239157.2629348403</v>
      </c>
      <c r="D68" s="129">
        <f t="shared" si="4"/>
        <v>0.2738486212296744</v>
      </c>
      <c r="E68" s="31"/>
      <c r="F68"/>
      <c r="G68"/>
      <c r="H68"/>
      <c r="I68"/>
      <c r="J68" s="31"/>
      <c r="K68" s="31"/>
      <c r="L68" s="31"/>
      <c r="M68" s="31"/>
      <c r="N68" s="31"/>
      <c r="O68" s="31"/>
      <c r="P68" s="31"/>
      <c r="Q68" s="31"/>
      <c r="R68" s="31"/>
      <c r="S68" s="31"/>
      <c r="T68" s="31"/>
    </row>
    <row r="69" spans="1:20" s="32" customFormat="1" ht="15" customHeight="1" x14ac:dyDescent="0.25">
      <c r="A69" s="68"/>
      <c r="B69" s="130" t="s">
        <v>147</v>
      </c>
      <c r="C69" s="128">
        <v>2036169.2832903799</v>
      </c>
      <c r="D69" s="129">
        <f t="shared" si="4"/>
        <v>0.24902321960559459</v>
      </c>
      <c r="E69" s="31"/>
      <c r="F69"/>
      <c r="G69"/>
      <c r="H69"/>
      <c r="I69"/>
      <c r="J69" s="31"/>
      <c r="K69" s="31"/>
      <c r="L69" s="31"/>
      <c r="M69" s="31"/>
      <c r="N69" s="31"/>
      <c r="O69" s="31"/>
      <c r="P69" s="31"/>
      <c r="Q69" s="31"/>
      <c r="R69" s="31"/>
      <c r="S69" s="31"/>
      <c r="T69" s="31"/>
    </row>
    <row r="70" spans="1:20" s="32" customFormat="1" ht="15" customHeight="1" x14ac:dyDescent="0.25">
      <c r="A70" s="67"/>
      <c r="B70" s="130" t="s">
        <v>148</v>
      </c>
      <c r="C70" s="128">
        <v>2012360</v>
      </c>
      <c r="D70" s="129">
        <f t="shared" si="4"/>
        <v>0.24611134757701211</v>
      </c>
      <c r="E70" s="31"/>
      <c r="F70"/>
      <c r="G70"/>
      <c r="H70"/>
      <c r="I70"/>
      <c r="J70" s="31"/>
      <c r="K70" s="31"/>
      <c r="L70" s="31"/>
      <c r="M70" s="31"/>
      <c r="N70" s="31"/>
      <c r="O70" s="31"/>
      <c r="P70" s="31"/>
      <c r="Q70" s="31"/>
      <c r="R70" s="31"/>
      <c r="S70" s="31"/>
      <c r="T70" s="31"/>
    </row>
    <row r="71" spans="1:20" s="32" customFormat="1" ht="15" customHeight="1" x14ac:dyDescent="0.25">
      <c r="A71" s="67"/>
      <c r="B71" s="130" t="s">
        <v>149</v>
      </c>
      <c r="C71" s="128">
        <v>1912814</v>
      </c>
      <c r="D71" s="129">
        <f t="shared" si="4"/>
        <v>0.23393688564877801</v>
      </c>
      <c r="E71" s="31"/>
      <c r="F71" s="93"/>
      <c r="G71" s="66"/>
      <c r="H71"/>
      <c r="I71"/>
      <c r="J71" s="31"/>
      <c r="K71" s="31"/>
      <c r="L71" s="31"/>
      <c r="M71" s="31"/>
      <c r="N71" s="31"/>
      <c r="O71" s="31"/>
      <c r="P71" s="31"/>
      <c r="Q71" s="31"/>
      <c r="R71" s="31"/>
      <c r="S71" s="31"/>
      <c r="T71" s="31"/>
    </row>
    <row r="72" spans="1:20" s="32" customFormat="1" ht="15" customHeight="1" x14ac:dyDescent="0.25">
      <c r="A72" s="67"/>
      <c r="B72" s="131" t="s">
        <v>46</v>
      </c>
      <c r="C72" s="132">
        <v>1867591.3026544298</v>
      </c>
      <c r="D72" s="129">
        <f t="shared" si="4"/>
        <v>0.22840615606521159</v>
      </c>
      <c r="E72" s="31"/>
      <c r="F72"/>
      <c r="G72"/>
      <c r="H72"/>
      <c r="I72"/>
      <c r="J72" s="31"/>
      <c r="K72" s="31"/>
      <c r="L72" s="31"/>
      <c r="M72" s="31"/>
      <c r="N72" s="31"/>
      <c r="O72" s="31"/>
      <c r="P72" s="31"/>
      <c r="Q72" s="31"/>
      <c r="R72" s="31"/>
      <c r="S72" s="31"/>
      <c r="T72" s="31"/>
    </row>
    <row r="73" spans="1:20" s="32" customFormat="1" ht="15" customHeight="1" x14ac:dyDescent="0.25">
      <c r="A73" s="31"/>
      <c r="B73" s="130" t="s">
        <v>150</v>
      </c>
      <c r="C73" s="128">
        <v>1840970.6668382399</v>
      </c>
      <c r="D73" s="129">
        <f t="shared" si="4"/>
        <v>0.22515045601448541</v>
      </c>
      <c r="E73" s="31"/>
      <c r="F73"/>
      <c r="G73"/>
      <c r="H73"/>
      <c r="I73"/>
      <c r="J73" s="31"/>
      <c r="K73" s="31"/>
      <c r="L73" s="31"/>
      <c r="M73" s="31"/>
      <c r="N73" s="31"/>
      <c r="O73" s="31"/>
      <c r="P73" s="31"/>
      <c r="Q73" s="31"/>
      <c r="R73" s="31"/>
      <c r="S73" s="31"/>
      <c r="T73" s="31"/>
    </row>
    <row r="74" spans="1:20" s="32" customFormat="1" ht="15" customHeight="1" x14ac:dyDescent="0.25">
      <c r="A74" s="68"/>
      <c r="B74" s="121" t="s">
        <v>151</v>
      </c>
      <c r="C74" s="128">
        <v>1750000</v>
      </c>
      <c r="D74" s="129">
        <f t="shared" si="4"/>
        <v>0.2140247561369592</v>
      </c>
      <c r="E74" s="31"/>
      <c r="F74"/>
      <c r="G74"/>
      <c r="H74"/>
      <c r="I74"/>
      <c r="J74" s="31"/>
      <c r="K74" s="31"/>
      <c r="L74" s="31"/>
      <c r="M74" s="31"/>
      <c r="N74" s="31"/>
      <c r="O74" s="31"/>
      <c r="P74" s="31"/>
      <c r="Q74" s="31"/>
      <c r="R74" s="31"/>
      <c r="S74" s="31"/>
      <c r="T74" s="31"/>
    </row>
    <row r="75" spans="1:20" s="32" customFormat="1" ht="15" customHeight="1" x14ac:dyDescent="0.25">
      <c r="A75" s="99"/>
      <c r="B75" s="131" t="s">
        <v>152</v>
      </c>
      <c r="C75" s="132">
        <v>1735000</v>
      </c>
      <c r="D75" s="129">
        <f t="shared" si="4"/>
        <v>0.21219025822721382</v>
      </c>
      <c r="E75" s="31"/>
      <c r="F75"/>
      <c r="G75"/>
      <c r="H75"/>
      <c r="I75"/>
      <c r="J75" s="31"/>
      <c r="K75" s="31"/>
      <c r="L75" s="31"/>
      <c r="M75" s="31"/>
      <c r="N75" s="31"/>
      <c r="O75" s="31"/>
      <c r="P75" s="31"/>
      <c r="Q75" s="31"/>
      <c r="R75" s="31"/>
      <c r="S75" s="31"/>
      <c r="T75" s="31"/>
    </row>
    <row r="76" spans="1:20" s="32" customFormat="1" ht="15" customHeight="1" x14ac:dyDescent="0.25">
      <c r="A76" s="67"/>
      <c r="B76" s="131" t="s">
        <v>47</v>
      </c>
      <c r="C76" s="132">
        <v>1726715.9710579601</v>
      </c>
      <c r="D76" s="129">
        <f t="shared" si="4"/>
        <v>0.21117712264198435</v>
      </c>
      <c r="E76" s="31"/>
      <c r="F76"/>
      <c r="G76"/>
      <c r="H76"/>
      <c r="I76"/>
      <c r="J76" s="31"/>
      <c r="K76" s="31"/>
      <c r="L76" s="31"/>
      <c r="M76" s="31"/>
      <c r="N76" s="31"/>
      <c r="O76" s="31"/>
      <c r="P76" s="31"/>
      <c r="Q76" s="31"/>
      <c r="R76" s="31"/>
      <c r="S76" s="31"/>
      <c r="T76" s="31"/>
    </row>
    <row r="77" spans="1:20" s="32" customFormat="1" ht="15" customHeight="1" x14ac:dyDescent="0.25">
      <c r="A77" s="31"/>
      <c r="B77" s="131" t="s">
        <v>153</v>
      </c>
      <c r="C77" s="132">
        <v>1704437.5639365599</v>
      </c>
      <c r="D77" s="129">
        <f t="shared" si="4"/>
        <v>0.20845247655554003</v>
      </c>
      <c r="E77" s="31"/>
      <c r="F77"/>
      <c r="G77"/>
      <c r="H77"/>
      <c r="I77"/>
      <c r="J77" s="31"/>
      <c r="K77" s="31"/>
      <c r="L77" s="31"/>
      <c r="M77" s="31"/>
      <c r="N77" s="31"/>
      <c r="O77" s="31"/>
      <c r="P77" s="31"/>
      <c r="Q77" s="31"/>
      <c r="R77" s="31"/>
      <c r="S77" s="31"/>
      <c r="T77" s="31"/>
    </row>
    <row r="78" spans="1:20" x14ac:dyDescent="0.25">
      <c r="A78" s="68"/>
      <c r="B78" s="131" t="s">
        <v>154</v>
      </c>
      <c r="C78" s="132">
        <v>1451764.40631499</v>
      </c>
      <c r="D78" s="129">
        <f t="shared" si="4"/>
        <v>0.17755058458850462</v>
      </c>
      <c r="E78" s="34"/>
      <c r="J78" s="25"/>
      <c r="K78" s="25"/>
      <c r="L78" s="25"/>
      <c r="M78" s="25"/>
      <c r="N78" s="25"/>
      <c r="O78" s="25"/>
      <c r="P78" s="25"/>
      <c r="Q78" s="25"/>
      <c r="R78" s="25"/>
      <c r="S78" s="25"/>
      <c r="T78" s="25"/>
    </row>
    <row r="79" spans="1:20" x14ac:dyDescent="0.25">
      <c r="A79" s="67"/>
      <c r="B79" s="131" t="s">
        <v>155</v>
      </c>
      <c r="C79" s="132">
        <v>1449515.9589265999</v>
      </c>
      <c r="D79" s="129">
        <f t="shared" si="4"/>
        <v>0.17727559978622634</v>
      </c>
      <c r="E79" s="34"/>
      <c r="J79" s="25"/>
      <c r="K79" s="25"/>
      <c r="L79" s="25"/>
      <c r="M79" s="25"/>
      <c r="N79" s="25"/>
      <c r="O79" s="25"/>
      <c r="P79" s="25"/>
      <c r="Q79" s="25"/>
      <c r="R79" s="25"/>
      <c r="S79" s="25"/>
      <c r="T79" s="25"/>
    </row>
    <row r="80" spans="1:20" x14ac:dyDescent="0.25">
      <c r="A80" s="68"/>
      <c r="B80" s="131" t="s">
        <v>156</v>
      </c>
      <c r="C80" s="132">
        <v>1438671.7870722201</v>
      </c>
      <c r="D80" s="129">
        <f t="shared" si="4"/>
        <v>0.1759493590795744</v>
      </c>
      <c r="E80" s="34"/>
      <c r="J80" s="25"/>
      <c r="K80" s="25"/>
      <c r="L80" s="25"/>
      <c r="M80" s="25"/>
      <c r="N80" s="25"/>
      <c r="O80" s="25"/>
      <c r="P80" s="25"/>
      <c r="Q80" s="25"/>
      <c r="R80" s="25"/>
      <c r="S80" s="25"/>
      <c r="T80" s="25"/>
    </row>
    <row r="81" spans="1:23" x14ac:dyDescent="0.25">
      <c r="A81" s="25"/>
      <c r="B81" s="131" t="s">
        <v>157</v>
      </c>
      <c r="C81" s="132">
        <v>1437087.9120879099</v>
      </c>
      <c r="D81" s="129">
        <f t="shared" si="4"/>
        <v>0.17575565138970672</v>
      </c>
      <c r="E81" s="34"/>
      <c r="J81" s="25"/>
      <c r="K81" s="25"/>
      <c r="L81" s="25"/>
      <c r="M81" s="25"/>
      <c r="N81" s="25"/>
      <c r="O81" s="25"/>
      <c r="P81" s="25"/>
      <c r="Q81" s="25"/>
      <c r="R81" s="25"/>
      <c r="S81" s="25"/>
      <c r="T81" s="25"/>
    </row>
    <row r="82" spans="1:23" x14ac:dyDescent="0.25">
      <c r="A82" s="25"/>
      <c r="B82" s="145" t="s">
        <v>13</v>
      </c>
      <c r="C82" s="146">
        <v>1430162.2135400199</v>
      </c>
      <c r="D82" s="129">
        <f t="shared" si="4"/>
        <v>0.17490863942239804</v>
      </c>
      <c r="E82" s="34"/>
      <c r="J82" s="25"/>
      <c r="K82" s="25"/>
      <c r="L82" s="25"/>
      <c r="M82" s="25"/>
      <c r="N82" s="25"/>
      <c r="O82" s="25"/>
      <c r="P82" s="25"/>
      <c r="Q82" s="25"/>
      <c r="R82" s="25"/>
      <c r="S82" s="25"/>
      <c r="T82" s="25"/>
    </row>
    <row r="83" spans="1:23" ht="15.75" thickBot="1" x14ac:dyDescent="0.3">
      <c r="A83" s="25"/>
      <c r="B83" s="136" t="s">
        <v>3</v>
      </c>
      <c r="C83" s="137">
        <v>1335444.80901182</v>
      </c>
      <c r="D83" s="138">
        <f>C83/C$4*100</f>
        <v>0.16332471404749876</v>
      </c>
      <c r="E83" s="34"/>
      <c r="J83" s="25"/>
      <c r="K83" s="25"/>
      <c r="L83" s="25"/>
      <c r="M83" s="25"/>
      <c r="N83" s="25"/>
      <c r="O83" s="25"/>
      <c r="P83" s="25"/>
      <c r="Q83" s="25"/>
      <c r="R83" s="25"/>
      <c r="S83" s="25"/>
      <c r="T83" s="25"/>
    </row>
    <row r="84" spans="1:23" ht="15" customHeight="1" x14ac:dyDescent="0.25">
      <c r="B84" s="25"/>
      <c r="C84" s="25"/>
      <c r="D84" s="25"/>
      <c r="E84" s="25"/>
    </row>
    <row r="85" spans="1:23" ht="30" customHeight="1" x14ac:dyDescent="0.25">
      <c r="A85" s="33" t="s">
        <v>8</v>
      </c>
      <c r="B85" s="167" t="s">
        <v>112</v>
      </c>
      <c r="C85" s="174"/>
      <c r="D85" s="174"/>
    </row>
    <row r="86" spans="1:23" s="101" customFormat="1" ht="15" customHeight="1" x14ac:dyDescent="0.25">
      <c r="A86" s="100" t="s">
        <v>5</v>
      </c>
      <c r="B86" s="103" t="s">
        <v>123</v>
      </c>
      <c r="C86" s="82"/>
      <c r="D86" s="102"/>
      <c r="E86" s="102"/>
      <c r="F86" s="102"/>
      <c r="G86" s="82"/>
      <c r="H86" s="40"/>
    </row>
    <row r="87" spans="1:23" s="101" customFormat="1" ht="15" customHeight="1" x14ac:dyDescent="0.25">
      <c r="A87" s="100" t="s">
        <v>1</v>
      </c>
      <c r="B87" s="153" t="s">
        <v>124</v>
      </c>
      <c r="C87" s="153"/>
      <c r="D87" s="153"/>
      <c r="E87" s="102"/>
      <c r="F87" s="102"/>
      <c r="G87" s="40"/>
    </row>
    <row r="88" spans="1:23" s="101" customFormat="1" ht="15" customHeight="1" x14ac:dyDescent="0.25">
      <c r="A88" s="100"/>
      <c r="B88" s="153" t="s">
        <v>125</v>
      </c>
      <c r="C88" s="153"/>
      <c r="D88" s="153"/>
      <c r="E88" s="88"/>
      <c r="F88" s="88"/>
      <c r="G88" s="40"/>
    </row>
    <row r="90" spans="1:23" ht="12.75" customHeight="1" x14ac:dyDescent="0.25"/>
    <row r="91" spans="1:23" x14ac:dyDescent="0.25">
      <c r="A91" s="25"/>
      <c r="M91" s="25"/>
      <c r="N91" s="25"/>
      <c r="O91" s="25"/>
      <c r="P91" s="25"/>
      <c r="Q91" s="25"/>
      <c r="R91" s="25"/>
      <c r="S91" s="25"/>
      <c r="T91" s="25"/>
      <c r="U91" s="25"/>
      <c r="V91" s="25"/>
      <c r="W91" s="25"/>
    </row>
    <row r="92" spans="1:23" x14ac:dyDescent="0.25">
      <c r="A92" s="25"/>
      <c r="B92" s="27"/>
      <c r="C92" s="27"/>
      <c r="D92" s="27"/>
      <c r="E92" s="25"/>
      <c r="M92" s="25"/>
      <c r="N92" s="25"/>
      <c r="O92" s="25"/>
      <c r="P92" s="25"/>
      <c r="Q92" s="25"/>
      <c r="R92" s="25"/>
      <c r="S92" s="25"/>
      <c r="T92" s="25"/>
      <c r="U92" s="25"/>
      <c r="V92" s="25"/>
      <c r="W92" s="25"/>
    </row>
    <row r="93" spans="1:23" x14ac:dyDescent="0.25">
      <c r="A93" s="25"/>
      <c r="B93" s="27"/>
      <c r="C93" s="27"/>
      <c r="D93" s="27"/>
      <c r="E93" s="25"/>
      <c r="M93" s="25"/>
      <c r="N93" s="25"/>
      <c r="O93" s="25"/>
      <c r="P93" s="25"/>
      <c r="Q93" s="25"/>
      <c r="R93" s="25"/>
      <c r="S93" s="25"/>
      <c r="T93" s="25"/>
      <c r="U93" s="25"/>
      <c r="V93" s="25"/>
      <c r="W93" s="25"/>
    </row>
    <row r="94" spans="1:23" x14ac:dyDescent="0.25">
      <c r="A94" s="25"/>
      <c r="B94" s="25"/>
      <c r="C94" s="25"/>
      <c r="D94" s="25"/>
      <c r="E94" s="25"/>
      <c r="M94" s="25"/>
      <c r="N94" s="25"/>
      <c r="O94" s="25"/>
      <c r="P94" s="25"/>
      <c r="Q94" s="25"/>
      <c r="R94" s="25"/>
      <c r="S94" s="25"/>
      <c r="T94" s="25"/>
      <c r="U94" s="25"/>
      <c r="V94" s="25"/>
      <c r="W94" s="25"/>
    </row>
    <row r="95" spans="1:23" x14ac:dyDescent="0.25">
      <c r="A95" s="25"/>
      <c r="B95" s="25"/>
      <c r="C95" s="25"/>
      <c r="D95" s="25"/>
      <c r="E95" s="25"/>
      <c r="M95" s="25"/>
      <c r="N95" s="25"/>
      <c r="O95" s="25"/>
      <c r="P95" s="25"/>
      <c r="Q95" s="25"/>
      <c r="R95" s="25"/>
      <c r="S95" s="25"/>
      <c r="T95" s="25"/>
      <c r="U95" s="25"/>
      <c r="V95" s="25"/>
      <c r="W95" s="25"/>
    </row>
    <row r="96" spans="1:23" x14ac:dyDescent="0.25">
      <c r="A96" s="25"/>
      <c r="B96" s="25"/>
      <c r="C96" s="25"/>
      <c r="D96" s="25"/>
      <c r="E96" s="25"/>
      <c r="M96" s="25"/>
      <c r="N96" s="25"/>
      <c r="O96" s="25"/>
      <c r="P96" s="25"/>
      <c r="Q96" s="25"/>
      <c r="R96" s="25"/>
      <c r="S96" s="25"/>
      <c r="T96" s="25"/>
      <c r="U96" s="25"/>
      <c r="V96" s="25"/>
      <c r="W96" s="25"/>
    </row>
    <row r="97" spans="1:23" x14ac:dyDescent="0.25">
      <c r="A97" s="25"/>
      <c r="B97" s="25"/>
      <c r="C97" s="25"/>
      <c r="D97" s="25"/>
      <c r="E97" s="25"/>
      <c r="M97" s="25"/>
      <c r="N97" s="25"/>
      <c r="O97" s="25"/>
      <c r="P97" s="25"/>
      <c r="Q97" s="25"/>
      <c r="R97" s="25"/>
      <c r="S97" s="25"/>
      <c r="T97" s="25"/>
      <c r="U97" s="25"/>
      <c r="V97" s="25"/>
      <c r="W97" s="25"/>
    </row>
    <row r="98" spans="1:23" x14ac:dyDescent="0.25">
      <c r="A98" s="25"/>
      <c r="B98" s="25"/>
      <c r="C98" s="25"/>
      <c r="D98" s="25"/>
      <c r="E98" s="25"/>
      <c r="M98" s="25"/>
      <c r="N98" s="25"/>
      <c r="O98" s="25"/>
      <c r="P98" s="25"/>
      <c r="Q98" s="25"/>
      <c r="R98" s="25"/>
      <c r="S98" s="25"/>
      <c r="T98" s="25"/>
      <c r="U98" s="25"/>
      <c r="V98" s="25"/>
      <c r="W98" s="25"/>
    </row>
    <row r="99" spans="1:23" x14ac:dyDescent="0.25">
      <c r="B99" s="25"/>
      <c r="C99" s="25"/>
      <c r="D99" s="25"/>
      <c r="E99" s="25"/>
    </row>
  </sheetData>
  <mergeCells count="4">
    <mergeCell ref="B2:D2"/>
    <mergeCell ref="B85:D85"/>
    <mergeCell ref="B87:D87"/>
    <mergeCell ref="B88:D88"/>
  </mergeCells>
  <hyperlinks>
    <hyperlink ref="C1" location="Contents!A1" display="[contents Ç]" xr:uid="{00000000-0004-0000-0500-000000000000}"/>
    <hyperlink ref="B87" r:id="rId1" display="http://www.observatorioemigracao.pt/np4/5810.html" xr:uid="{E9F19373-89F0-4E69-95E0-E45CD35EA57C}"/>
    <hyperlink ref="B88" r:id="rId2" display="http://www.observatorioemigracao.pt/np4/5810.html" xr:uid="{26525017-8B50-4C7F-9F31-FA34663C9E9E}"/>
    <hyperlink ref="B87:C87" r:id="rId3" display="http://www.observatorioemigracao.pt/np4EN/9947.html" xr:uid="{24729662-1D30-488C-825A-EF4D0A177A67}"/>
    <hyperlink ref="B88:C88" r:id="rId4" display="http://www.observatorioemigracao.pt/np4/9947.html" xr:uid="{9DC770B2-8695-494F-9FB8-9B89F8B778B2}"/>
    <hyperlink ref="B87:D87" r:id="rId5" display="http://www.observatorioemigracao.pt/np4EN/10296.html" xr:uid="{CA1E0232-6AFC-4E4D-ABC9-9A4C498DBA33}"/>
    <hyperlink ref="B88:D88" r:id="rId6" display="http://www.observatorioemigracao.pt/np4/10296.html" xr:uid="{6E054198-73E0-4725-B314-64844D692745}"/>
  </hyperlinks>
  <pageMargins left="0.7" right="0.7" top="0.75" bottom="0.75" header="0.3" footer="0.3"/>
  <pageSetup paperSize="9"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8"/>
  <sheetViews>
    <sheetView showGridLines="0" workbookViewId="0">
      <selection activeCell="C1" sqref="C1"/>
    </sheetView>
  </sheetViews>
  <sheetFormatPr defaultRowHeight="15" x14ac:dyDescent="0.25"/>
  <cols>
    <col min="1" max="1" width="8.7109375" customWidth="1"/>
    <col min="2" max="5" width="24.7109375" customWidth="1"/>
    <col min="6" max="6" width="12.5703125" bestFit="1" customWidth="1"/>
    <col min="9" max="9" width="21.42578125" customWidth="1"/>
    <col min="10" max="10" width="11.7109375" bestFit="1" customWidth="1"/>
  </cols>
  <sheetData>
    <row r="1" spans="1:10" s="1" customFormat="1" ht="30" customHeight="1" x14ac:dyDescent="0.25">
      <c r="A1" s="29" t="s">
        <v>0</v>
      </c>
      <c r="B1" s="74"/>
      <c r="C1" s="37" t="s">
        <v>4</v>
      </c>
      <c r="D1" s="30"/>
      <c r="H1"/>
      <c r="I1"/>
      <c r="J1"/>
    </row>
    <row r="2" spans="1:10" s="26" customFormat="1" ht="30" customHeight="1" thickBot="1" x14ac:dyDescent="0.3">
      <c r="B2" s="165" t="s">
        <v>159</v>
      </c>
      <c r="C2" s="165"/>
      <c r="D2" s="165"/>
      <c r="E2" s="175"/>
      <c r="H2"/>
      <c r="I2"/>
      <c r="J2"/>
    </row>
    <row r="3" spans="1:10" s="26" customFormat="1" ht="45" customHeight="1" x14ac:dyDescent="0.25">
      <c r="B3" s="72" t="s">
        <v>9</v>
      </c>
      <c r="C3" s="71" t="s">
        <v>93</v>
      </c>
      <c r="D3" s="71" t="s">
        <v>96</v>
      </c>
      <c r="E3" s="71" t="s">
        <v>95</v>
      </c>
      <c r="H3"/>
      <c r="I3"/>
      <c r="J3"/>
    </row>
    <row r="4" spans="1:10" s="26" customFormat="1" ht="30" customHeight="1" x14ac:dyDescent="0.25">
      <c r="B4" s="62" t="s">
        <v>92</v>
      </c>
      <c r="C4" s="70">
        <v>817662419.79976189</v>
      </c>
      <c r="D4" s="73">
        <v>105435039507.02409</v>
      </c>
      <c r="E4" s="76">
        <f>C4/D4*100</f>
        <v>0.77551298280235303</v>
      </c>
      <c r="H4"/>
      <c r="I4"/>
      <c r="J4"/>
    </row>
    <row r="5" spans="1:10" s="25" customFormat="1" ht="15" customHeight="1" x14ac:dyDescent="0.25">
      <c r="A5" s="26"/>
      <c r="B5" s="53" t="s">
        <v>94</v>
      </c>
      <c r="C5" s="43"/>
      <c r="D5"/>
      <c r="E5"/>
      <c r="H5"/>
      <c r="I5"/>
      <c r="J5"/>
    </row>
    <row r="6" spans="1:10" s="25" customFormat="1" ht="15" customHeight="1" x14ac:dyDescent="0.25">
      <c r="A6" s="26"/>
      <c r="B6" s="141" t="s">
        <v>56</v>
      </c>
      <c r="C6" s="134">
        <v>119526055.008102</v>
      </c>
      <c r="D6" s="134">
        <v>3549918918.7775316</v>
      </c>
      <c r="E6" s="142">
        <f>C6/D6*100</f>
        <v>3.3670080287147122</v>
      </c>
      <c r="H6"/>
      <c r="I6"/>
      <c r="J6"/>
    </row>
    <row r="7" spans="1:10" s="25" customFormat="1" ht="15" customHeight="1" x14ac:dyDescent="0.25">
      <c r="A7" s="26"/>
      <c r="B7" s="131" t="s">
        <v>61</v>
      </c>
      <c r="C7" s="132">
        <v>66238949.307999998</v>
      </c>
      <c r="D7" s="132">
        <v>1788886821.0468132</v>
      </c>
      <c r="E7" s="139">
        <f t="shared" ref="E7:E13" si="0">C7/D7*100</f>
        <v>3.7028026887267562</v>
      </c>
      <c r="H7"/>
      <c r="I7"/>
      <c r="J7"/>
    </row>
    <row r="8" spans="1:10" s="25" customFormat="1" ht="15" customHeight="1" x14ac:dyDescent="0.25">
      <c r="A8" s="26"/>
      <c r="B8" s="121" t="s">
        <v>68</v>
      </c>
      <c r="C8" s="128">
        <v>39096890.141679496</v>
      </c>
      <c r="D8" s="128">
        <v>437146372.72994244</v>
      </c>
      <c r="E8" s="140">
        <f t="shared" si="0"/>
        <v>8.9436611123003704</v>
      </c>
      <c r="H8"/>
      <c r="I8"/>
      <c r="J8"/>
    </row>
    <row r="9" spans="1:10" s="25" customFormat="1" ht="15" customHeight="1" x14ac:dyDescent="0.25">
      <c r="A9" s="26"/>
      <c r="B9" s="121" t="s">
        <v>19</v>
      </c>
      <c r="C9" s="128">
        <v>36909109.0767233</v>
      </c>
      <c r="D9" s="128">
        <v>3030904089.6078963</v>
      </c>
      <c r="E9" s="140">
        <f t="shared" si="0"/>
        <v>1.2177590575457036</v>
      </c>
      <c r="H9"/>
      <c r="I9"/>
      <c r="J9"/>
    </row>
    <row r="10" spans="1:10" s="25" customFormat="1" ht="15" customHeight="1" x14ac:dyDescent="0.25">
      <c r="A10" s="26"/>
      <c r="B10" s="121" t="s">
        <v>43</v>
      </c>
      <c r="C10" s="128">
        <v>29110273.774630003</v>
      </c>
      <c r="D10" s="128">
        <v>17794781986.104458</v>
      </c>
      <c r="E10" s="140">
        <f t="shared" si="0"/>
        <v>0.1635888194492158</v>
      </c>
      <c r="H10"/>
      <c r="I10"/>
      <c r="J10"/>
    </row>
    <row r="11" spans="1:10" s="25" customFormat="1" ht="15" customHeight="1" x14ac:dyDescent="0.25">
      <c r="A11" s="26"/>
      <c r="B11" s="121" t="s">
        <v>67</v>
      </c>
      <c r="C11" s="128">
        <v>26558000</v>
      </c>
      <c r="D11" s="128">
        <v>338368455.3178758</v>
      </c>
      <c r="E11" s="140">
        <f t="shared" si="0"/>
        <v>7.8488403935439059</v>
      </c>
      <c r="H11"/>
      <c r="I11"/>
      <c r="J11"/>
    </row>
    <row r="12" spans="1:10" s="25" customFormat="1" ht="15" customHeight="1" x14ac:dyDescent="0.25">
      <c r="A12" s="26"/>
      <c r="B12" s="121" t="s">
        <v>48</v>
      </c>
      <c r="C12" s="128">
        <v>22168181.204610299</v>
      </c>
      <c r="D12" s="128">
        <v>437415331.04099435</v>
      </c>
      <c r="E12" s="140">
        <f t="shared" si="0"/>
        <v>5.0679936507604273</v>
      </c>
      <c r="H12"/>
      <c r="I12"/>
      <c r="J12"/>
    </row>
    <row r="13" spans="1:10" s="25" customFormat="1" ht="15" customHeight="1" x14ac:dyDescent="0.25">
      <c r="A13" s="26"/>
      <c r="B13" s="121" t="s">
        <v>14</v>
      </c>
      <c r="C13" s="128">
        <v>20430799.208483502</v>
      </c>
      <c r="D13" s="128">
        <v>4456081016.7059612</v>
      </c>
      <c r="E13" s="140">
        <f t="shared" si="0"/>
        <v>0.45849254382691684</v>
      </c>
      <c r="H13"/>
      <c r="I13"/>
      <c r="J13"/>
    </row>
    <row r="14" spans="1:10" s="25" customFormat="1" ht="15" customHeight="1" x14ac:dyDescent="0.25">
      <c r="A14" s="26"/>
      <c r="B14" s="131" t="s">
        <v>54</v>
      </c>
      <c r="C14" s="132">
        <v>19978377.280000001</v>
      </c>
      <c r="D14" s="132">
        <v>102050473.86363637</v>
      </c>
      <c r="E14" s="139">
        <f t="shared" ref="E14:E42" si="1">C14/D14*100</f>
        <v>19.57695689556116</v>
      </c>
      <c r="H14"/>
      <c r="I14"/>
      <c r="J14"/>
    </row>
    <row r="15" spans="1:10" s="25" customFormat="1" ht="15" customHeight="1" x14ac:dyDescent="0.25">
      <c r="A15" s="26"/>
      <c r="B15" s="121" t="s">
        <v>66</v>
      </c>
      <c r="C15" s="128">
        <v>19549549.365015898</v>
      </c>
      <c r="D15" s="128">
        <v>362814951.69607276</v>
      </c>
      <c r="E15" s="140">
        <f t="shared" si="1"/>
        <v>5.3882976083610803</v>
      </c>
      <c r="H15"/>
      <c r="I15"/>
      <c r="J15"/>
    </row>
    <row r="16" spans="1:10" s="25" customFormat="1" ht="15" customHeight="1" x14ac:dyDescent="0.25">
      <c r="A16" s="26"/>
      <c r="B16" s="121" t="s">
        <v>77</v>
      </c>
      <c r="C16" s="128">
        <v>14967000</v>
      </c>
      <c r="D16" s="128">
        <v>178757021.38680896</v>
      </c>
      <c r="E16" s="140">
        <f t="shared" si="1"/>
        <v>8.3728179647909826</v>
      </c>
      <c r="H16"/>
      <c r="I16"/>
      <c r="J16"/>
    </row>
    <row r="17" spans="1:10" s="25" customFormat="1" ht="15" customHeight="1" x14ac:dyDescent="0.25">
      <c r="A17" s="26"/>
      <c r="B17" s="121" t="s">
        <v>10</v>
      </c>
      <c r="C17" s="128">
        <v>14478051.3007512</v>
      </c>
      <c r="D17" s="128">
        <v>632216577.07510924</v>
      </c>
      <c r="E17" s="140">
        <f t="shared" si="1"/>
        <v>2.2900461369951017</v>
      </c>
      <c r="H17"/>
      <c r="I17"/>
      <c r="J17"/>
    </row>
    <row r="18" spans="1:10" s="25" customFormat="1" ht="15" customHeight="1" x14ac:dyDescent="0.25">
      <c r="A18" s="26"/>
      <c r="B18" s="121" t="s">
        <v>57</v>
      </c>
      <c r="C18" s="128">
        <v>14466835.209753901</v>
      </c>
      <c r="D18" s="128">
        <v>1371171152.3311551</v>
      </c>
      <c r="E18" s="140">
        <f t="shared" si="1"/>
        <v>1.0550714391240328</v>
      </c>
      <c r="H18"/>
      <c r="I18"/>
      <c r="J18"/>
    </row>
    <row r="19" spans="1:10" s="25" customFormat="1" ht="15" customHeight="1" x14ac:dyDescent="0.25">
      <c r="A19" s="26"/>
      <c r="B19" s="121" t="s">
        <v>99</v>
      </c>
      <c r="C19" s="128">
        <v>14000000</v>
      </c>
      <c r="D19" s="128">
        <v>429716969.04959279</v>
      </c>
      <c r="E19" s="140">
        <f t="shared" si="1"/>
        <v>3.2579583792010522</v>
      </c>
      <c r="H19"/>
      <c r="I19"/>
      <c r="J19"/>
    </row>
    <row r="20" spans="1:10" s="25" customFormat="1" ht="15" customHeight="1" x14ac:dyDescent="0.25">
      <c r="A20" s="26"/>
      <c r="B20" s="121" t="s">
        <v>116</v>
      </c>
      <c r="C20" s="128">
        <v>13925011.985674499</v>
      </c>
      <c r="D20" s="128">
        <v>90889149.306731269</v>
      </c>
      <c r="E20" s="140">
        <f t="shared" si="1"/>
        <v>15.320873934775852</v>
      </c>
      <c r="H20"/>
      <c r="I20"/>
      <c r="J20"/>
    </row>
    <row r="21" spans="1:10" s="25" customFormat="1" ht="15" customHeight="1" x14ac:dyDescent="0.25">
      <c r="A21" s="26"/>
      <c r="B21" s="121" t="s">
        <v>21</v>
      </c>
      <c r="C21" s="128">
        <v>12102901.534395201</v>
      </c>
      <c r="D21" s="128">
        <v>2254851212.7318048</v>
      </c>
      <c r="E21" s="140">
        <f t="shared" si="1"/>
        <v>0.53674945229455984</v>
      </c>
      <c r="H21"/>
      <c r="I21"/>
      <c r="J21"/>
    </row>
    <row r="22" spans="1:10" s="25" customFormat="1" ht="15" customHeight="1" x14ac:dyDescent="0.25">
      <c r="A22" s="26"/>
      <c r="B22" s="121" t="s">
        <v>62</v>
      </c>
      <c r="C22" s="128">
        <v>11755209.3546739</v>
      </c>
      <c r="D22" s="128">
        <v>141109373.20941436</v>
      </c>
      <c r="E22" s="140">
        <f t="shared" si="1"/>
        <v>8.3305659201168005</v>
      </c>
      <c r="H22"/>
      <c r="I22"/>
      <c r="J22"/>
    </row>
    <row r="23" spans="1:10" s="25" customFormat="1" ht="15" customHeight="1" x14ac:dyDescent="0.25">
      <c r="A23" s="26"/>
      <c r="B23" s="121" t="s">
        <v>64</v>
      </c>
      <c r="C23" s="128">
        <v>10724572.1955665</v>
      </c>
      <c r="D23" s="128">
        <v>40908073.366845518</v>
      </c>
      <c r="E23" s="140">
        <f t="shared" si="1"/>
        <v>26.216273006536579</v>
      </c>
      <c r="H23"/>
      <c r="I23"/>
      <c r="J23"/>
    </row>
    <row r="24" spans="1:10" s="25" customFormat="1" ht="15" customHeight="1" x14ac:dyDescent="0.25">
      <c r="A24" s="26"/>
      <c r="B24" s="121" t="s">
        <v>97</v>
      </c>
      <c r="C24" s="128">
        <v>10619200</v>
      </c>
      <c r="D24" s="128">
        <v>121444279.31393078</v>
      </c>
      <c r="E24" s="140">
        <f t="shared" si="1"/>
        <v>8.7440924018739512</v>
      </c>
      <c r="H24"/>
      <c r="I24"/>
      <c r="J24"/>
    </row>
    <row r="25" spans="1:10" s="25" customFormat="1" ht="15" customHeight="1" x14ac:dyDescent="0.25">
      <c r="A25" s="26"/>
      <c r="B25" s="121" t="s">
        <v>52</v>
      </c>
      <c r="C25" s="128">
        <v>10111593.424101999</v>
      </c>
      <c r="D25" s="128">
        <v>363540156.23486835</v>
      </c>
      <c r="E25" s="140">
        <f t="shared" si="1"/>
        <v>2.7814240739802383</v>
      </c>
      <c r="H25"/>
      <c r="I25"/>
      <c r="J25"/>
    </row>
    <row r="26" spans="1:10" s="25" customFormat="1" ht="15" customHeight="1" x14ac:dyDescent="0.25">
      <c r="A26" s="26"/>
      <c r="B26" s="121" t="s">
        <v>31</v>
      </c>
      <c r="C26" s="128">
        <v>9692615.8226867206</v>
      </c>
      <c r="D26" s="128">
        <v>351002579.62967008</v>
      </c>
      <c r="E26" s="140">
        <f t="shared" si="1"/>
        <v>2.7614087146917958</v>
      </c>
      <c r="H26"/>
      <c r="I26"/>
      <c r="J26"/>
    </row>
    <row r="27" spans="1:10" ht="15" customHeight="1" x14ac:dyDescent="0.25">
      <c r="A27" s="1"/>
      <c r="B27" s="121" t="s">
        <v>75</v>
      </c>
      <c r="C27" s="128">
        <v>9618245.7214251403</v>
      </c>
      <c r="D27" s="128">
        <v>514944993.83357757</v>
      </c>
      <c r="E27" s="140">
        <f t="shared" si="1"/>
        <v>1.8678200267218465</v>
      </c>
    </row>
    <row r="28" spans="1:10" s="25" customFormat="1" ht="15" customHeight="1" x14ac:dyDescent="0.25">
      <c r="A28" s="26"/>
      <c r="B28" s="121" t="s">
        <v>111</v>
      </c>
      <c r="C28" s="128">
        <v>8968206.46849191</v>
      </c>
      <c r="D28" s="128">
        <v>34400509.852043651</v>
      </c>
      <c r="E28" s="140">
        <f t="shared" si="1"/>
        <v>26.06998125046432</v>
      </c>
      <c r="H28"/>
      <c r="I28"/>
      <c r="J28"/>
    </row>
    <row r="29" spans="1:10" s="25" customFormat="1" ht="15" customHeight="1" x14ac:dyDescent="0.25">
      <c r="A29" s="26"/>
      <c r="B29" s="121" t="s">
        <v>101</v>
      </c>
      <c r="C29" s="128">
        <v>8193238.0168843903</v>
      </c>
      <c r="D29" s="128">
        <v>34015620.000000007</v>
      </c>
      <c r="E29" s="140">
        <f t="shared" si="1"/>
        <v>24.086693162977447</v>
      </c>
      <c r="H29"/>
      <c r="I29"/>
      <c r="J29"/>
    </row>
    <row r="30" spans="1:10" s="25" customFormat="1" ht="15" customHeight="1" x14ac:dyDescent="0.25">
      <c r="A30" s="26"/>
      <c r="B30" s="131" t="s">
        <v>78</v>
      </c>
      <c r="C30" s="132">
        <v>7735000</v>
      </c>
      <c r="D30" s="132">
        <v>27360935000</v>
      </c>
      <c r="E30" s="139">
        <f t="shared" si="1"/>
        <v>2.8270232724137534E-2</v>
      </c>
      <c r="F30" s="92"/>
      <c r="H30"/>
      <c r="I30"/>
      <c r="J30"/>
    </row>
    <row r="31" spans="1:10" s="25" customFormat="1" ht="15" customHeight="1" x14ac:dyDescent="0.25">
      <c r="A31" s="26"/>
      <c r="B31" s="121" t="s">
        <v>118</v>
      </c>
      <c r="C31" s="128">
        <v>7653000</v>
      </c>
      <c r="D31" s="128">
        <v>1712792854.2023687</v>
      </c>
      <c r="E31" s="140">
        <f t="shared" si="1"/>
        <v>0.44681410137969829</v>
      </c>
      <c r="H31"/>
      <c r="I31"/>
      <c r="J31"/>
    </row>
    <row r="32" spans="1:10" s="25" customFormat="1" ht="15" customHeight="1" x14ac:dyDescent="0.25">
      <c r="A32" s="26"/>
      <c r="B32" s="121" t="s">
        <v>30</v>
      </c>
      <c r="C32" s="128">
        <v>7127000</v>
      </c>
      <c r="D32" s="128">
        <v>811229100.68756628</v>
      </c>
      <c r="E32" s="140">
        <f t="shared" si="1"/>
        <v>0.87854343414941993</v>
      </c>
      <c r="H32"/>
      <c r="I32"/>
      <c r="J32"/>
    </row>
    <row r="33" spans="1:10" s="25" customFormat="1" ht="15" customHeight="1" x14ac:dyDescent="0.25">
      <c r="A33" s="26"/>
      <c r="B33" s="121" t="s">
        <v>60</v>
      </c>
      <c r="C33" s="128">
        <v>6696174.3197580697</v>
      </c>
      <c r="D33" s="128" t="s">
        <v>39</v>
      </c>
      <c r="E33" s="184" t="s">
        <v>39</v>
      </c>
      <c r="H33"/>
      <c r="I33"/>
      <c r="J33"/>
    </row>
    <row r="34" spans="1:10" s="25" customFormat="1" ht="15" customHeight="1" x14ac:dyDescent="0.25">
      <c r="A34" s="26"/>
      <c r="B34" s="121" t="s">
        <v>20</v>
      </c>
      <c r="C34" s="128">
        <v>6072754.8536655698</v>
      </c>
      <c r="D34" s="128">
        <v>82688842.717392594</v>
      </c>
      <c r="E34" s="140">
        <f t="shared" si="1"/>
        <v>7.3441043000451138</v>
      </c>
      <c r="H34"/>
      <c r="I34"/>
      <c r="J34"/>
    </row>
    <row r="35" spans="1:10" s="25" customFormat="1" ht="15" customHeight="1" x14ac:dyDescent="0.25">
      <c r="A35" s="26"/>
      <c r="B35" s="121" t="s">
        <v>74</v>
      </c>
      <c r="C35" s="128">
        <v>6022594.5326252496</v>
      </c>
      <c r="D35" s="128">
        <v>84356860.421129957</v>
      </c>
      <c r="E35" s="140">
        <f t="shared" si="1"/>
        <v>7.1394247042374435</v>
      </c>
      <c r="H35"/>
      <c r="I35"/>
      <c r="J35"/>
    </row>
    <row r="36" spans="1:10" s="25" customFormat="1" ht="15" customHeight="1" x14ac:dyDescent="0.25">
      <c r="A36" s="26"/>
      <c r="B36" s="121" t="s">
        <v>130</v>
      </c>
      <c r="C36" s="128">
        <v>5772220.8687433898</v>
      </c>
      <c r="D36" s="128">
        <v>75187125.426737547</v>
      </c>
      <c r="E36" s="140">
        <f t="shared" si="1"/>
        <v>7.6771399837168284</v>
      </c>
      <c r="H36"/>
      <c r="I36"/>
      <c r="J36"/>
    </row>
    <row r="37" spans="1:10" s="25" customFormat="1" ht="15" customHeight="1" x14ac:dyDescent="0.25">
      <c r="A37" s="26"/>
      <c r="B37" s="121" t="s">
        <v>131</v>
      </c>
      <c r="C37" s="128">
        <v>5452432.4766575703</v>
      </c>
      <c r="D37" s="128">
        <v>118844826</v>
      </c>
      <c r="E37" s="140">
        <f t="shared" si="1"/>
        <v>4.5878585212094727</v>
      </c>
      <c r="H37"/>
      <c r="I37"/>
      <c r="J37"/>
    </row>
    <row r="38" spans="1:10" s="25" customFormat="1" ht="15" customHeight="1" x14ac:dyDescent="0.25">
      <c r="A38" s="26"/>
      <c r="B38" s="121" t="s">
        <v>18</v>
      </c>
      <c r="C38" s="128">
        <v>5072672.5066097202</v>
      </c>
      <c r="D38" s="128">
        <v>1580694712.5157142</v>
      </c>
      <c r="E38" s="140">
        <f t="shared" si="1"/>
        <v>0.32091411873811093</v>
      </c>
      <c r="H38"/>
      <c r="I38"/>
      <c r="J38"/>
    </row>
    <row r="39" spans="1:10" s="25" customFormat="1" ht="15" customHeight="1" x14ac:dyDescent="0.25">
      <c r="A39" s="26"/>
      <c r="B39" s="121" t="s">
        <v>58</v>
      </c>
      <c r="C39" s="128">
        <v>4687179.7658275301</v>
      </c>
      <c r="D39" s="128">
        <v>4212945159.7814031</v>
      </c>
      <c r="E39" s="140">
        <f t="shared" si="1"/>
        <v>0.1112566052502505</v>
      </c>
      <c r="H39"/>
      <c r="I39"/>
      <c r="J39"/>
    </row>
    <row r="40" spans="1:10" s="25" customFormat="1" ht="15" customHeight="1" x14ac:dyDescent="0.25">
      <c r="A40" s="26"/>
      <c r="B40" s="121" t="s">
        <v>26</v>
      </c>
      <c r="C40" s="128">
        <v>4679862.12415013</v>
      </c>
      <c r="D40" s="128">
        <v>212388906.45872393</v>
      </c>
      <c r="E40" s="140">
        <f t="shared" si="1"/>
        <v>2.2034400017307982</v>
      </c>
      <c r="H40"/>
      <c r="I40"/>
      <c r="J40"/>
    </row>
    <row r="41" spans="1:10" s="25" customFormat="1" ht="15" customHeight="1" x14ac:dyDescent="0.25">
      <c r="A41" s="26"/>
      <c r="B41" s="121" t="s">
        <v>132</v>
      </c>
      <c r="C41" s="128">
        <v>4662300</v>
      </c>
      <c r="D41" s="128">
        <v>17829215.283799656</v>
      </c>
      <c r="E41" s="140">
        <f t="shared" si="1"/>
        <v>26.14977678931475</v>
      </c>
      <c r="H41"/>
      <c r="I41"/>
      <c r="J41"/>
    </row>
    <row r="42" spans="1:10" s="25" customFormat="1" ht="15" customHeight="1" x14ac:dyDescent="0.25">
      <c r="A42" s="26"/>
      <c r="B42" s="121" t="s">
        <v>133</v>
      </c>
      <c r="C42" s="128">
        <v>4633754.2222970305</v>
      </c>
      <c r="D42" s="128">
        <v>12060602.008847782</v>
      </c>
      <c r="E42" s="140">
        <f t="shared" si="1"/>
        <v>38.420588117389663</v>
      </c>
      <c r="H42"/>
      <c r="I42"/>
      <c r="J42"/>
    </row>
    <row r="43" spans="1:10" s="25" customFormat="1" ht="15" customHeight="1" x14ac:dyDescent="0.25">
      <c r="A43" s="26"/>
      <c r="B43" s="131" t="s">
        <v>35</v>
      </c>
      <c r="C43" s="132">
        <v>4487257.3177527105</v>
      </c>
      <c r="D43" s="132">
        <v>3340032380.6680355</v>
      </c>
      <c r="E43" s="139">
        <f>C43/D43*100</f>
        <v>0.13434771901388631</v>
      </c>
      <c r="H43"/>
      <c r="I43"/>
      <c r="J43"/>
    </row>
    <row r="44" spans="1:10" s="25" customFormat="1" ht="15" customHeight="1" x14ac:dyDescent="0.25">
      <c r="A44" s="26"/>
      <c r="B44" s="131" t="s">
        <v>120</v>
      </c>
      <c r="C44" s="132">
        <v>4484928</v>
      </c>
      <c r="D44" s="132">
        <v>50813642.348674648</v>
      </c>
      <c r="E44" s="139">
        <f>C44/D44*100</f>
        <v>8.8262281401226463</v>
      </c>
      <c r="H44"/>
      <c r="I44"/>
      <c r="J44"/>
    </row>
    <row r="45" spans="1:10" s="25" customFormat="1" ht="15" customHeight="1" x14ac:dyDescent="0.25">
      <c r="A45" s="26"/>
      <c r="B45" s="131" t="s">
        <v>12</v>
      </c>
      <c r="C45" s="132">
        <v>4466393.5400968902</v>
      </c>
      <c r="D45" s="132">
        <v>330858339.8716861</v>
      </c>
      <c r="E45" s="139">
        <f>C45/D45*100</f>
        <v>1.3499413500741897</v>
      </c>
      <c r="H45"/>
      <c r="I45"/>
      <c r="J45"/>
    </row>
    <row r="46" spans="1:10" s="25" customFormat="1" ht="15" customHeight="1" x14ac:dyDescent="0.25">
      <c r="A46" s="26"/>
      <c r="B46" s="131" t="s">
        <v>134</v>
      </c>
      <c r="C46" s="132">
        <v>4446181.8619997799</v>
      </c>
      <c r="D46" s="132">
        <v>267603248.6552527</v>
      </c>
      <c r="E46" s="139">
        <f t="shared" ref="E46:E47" si="2">C46/D46*100</f>
        <v>1.6614827676205444</v>
      </c>
      <c r="H46"/>
      <c r="I46"/>
      <c r="J46"/>
    </row>
    <row r="47" spans="1:10" s="25" customFormat="1" ht="15" customHeight="1" x14ac:dyDescent="0.25">
      <c r="A47" s="26"/>
      <c r="B47" s="145" t="s">
        <v>49</v>
      </c>
      <c r="C47" s="146">
        <v>4433700.9534</v>
      </c>
      <c r="D47" s="146">
        <v>2173665655.9372735</v>
      </c>
      <c r="E47" s="147">
        <f t="shared" si="2"/>
        <v>0.2039734556825489</v>
      </c>
      <c r="H47"/>
      <c r="I47"/>
      <c r="J47"/>
    </row>
    <row r="48" spans="1:10" s="25" customFormat="1" ht="15" customHeight="1" x14ac:dyDescent="0.25">
      <c r="A48" s="26"/>
      <c r="B48" s="141" t="s">
        <v>135</v>
      </c>
      <c r="C48" s="134">
        <v>4247298.33984375</v>
      </c>
      <c r="D48" s="134">
        <v>19850829.757747147</v>
      </c>
      <c r="E48" s="142">
        <f>C48/D48*100</f>
        <v>21.396074580641468</v>
      </c>
      <c r="H48"/>
      <c r="I48"/>
      <c r="J48"/>
    </row>
    <row r="49" spans="1:10" s="25" customFormat="1" ht="15" customHeight="1" x14ac:dyDescent="0.25">
      <c r="A49" s="26"/>
      <c r="B49" s="131" t="s">
        <v>136</v>
      </c>
      <c r="C49" s="132">
        <v>4201299.8053600006</v>
      </c>
      <c r="D49" s="132">
        <v>30535530.479022663</v>
      </c>
      <c r="E49" s="139">
        <f t="shared" ref="E49:E76" si="3">C49/D49*100</f>
        <v>13.758725456714155</v>
      </c>
      <c r="H49"/>
      <c r="I49"/>
      <c r="J49"/>
    </row>
    <row r="50" spans="1:10" s="25" customFormat="1" ht="15" customHeight="1" x14ac:dyDescent="0.25">
      <c r="A50" s="26"/>
      <c r="B50" s="121" t="s">
        <v>137</v>
      </c>
      <c r="C50" s="128">
        <v>4166666.6666666698</v>
      </c>
      <c r="D50" s="128">
        <v>107440575.83804752</v>
      </c>
      <c r="E50" s="140">
        <f t="shared" si="3"/>
        <v>3.8781127466659986</v>
      </c>
      <c r="H50"/>
      <c r="I50"/>
      <c r="J50"/>
    </row>
    <row r="51" spans="1:10" s="25" customFormat="1" ht="15" customHeight="1" x14ac:dyDescent="0.25">
      <c r="A51" s="26"/>
      <c r="B51" s="121" t="s">
        <v>34</v>
      </c>
      <c r="C51" s="128">
        <v>4158945.5138912098</v>
      </c>
      <c r="D51" s="128">
        <v>593267701.03340816</v>
      </c>
      <c r="E51" s="140">
        <f t="shared" si="3"/>
        <v>0.70102341769942589</v>
      </c>
      <c r="H51"/>
      <c r="I51"/>
      <c r="J51"/>
    </row>
    <row r="52" spans="1:10" s="25" customFormat="1" ht="15" customHeight="1" x14ac:dyDescent="0.25">
      <c r="A52" s="26"/>
      <c r="B52" s="121" t="s">
        <v>28</v>
      </c>
      <c r="C52" s="128">
        <v>4060991.92054052</v>
      </c>
      <c r="D52" s="128">
        <v>1118124749.8862941</v>
      </c>
      <c r="E52" s="140">
        <f t="shared" si="3"/>
        <v>0.36319667559040225</v>
      </c>
      <c r="H52"/>
      <c r="I52"/>
      <c r="J52"/>
    </row>
    <row r="53" spans="1:10" s="25" customFormat="1" ht="15" customHeight="1" x14ac:dyDescent="0.25">
      <c r="A53" s="26"/>
      <c r="B53" s="121" t="s">
        <v>138</v>
      </c>
      <c r="C53" s="128">
        <v>3770584</v>
      </c>
      <c r="D53" s="128" t="s">
        <v>39</v>
      </c>
      <c r="E53" s="184" t="s">
        <v>39</v>
      </c>
      <c r="H53"/>
      <c r="I53"/>
      <c r="J53"/>
    </row>
    <row r="54" spans="1:10" s="25" customFormat="1" ht="15" customHeight="1" x14ac:dyDescent="0.25">
      <c r="A54" s="26"/>
      <c r="B54" s="121" t="s">
        <v>139</v>
      </c>
      <c r="C54" s="128">
        <v>3600799.9502772004</v>
      </c>
      <c r="D54" s="128">
        <v>19423355.36723718</v>
      </c>
      <c r="E54" s="140">
        <f t="shared" si="3"/>
        <v>18.538506258043025</v>
      </c>
      <c r="H54"/>
      <c r="I54"/>
      <c r="J54"/>
    </row>
    <row r="55" spans="1:10" s="25" customFormat="1" ht="15" customHeight="1" x14ac:dyDescent="0.25">
      <c r="A55" s="26"/>
      <c r="B55" s="121" t="s">
        <v>29</v>
      </c>
      <c r="C55" s="128">
        <v>3305581.62276982</v>
      </c>
      <c r="D55" s="128">
        <v>516034144.11595035</v>
      </c>
      <c r="E55" s="140">
        <f t="shared" si="3"/>
        <v>0.64057420627327177</v>
      </c>
      <c r="H55"/>
      <c r="I55"/>
      <c r="J55"/>
    </row>
    <row r="56" spans="1:10" s="25" customFormat="1" ht="15" customHeight="1" x14ac:dyDescent="0.25">
      <c r="A56" s="26"/>
      <c r="B56" s="121" t="s">
        <v>140</v>
      </c>
      <c r="C56" s="128">
        <v>3298265.0991836502</v>
      </c>
      <c r="D56" s="128">
        <v>15321055.818326313</v>
      </c>
      <c r="E56" s="140">
        <f t="shared" si="3"/>
        <v>21.527661920260243</v>
      </c>
      <c r="H56"/>
      <c r="I56"/>
      <c r="J56"/>
    </row>
    <row r="57" spans="1:10" s="25" customFormat="1" ht="15" customHeight="1" x14ac:dyDescent="0.25">
      <c r="A57" s="26"/>
      <c r="B57" s="121" t="s">
        <v>38</v>
      </c>
      <c r="C57" s="128">
        <v>3266318.6069104201</v>
      </c>
      <c r="D57" s="128">
        <v>884940402.23040879</v>
      </c>
      <c r="E57" s="140">
        <f t="shared" si="3"/>
        <v>0.3691004048044334</v>
      </c>
      <c r="H57"/>
      <c r="I57"/>
      <c r="J57"/>
    </row>
    <row r="58" spans="1:10" s="25" customFormat="1" ht="15" customHeight="1" x14ac:dyDescent="0.25">
      <c r="A58" s="26"/>
      <c r="B58" s="121" t="s">
        <v>141</v>
      </c>
      <c r="C58" s="128">
        <v>3082300.7355447602</v>
      </c>
      <c r="D58" s="128">
        <v>26538273.498846143</v>
      </c>
      <c r="E58" s="140">
        <f t="shared" si="3"/>
        <v>11.614548835208799</v>
      </c>
      <c r="H58"/>
      <c r="I58"/>
      <c r="J58"/>
    </row>
    <row r="59" spans="1:10" s="25" customFormat="1" ht="15" customHeight="1" x14ac:dyDescent="0.25">
      <c r="A59" s="26"/>
      <c r="B59" s="121" t="s">
        <v>142</v>
      </c>
      <c r="C59" s="128">
        <v>2935906.9824218797</v>
      </c>
      <c r="D59" s="128">
        <v>31013986.429186057</v>
      </c>
      <c r="E59" s="140">
        <f t="shared" si="3"/>
        <v>9.4663966824303873</v>
      </c>
      <c r="H59"/>
      <c r="I59"/>
      <c r="J59"/>
    </row>
    <row r="60" spans="1:10" s="25" customFormat="1" ht="15" customHeight="1" x14ac:dyDescent="0.25">
      <c r="A60" s="26"/>
      <c r="B60" s="121" t="s">
        <v>143</v>
      </c>
      <c r="C60" s="128">
        <v>2850000</v>
      </c>
      <c r="D60" s="128">
        <v>13987627.908838138</v>
      </c>
      <c r="E60" s="140">
        <f t="shared" si="3"/>
        <v>20.375148799884908</v>
      </c>
      <c r="H60"/>
      <c r="I60"/>
      <c r="J60"/>
    </row>
    <row r="61" spans="1:10" s="25" customFormat="1" ht="15" customHeight="1" x14ac:dyDescent="0.25">
      <c r="A61" s="26"/>
      <c r="B61" s="121" t="s">
        <v>144</v>
      </c>
      <c r="C61" s="128">
        <v>2823600.7405249099</v>
      </c>
      <c r="D61" s="128">
        <v>27054889.362885203</v>
      </c>
      <c r="E61" s="140">
        <f t="shared" si="3"/>
        <v>10.436563619433681</v>
      </c>
      <c r="H61"/>
      <c r="I61"/>
      <c r="J61"/>
    </row>
    <row r="62" spans="1:10" ht="15" customHeight="1" x14ac:dyDescent="0.25">
      <c r="A62" s="1"/>
      <c r="B62" s="121" t="s">
        <v>145</v>
      </c>
      <c r="C62" s="128">
        <v>2781885.24544323</v>
      </c>
      <c r="D62" s="128">
        <v>31772759.998857129</v>
      </c>
      <c r="E62" s="140">
        <f t="shared" si="3"/>
        <v>8.7555668614980107</v>
      </c>
    </row>
    <row r="63" spans="1:10" s="25" customFormat="1" ht="15" customHeight="1" x14ac:dyDescent="0.25">
      <c r="A63" s="26"/>
      <c r="B63" s="121" t="s">
        <v>113</v>
      </c>
      <c r="C63" s="128">
        <v>2650000</v>
      </c>
      <c r="D63" s="128">
        <v>48529595.416653261</v>
      </c>
      <c r="E63" s="140">
        <f t="shared" si="3"/>
        <v>5.4605853958770787</v>
      </c>
      <c r="H63"/>
      <c r="I63"/>
      <c r="J63"/>
    </row>
    <row r="64" spans="1:10" s="25" customFormat="1" ht="15" customHeight="1" x14ac:dyDescent="0.25">
      <c r="A64" s="26"/>
      <c r="B64" s="121" t="s">
        <v>117</v>
      </c>
      <c r="C64" s="128">
        <v>2548742.01377154</v>
      </c>
      <c r="D64" s="128">
        <v>2021421476.0354171</v>
      </c>
      <c r="E64" s="140">
        <f t="shared" si="3"/>
        <v>0.12608661993491571</v>
      </c>
      <c r="H64"/>
      <c r="I64"/>
      <c r="J64"/>
    </row>
    <row r="65" spans="1:10" s="25" customFormat="1" ht="15" customHeight="1" x14ac:dyDescent="0.25">
      <c r="A65" s="26"/>
      <c r="B65" s="131" t="s">
        <v>11</v>
      </c>
      <c r="C65" s="132">
        <v>2479840</v>
      </c>
      <c r="D65" s="132">
        <v>101584384.67278588</v>
      </c>
      <c r="E65" s="139">
        <f t="shared" si="3"/>
        <v>2.4411625940225252</v>
      </c>
      <c r="F65" s="92"/>
      <c r="H65"/>
      <c r="I65"/>
      <c r="J65"/>
    </row>
    <row r="66" spans="1:10" s="25" customFormat="1" ht="15" customHeight="1" x14ac:dyDescent="0.25">
      <c r="A66" s="26"/>
      <c r="B66" s="121" t="s">
        <v>146</v>
      </c>
      <c r="C66" s="128">
        <v>2431468.2486285199</v>
      </c>
      <c r="D66" s="128">
        <v>76370394.412416264</v>
      </c>
      <c r="E66" s="140">
        <f t="shared" si="3"/>
        <v>3.1837838043602051</v>
      </c>
      <c r="H66"/>
      <c r="I66"/>
      <c r="J66"/>
    </row>
    <row r="67" spans="1:10" s="25" customFormat="1" ht="15" customHeight="1" x14ac:dyDescent="0.25">
      <c r="A67" s="26"/>
      <c r="B67" s="121" t="s">
        <v>25</v>
      </c>
      <c r="C67" s="128">
        <v>2336420.8594757398</v>
      </c>
      <c r="D67" s="128">
        <v>85755006.123597592</v>
      </c>
      <c r="E67" s="140">
        <f t="shared" si="3"/>
        <v>2.7245299896641444</v>
      </c>
      <c r="H67"/>
      <c r="I67"/>
      <c r="J67"/>
    </row>
    <row r="68" spans="1:10" s="25" customFormat="1" ht="15" customHeight="1" x14ac:dyDescent="0.25">
      <c r="A68" s="26"/>
      <c r="B68" s="121" t="s">
        <v>126</v>
      </c>
      <c r="C68" s="128">
        <v>2239157.2629348403</v>
      </c>
      <c r="D68" s="128">
        <v>132793622.28307097</v>
      </c>
      <c r="E68" s="140">
        <f t="shared" si="3"/>
        <v>1.686193376186182</v>
      </c>
      <c r="H68"/>
      <c r="I68"/>
      <c r="J68"/>
    </row>
    <row r="69" spans="1:10" s="25" customFormat="1" ht="15" customHeight="1" x14ac:dyDescent="0.25">
      <c r="A69" s="26"/>
      <c r="B69" s="121" t="s">
        <v>147</v>
      </c>
      <c r="C69" s="128">
        <v>2036169.2832903799</v>
      </c>
      <c r="D69" s="128">
        <v>22977677.860797856</v>
      </c>
      <c r="E69" s="140">
        <f t="shared" si="3"/>
        <v>8.861510269339627</v>
      </c>
      <c r="H69"/>
      <c r="I69"/>
      <c r="J69"/>
    </row>
    <row r="70" spans="1:10" s="25" customFormat="1" ht="15" customHeight="1" x14ac:dyDescent="0.25">
      <c r="A70" s="26"/>
      <c r="B70" s="121" t="s">
        <v>148</v>
      </c>
      <c r="C70" s="128">
        <v>2012360</v>
      </c>
      <c r="D70" s="128">
        <v>16539436.547294972</v>
      </c>
      <c r="E70" s="140">
        <f t="shared" si="3"/>
        <v>12.167040843535396</v>
      </c>
      <c r="H70"/>
      <c r="I70"/>
      <c r="J70"/>
    </row>
    <row r="71" spans="1:10" s="25" customFormat="1" ht="15" customHeight="1" x14ac:dyDescent="0.25">
      <c r="A71" s="26"/>
      <c r="B71" s="121" t="s">
        <v>149</v>
      </c>
      <c r="C71" s="128">
        <v>1912814</v>
      </c>
      <c r="D71" s="128">
        <v>72356176.470588237</v>
      </c>
      <c r="E71" s="140">
        <f t="shared" si="3"/>
        <v>2.6436084565324314</v>
      </c>
      <c r="H71"/>
      <c r="I71"/>
      <c r="J71"/>
    </row>
    <row r="72" spans="1:10" s="25" customFormat="1" ht="15" customHeight="1" x14ac:dyDescent="0.25">
      <c r="A72" s="26"/>
      <c r="B72" s="121" t="s">
        <v>46</v>
      </c>
      <c r="C72" s="128">
        <v>1867591.3026544298</v>
      </c>
      <c r="D72" s="128">
        <v>239899491.12774238</v>
      </c>
      <c r="E72" s="140">
        <f t="shared" si="3"/>
        <v>0.77848906384714645</v>
      </c>
      <c r="H72"/>
      <c r="I72"/>
      <c r="J72"/>
    </row>
    <row r="73" spans="1:10" s="25" customFormat="1" ht="15" customHeight="1" x14ac:dyDescent="0.25">
      <c r="A73" s="26"/>
      <c r="B73" s="121" t="s">
        <v>150</v>
      </c>
      <c r="C73" s="128">
        <v>1840970.6668382399</v>
      </c>
      <c r="D73" s="128">
        <v>10438351.483167697</v>
      </c>
      <c r="E73" s="140">
        <f t="shared" si="3"/>
        <v>17.636603536553512</v>
      </c>
      <c r="H73"/>
      <c r="I73"/>
      <c r="J73"/>
    </row>
    <row r="74" spans="1:10" s="25" customFormat="1" ht="15" customHeight="1" x14ac:dyDescent="0.25">
      <c r="A74" s="26"/>
      <c r="B74" s="121" t="s">
        <v>151</v>
      </c>
      <c r="C74" s="128">
        <v>1750000</v>
      </c>
      <c r="D74" s="128" t="s">
        <v>39</v>
      </c>
      <c r="E74" s="184" t="s">
        <v>39</v>
      </c>
      <c r="H74"/>
      <c r="I74"/>
      <c r="J74"/>
    </row>
    <row r="75" spans="1:10" s="25" customFormat="1" ht="15" customHeight="1" x14ac:dyDescent="0.25">
      <c r="A75" s="26"/>
      <c r="B75" s="121" t="s">
        <v>152</v>
      </c>
      <c r="C75" s="128">
        <v>1735000</v>
      </c>
      <c r="D75" s="128">
        <v>11679800.110152267</v>
      </c>
      <c r="E75" s="140">
        <f t="shared" si="3"/>
        <v>14.85470627611093</v>
      </c>
      <c r="H75"/>
      <c r="I75"/>
      <c r="J75"/>
    </row>
    <row r="76" spans="1:10" s="25" customFormat="1" ht="15" customHeight="1" x14ac:dyDescent="0.25">
      <c r="A76" s="26"/>
      <c r="B76" s="121" t="s">
        <v>47</v>
      </c>
      <c r="C76" s="128">
        <v>1726715.9710579601</v>
      </c>
      <c r="D76" s="128">
        <v>1723827215.3347063</v>
      </c>
      <c r="E76" s="140">
        <f t="shared" si="3"/>
        <v>0.10016757803204152</v>
      </c>
      <c r="H76"/>
      <c r="I76"/>
      <c r="J76"/>
    </row>
    <row r="77" spans="1:10" s="25" customFormat="1" ht="15" customHeight="1" x14ac:dyDescent="0.25">
      <c r="A77" s="26"/>
      <c r="B77" s="121" t="s">
        <v>153</v>
      </c>
      <c r="C77" s="128">
        <v>1704437.5639365599</v>
      </c>
      <c r="D77" s="128">
        <v>399648828.54650426</v>
      </c>
      <c r="E77" s="140">
        <f t="shared" ref="E77" si="4">C77/D77*100</f>
        <v>0.42648381333569374</v>
      </c>
      <c r="H77"/>
      <c r="I77"/>
      <c r="J77"/>
    </row>
    <row r="78" spans="1:10" s="25" customFormat="1" ht="15" customHeight="1" x14ac:dyDescent="0.25">
      <c r="A78" s="26"/>
      <c r="B78" s="131" t="s">
        <v>154</v>
      </c>
      <c r="C78" s="132">
        <v>1451764.40631499</v>
      </c>
      <c r="D78" s="132">
        <v>24212134.631064001</v>
      </c>
      <c r="E78" s="139">
        <f>C78/D78*100</f>
        <v>5.99601988191651</v>
      </c>
      <c r="H78"/>
      <c r="I78"/>
      <c r="J78"/>
    </row>
    <row r="79" spans="1:10" s="25" customFormat="1" ht="15" customHeight="1" x14ac:dyDescent="0.25">
      <c r="A79" s="26"/>
      <c r="B79" s="131" t="s">
        <v>155</v>
      </c>
      <c r="C79" s="132">
        <v>1449515.9589265999</v>
      </c>
      <c r="D79" s="132">
        <v>45849832.906413898</v>
      </c>
      <c r="E79" s="139">
        <f>C79/D79*100</f>
        <v>3.1614421842829183</v>
      </c>
      <c r="H79"/>
      <c r="I79"/>
      <c r="J79"/>
    </row>
    <row r="80" spans="1:10" s="25" customFormat="1" ht="15" customHeight="1" x14ac:dyDescent="0.25">
      <c r="A80" s="26"/>
      <c r="B80" s="131" t="s">
        <v>156</v>
      </c>
      <c r="C80" s="132">
        <v>1438671.7870722201</v>
      </c>
      <c r="D80" s="132">
        <v>49272882.213623002</v>
      </c>
      <c r="E80" s="139">
        <f>C80/D80*100</f>
        <v>2.9198044085078001</v>
      </c>
      <c r="H80"/>
      <c r="I80"/>
      <c r="J80"/>
    </row>
    <row r="81" spans="1:10" s="25" customFormat="1" ht="15" customHeight="1" x14ac:dyDescent="0.25">
      <c r="A81" s="26"/>
      <c r="B81" s="131" t="s">
        <v>157</v>
      </c>
      <c r="C81" s="132">
        <v>1437087.9120879099</v>
      </c>
      <c r="D81" s="132" t="s">
        <v>39</v>
      </c>
      <c r="E81" s="139" t="s">
        <v>39</v>
      </c>
      <c r="H81"/>
      <c r="I81"/>
      <c r="J81"/>
    </row>
    <row r="82" spans="1:10" s="25" customFormat="1" ht="15" customHeight="1" x14ac:dyDescent="0.25">
      <c r="A82" s="26"/>
      <c r="B82" s="145" t="s">
        <v>13</v>
      </c>
      <c r="C82" s="146">
        <v>1430162.2135400199</v>
      </c>
      <c r="D82" s="146">
        <v>404198757.53797418</v>
      </c>
      <c r="E82" s="147">
        <f t="shared" ref="E81:E82" si="5">C82/D82*100</f>
        <v>0.35382647444324644</v>
      </c>
      <c r="H82"/>
      <c r="I82"/>
      <c r="J82"/>
    </row>
    <row r="83" spans="1:10" s="25" customFormat="1" ht="15" customHeight="1" thickBot="1" x14ac:dyDescent="0.3">
      <c r="A83" s="26"/>
      <c r="B83" s="136" t="s">
        <v>3</v>
      </c>
      <c r="C83" s="137">
        <v>1335444.80901182</v>
      </c>
      <c r="D83" s="137">
        <v>287080013.57449716</v>
      </c>
      <c r="E83" s="143">
        <f>C83/D83*100</f>
        <v>0.46518209065963856</v>
      </c>
      <c r="H83"/>
      <c r="I83"/>
      <c r="J83"/>
    </row>
    <row r="84" spans="1:10" s="25" customFormat="1" ht="15" customHeight="1" x14ac:dyDescent="0.25">
      <c r="A84" s="26"/>
      <c r="D84" s="42"/>
      <c r="E84" s="41"/>
      <c r="H84"/>
      <c r="I84"/>
      <c r="J84"/>
    </row>
    <row r="85" spans="1:10" s="26" customFormat="1" ht="30" customHeight="1" x14ac:dyDescent="0.25">
      <c r="A85" s="33" t="s">
        <v>8</v>
      </c>
      <c r="B85" s="176" t="s">
        <v>105</v>
      </c>
      <c r="C85" s="168"/>
      <c r="D85" s="168"/>
      <c r="E85" s="168"/>
      <c r="H85"/>
      <c r="I85"/>
      <c r="J85"/>
    </row>
    <row r="86" spans="1:10" s="101" customFormat="1" ht="15" customHeight="1" x14ac:dyDescent="0.25">
      <c r="A86" s="100" t="s">
        <v>5</v>
      </c>
      <c r="B86" s="103" t="s">
        <v>123</v>
      </c>
      <c r="C86" s="82"/>
      <c r="D86" s="102"/>
      <c r="E86" s="102"/>
      <c r="F86" s="102"/>
      <c r="G86" s="82"/>
      <c r="H86" s="40"/>
    </row>
    <row r="87" spans="1:10" s="101" customFormat="1" ht="15" customHeight="1" x14ac:dyDescent="0.25">
      <c r="A87" s="100" t="s">
        <v>1</v>
      </c>
      <c r="B87" s="153" t="s">
        <v>124</v>
      </c>
      <c r="C87" s="153"/>
      <c r="D87" s="153"/>
      <c r="E87" s="102"/>
      <c r="F87" s="102"/>
      <c r="G87" s="40"/>
    </row>
    <row r="88" spans="1:10" s="101" customFormat="1" ht="15" customHeight="1" x14ac:dyDescent="0.25">
      <c r="A88" s="100"/>
      <c r="B88" s="153" t="s">
        <v>125</v>
      </c>
      <c r="C88" s="153"/>
      <c r="D88" s="153"/>
      <c r="E88" s="88"/>
      <c r="F88" s="88"/>
      <c r="G88" s="40"/>
    </row>
    <row r="89" spans="1:10" ht="15" customHeight="1" x14ac:dyDescent="0.25">
      <c r="A89" s="25"/>
      <c r="B89" s="25"/>
      <c r="C89" s="25"/>
      <c r="D89" s="25"/>
      <c r="E89" s="25"/>
      <c r="F89" s="25"/>
      <c r="G89" s="25"/>
    </row>
    <row r="90" spans="1:10" ht="15" customHeight="1" x14ac:dyDescent="0.25">
      <c r="A90" s="25"/>
      <c r="B90" s="25"/>
      <c r="C90" s="25"/>
      <c r="D90" s="25"/>
      <c r="E90" s="25"/>
      <c r="F90" s="25"/>
      <c r="G90" s="25"/>
    </row>
    <row r="91" spans="1:10" ht="15" customHeight="1" x14ac:dyDescent="0.25">
      <c r="A91" s="25"/>
      <c r="B91" s="25"/>
      <c r="C91" s="25"/>
      <c r="D91" s="25"/>
      <c r="E91" s="25"/>
      <c r="F91" s="25"/>
      <c r="G91" s="25"/>
    </row>
    <row r="92" spans="1:10" ht="15" customHeight="1" x14ac:dyDescent="0.25">
      <c r="A92" s="25"/>
      <c r="B92" s="25"/>
      <c r="C92" s="25"/>
      <c r="D92" s="25"/>
      <c r="E92" s="25"/>
      <c r="F92" s="25"/>
      <c r="G92" s="25"/>
    </row>
    <row r="93" spans="1:10" ht="15" customHeight="1" x14ac:dyDescent="0.25">
      <c r="A93" s="25"/>
      <c r="B93" s="25"/>
      <c r="C93" s="25"/>
      <c r="D93" s="25"/>
      <c r="E93" s="25"/>
      <c r="F93" s="25"/>
      <c r="G93" s="25"/>
    </row>
    <row r="94" spans="1:10" ht="15" customHeight="1" x14ac:dyDescent="0.25">
      <c r="A94" s="25"/>
      <c r="B94" s="25"/>
      <c r="C94" s="25"/>
      <c r="D94" s="25"/>
      <c r="E94" s="25"/>
      <c r="F94" s="25"/>
      <c r="G94" s="25"/>
    </row>
    <row r="95" spans="1:10" ht="15" customHeight="1" x14ac:dyDescent="0.25">
      <c r="A95" s="25"/>
      <c r="B95" s="25"/>
      <c r="C95" s="25"/>
      <c r="D95" s="25"/>
      <c r="E95" s="25"/>
      <c r="F95" s="25"/>
      <c r="G95" s="25"/>
    </row>
    <row r="96" spans="1:10" ht="15" customHeight="1" x14ac:dyDescent="0.25">
      <c r="A96" s="25"/>
      <c r="B96" s="25"/>
      <c r="C96" s="25"/>
      <c r="D96" s="25"/>
      <c r="E96" s="25"/>
      <c r="F96" s="25"/>
      <c r="G96" s="25"/>
    </row>
    <row r="97" ht="15" customHeight="1" x14ac:dyDescent="0.25"/>
    <row r="98" ht="15" customHeight="1" x14ac:dyDescent="0.25"/>
  </sheetData>
  <sortState xmlns:xlrd2="http://schemas.microsoft.com/office/spreadsheetml/2017/richdata2" ref="B48:E77">
    <sortCondition descending="1" ref="E48:E77"/>
  </sortState>
  <mergeCells count="4">
    <mergeCell ref="B2:E2"/>
    <mergeCell ref="B85:E85"/>
    <mergeCell ref="B87:D87"/>
    <mergeCell ref="B88:D88"/>
  </mergeCells>
  <hyperlinks>
    <hyperlink ref="C1" location="Contents!A1" display="[contents Ç]" xr:uid="{00000000-0004-0000-0600-000000000000}"/>
    <hyperlink ref="B87" r:id="rId1" display="http://www.observatorioemigracao.pt/np4/5810.html" xr:uid="{41444ED3-AF39-42EC-B38B-175EBBBA4358}"/>
    <hyperlink ref="B88" r:id="rId2" display="http://www.observatorioemigracao.pt/np4/5810.html" xr:uid="{6F081061-4B57-4A88-86C3-B3E6C0974E03}"/>
    <hyperlink ref="B87:C87" r:id="rId3" display="http://www.observatorioemigracao.pt/np4EN/9947.html" xr:uid="{463D0722-E26B-4BB4-B077-B42AE714E930}"/>
    <hyperlink ref="B88:C88" r:id="rId4" display="http://www.observatorioemigracao.pt/np4/9947.html" xr:uid="{CE18F170-BC9B-40F6-84E9-8F983A8C99AC}"/>
    <hyperlink ref="B87:D87" r:id="rId5" display="http://www.observatorioemigracao.pt/np4EN/10296.html" xr:uid="{8DC5EA00-6830-40EA-8DC3-A022EF3DA127}"/>
    <hyperlink ref="B88:D88" r:id="rId6" display="http://www.observatorioemigracao.pt/np4/10296.html" xr:uid="{2FC62340-13E1-4193-8614-6DC50EB1B682}"/>
  </hyperlinks>
  <pageMargins left="0.7" right="0.7" top="0.75" bottom="0.75" header="0.3" footer="0.3"/>
  <pageSetup paperSize="9" orientation="portrait"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0"/>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9" t="s">
        <v>0</v>
      </c>
      <c r="B1" s="74"/>
      <c r="C1" s="37" t="s">
        <v>4</v>
      </c>
      <c r="D1" s="2"/>
      <c r="E1" s="2"/>
    </row>
    <row r="2" spans="1:16" s="13" customFormat="1" ht="30" customHeight="1" x14ac:dyDescent="0.25">
      <c r="A2" s="11"/>
      <c r="B2" s="177" t="s">
        <v>160</v>
      </c>
      <c r="C2" s="178"/>
      <c r="D2" s="178"/>
      <c r="E2" s="178"/>
      <c r="F2" s="178"/>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30" customHeight="1" x14ac:dyDescent="0.25">
      <c r="A33" s="33" t="s">
        <v>8</v>
      </c>
      <c r="B33" s="171" t="s">
        <v>102</v>
      </c>
      <c r="C33" s="168"/>
      <c r="D33" s="168"/>
      <c r="E33" s="168"/>
      <c r="F33" s="168"/>
    </row>
    <row r="34" spans="1:8" s="101" customFormat="1" ht="15" customHeight="1" x14ac:dyDescent="0.25">
      <c r="A34" s="100" t="s">
        <v>5</v>
      </c>
      <c r="B34" s="103" t="s">
        <v>123</v>
      </c>
      <c r="C34" s="82"/>
      <c r="D34" s="102"/>
      <c r="E34" s="102"/>
      <c r="F34" s="102"/>
      <c r="G34" s="82"/>
      <c r="H34" s="40"/>
    </row>
    <row r="35" spans="1:8" s="101" customFormat="1" ht="15" customHeight="1" x14ac:dyDescent="0.25">
      <c r="A35" s="100" t="s">
        <v>1</v>
      </c>
      <c r="B35" s="153" t="s">
        <v>124</v>
      </c>
      <c r="C35" s="153"/>
      <c r="D35" s="153"/>
      <c r="E35" s="102"/>
      <c r="F35" s="102"/>
      <c r="G35" s="40"/>
    </row>
    <row r="36" spans="1:8" s="101" customFormat="1" ht="15" customHeight="1" x14ac:dyDescent="0.25">
      <c r="A36" s="100"/>
      <c r="B36" s="153" t="s">
        <v>125</v>
      </c>
      <c r="C36" s="153"/>
      <c r="D36" s="153"/>
      <c r="E36" s="88"/>
      <c r="F36" s="88"/>
      <c r="G36" s="4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9" ht="12" customHeight="1" x14ac:dyDescent="0.25">
      <c r="A61" s="19"/>
      <c r="B61" s="19"/>
      <c r="C61" s="19"/>
      <c r="D61" s="19"/>
      <c r="E61" s="19"/>
      <c r="F61" s="19"/>
      <c r="G61" s="19"/>
      <c r="H61" s="19"/>
      <c r="I61" s="19"/>
    </row>
    <row r="62" spans="1:9" ht="12" customHeight="1" x14ac:dyDescent="0.25">
      <c r="A62" s="19"/>
      <c r="B62" s="19"/>
      <c r="C62" s="19"/>
      <c r="D62" s="19"/>
      <c r="E62" s="19"/>
      <c r="F62" s="19"/>
      <c r="G62" s="19"/>
      <c r="H62" s="19"/>
      <c r="I62" s="19"/>
    </row>
    <row r="63" spans="1:9" ht="12" customHeight="1" x14ac:dyDescent="0.25">
      <c r="A63" s="18"/>
      <c r="B63" s="22"/>
      <c r="C63" s="17"/>
      <c r="D63" s="17"/>
      <c r="E63" s="17"/>
      <c r="F63" s="17"/>
      <c r="G63" s="17"/>
      <c r="H63" s="17"/>
      <c r="I63" s="17"/>
    </row>
    <row r="64" spans="1:9" ht="12" customHeight="1" x14ac:dyDescent="0.25">
      <c r="A64" s="18"/>
      <c r="B64" s="22"/>
      <c r="C64" s="17"/>
      <c r="D64" s="17"/>
      <c r="E64" s="17"/>
      <c r="F64" s="17"/>
      <c r="G64" s="17"/>
      <c r="H64" s="17"/>
      <c r="I64" s="17"/>
    </row>
    <row r="65" spans="1:9" ht="12" customHeight="1" x14ac:dyDescent="0.25">
      <c r="A65" s="18"/>
      <c r="B65" s="23"/>
      <c r="C65" s="15"/>
      <c r="D65" s="15"/>
      <c r="E65" s="15"/>
      <c r="F65" s="15"/>
      <c r="G65" s="15"/>
      <c r="H65" s="15"/>
      <c r="I65" s="15"/>
    </row>
    <row r="66" spans="1:9" ht="12" customHeight="1" x14ac:dyDescent="0.25">
      <c r="A66" s="18"/>
      <c r="B66" s="24"/>
      <c r="C66" s="18"/>
      <c r="D66" s="17"/>
      <c r="E66" s="17"/>
      <c r="F66" s="17"/>
      <c r="G66" s="17"/>
      <c r="H66" s="17"/>
      <c r="I66" s="17"/>
    </row>
    <row r="67" spans="1:9" s="19" customFormat="1" ht="12" customHeight="1" x14ac:dyDescent="0.25">
      <c r="B67" s="22"/>
      <c r="C67" s="17"/>
      <c r="D67" s="16"/>
      <c r="E67" s="16"/>
      <c r="F67" s="16"/>
    </row>
    <row r="68" spans="1:9" s="19" customFormat="1" ht="12" customHeight="1" x14ac:dyDescent="0.25">
      <c r="B68" s="23"/>
      <c r="C68" s="15"/>
      <c r="D68" s="16"/>
      <c r="E68" s="16"/>
      <c r="F68" s="16"/>
    </row>
    <row r="69" spans="1:9" s="19" customFormat="1" ht="12" customHeight="1" x14ac:dyDescent="0.25">
      <c r="B69" s="24"/>
      <c r="C69" s="17"/>
      <c r="D69" s="16"/>
      <c r="E69" s="16"/>
      <c r="F69" s="16"/>
    </row>
    <row r="70" spans="1:9" s="19" customFormat="1" ht="12" customHeight="1" x14ac:dyDescent="0.25"/>
  </sheetData>
  <mergeCells count="4">
    <mergeCell ref="B2:F2"/>
    <mergeCell ref="B33:F33"/>
    <mergeCell ref="B35:D35"/>
    <mergeCell ref="B36:D36"/>
  </mergeCells>
  <hyperlinks>
    <hyperlink ref="C1" location="Contents!A1" display="[contents Ç]" xr:uid="{00000000-0004-0000-0700-000000000000}"/>
    <hyperlink ref="B35" r:id="rId1" display="http://www.observatorioemigracao.pt/np4/5810.html" xr:uid="{B6BAAAF7-19B7-4639-86B8-751731425FAE}"/>
    <hyperlink ref="B36" r:id="rId2" display="http://www.observatorioemigracao.pt/np4/5810.html" xr:uid="{36726F97-321D-414E-B151-0C85D7D5EF89}"/>
    <hyperlink ref="B35:C35" r:id="rId3" display="http://www.observatorioemigracao.pt/np4EN/9947.html" xr:uid="{7C212121-84B4-4C7B-8C3C-82B17364E782}"/>
    <hyperlink ref="B36:C36" r:id="rId4" display="http://www.observatorioemigracao.pt/np4/9947.html" xr:uid="{3EFBB8A5-7907-4869-B579-76E009D753B5}"/>
    <hyperlink ref="B35:D35" r:id="rId5" display="http://www.observatorioemigracao.pt/np4EN/10296.html" xr:uid="{DC393B76-7813-4FD3-8835-50E1D4663129}"/>
    <hyperlink ref="B36:D36" r:id="rId6" display="http://www.observatorioemigracao.pt/np4/10296.html" xr:uid="{E4EE92C9-1F28-4410-A9C5-21FCE14975CB}"/>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7"/>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8" width="8.7109375" style="2"/>
    <col min="9" max="9" width="13.42578125" style="2" customWidth="1"/>
    <col min="10" max="16384" width="8.7109375" style="2"/>
  </cols>
  <sheetData>
    <row r="1" spans="1:16" s="1" customFormat="1" ht="30" customHeight="1" x14ac:dyDescent="0.25">
      <c r="A1" s="29" t="s">
        <v>0</v>
      </c>
      <c r="B1" s="74"/>
      <c r="C1" s="37" t="s">
        <v>4</v>
      </c>
      <c r="D1" s="2"/>
      <c r="E1" s="2"/>
    </row>
    <row r="2" spans="1:16" s="13" customFormat="1" ht="30" customHeight="1" x14ac:dyDescent="0.25">
      <c r="A2" s="11"/>
      <c r="B2" s="179" t="s">
        <v>161</v>
      </c>
      <c r="C2" s="180"/>
      <c r="D2" s="180"/>
      <c r="E2" s="180"/>
      <c r="F2" s="180"/>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30" customHeight="1" x14ac:dyDescent="0.25">
      <c r="A20" s="33" t="s">
        <v>8</v>
      </c>
      <c r="B20" s="171" t="s">
        <v>110</v>
      </c>
      <c r="C20" s="168"/>
      <c r="D20" s="168"/>
      <c r="E20" s="168"/>
      <c r="F20" s="168"/>
      <c r="G20"/>
    </row>
    <row r="21" spans="1:8" s="101" customFormat="1" ht="15" customHeight="1" x14ac:dyDescent="0.25">
      <c r="A21" s="100" t="s">
        <v>5</v>
      </c>
      <c r="B21" s="103" t="s">
        <v>123</v>
      </c>
      <c r="C21" s="82"/>
      <c r="D21" s="102"/>
      <c r="E21" s="102"/>
      <c r="F21" s="102"/>
      <c r="G21" s="82"/>
      <c r="H21" s="40"/>
    </row>
    <row r="22" spans="1:8" s="101" customFormat="1" ht="15" customHeight="1" x14ac:dyDescent="0.25">
      <c r="A22" s="100" t="s">
        <v>1</v>
      </c>
      <c r="B22" s="153" t="s">
        <v>124</v>
      </c>
      <c r="C22" s="153"/>
      <c r="D22" s="153"/>
      <c r="E22" s="102"/>
      <c r="F22" s="102"/>
      <c r="G22" s="40"/>
    </row>
    <row r="23" spans="1:8" s="101" customFormat="1" ht="15" customHeight="1" x14ac:dyDescent="0.25">
      <c r="A23" s="100"/>
      <c r="B23" s="153" t="s">
        <v>125</v>
      </c>
      <c r="C23" s="153"/>
      <c r="D23" s="153"/>
      <c r="E23" s="88"/>
      <c r="F23" s="88"/>
      <c r="G23" s="40"/>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19"/>
      <c r="B48" s="19"/>
      <c r="C48" s="19"/>
      <c r="D48" s="19"/>
      <c r="E48" s="19"/>
      <c r="F48" s="19"/>
      <c r="G48" s="19"/>
      <c r="H48" s="19"/>
      <c r="I48" s="19"/>
    </row>
    <row r="49" spans="1:9" ht="12" customHeight="1" x14ac:dyDescent="0.25">
      <c r="A49" s="19"/>
      <c r="B49" s="19"/>
      <c r="C49" s="19"/>
      <c r="D49" s="19"/>
      <c r="E49" s="19"/>
      <c r="F49" s="19"/>
      <c r="G49" s="19"/>
      <c r="H49" s="19"/>
      <c r="I49" s="19"/>
    </row>
    <row r="50" spans="1:9" ht="12" customHeight="1" x14ac:dyDescent="0.25">
      <c r="A50" s="18"/>
      <c r="B50" s="22"/>
      <c r="C50" s="17"/>
      <c r="D50" s="17"/>
      <c r="E50" s="17"/>
      <c r="F50" s="17"/>
      <c r="G50" s="17"/>
      <c r="H50" s="17"/>
      <c r="I50" s="17"/>
    </row>
    <row r="51" spans="1:9" ht="12" customHeight="1" x14ac:dyDescent="0.25">
      <c r="A51" s="18"/>
      <c r="B51" s="22"/>
      <c r="C51" s="17"/>
      <c r="D51" s="17"/>
      <c r="E51" s="17"/>
      <c r="F51" s="17"/>
      <c r="G51" s="17"/>
      <c r="H51" s="17"/>
      <c r="I51" s="17"/>
    </row>
    <row r="52" spans="1:9" ht="12" customHeight="1" x14ac:dyDescent="0.25">
      <c r="A52" s="18"/>
      <c r="B52" s="23"/>
      <c r="C52" s="15"/>
      <c r="D52" s="15"/>
      <c r="E52" s="15"/>
      <c r="F52" s="15"/>
      <c r="G52" s="15"/>
      <c r="H52" s="15"/>
      <c r="I52" s="15"/>
    </row>
    <row r="53" spans="1:9" ht="12" customHeight="1" x14ac:dyDescent="0.25">
      <c r="A53" s="18"/>
      <c r="B53" s="24"/>
      <c r="C53" s="18"/>
      <c r="D53" s="17"/>
      <c r="E53" s="17"/>
      <c r="F53" s="17"/>
      <c r="G53" s="17"/>
      <c r="H53" s="17"/>
      <c r="I53" s="17"/>
    </row>
    <row r="54" spans="1:9" s="19" customFormat="1" ht="12" customHeight="1" x14ac:dyDescent="0.25">
      <c r="B54" s="22"/>
      <c r="C54" s="17"/>
      <c r="D54" s="16"/>
      <c r="E54" s="16"/>
      <c r="F54" s="16"/>
    </row>
    <row r="55" spans="1:9" s="19" customFormat="1" ht="12" customHeight="1" x14ac:dyDescent="0.25">
      <c r="B55" s="23"/>
      <c r="C55" s="15"/>
      <c r="D55" s="16"/>
      <c r="E55" s="16"/>
      <c r="F55" s="16"/>
    </row>
    <row r="56" spans="1:9" s="19" customFormat="1" ht="12" customHeight="1" x14ac:dyDescent="0.25">
      <c r="B56" s="24"/>
      <c r="C56" s="17"/>
      <c r="D56" s="16"/>
      <c r="E56" s="16"/>
      <c r="F56" s="16"/>
    </row>
    <row r="57" spans="1:9" s="19" customFormat="1" ht="12" customHeight="1" x14ac:dyDescent="0.25"/>
  </sheetData>
  <mergeCells count="4">
    <mergeCell ref="B2:F2"/>
    <mergeCell ref="B20:F20"/>
    <mergeCell ref="B22:D22"/>
    <mergeCell ref="B23:D23"/>
  </mergeCells>
  <hyperlinks>
    <hyperlink ref="C1" location="Contents!A1" display="[contents Ç]" xr:uid="{00000000-0004-0000-0900-000000000000}"/>
    <hyperlink ref="B22" r:id="rId1" display="http://www.observatorioemigracao.pt/np4/5810.html" xr:uid="{214F0EEA-FC4A-4760-9EFA-A68D10BEAEEB}"/>
    <hyperlink ref="B23" r:id="rId2" display="http://www.observatorioemigracao.pt/np4/5810.html" xr:uid="{872D6DE4-C840-4E16-B00E-27C9B8F313D8}"/>
    <hyperlink ref="B22:C22" r:id="rId3" display="http://www.observatorioemigracao.pt/np4EN/9947.html" xr:uid="{022FC911-5130-4CEA-A79E-5EBF305D49F6}"/>
    <hyperlink ref="B23:C23" r:id="rId4" display="http://www.observatorioemigracao.pt/np4/9947.html" xr:uid="{AEC95D3D-7FE1-4A50-99B8-20C2E9DB3534}"/>
    <hyperlink ref="B22:D22" r:id="rId5" display="http://www.observatorioemigracao.pt/np4EN/10296.html" xr:uid="{5F1FE4EF-C9E7-45FD-847C-9AA2F57C5281}"/>
    <hyperlink ref="B23:D23" r:id="rId6" display="http://www.observatorioemigracao.pt/np4/10296.html" xr:uid="{38885062-341E-4BFA-8E6E-154E92D75888}"/>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38"/>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9" t="s">
        <v>0</v>
      </c>
      <c r="B1" s="74"/>
      <c r="C1" s="37" t="s">
        <v>4</v>
      </c>
      <c r="D1" s="36"/>
      <c r="E1" s="36"/>
    </row>
    <row r="2" spans="1:16" s="13" customFormat="1" ht="30" customHeight="1" x14ac:dyDescent="0.25">
      <c r="A2" s="11"/>
      <c r="B2" s="177" t="s">
        <v>162</v>
      </c>
      <c r="C2" s="178"/>
      <c r="D2" s="178"/>
      <c r="E2" s="178"/>
      <c r="F2" s="178"/>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7" spans="1:8" ht="15" customHeight="1" x14ac:dyDescent="0.25"/>
    <row r="38" spans="1:8" ht="15" customHeight="1" x14ac:dyDescent="0.25"/>
    <row r="39" spans="1:8" ht="15" customHeight="1" x14ac:dyDescent="0.25"/>
    <row r="40" spans="1:8" ht="15" customHeight="1" x14ac:dyDescent="0.25"/>
    <row r="41" spans="1:8" s="1" customFormat="1" ht="30" customHeight="1" x14ac:dyDescent="0.25">
      <c r="A41" s="33" t="s">
        <v>8</v>
      </c>
      <c r="B41" s="171" t="s">
        <v>103</v>
      </c>
      <c r="C41" s="168"/>
      <c r="D41" s="168"/>
      <c r="E41" s="168"/>
      <c r="F41" s="168"/>
    </row>
    <row r="42" spans="1:8" s="101" customFormat="1" ht="15" customHeight="1" x14ac:dyDescent="0.25">
      <c r="A42" s="100" t="s">
        <v>5</v>
      </c>
      <c r="B42" s="103" t="s">
        <v>123</v>
      </c>
      <c r="C42" s="82"/>
      <c r="D42" s="102"/>
      <c r="E42" s="102"/>
      <c r="F42" s="102"/>
      <c r="G42" s="82"/>
      <c r="H42" s="40"/>
    </row>
    <row r="43" spans="1:8" s="101" customFormat="1" ht="15" customHeight="1" x14ac:dyDescent="0.25">
      <c r="A43" s="100" t="s">
        <v>1</v>
      </c>
      <c r="B43" s="153" t="s">
        <v>124</v>
      </c>
      <c r="C43" s="153"/>
      <c r="D43" s="153"/>
      <c r="E43" s="102"/>
      <c r="F43" s="102"/>
      <c r="G43" s="40"/>
    </row>
    <row r="44" spans="1:8" s="101" customFormat="1" ht="15" customHeight="1" x14ac:dyDescent="0.25">
      <c r="A44" s="100"/>
      <c r="B44" s="153" t="s">
        <v>125</v>
      </c>
      <c r="C44" s="153"/>
      <c r="D44" s="153"/>
      <c r="E44" s="88"/>
      <c r="F44" s="88"/>
      <c r="G44" s="40"/>
    </row>
    <row r="45" spans="1:8" ht="15" customHeight="1" x14ac:dyDescent="0.25"/>
    <row r="49" spans="2:3" ht="15" customHeight="1" x14ac:dyDescent="0.25"/>
    <row r="53" spans="2:3" ht="15" customHeight="1" x14ac:dyDescent="0.25"/>
    <row r="57" spans="2:3" ht="15" customHeight="1" x14ac:dyDescent="0.25"/>
    <row r="61" spans="2:3" ht="12" customHeight="1" x14ac:dyDescent="0.25">
      <c r="B61" s="94" t="s">
        <v>60</v>
      </c>
      <c r="C61" s="96" t="s">
        <v>39</v>
      </c>
    </row>
    <row r="62" spans="2:3" ht="12" customHeight="1" x14ac:dyDescent="0.25">
      <c r="B62" s="2" t="s">
        <v>138</v>
      </c>
      <c r="C62" s="2" t="s">
        <v>39</v>
      </c>
    </row>
    <row r="63" spans="2:3" ht="12" customHeight="1" x14ac:dyDescent="0.25">
      <c r="B63" s="2" t="s">
        <v>151</v>
      </c>
      <c r="C63" s="2" t="s">
        <v>39</v>
      </c>
    </row>
    <row r="64" spans="2:3" ht="12" customHeight="1" x14ac:dyDescent="0.25">
      <c r="B64" s="2" t="s">
        <v>157</v>
      </c>
      <c r="C64" s="2" t="s">
        <v>39</v>
      </c>
    </row>
    <row r="65" spans="1:9" ht="12" customHeight="1" x14ac:dyDescent="0.25">
      <c r="B65" s="2" t="s">
        <v>133</v>
      </c>
      <c r="C65" s="2">
        <v>38.420588117389663</v>
      </c>
    </row>
    <row r="66" spans="1:9" ht="12" customHeight="1" x14ac:dyDescent="0.25">
      <c r="B66" s="94" t="s">
        <v>64</v>
      </c>
      <c r="C66" s="96">
        <v>26.216273006536579</v>
      </c>
    </row>
    <row r="67" spans="1:9" ht="12" customHeight="1" x14ac:dyDescent="0.25">
      <c r="B67" s="94" t="s">
        <v>132</v>
      </c>
      <c r="C67" s="96">
        <v>26.14977678931475</v>
      </c>
    </row>
    <row r="68" spans="1:9" ht="12" customHeight="1" x14ac:dyDescent="0.25">
      <c r="B68" s="2" t="s">
        <v>111</v>
      </c>
      <c r="C68" s="2">
        <v>26.06998125046432</v>
      </c>
    </row>
    <row r="69" spans="1:9" ht="12" customHeight="1" x14ac:dyDescent="0.25">
      <c r="B69" s="94" t="s">
        <v>101</v>
      </c>
      <c r="C69" s="96">
        <v>24.086693162977447</v>
      </c>
    </row>
    <row r="70" spans="1:9" ht="12" customHeight="1" x14ac:dyDescent="0.25">
      <c r="B70" s="2" t="s">
        <v>140</v>
      </c>
      <c r="C70" s="2">
        <v>21.527661920260243</v>
      </c>
    </row>
    <row r="71" spans="1:9" ht="12" customHeight="1" x14ac:dyDescent="0.25">
      <c r="B71" s="2" t="s">
        <v>135</v>
      </c>
      <c r="C71" s="2">
        <v>21.396074580641468</v>
      </c>
    </row>
    <row r="72" spans="1:9" ht="12" customHeight="1" x14ac:dyDescent="0.25">
      <c r="B72" s="2" t="s">
        <v>143</v>
      </c>
      <c r="C72" s="2">
        <v>20.375148799884908</v>
      </c>
    </row>
    <row r="73" spans="1:9" ht="12" customHeight="1" x14ac:dyDescent="0.25">
      <c r="A73" s="19"/>
      <c r="B73" s="94" t="s">
        <v>54</v>
      </c>
      <c r="C73" s="96">
        <v>19.57695689556116</v>
      </c>
      <c r="D73" s="19"/>
      <c r="E73" s="19"/>
      <c r="F73" s="19"/>
      <c r="G73" s="19"/>
      <c r="H73" s="19"/>
      <c r="I73" s="19"/>
    </row>
    <row r="74" spans="1:9" ht="12" customHeight="1" x14ac:dyDescent="0.25">
      <c r="A74" s="19"/>
      <c r="B74" s="2" t="s">
        <v>139</v>
      </c>
      <c r="C74" s="2">
        <v>18.538506258043025</v>
      </c>
      <c r="D74" s="19"/>
      <c r="E74" s="19"/>
      <c r="F74" s="19"/>
      <c r="G74" s="19"/>
      <c r="H74" s="19"/>
      <c r="I74" s="19"/>
    </row>
    <row r="75" spans="1:9" ht="12" customHeight="1" x14ac:dyDescent="0.25">
      <c r="A75" s="18"/>
      <c r="B75" s="2" t="s">
        <v>150</v>
      </c>
      <c r="C75" s="2">
        <v>17.636603536553512</v>
      </c>
      <c r="D75" s="17"/>
      <c r="E75" s="17"/>
      <c r="F75" s="17"/>
      <c r="G75" s="17"/>
      <c r="H75" s="17"/>
      <c r="I75" s="17"/>
    </row>
    <row r="76" spans="1:9" ht="12" customHeight="1" x14ac:dyDescent="0.25">
      <c r="A76" s="18"/>
      <c r="B76" s="94" t="s">
        <v>116</v>
      </c>
      <c r="C76" s="96">
        <v>15.320873934775852</v>
      </c>
      <c r="D76" s="17"/>
      <c r="E76" s="17"/>
      <c r="F76" s="17"/>
      <c r="G76" s="17"/>
      <c r="H76" s="17"/>
      <c r="I76" s="17"/>
    </row>
    <row r="77" spans="1:9" ht="12" customHeight="1" x14ac:dyDescent="0.25">
      <c r="A77" s="18"/>
      <c r="B77" s="2" t="s">
        <v>152</v>
      </c>
      <c r="C77" s="2">
        <v>14.85470627611093</v>
      </c>
      <c r="D77" s="15"/>
      <c r="E77" s="15"/>
      <c r="F77" s="15"/>
      <c r="G77" s="15"/>
      <c r="H77" s="15"/>
      <c r="I77" s="15"/>
    </row>
    <row r="78" spans="1:9" ht="12" customHeight="1" x14ac:dyDescent="0.25">
      <c r="A78" s="18"/>
      <c r="B78" s="2" t="s">
        <v>136</v>
      </c>
      <c r="C78" s="2">
        <v>13.758725456714155</v>
      </c>
      <c r="D78" s="17"/>
      <c r="E78" s="17"/>
      <c r="F78" s="17"/>
      <c r="G78" s="17"/>
      <c r="H78" s="17"/>
      <c r="I78" s="17"/>
    </row>
    <row r="79" spans="1:9" s="19" customFormat="1" ht="12" customHeight="1" x14ac:dyDescent="0.25">
      <c r="B79" s="2" t="s">
        <v>148</v>
      </c>
      <c r="C79" s="2">
        <v>12.167040843535396</v>
      </c>
      <c r="D79" s="16"/>
      <c r="E79" s="16"/>
      <c r="F79" s="16"/>
    </row>
    <row r="80" spans="1:9" s="19" customFormat="1" ht="12" customHeight="1" x14ac:dyDescent="0.25">
      <c r="B80" s="2" t="s">
        <v>141</v>
      </c>
      <c r="C80" s="2">
        <v>11.614548835208799</v>
      </c>
      <c r="D80" s="16"/>
      <c r="E80" s="16"/>
      <c r="F80" s="16"/>
    </row>
    <row r="81" spans="2:6" s="19" customFormat="1" ht="12" customHeight="1" x14ac:dyDescent="0.25">
      <c r="B81" s="2" t="s">
        <v>144</v>
      </c>
      <c r="C81" s="2">
        <v>10.436563619433681</v>
      </c>
      <c r="D81" s="16"/>
      <c r="E81" s="16"/>
      <c r="F81" s="16"/>
    </row>
    <row r="82" spans="2:6" s="19" customFormat="1" ht="12" customHeight="1" x14ac:dyDescent="0.25">
      <c r="B82" s="2" t="s">
        <v>142</v>
      </c>
      <c r="C82" s="2">
        <v>9.4663966824303873</v>
      </c>
    </row>
    <row r="83" spans="2:6" ht="12" customHeight="1" x14ac:dyDescent="0.25">
      <c r="B83" s="94" t="s">
        <v>68</v>
      </c>
      <c r="C83" s="96">
        <v>8.9436611123003704</v>
      </c>
    </row>
    <row r="84" spans="2:6" ht="12" customHeight="1" x14ac:dyDescent="0.25">
      <c r="B84" s="2" t="s">
        <v>147</v>
      </c>
      <c r="C84" s="2">
        <v>8.861510269339627</v>
      </c>
    </row>
    <row r="85" spans="2:6" ht="12" customHeight="1" x14ac:dyDescent="0.25">
      <c r="B85" s="2" t="s">
        <v>120</v>
      </c>
      <c r="C85" s="2">
        <v>8.8262281401226463</v>
      </c>
    </row>
    <row r="86" spans="2:6" ht="12" customHeight="1" x14ac:dyDescent="0.25">
      <c r="B86" s="2" t="s">
        <v>145</v>
      </c>
      <c r="C86" s="2">
        <v>8.7555668614980107</v>
      </c>
    </row>
    <row r="87" spans="2:6" ht="12" customHeight="1" x14ac:dyDescent="0.25">
      <c r="B87" s="94" t="s">
        <v>97</v>
      </c>
      <c r="C87" s="96">
        <v>8.7440924018739512</v>
      </c>
    </row>
    <row r="88" spans="2:6" ht="12" customHeight="1" x14ac:dyDescent="0.25">
      <c r="B88" s="94" t="s">
        <v>77</v>
      </c>
      <c r="C88" s="96">
        <v>8.3728179647909826</v>
      </c>
    </row>
    <row r="89" spans="2:6" ht="12" customHeight="1" x14ac:dyDescent="0.25">
      <c r="B89" s="94" t="s">
        <v>62</v>
      </c>
      <c r="C89" s="96">
        <v>8.3305659201168005</v>
      </c>
    </row>
    <row r="90" spans="2:6" ht="12" customHeight="1" x14ac:dyDescent="0.25">
      <c r="B90" s="94" t="s">
        <v>67</v>
      </c>
      <c r="C90" s="96">
        <v>7.8488403935439059</v>
      </c>
    </row>
    <row r="91" spans="2:6" ht="12" customHeight="1" x14ac:dyDescent="0.25">
      <c r="B91" s="94" t="s">
        <v>130</v>
      </c>
      <c r="C91" s="96">
        <v>7.6771399837168284</v>
      </c>
    </row>
    <row r="92" spans="2:6" ht="12" customHeight="1" x14ac:dyDescent="0.25">
      <c r="B92" s="94" t="s">
        <v>20</v>
      </c>
      <c r="C92" s="96">
        <v>7.3441043000451138</v>
      </c>
    </row>
    <row r="93" spans="2:6" ht="12" customHeight="1" x14ac:dyDescent="0.25">
      <c r="B93" s="94" t="s">
        <v>74</v>
      </c>
      <c r="C93" s="96">
        <v>7.1394247042374435</v>
      </c>
    </row>
    <row r="94" spans="2:6" ht="12" customHeight="1" x14ac:dyDescent="0.25">
      <c r="B94" s="2" t="s">
        <v>154</v>
      </c>
      <c r="C94" s="2">
        <v>5.99601988191651</v>
      </c>
    </row>
    <row r="95" spans="2:6" ht="12" customHeight="1" x14ac:dyDescent="0.25">
      <c r="B95" s="2" t="s">
        <v>113</v>
      </c>
      <c r="C95" s="2">
        <v>5.4605853958770787</v>
      </c>
    </row>
    <row r="96" spans="2:6" ht="12" customHeight="1" x14ac:dyDescent="0.25">
      <c r="B96" s="94" t="s">
        <v>66</v>
      </c>
      <c r="C96" s="96">
        <v>5.3882976083610803</v>
      </c>
    </row>
    <row r="97" spans="2:3" ht="12" customHeight="1" x14ac:dyDescent="0.25">
      <c r="B97" s="94" t="s">
        <v>48</v>
      </c>
      <c r="C97" s="96">
        <v>5.0679936507604273</v>
      </c>
    </row>
    <row r="98" spans="2:3" ht="12" customHeight="1" x14ac:dyDescent="0.25">
      <c r="B98" s="94" t="s">
        <v>131</v>
      </c>
      <c r="C98" s="96">
        <v>4.5878585212094727</v>
      </c>
    </row>
    <row r="99" spans="2:3" ht="12" customHeight="1" x14ac:dyDescent="0.25">
      <c r="B99" s="2" t="s">
        <v>137</v>
      </c>
      <c r="C99" s="2">
        <v>3.8781127466659986</v>
      </c>
    </row>
    <row r="100" spans="2:3" ht="12" customHeight="1" x14ac:dyDescent="0.25">
      <c r="B100" s="94" t="s">
        <v>61</v>
      </c>
      <c r="C100" s="96">
        <v>3.7028026887267562</v>
      </c>
    </row>
    <row r="101" spans="2:3" ht="12" customHeight="1" x14ac:dyDescent="0.25">
      <c r="B101" s="94" t="s">
        <v>56</v>
      </c>
      <c r="C101" s="96">
        <v>3.3670080287147122</v>
      </c>
    </row>
    <row r="102" spans="2:3" ht="12" customHeight="1" x14ac:dyDescent="0.25">
      <c r="B102" s="94" t="s">
        <v>99</v>
      </c>
      <c r="C102" s="96">
        <v>3.2579583792010522</v>
      </c>
    </row>
    <row r="103" spans="2:3" ht="12" customHeight="1" x14ac:dyDescent="0.25">
      <c r="B103" s="2" t="s">
        <v>146</v>
      </c>
      <c r="C103" s="2">
        <v>3.1837838043602051</v>
      </c>
    </row>
    <row r="104" spans="2:3" ht="12" customHeight="1" x14ac:dyDescent="0.25">
      <c r="B104" s="2" t="s">
        <v>155</v>
      </c>
      <c r="C104" s="2">
        <v>3.1614421842829183</v>
      </c>
    </row>
    <row r="105" spans="2:3" ht="12" customHeight="1" x14ac:dyDescent="0.25">
      <c r="B105" s="2" t="s">
        <v>156</v>
      </c>
      <c r="C105" s="2">
        <v>2.9198044085078001</v>
      </c>
    </row>
    <row r="106" spans="2:3" ht="12" customHeight="1" x14ac:dyDescent="0.25">
      <c r="B106" s="94" t="s">
        <v>52</v>
      </c>
      <c r="C106" s="96">
        <v>2.7814240739802383</v>
      </c>
    </row>
    <row r="107" spans="2:3" ht="12" customHeight="1" x14ac:dyDescent="0.25">
      <c r="B107" s="94" t="s">
        <v>31</v>
      </c>
      <c r="C107" s="96">
        <v>2.7614087146917958</v>
      </c>
    </row>
    <row r="108" spans="2:3" ht="12" customHeight="1" x14ac:dyDescent="0.25">
      <c r="B108" s="2" t="s">
        <v>25</v>
      </c>
      <c r="C108" s="2">
        <v>2.7245299896641444</v>
      </c>
    </row>
    <row r="109" spans="2:3" ht="12" customHeight="1" x14ac:dyDescent="0.25">
      <c r="B109" s="2" t="s">
        <v>149</v>
      </c>
      <c r="C109" s="2">
        <v>2.6436084565324314</v>
      </c>
    </row>
    <row r="110" spans="2:3" ht="12" customHeight="1" x14ac:dyDescent="0.25">
      <c r="B110" s="2" t="s">
        <v>11</v>
      </c>
      <c r="C110" s="2">
        <v>2.4411625940225252</v>
      </c>
    </row>
    <row r="111" spans="2:3" ht="12" customHeight="1" x14ac:dyDescent="0.25">
      <c r="B111" s="94" t="s">
        <v>10</v>
      </c>
      <c r="C111" s="96">
        <v>2.2900461369951017</v>
      </c>
    </row>
    <row r="112" spans="2:3" ht="12" customHeight="1" x14ac:dyDescent="0.25">
      <c r="B112" s="94" t="s">
        <v>26</v>
      </c>
      <c r="C112" s="96">
        <v>2.2034400017307982</v>
      </c>
    </row>
    <row r="113" spans="2:3" ht="12" customHeight="1" x14ac:dyDescent="0.25">
      <c r="B113" s="94" t="s">
        <v>75</v>
      </c>
      <c r="C113" s="96">
        <v>1.8678200267218465</v>
      </c>
    </row>
    <row r="114" spans="2:3" ht="12" customHeight="1" x14ac:dyDescent="0.25">
      <c r="B114" s="2" t="s">
        <v>126</v>
      </c>
      <c r="C114" s="2">
        <v>1.686193376186182</v>
      </c>
    </row>
    <row r="115" spans="2:3" ht="12" customHeight="1" x14ac:dyDescent="0.25">
      <c r="B115" s="2" t="s">
        <v>134</v>
      </c>
      <c r="C115" s="2">
        <v>1.6614827676205444</v>
      </c>
    </row>
    <row r="116" spans="2:3" ht="12" customHeight="1" x14ac:dyDescent="0.25">
      <c r="B116" s="2" t="s">
        <v>12</v>
      </c>
      <c r="C116" s="2">
        <v>1.3499413500741897</v>
      </c>
    </row>
    <row r="117" spans="2:3" ht="12" customHeight="1" x14ac:dyDescent="0.25">
      <c r="B117" s="94" t="s">
        <v>19</v>
      </c>
      <c r="C117" s="96">
        <v>1.2177590575457036</v>
      </c>
    </row>
    <row r="118" spans="2:3" ht="12" customHeight="1" x14ac:dyDescent="0.25">
      <c r="B118" s="94" t="s">
        <v>57</v>
      </c>
      <c r="C118" s="96">
        <v>1.0550714391240328</v>
      </c>
    </row>
    <row r="119" spans="2:3" ht="12" customHeight="1" x14ac:dyDescent="0.25">
      <c r="B119" s="94" t="s">
        <v>30</v>
      </c>
      <c r="C119" s="96">
        <v>0.87854343414941993</v>
      </c>
    </row>
    <row r="120" spans="2:3" ht="12" customHeight="1" x14ac:dyDescent="0.25">
      <c r="B120" s="2" t="s">
        <v>46</v>
      </c>
      <c r="C120" s="2">
        <v>0.77848906384714645</v>
      </c>
    </row>
    <row r="121" spans="2:3" ht="12" customHeight="1" x14ac:dyDescent="0.25">
      <c r="B121" s="2" t="s">
        <v>34</v>
      </c>
      <c r="C121" s="2">
        <v>0.70102341769942589</v>
      </c>
    </row>
    <row r="122" spans="2:3" ht="12" customHeight="1" x14ac:dyDescent="0.25">
      <c r="B122" s="2" t="s">
        <v>29</v>
      </c>
      <c r="C122" s="2">
        <v>0.64057420627327177</v>
      </c>
    </row>
    <row r="123" spans="2:3" ht="12" customHeight="1" x14ac:dyDescent="0.25">
      <c r="B123" s="94" t="s">
        <v>21</v>
      </c>
      <c r="C123" s="96">
        <v>0.53674945229455984</v>
      </c>
    </row>
    <row r="124" spans="2:3" ht="12" customHeight="1" x14ac:dyDescent="0.25">
      <c r="B124" s="2" t="s">
        <v>3</v>
      </c>
      <c r="C124" s="2">
        <v>0.46518209065963856</v>
      </c>
    </row>
    <row r="125" spans="2:3" ht="12" customHeight="1" x14ac:dyDescent="0.25">
      <c r="B125" s="94" t="s">
        <v>14</v>
      </c>
      <c r="C125" s="96">
        <v>0.45849254382691684</v>
      </c>
    </row>
    <row r="126" spans="2:3" ht="12" customHeight="1" x14ac:dyDescent="0.25">
      <c r="B126" s="94" t="s">
        <v>118</v>
      </c>
      <c r="C126" s="96">
        <v>0.44681410137969829</v>
      </c>
    </row>
    <row r="127" spans="2:3" ht="12" customHeight="1" x14ac:dyDescent="0.25">
      <c r="B127" s="2" t="s">
        <v>153</v>
      </c>
      <c r="C127" s="2">
        <v>0.42648381333569374</v>
      </c>
    </row>
    <row r="128" spans="2:3" ht="12" customHeight="1" x14ac:dyDescent="0.25">
      <c r="B128" s="2" t="s">
        <v>38</v>
      </c>
      <c r="C128" s="2">
        <v>0.3691004048044334</v>
      </c>
    </row>
    <row r="129" spans="2:3" ht="12" customHeight="1" x14ac:dyDescent="0.25">
      <c r="B129" s="2" t="s">
        <v>28</v>
      </c>
      <c r="C129" s="2">
        <v>0.36319667559040225</v>
      </c>
    </row>
    <row r="130" spans="2:3" ht="12" customHeight="1" x14ac:dyDescent="0.25">
      <c r="B130" s="2" t="s">
        <v>13</v>
      </c>
      <c r="C130" s="2">
        <v>0.35382647444324644</v>
      </c>
    </row>
    <row r="131" spans="2:3" ht="12" customHeight="1" x14ac:dyDescent="0.25">
      <c r="B131" s="94" t="s">
        <v>18</v>
      </c>
      <c r="C131" s="96">
        <v>0.32091411873811093</v>
      </c>
    </row>
    <row r="132" spans="2:3" ht="12" customHeight="1" x14ac:dyDescent="0.25">
      <c r="B132" s="2" t="s">
        <v>49</v>
      </c>
      <c r="C132" s="2">
        <v>0.2039734556825489</v>
      </c>
    </row>
    <row r="133" spans="2:3" ht="12" customHeight="1" x14ac:dyDescent="0.25">
      <c r="B133" s="94" t="s">
        <v>43</v>
      </c>
      <c r="C133" s="96">
        <v>0.1635888194492158</v>
      </c>
    </row>
    <row r="134" spans="2:3" ht="12" customHeight="1" x14ac:dyDescent="0.25">
      <c r="B134" s="2" t="s">
        <v>35</v>
      </c>
      <c r="C134" s="2">
        <v>0.13434771901388631</v>
      </c>
    </row>
    <row r="135" spans="2:3" ht="12" customHeight="1" x14ac:dyDescent="0.25">
      <c r="B135" s="2" t="s">
        <v>117</v>
      </c>
      <c r="C135" s="2">
        <v>0.12608661993491571</v>
      </c>
    </row>
    <row r="136" spans="2:3" ht="12" customHeight="1" x14ac:dyDescent="0.25">
      <c r="B136" s="94" t="s">
        <v>58</v>
      </c>
      <c r="C136" s="96">
        <v>0.1112566052502505</v>
      </c>
    </row>
    <row r="137" spans="2:3" ht="12" customHeight="1" x14ac:dyDescent="0.25">
      <c r="B137" s="2" t="s">
        <v>47</v>
      </c>
      <c r="C137" s="2">
        <v>0.10016757803204152</v>
      </c>
    </row>
    <row r="138" spans="2:3" ht="12" customHeight="1" x14ac:dyDescent="0.25">
      <c r="B138" s="94" t="s">
        <v>78</v>
      </c>
      <c r="C138" s="96">
        <v>2.8270232724137534E-2</v>
      </c>
    </row>
  </sheetData>
  <sortState xmlns:xlrd2="http://schemas.microsoft.com/office/spreadsheetml/2017/richdata2" ref="B61:C138">
    <sortCondition descending="1" ref="C61:C138"/>
  </sortState>
  <mergeCells count="4">
    <mergeCell ref="B2:F2"/>
    <mergeCell ref="B41:F41"/>
    <mergeCell ref="B43:D43"/>
    <mergeCell ref="B44:D44"/>
  </mergeCells>
  <hyperlinks>
    <hyperlink ref="C1" location="Contents!A1" display="[contents Ç]" xr:uid="{00000000-0004-0000-0A00-000000000000}"/>
    <hyperlink ref="B43" r:id="rId1" display="http://www.observatorioemigracao.pt/np4/5810.html" xr:uid="{3A052E4A-5D9E-461B-A9DD-8321787B4B27}"/>
    <hyperlink ref="B44" r:id="rId2" display="http://www.observatorioemigracao.pt/np4/5810.html" xr:uid="{3E62365B-C14E-4148-8FD9-DD2E0C7232D7}"/>
    <hyperlink ref="B43:C43" r:id="rId3" display="http://www.observatorioemigracao.pt/np4EN/9947.html" xr:uid="{633DCED8-6F20-4673-AFC6-44447E93A595}"/>
    <hyperlink ref="B44:C44" r:id="rId4" display="http://www.observatorioemigracao.pt/np4/9947.html" xr:uid="{3EDDF4D7-F950-41CC-9B07-F4A9880EFD73}"/>
    <hyperlink ref="B43:D43" r:id="rId5" display="http://www.observatorioemigracao.pt/np4EN/10296.html" xr:uid="{0B6534F9-6C78-4543-BD50-ABE0EA6F3FCC}"/>
    <hyperlink ref="B44:D44" r:id="rId6" display="http://www.observatorioemigracao.pt/np4/10296.html" xr:uid="{210468D1-4BA7-48D4-92C7-A6398CD4C395}"/>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9</vt:i4>
      </vt:variant>
      <vt:variant>
        <vt:lpstr>Intervalos com Nome</vt:lpstr>
      </vt:variant>
      <vt:variant>
        <vt:i4>4</vt:i4>
      </vt:variant>
    </vt:vector>
  </HeadingPairs>
  <TitlesOfParts>
    <vt:vector size="13" baseType="lpstr">
      <vt:lpstr>Contents</vt:lpstr>
      <vt:lpstr>Table 3.1</vt:lpstr>
      <vt:lpstr>Table 3.2</vt:lpstr>
      <vt:lpstr>Table 3.3</vt:lpstr>
      <vt:lpstr>Table 3.4</vt:lpstr>
      <vt:lpstr>Table 3.5</vt:lpstr>
      <vt:lpstr>Chart 3.1</vt:lpstr>
      <vt:lpstr>Chart 3.2</vt:lpstr>
      <vt:lpstr>Chart 3.3</vt:lpstr>
      <vt:lpstr>Contents!Títulos_de_Impressão</vt:lpstr>
      <vt:lpstr>'Table 3.1'!Títulos_de_Impressão</vt:lpstr>
      <vt:lpstr>'Table 3.2'!Títulos_de_Impressão</vt:lpstr>
      <vt:lpstr>'Table 3.3'!Títulos_de_Impressão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2025-07-18T14:27:31Z</dcterms:modified>
</cp:coreProperties>
</file>