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Inês Vidigal\Desktop\OEm\Teletrabalho\Factbook\Factbook 2023\"/>
    </mc:Choice>
  </mc:AlternateContent>
  <xr:revisionPtr revIDLastSave="0" documentId="13_ncr:1_{58D77A1C-2975-4ED4-A9B0-C99D982938DA}" xr6:coauthVersionLast="47" xr6:coauthVersionMax="47" xr10:uidLastSave="{00000000-0000-0000-0000-000000000000}"/>
  <bookViews>
    <workbookView xWindow="-120" yWindow="-120" windowWidth="29040" windowHeight="15720" tabRatio="921" xr2:uid="{00000000-000D-0000-FFFF-FFFF00000000}"/>
  </bookViews>
  <sheets>
    <sheet name="Contents" sheetId="36" r:id="rId1"/>
    <sheet name="Table 3.1" sheetId="1" r:id="rId2"/>
    <sheet name="Table 3.2" sheetId="5" r:id="rId3"/>
    <sheet name="Table 3.3" sheetId="7" r:id="rId4"/>
    <sheet name="Table 3.4" sheetId="18" r:id="rId5"/>
    <sheet name="Table 3.5" sheetId="16" r:id="rId6"/>
    <sheet name="Chart 3.1" sheetId="2" r:id="rId7"/>
    <sheet name="Chart 3.2" sheetId="9" r:id="rId8"/>
    <sheet name="Chart 3.3" sheetId="37" r:id="rId9"/>
  </sheets>
  <definedNames>
    <definedName name="_xlnm.Print_Titles" localSheetId="0">Contents!$1:$2</definedName>
    <definedName name="_xlnm.Print_Titles" localSheetId="1">'Table 3.1'!$1:$2</definedName>
    <definedName name="_xlnm.Print_Titles" localSheetId="2">'Table 3.2'!$1:$3</definedName>
    <definedName name="_xlnm.Print_Titles" localSheetId="3">'Table 3.3'!$1:$2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7" i="1" l="1"/>
  <c r="E52" i="1"/>
  <c r="C67" i="1"/>
  <c r="E14" i="1"/>
  <c r="E13" i="1"/>
  <c r="E40" i="16"/>
  <c r="E39" i="16"/>
  <c r="E67" i="1" l="1"/>
  <c r="E66" i="1"/>
  <c r="E65" i="1"/>
  <c r="E64" i="1"/>
  <c r="E63" i="1"/>
  <c r="E62" i="1"/>
  <c r="E61" i="1"/>
  <c r="E60" i="1"/>
  <c r="E59" i="1"/>
  <c r="E58" i="1"/>
  <c r="E57" i="1"/>
  <c r="E56" i="1"/>
  <c r="E55" i="1"/>
  <c r="E54" i="1"/>
  <c r="E53"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2" i="1"/>
  <c r="E11" i="1"/>
  <c r="E10" i="1"/>
  <c r="E9" i="1"/>
  <c r="E8" i="1"/>
  <c r="E7" i="1"/>
  <c r="E6" i="1"/>
  <c r="E5" i="1"/>
  <c r="E38" i="16" l="1"/>
  <c r="E41" i="16"/>
  <c r="E37" i="16"/>
  <c r="E36" i="16"/>
  <c r="D41" i="18" l="1"/>
  <c r="D24" i="18"/>
  <c r="D25" i="18"/>
  <c r="D26" i="18"/>
  <c r="D27" i="18"/>
  <c r="D28" i="18"/>
  <c r="D29" i="18"/>
  <c r="D30" i="18"/>
  <c r="D31" i="18"/>
  <c r="D32" i="18"/>
  <c r="D33" i="18"/>
  <c r="D34" i="18"/>
  <c r="D35" i="18"/>
  <c r="D36" i="18"/>
  <c r="D37" i="18"/>
  <c r="D38" i="18"/>
  <c r="D39" i="18"/>
  <c r="D23" i="18"/>
  <c r="D22" i="18"/>
  <c r="E6" i="16" l="1"/>
  <c r="E35" i="16" l="1"/>
  <c r="E4" i="1" l="1"/>
  <c r="E4" i="16"/>
  <c r="E20" i="16"/>
  <c r="E23" i="16"/>
  <c r="E7" i="16"/>
  <c r="E26" i="16"/>
  <c r="E25" i="16"/>
  <c r="E11" i="16"/>
  <c r="E34" i="16"/>
  <c r="E10" i="16"/>
  <c r="E14" i="16"/>
  <c r="E8" i="16"/>
  <c r="E24" i="16"/>
  <c r="E28" i="16"/>
  <c r="E33" i="16"/>
  <c r="E16" i="16"/>
  <c r="E29" i="16"/>
  <c r="E30" i="16"/>
  <c r="E21" i="16"/>
  <c r="E19" i="16"/>
  <c r="E32" i="16"/>
  <c r="E15" i="16"/>
  <c r="E9" i="16"/>
  <c r="E13" i="16"/>
  <c r="E17" i="16"/>
  <c r="E27" i="16"/>
  <c r="E22" i="16"/>
  <c r="E12" i="16"/>
  <c r="E31" i="16"/>
  <c r="E18" i="16"/>
  <c r="C10" i="7"/>
  <c r="C9" i="7"/>
  <c r="D4" i="18"/>
  <c r="D21" i="18"/>
  <c r="D20" i="18"/>
  <c r="D19" i="18"/>
  <c r="D18" i="18"/>
  <c r="D17" i="18"/>
  <c r="D16" i="18"/>
  <c r="D15" i="18"/>
  <c r="D14" i="18"/>
  <c r="D13" i="18"/>
  <c r="D12" i="18"/>
  <c r="D11" i="18"/>
  <c r="D10" i="18"/>
  <c r="D9" i="18"/>
  <c r="D8" i="18"/>
  <c r="D7" i="18"/>
  <c r="D6" i="18"/>
  <c r="D4" i="5"/>
  <c r="D19" i="5"/>
  <c r="D18" i="5"/>
  <c r="D17" i="5"/>
  <c r="D16" i="5"/>
  <c r="D15" i="5"/>
  <c r="D14" i="5"/>
  <c r="D13" i="5"/>
  <c r="D12" i="5"/>
  <c r="D11" i="5"/>
  <c r="D10" i="5"/>
  <c r="D9" i="5"/>
  <c r="D8" i="5"/>
  <c r="D7" i="5"/>
  <c r="D6" i="5"/>
  <c r="E6" i="5" s="1"/>
  <c r="E72" i="1"/>
  <c r="E71" i="1"/>
  <c r="E70" i="1"/>
  <c r="E69" i="1"/>
  <c r="B8" i="36"/>
  <c r="D6" i="36"/>
  <c r="D5" i="36"/>
  <c r="B7" i="36"/>
  <c r="B4" i="36"/>
  <c r="B6" i="36"/>
  <c r="B5" i="36"/>
  <c r="D4" i="36"/>
  <c r="E7" i="5" l="1"/>
  <c r="E8" i="5" s="1"/>
  <c r="E9" i="5" s="1"/>
  <c r="E10" i="5" s="1"/>
  <c r="E11" i="5" s="1"/>
  <c r="E12" i="5" s="1"/>
  <c r="E13" i="5" s="1"/>
  <c r="E14" i="5" s="1"/>
  <c r="E15" i="5" s="1"/>
  <c r="E16" i="5" s="1"/>
  <c r="E17" i="5" s="1"/>
  <c r="E18" i="5" s="1"/>
  <c r="E19" i="5" s="1"/>
</calcChain>
</file>

<file path=xl/sharedStrings.xml><?xml version="1.0" encoding="utf-8"?>
<sst xmlns="http://schemas.openxmlformats.org/spreadsheetml/2006/main" count="309" uniqueCount="138">
  <si>
    <t>OEm</t>
  </si>
  <si>
    <t>link</t>
  </si>
  <si>
    <t>Total</t>
  </si>
  <si>
    <t>Portugal</t>
  </si>
  <si>
    <r>
      <t xml:space="preserve">[contents </t>
    </r>
    <r>
      <rPr>
        <b/>
        <sz val="8"/>
        <color rgb="FFC00000"/>
        <rFont val="Wingdings 3"/>
        <family val="1"/>
        <charset val="2"/>
      </rPr>
      <t>Ç</t>
    </r>
    <r>
      <rPr>
        <b/>
        <sz val="8"/>
        <color rgb="FFC00000"/>
        <rFont val="Arial"/>
        <family val="2"/>
      </rPr>
      <t>]</t>
    </r>
  </si>
  <si>
    <t>Updated</t>
  </si>
  <si>
    <t>Indicators</t>
  </si>
  <si>
    <t>OECD</t>
  </si>
  <si>
    <t>Source</t>
  </si>
  <si>
    <t>Country</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</si>
  <si>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</si>
  <si>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</si>
  <si>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</si>
  <si>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</si>
  <si>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</si>
  <si>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</si>
  <si>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</si>
  <si>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</si>
  <si>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</si>
  <si>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</si>
  <si>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</si>
  <si>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</si>
  <si>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</si>
  <si>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</si>
  <si>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</si>
  <si>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</si>
  <si>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</si>
  <si>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</si>
  <si>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</si>
  <si>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</si>
  <si>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</si>
  <si>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Romania</t>
  </si>
  <si>
    <t>Slovenia</t>
  </si>
  <si>
    <t>Finland</t>
  </si>
  <si>
    <t>Sweden</t>
  </si>
  <si>
    <t>United Kingdom</t>
  </si>
  <si>
    <t>Iceland</t>
  </si>
  <si>
    <t>Norway</t>
  </si>
  <si>
    <t>Switzerland</t>
  </si>
  <si>
    <t>..</t>
  </si>
  <si>
    <t>3 | Remittances</t>
  </si>
  <si>
    <t>Angola</t>
  </si>
  <si>
    <t>Argentina</t>
  </si>
  <si>
    <t>China</t>
  </si>
  <si>
    <t>PALOP</t>
  </si>
  <si>
    <t>Balance</t>
  </si>
  <si>
    <t>Euro Zone (15)</t>
  </si>
  <si>
    <t>Algeria</t>
  </si>
  <si>
    <t>Australia</t>
  </si>
  <si>
    <t>Bangladesh</t>
  </si>
  <si>
    <t>Brazil</t>
  </si>
  <si>
    <t>Canada</t>
  </si>
  <si>
    <t>Cape Verde</t>
  </si>
  <si>
    <t>Colombia</t>
  </si>
  <si>
    <t>Egypt, Arab Rep.</t>
  </si>
  <si>
    <t>Guatemala</t>
  </si>
  <si>
    <t>Guinea-Bissau</t>
  </si>
  <si>
    <t>India</t>
  </si>
  <si>
    <t>Indonesia</t>
  </si>
  <si>
    <t>Japan</t>
  </si>
  <si>
    <t>Korea, Rep.</t>
  </si>
  <si>
    <t>Lebanon</t>
  </si>
  <si>
    <t>Mexico</t>
  </si>
  <si>
    <t>Morocco</t>
  </si>
  <si>
    <t>Mozambique</t>
  </si>
  <si>
    <t>Nepal</t>
  </si>
  <si>
    <t>New Zealand</t>
  </si>
  <si>
    <t>Nigeria</t>
  </si>
  <si>
    <t>Pakistan</t>
  </si>
  <si>
    <t>Philippines</t>
  </si>
  <si>
    <t>Russian Federation</t>
  </si>
  <si>
    <t>São Tomé and Principe</t>
  </si>
  <si>
    <t>Saudi Arabia</t>
  </si>
  <si>
    <t>Slovak Republic</t>
  </si>
  <si>
    <t>South Africa</t>
  </si>
  <si>
    <t>Sri Lanka</t>
  </si>
  <si>
    <t>Thailand</t>
  </si>
  <si>
    <t>Turkey</t>
  </si>
  <si>
    <t>Ukraine</t>
  </si>
  <si>
    <t>United States</t>
  </si>
  <si>
    <t>Venezuela, RB</t>
  </si>
  <si>
    <t>As a percentage of total inward flows</t>
  </si>
  <si>
    <t>Cumulative percentage</t>
  </si>
  <si>
    <t>Top inward flows</t>
  </si>
  <si>
    <t>Total inward flows</t>
  </si>
  <si>
    <t>Thousand 
euros</t>
  </si>
  <si>
    <t>Inward flows
(thousand euros)</t>
  </si>
  <si>
    <t>Outward flows
(thousand euros)</t>
  </si>
  <si>
    <t>Remittances</t>
  </si>
  <si>
    <t>GDP</t>
  </si>
  <si>
    <t>Exports</t>
  </si>
  <si>
    <t>Remittances as a percentage of</t>
  </si>
  <si>
    <t>Thousand euros, nominal values</t>
  </si>
  <si>
    <t>As a percentage of total world remittance flows</t>
  </si>
  <si>
    <t>Total world remittance flows</t>
  </si>
  <si>
    <t>Inward remittance flows,
thousand US dollars</t>
  </si>
  <si>
    <t>Top remittance-receiving countries</t>
  </si>
  <si>
    <t>Remittances as a percentage of GDP</t>
  </si>
  <si>
    <t>GDP,
thousand US dollars</t>
  </si>
  <si>
    <t>Dominican Republic</t>
  </si>
  <si>
    <t>United Arab Emirates</t>
  </si>
  <si>
    <t>Vietnam</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</si>
  <si>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</si>
  <si>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El Salvador</t>
  </si>
  <si>
    <t>Chart by Observatório da Emigração, data from Banco de Portugal, Statistics Online (BPstat), Balance of Payment Statistics.</t>
  </si>
  <si>
    <t>Chart by Observatório da Emigração, data from the World Bank, World DataBank, World Development Indicators, 
Economic Policy &amp; Debt Series.</t>
  </si>
  <si>
    <t>Table by Observatório da Emigração, data from Banco de Portugal, Statistics Online (BPstat), Balance of Payment Statistics.</t>
  </si>
  <si>
    <t>Table by Observatório da Emigração, data from the World Bank, World DataBank, World Development Indicators, Economic Policy &amp; Debt Series.</t>
  </si>
  <si>
    <t>Equatorial Guinea</t>
  </si>
  <si>
    <t>Macao</t>
  </si>
  <si>
    <t>Timor-Leste</t>
  </si>
  <si>
    <t>Table by Observatório da Emigração, data from Banco de Portugal, Statistics Online (BPstat), Balance of Payment Statistics (remittances) and Instituto Nacional de Estatística (INE), National Accounts (GDP and exports).</t>
  </si>
  <si>
    <t>Chart by Observatório da Emigração, data from Banco de Portugal, Statistics Online (BPstat), Balance of Payment Statistics (remittances and FDI) and Instituto Nacional de Estatística (INE), National Accounts (GDP and exports).</t>
  </si>
  <si>
    <t>Honduras</t>
  </si>
  <si>
    <t>Table by Observatório da Emigração, data from the Bilateral Remittance Estimates for 2018 using Migrant Stocks, Host Country Incomes, and Origin Country Incomes (millions of US$).</t>
  </si>
  <si>
    <t>Tunisia</t>
  </si>
  <si>
    <t>Factbook 2021: list of tables and charts</t>
  </si>
  <si>
    <t>Outros</t>
  </si>
  <si>
    <t>EU27</t>
  </si>
  <si>
    <t>Uzbekistan</t>
  </si>
  <si>
    <t>Israel</t>
  </si>
  <si>
    <t>Egypt</t>
  </si>
  <si>
    <t>Russia</t>
  </si>
  <si>
    <t>South Korea</t>
  </si>
  <si>
    <t>USA</t>
  </si>
  <si>
    <t>Jordan</t>
  </si>
  <si>
    <r>
      <rPr>
        <b/>
        <sz val="9"/>
        <color rgb="FFC00000"/>
        <rFont val="Arial"/>
        <family val="2"/>
      </rPr>
      <t>Table 3.3</t>
    </r>
    <r>
      <rPr>
        <b/>
        <sz val="9"/>
        <rFont val="Arial"/>
        <family val="2"/>
      </rPr>
      <t xml:space="preserve"> Economic weight of remittances in Portugal, 2022</t>
    </r>
  </si>
  <si>
    <r>
      <t>Table 3.4</t>
    </r>
    <r>
      <rPr>
        <b/>
        <sz val="9"/>
        <rFont val="Arial"/>
        <family val="2"/>
      </rPr>
      <t xml:space="preserve"> Top remittance-receiving countries, thousand US dollars, 2021</t>
    </r>
  </si>
  <si>
    <r>
      <rPr>
        <b/>
        <sz val="9"/>
        <color rgb="FFC00000"/>
        <rFont val="Arial"/>
        <family val="2"/>
      </rPr>
      <t>Table 3.5</t>
    </r>
    <r>
      <rPr>
        <b/>
        <sz val="9"/>
        <rFont val="Arial"/>
        <family val="2"/>
      </rPr>
      <t xml:space="preserve"> Top remittance-receiving countries, economic weight, 2021</t>
    </r>
  </si>
  <si>
    <r>
      <rPr>
        <b/>
        <sz val="9"/>
        <color rgb="FFC00000"/>
        <rFont val="Arial"/>
        <family val="2"/>
      </rPr>
      <t>Chart 3.2</t>
    </r>
    <r>
      <rPr>
        <b/>
        <sz val="9"/>
        <rFont val="Arial"/>
        <family val="2"/>
      </rPr>
      <t xml:space="preserve"> Economic weight of remittances in Portugal, 2022</t>
    </r>
  </si>
  <si>
    <r>
      <rPr>
        <b/>
        <sz val="9"/>
        <color rgb="FFC00000"/>
        <rFont val="Arial"/>
        <family val="2"/>
      </rPr>
      <t>Chart 3.3</t>
    </r>
    <r>
      <rPr>
        <b/>
        <sz val="9"/>
        <rFont val="Arial"/>
        <family val="2"/>
      </rPr>
      <t xml:space="preserve"> Top remittance-receiving countries, economic weight, 2021</t>
    </r>
  </si>
  <si>
    <t>Venezuela</t>
  </si>
  <si>
    <r>
      <rPr>
        <b/>
        <sz val="9"/>
        <color rgb="FFC00000"/>
        <rFont val="Arial"/>
        <family val="2"/>
      </rPr>
      <t>Table 3.2</t>
    </r>
    <r>
      <rPr>
        <b/>
        <sz val="9"/>
        <rFont val="Arial"/>
        <family val="2"/>
      </rPr>
      <t xml:space="preserve"> Top inward remittance flows in Portugal, 2022</t>
    </r>
  </si>
  <si>
    <r>
      <rPr>
        <b/>
        <sz val="9"/>
        <color rgb="FFC00000"/>
        <rFont val="Arial"/>
        <family val="2"/>
      </rPr>
      <t>Chart 3.1</t>
    </r>
    <r>
      <rPr>
        <b/>
        <sz val="9"/>
        <rFont val="Arial"/>
        <family val="2"/>
      </rPr>
      <t xml:space="preserve"> Top inward remittance flows in Portugal, thousand euros, 2022</t>
    </r>
  </si>
  <si>
    <r>
      <rPr>
        <b/>
        <sz val="9"/>
        <color rgb="FFC00000"/>
        <rFont val="Arial"/>
        <family val="2"/>
      </rPr>
      <t>Table 3.1</t>
    </r>
    <r>
      <rPr>
        <b/>
        <sz val="9"/>
        <rFont val="Arial"/>
        <family val="2"/>
      </rPr>
      <t xml:space="preserve"> Inward and outward remittance flows in Portugal, 2022</t>
    </r>
  </si>
  <si>
    <t>06 May 2024.</t>
  </si>
  <si>
    <t>http://www.observatorioemigracao.pt/np4EN/9947.html</t>
  </si>
  <si>
    <t>http://www.observatorioemigracao.pt/np4/9947.html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</si>
</sst>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2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top style="thin">
        <color indexed="64"/>
      </top>
      <bottom style="thin">
        <color auto="1"/>
      </bottom>
      <diagonal/>
    </border>
    <border>
      <left/>
      <right/>
      <top/>
      <bottom style="thin">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diagonal/>
    </border>
    <border>
      <left/>
      <right/>
      <top style="thin">
        <color theme="4" tint="0.79998168889431442"/>
      </top>
      <bottom style="thin">
        <color theme="4" tint="0.79995117038483843"/>
      </bottom>
      <diagonal/>
    </border>
    <border>
      <left/>
      <right/>
      <top style="thin">
        <color theme="4" tint="0.79998168889431442"/>
      </top>
      <bottom style="medium">
        <color indexed="64"/>
      </bottom>
      <diagonal/>
    </border>
    <border>
      <left/>
      <right/>
      <top style="thin">
        <color theme="4" tint="0.79998168889431442"/>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8" fillId="0" borderId="0" applyNumberFormat="0" applyFill="0" applyBorder="0" applyAlignment="0" applyProtection="0"/>
    <xf numFmtId="0" fontId="17" fillId="0" borderId="0"/>
    <xf numFmtId="166" fontId="26" fillId="0" borderId="5" applyFill="0" applyProtection="0">
      <alignment horizontal="right" vertical="center" wrapText="1"/>
    </xf>
    <xf numFmtId="167" fontId="26" fillId="0" borderId="6" applyFill="0" applyProtection="0">
      <alignment horizontal="right" vertical="center" wrapText="1"/>
    </xf>
    <xf numFmtId="0" fontId="26" fillId="0" borderId="0" applyNumberFormat="0" applyFill="0" applyBorder="0" applyProtection="0">
      <alignment horizontal="left" vertical="center" wrapText="1"/>
    </xf>
    <xf numFmtId="168" fontId="26" fillId="0" borderId="0" applyFill="0" applyBorder="0" applyProtection="0">
      <alignment horizontal="right" vertical="center" wrapText="1"/>
    </xf>
    <xf numFmtId="169" fontId="26" fillId="0" borderId="4" applyFill="0" applyProtection="0">
      <alignment horizontal="right" vertical="center" wrapText="1"/>
    </xf>
  </cellStyleXfs>
  <cellXfs count="183">
    <xf numFmtId="0" fontId="0" fillId="0" borderId="0" xfId="0"/>
    <xf numFmtId="3" fontId="9" fillId="0" borderId="0" xfId="0" applyNumberFormat="1" applyFont="1" applyAlignment="1">
      <alignment vertical="center"/>
    </xf>
    <xf numFmtId="0" fontId="0" fillId="0" borderId="0" xfId="0" applyAlignment="1">
      <alignment horizontal="left" vertical="center" indent="1"/>
    </xf>
    <xf numFmtId="3" fontId="8" fillId="0" borderId="0" xfId="0" applyNumberFormat="1" applyFont="1" applyAlignment="1">
      <alignment horizontal="left" vertical="center" indent="1"/>
    </xf>
    <xf numFmtId="3" fontId="8" fillId="0" borderId="0" xfId="0" applyNumberFormat="1" applyFont="1" applyAlignment="1">
      <alignment horizontal="right" vertical="center" indent="1"/>
    </xf>
    <xf numFmtId="0" fontId="0" fillId="0" borderId="0" xfId="0" applyAlignment="1">
      <alignment horizontal="left" indent="1"/>
    </xf>
    <xf numFmtId="0" fontId="12" fillId="0" borderId="0" xfId="0" applyFont="1" applyAlignment="1">
      <alignment horizontal="left" vertical="center" inden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left" vertical="center" wrapText="1" indent="1"/>
    </xf>
    <xf numFmtId="3" fontId="8" fillId="0" borderId="0" xfId="0" applyNumberFormat="1" applyFont="1" applyAlignment="1">
      <alignment horizontal="right" vertical="center" indent="4"/>
    </xf>
    <xf numFmtId="3" fontId="10" fillId="0" borderId="0" xfId="0" applyNumberFormat="1" applyFont="1" applyAlignment="1">
      <alignment horizontal="left" indent="1"/>
    </xf>
    <xf numFmtId="0" fontId="13" fillId="0" borderId="0" xfId="0" applyFont="1" applyAlignment="1">
      <alignment horizontal="left" indent="1"/>
    </xf>
    <xf numFmtId="3" fontId="9" fillId="0" borderId="0" xfId="0" applyNumberFormat="1" applyFont="1" applyAlignment="1">
      <alignment horizontal="left" indent="1"/>
    </xf>
    <xf numFmtId="0" fontId="0" fillId="0" borderId="0" xfId="0" applyAlignment="1">
      <alignment horizontal="left" wrapText="1" indent="1"/>
    </xf>
    <xf numFmtId="14" fontId="9" fillId="0" borderId="0" xfId="0" applyNumberFormat="1" applyFont="1" applyAlignment="1">
      <alignment horizontal="left" vertical="center"/>
    </xf>
    <xf numFmtId="0" fontId="12" fillId="0" borderId="0" xfId="0" applyFont="1" applyAlignment="1">
      <alignment horizontal="left" vertical="center"/>
    </xf>
    <xf numFmtId="0" fontId="9" fillId="0" borderId="0" xfId="0" applyFont="1" applyAlignment="1">
      <alignment horizontal="left" vertical="center"/>
    </xf>
    <xf numFmtId="3" fontId="9" fillId="0" borderId="0" xfId="0" applyNumberFormat="1" applyFont="1" applyAlignment="1">
      <alignment horizontal="left" vertical="center"/>
    </xf>
    <xf numFmtId="0" fontId="0" fillId="0" borderId="0" xfId="0" applyAlignment="1">
      <alignment horizontal="left" vertical="center"/>
    </xf>
    <xf numFmtId="3" fontId="7" fillId="0" borderId="0" xfId="0" applyNumberFormat="1" applyFont="1" applyAlignment="1">
      <alignment horizontal="left" vertical="center" indent="1"/>
    </xf>
    <xf numFmtId="3" fontId="9" fillId="0" borderId="0" xfId="0" applyNumberFormat="1" applyFont="1"/>
    <xf numFmtId="3" fontId="10" fillId="0" borderId="0" xfId="0" applyNumberFormat="1" applyFont="1" applyAlignment="1">
      <alignment horizontal="right" vertical="center"/>
    </xf>
    <xf numFmtId="3" fontId="9" fillId="0" borderId="0" xfId="0" applyNumberFormat="1" applyFont="1" applyAlignment="1">
      <alignment horizontal="right" vertical="center"/>
    </xf>
    <xf numFmtId="3" fontId="11" fillId="0" borderId="0" xfId="0" applyNumberFormat="1" applyFont="1" applyAlignment="1">
      <alignment horizontal="right" vertical="center"/>
    </xf>
    <xf numFmtId="0" fontId="0" fillId="2" borderId="0" xfId="0" applyFill="1"/>
    <xf numFmtId="3" fontId="9" fillId="2" borderId="0" xfId="0" applyNumberFormat="1" applyFont="1" applyFill="1" applyAlignment="1">
      <alignment vertical="center"/>
    </xf>
    <xf numFmtId="0" fontId="9" fillId="2" borderId="0" xfId="0" applyFont="1" applyFill="1" applyAlignment="1">
      <alignment horizontal="left" vertical="center" wrapText="1"/>
    </xf>
    <xf numFmtId="3" fontId="15" fillId="2" borderId="0" xfId="0" applyNumberFormat="1" applyFont="1" applyFill="1" applyAlignment="1">
      <alignment horizontal="center" vertical="center"/>
    </xf>
    <xf numFmtId="3" fontId="15" fillId="0" borderId="0" xfId="0" applyNumberFormat="1" applyFont="1" applyAlignment="1">
      <alignment horizontal="center" vertical="center"/>
    </xf>
    <xf numFmtId="3" fontId="14" fillId="0" borderId="0" xfId="0" applyNumberFormat="1" applyFont="1" applyAlignment="1">
      <alignment horizontal="left" vertical="center" indent="1"/>
    </xf>
    <xf numFmtId="0" fontId="0" fillId="2" borderId="0" xfId="0" applyFill="1" applyAlignment="1">
      <alignment vertical="center"/>
    </xf>
    <xf numFmtId="0" fontId="0" fillId="0" borderId="0" xfId="0" applyAlignment="1">
      <alignment vertical="center"/>
    </xf>
    <xf numFmtId="3" fontId="10" fillId="0" borderId="0" xfId="0" applyNumberFormat="1" applyFont="1" applyAlignment="1">
      <alignment horizontal="right" vertical="top" indent="1"/>
    </xf>
    <xf numFmtId="3" fontId="0" fillId="2" borderId="0" xfId="0" applyNumberFormat="1" applyFill="1" applyAlignment="1">
      <alignment vertical="center"/>
    </xf>
    <xf numFmtId="3" fontId="10" fillId="0" borderId="0" xfId="0" applyNumberFormat="1" applyFont="1" applyAlignment="1">
      <alignment horizontal="left" vertical="center"/>
    </xf>
    <xf numFmtId="0" fontId="16" fillId="0" borderId="0" xfId="0" applyFont="1" applyAlignment="1">
      <alignment horizontal="left" vertical="center" indent="1"/>
    </xf>
    <xf numFmtId="0" fontId="20" fillId="0" borderId="0" xfId="1" applyFont="1" applyBorder="1" applyAlignment="1">
      <alignment horizontal="right" vertical="center" indent="1"/>
    </xf>
    <xf numFmtId="0" fontId="20" fillId="0" borderId="0" xfId="0" applyFont="1" applyAlignment="1">
      <alignment horizontal="left" vertical="top"/>
    </xf>
    <xf numFmtId="0" fontId="20" fillId="0" borderId="0" xfId="1" applyFont="1" applyFill="1" applyAlignment="1">
      <alignment horizontal="left" vertical="top"/>
    </xf>
    <xf numFmtId="0" fontId="20" fillId="0" borderId="0" xfId="0" applyFont="1" applyAlignment="1">
      <alignment horizontal="left" vertical="top" indent="1"/>
    </xf>
    <xf numFmtId="3" fontId="8" fillId="0" borderId="0" xfId="0" applyNumberFormat="1" applyFont="1" applyAlignment="1" applyProtection="1">
      <alignment horizontal="right" vertical="center" indent="4"/>
      <protection locked="0"/>
    </xf>
    <xf numFmtId="3" fontId="8" fillId="0" borderId="0" xfId="0" applyNumberFormat="1" applyFont="1" applyAlignment="1" applyProtection="1">
      <alignment horizontal="right" vertical="center" indent="3"/>
      <protection locked="0"/>
    </xf>
    <xf numFmtId="3" fontId="7" fillId="2" borderId="0" xfId="0" applyNumberFormat="1" applyFont="1" applyFill="1" applyAlignment="1" applyProtection="1">
      <alignment horizontal="right" vertical="center" indent="3"/>
      <protection locked="0"/>
    </xf>
    <xf numFmtId="0" fontId="8" fillId="0" borderId="0" xfId="0" applyFont="1" applyAlignment="1">
      <alignment horizontal="left" vertical="center"/>
    </xf>
    <xf numFmtId="3" fontId="7" fillId="0" borderId="0" xfId="0" applyNumberFormat="1" applyFont="1" applyAlignment="1">
      <alignment horizontal="right" vertical="center" indent="4"/>
    </xf>
    <xf numFmtId="3" fontId="7" fillId="0" borderId="0" xfId="0" applyNumberFormat="1" applyFont="1" applyAlignment="1">
      <alignment horizontal="left" indent="1"/>
    </xf>
    <xf numFmtId="3" fontId="7" fillId="0" borderId="0" xfId="0" applyNumberFormat="1" applyFont="1" applyAlignment="1">
      <alignment horizontal="right" indent="4"/>
    </xf>
    <xf numFmtId="3" fontId="7" fillId="0" borderId="2" xfId="0" applyNumberFormat="1" applyFont="1" applyBorder="1" applyAlignment="1">
      <alignment horizontal="left" vertical="top" indent="1"/>
    </xf>
    <xf numFmtId="3" fontId="7" fillId="0" borderId="2" xfId="0" applyNumberFormat="1" applyFont="1" applyBorder="1" applyAlignment="1">
      <alignment horizontal="right" vertical="top" indent="4"/>
    </xf>
    <xf numFmtId="0" fontId="6" fillId="0" borderId="0" xfId="0" applyFont="1"/>
    <xf numFmtId="164" fontId="8" fillId="0" borderId="2" xfId="0" applyNumberFormat="1" applyFont="1" applyBorder="1" applyAlignment="1">
      <alignment horizontal="right" vertical="center" indent="4"/>
    </xf>
    <xf numFmtId="164" fontId="7" fillId="0" borderId="0" xfId="0" applyNumberFormat="1" applyFont="1" applyAlignment="1">
      <alignment horizontal="right" vertical="center" indent="4"/>
    </xf>
    <xf numFmtId="3" fontId="7" fillId="0" borderId="0" xfId="0" applyNumberFormat="1" applyFont="1" applyAlignment="1">
      <alignment horizontal="left" vertical="top" indent="1"/>
    </xf>
    <xf numFmtId="3" fontId="8" fillId="0" borderId="2" xfId="0" applyNumberFormat="1" applyFont="1" applyBorder="1" applyAlignment="1">
      <alignment horizontal="left" vertical="center" indent="2"/>
    </xf>
    <xf numFmtId="164" fontId="7" fillId="2" borderId="0" xfId="0" applyNumberFormat="1" applyFont="1" applyFill="1" applyAlignment="1" applyProtection="1">
      <alignment horizontal="right" vertical="center" indent="5"/>
      <protection locked="0"/>
    </xf>
    <xf numFmtId="3" fontId="8" fillId="0" borderId="2" xfId="0" applyNumberFormat="1" applyFont="1" applyBorder="1" applyAlignment="1">
      <alignment horizontal="right" vertical="center" indent="3"/>
    </xf>
    <xf numFmtId="3" fontId="7" fillId="0" borderId="0" xfId="0" applyNumberFormat="1" applyFont="1" applyAlignment="1">
      <alignment horizontal="right" vertical="center" indent="3"/>
    </xf>
    <xf numFmtId="0" fontId="6" fillId="0" borderId="3" xfId="0" applyFont="1" applyBorder="1" applyAlignment="1">
      <alignment horizontal="center" vertical="center"/>
    </xf>
    <xf numFmtId="0" fontId="10" fillId="0" borderId="1" xfId="0" applyFont="1" applyBorder="1" applyAlignment="1">
      <alignment horizontal="left" vertical="center" indent="1"/>
    </xf>
    <xf numFmtId="0" fontId="10" fillId="0" borderId="3" xfId="0" applyFont="1" applyBorder="1" applyAlignment="1">
      <alignment horizontal="left" vertical="center" indent="1"/>
    </xf>
    <xf numFmtId="0" fontId="10" fillId="0" borderId="1" xfId="0" applyFont="1" applyBorder="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center" vertical="center"/>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indent="1"/>
    </xf>
    <xf numFmtId="3" fontId="6" fillId="0" borderId="0" xfId="0" applyNumberFormat="1" applyFont="1" applyAlignment="1">
      <alignment horizontal="right" vertical="center" indent="5"/>
    </xf>
    <xf numFmtId="0" fontId="6" fillId="0" borderId="0" xfId="0" applyFont="1" applyAlignment="1">
      <alignment horizontal="left" vertical="center" indent="2"/>
    </xf>
    <xf numFmtId="0" fontId="8" fillId="0" borderId="0" xfId="0" applyFont="1" applyAlignment="1">
      <alignment horizontal="left" vertical="center" indent="2"/>
    </xf>
    <xf numFmtId="165" fontId="10" fillId="0" borderId="0" xfId="0" applyNumberFormat="1" applyFont="1" applyAlignment="1">
      <alignment horizontal="right" vertical="center" wrapText="1" indent="9"/>
    </xf>
    <xf numFmtId="3" fontId="10" fillId="0" borderId="0" xfId="0" applyNumberFormat="1" applyFont="1" applyAlignment="1">
      <alignment horizontal="right" vertical="center" wrapText="1" indent="5"/>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indent="1"/>
    </xf>
    <xf numFmtId="3" fontId="10" fillId="0" borderId="0" xfId="0" applyNumberFormat="1" applyFont="1" applyAlignment="1">
      <alignment horizontal="right" vertical="center" indent="5"/>
    </xf>
    <xf numFmtId="3" fontId="7" fillId="0" borderId="0" xfId="0" applyNumberFormat="1" applyFont="1" applyAlignment="1">
      <alignment horizontal="left" vertical="center"/>
    </xf>
    <xf numFmtId="3" fontId="7" fillId="2" borderId="0" xfId="0" applyNumberFormat="1" applyFont="1" applyFill="1" applyAlignment="1">
      <alignment horizontal="left" vertical="center"/>
    </xf>
    <xf numFmtId="164" fontId="10" fillId="0" borderId="0" xfId="0" applyNumberFormat="1" applyFont="1" applyAlignment="1">
      <alignment horizontal="right" vertical="center" indent="8"/>
    </xf>
    <xf numFmtId="3" fontId="7" fillId="0" borderId="0" xfId="0" applyNumberFormat="1" applyFont="1" applyAlignment="1">
      <alignment horizontal="right" vertical="center"/>
    </xf>
    <xf numFmtId="164" fontId="7" fillId="0" borderId="0" xfId="0" applyNumberFormat="1" applyFont="1" applyAlignment="1">
      <alignment horizontal="right" vertical="center"/>
    </xf>
    <xf numFmtId="3" fontId="8" fillId="0" borderId="0" xfId="1" applyNumberFormat="1" applyFill="1" applyBorder="1" applyAlignment="1">
      <alignment horizontal="left" vertical="top" wrapText="1"/>
    </xf>
    <xf numFmtId="0" fontId="8" fillId="0" borderId="0" xfId="1" applyFill="1" applyBorder="1" applyAlignment="1">
      <alignment horizontal="left" vertical="top" wrapText="1"/>
    </xf>
    <xf numFmtId="3" fontId="4" fillId="0" borderId="0" xfId="0" applyNumberFormat="1" applyFont="1" applyAlignment="1">
      <alignment horizontal="left" vertical="center" indent="1"/>
    </xf>
    <xf numFmtId="0" fontId="12" fillId="0" borderId="0" xfId="0" applyFont="1" applyAlignment="1">
      <alignment horizontal="left" vertical="center" wrapText="1"/>
    </xf>
    <xf numFmtId="3" fontId="4" fillId="0" borderId="0" xfId="0" applyNumberFormat="1" applyFont="1" applyAlignment="1">
      <alignment horizontal="left" vertical="center"/>
    </xf>
    <xf numFmtId="0" fontId="4" fillId="0" borderId="0" xfId="0" applyFont="1" applyAlignment="1">
      <alignment horizontal="left" vertical="center"/>
    </xf>
    <xf numFmtId="0" fontId="12" fillId="0" borderId="0" xfId="0" applyFont="1"/>
    <xf numFmtId="0" fontId="4" fillId="0" borderId="0" xfId="0" applyFont="1" applyAlignment="1">
      <alignment horizontal="left"/>
    </xf>
    <xf numFmtId="0" fontId="4" fillId="0" borderId="0" xfId="0" applyFont="1" applyAlignment="1">
      <alignment horizontal="left" vertical="top" indent="1"/>
    </xf>
    <xf numFmtId="0" fontId="4" fillId="0" borderId="0" xfId="0" applyFont="1" applyAlignment="1">
      <alignment horizontal="left" vertical="center" indent="1"/>
    </xf>
    <xf numFmtId="0" fontId="4" fillId="0" borderId="0" xfId="0" applyFont="1" applyAlignment="1">
      <alignment horizontal="left" vertical="top"/>
    </xf>
    <xf numFmtId="0" fontId="4" fillId="0" borderId="0" xfId="0" applyFont="1" applyAlignment="1">
      <alignment horizontal="left" vertical="center" wrapText="1" indent="1"/>
    </xf>
    <xf numFmtId="0" fontId="4" fillId="0" borderId="0" xfId="0" applyFont="1" applyAlignment="1">
      <alignment horizontal="left" vertical="center" wrapText="1"/>
    </xf>
    <xf numFmtId="1" fontId="0" fillId="2" borderId="0" xfId="0" applyNumberFormat="1" applyFill="1"/>
    <xf numFmtId="0" fontId="4" fillId="0" borderId="0" xfId="0" applyFont="1" applyAlignment="1">
      <alignment horizontal="left" vertical="center" indent="2"/>
    </xf>
    <xf numFmtId="0" fontId="3" fillId="0" borderId="0" xfId="0" applyFont="1" applyAlignment="1">
      <alignment vertical="center"/>
    </xf>
    <xf numFmtId="0" fontId="3" fillId="0" borderId="0" xfId="0" applyFont="1" applyAlignment="1">
      <alignment horizontal="left" vertical="center" indent="2"/>
    </xf>
    <xf numFmtId="4" fontId="3" fillId="0" borderId="0" xfId="0" applyNumberFormat="1" applyFont="1" applyAlignment="1">
      <alignment vertical="center"/>
    </xf>
    <xf numFmtId="3" fontId="8" fillId="0" borderId="0" xfId="0" applyNumberFormat="1" applyFont="1" applyAlignment="1">
      <alignment horizontal="left" vertical="center" indent="2"/>
    </xf>
    <xf numFmtId="0" fontId="28" fillId="0" borderId="0" xfId="0" applyFont="1"/>
    <xf numFmtId="0" fontId="1" fillId="0" borderId="0" xfId="0" applyFont="1" applyAlignment="1">
      <alignment horizontal="left" vertical="center" indent="2"/>
    </xf>
    <xf numFmtId="3" fontId="1" fillId="0" borderId="0" xfId="0" applyNumberFormat="1" applyFont="1" applyAlignment="1">
      <alignment horizontal="right" vertical="center" wrapText="1" indent="1"/>
    </xf>
    <xf numFmtId="0" fontId="1" fillId="0" borderId="0" xfId="0" applyFont="1" applyAlignment="1">
      <alignment horizontal="left" vertical="center" indent="1"/>
    </xf>
    <xf numFmtId="0" fontId="8" fillId="0" borderId="0" xfId="1" applyFill="1" applyAlignment="1">
      <alignment horizontal="left" vertical="center" wrapText="1"/>
    </xf>
    <xf numFmtId="0" fontId="1" fillId="0" borderId="0" xfId="0" quotePrefix="1" applyFont="1" applyAlignment="1">
      <alignment horizontal="left" vertical="center" wrapText="1"/>
    </xf>
    <xf numFmtId="3" fontId="8" fillId="0" borderId="10" xfId="0" applyNumberFormat="1" applyFont="1" applyBorder="1" applyAlignment="1">
      <alignment horizontal="left" vertical="center" indent="1"/>
    </xf>
    <xf numFmtId="3" fontId="8" fillId="0" borderId="10" xfId="0" applyNumberFormat="1" applyFont="1" applyBorder="1" applyAlignment="1">
      <alignment horizontal="right" vertical="center" indent="4"/>
    </xf>
    <xf numFmtId="3" fontId="8" fillId="0" borderId="9" xfId="0" applyNumberFormat="1" applyFont="1" applyBorder="1" applyAlignment="1">
      <alignment horizontal="left" vertical="center" indent="1"/>
    </xf>
    <xf numFmtId="3" fontId="8" fillId="0" borderId="9" xfId="0" applyNumberFormat="1" applyFont="1" applyBorder="1" applyAlignment="1">
      <alignment horizontal="right" vertical="center" indent="4"/>
    </xf>
    <xf numFmtId="3" fontId="8" fillId="0" borderId="11" xfId="0" applyNumberFormat="1" applyFont="1" applyBorder="1" applyAlignment="1">
      <alignment horizontal="left" vertical="center" indent="1"/>
    </xf>
    <xf numFmtId="3" fontId="8" fillId="0" borderId="11" xfId="0" applyNumberFormat="1" applyFont="1" applyBorder="1" applyAlignment="1">
      <alignment horizontal="right" vertical="center" indent="4"/>
    </xf>
    <xf numFmtId="3" fontId="8" fillId="0" borderId="9" xfId="0" applyNumberFormat="1" applyFont="1" applyBorder="1" applyAlignment="1">
      <alignment horizontal="left" vertical="center" indent="2"/>
    </xf>
    <xf numFmtId="3" fontId="8" fillId="0" borderId="9" xfId="0" applyNumberFormat="1" applyFont="1" applyBorder="1" applyAlignment="1">
      <alignment horizontal="right" vertical="center" indent="3"/>
    </xf>
    <xf numFmtId="164" fontId="8" fillId="0" borderId="9" xfId="0" applyNumberFormat="1" applyFont="1" applyBorder="1" applyAlignment="1">
      <alignment horizontal="right" vertical="center" indent="4"/>
    </xf>
    <xf numFmtId="3" fontId="8" fillId="0" borderId="10" xfId="0" applyNumberFormat="1" applyFont="1" applyBorder="1" applyAlignment="1">
      <alignment horizontal="left" vertical="center" indent="2"/>
    </xf>
    <xf numFmtId="3" fontId="8" fillId="0" borderId="10" xfId="0" applyNumberFormat="1" applyFont="1" applyBorder="1" applyAlignment="1">
      <alignment horizontal="right" vertical="center" indent="3"/>
    </xf>
    <xf numFmtId="164" fontId="8" fillId="0" borderId="10" xfId="0" applyNumberFormat="1" applyFont="1" applyBorder="1" applyAlignment="1">
      <alignment horizontal="right" vertical="center" indent="4"/>
    </xf>
    <xf numFmtId="3" fontId="8" fillId="0" borderId="12" xfId="0" applyNumberFormat="1" applyFont="1" applyBorder="1" applyAlignment="1">
      <alignment horizontal="left" vertical="center" indent="2"/>
    </xf>
    <xf numFmtId="3" fontId="8" fillId="0" borderId="12" xfId="0" applyNumberFormat="1" applyFont="1" applyBorder="1" applyAlignment="1">
      <alignment horizontal="right" vertical="center" indent="3"/>
    </xf>
    <xf numFmtId="164" fontId="8" fillId="0" borderId="12" xfId="0" applyNumberFormat="1" applyFont="1" applyBorder="1" applyAlignment="1">
      <alignment horizontal="right" vertical="center" indent="4"/>
    </xf>
    <xf numFmtId="0" fontId="6" fillId="0" borderId="9" xfId="0" applyFont="1" applyBorder="1" applyAlignment="1">
      <alignment horizontal="left" vertical="center" indent="2"/>
    </xf>
    <xf numFmtId="3" fontId="6" fillId="0" borderId="9" xfId="0" applyNumberFormat="1" applyFont="1" applyBorder="1" applyAlignment="1">
      <alignment horizontal="right" vertical="center" indent="3"/>
    </xf>
    <xf numFmtId="0" fontId="6" fillId="0" borderId="10" xfId="0" applyFont="1" applyBorder="1" applyAlignment="1">
      <alignment horizontal="left" vertical="center" indent="2"/>
    </xf>
    <xf numFmtId="3" fontId="6" fillId="0" borderId="10" xfId="0" applyNumberFormat="1" applyFont="1" applyBorder="1" applyAlignment="1">
      <alignment horizontal="right" vertical="center" indent="3"/>
    </xf>
    <xf numFmtId="0" fontId="6" fillId="0" borderId="14" xfId="0" applyFont="1" applyBorder="1" applyAlignment="1">
      <alignment horizontal="left" vertical="center" indent="2"/>
    </xf>
    <xf numFmtId="3" fontId="1" fillId="0" borderId="14" xfId="0" applyNumberFormat="1" applyFont="1" applyBorder="1" applyAlignment="1">
      <alignment horizontal="right" vertical="center" indent="3"/>
    </xf>
    <xf numFmtId="165" fontId="6" fillId="0" borderId="9" xfId="0" applyNumberFormat="1" applyFont="1" applyBorder="1" applyAlignment="1">
      <alignment horizontal="right" vertical="center" indent="5"/>
    </xf>
    <xf numFmtId="0" fontId="6" fillId="0" borderId="13" xfId="0" applyFont="1" applyBorder="1" applyAlignment="1">
      <alignment horizontal="left" vertical="center" indent="2"/>
    </xf>
    <xf numFmtId="165" fontId="6" fillId="0" borderId="13" xfId="0" applyNumberFormat="1" applyFont="1" applyBorder="1" applyAlignment="1">
      <alignment horizontal="right" vertical="center" indent="5"/>
    </xf>
    <xf numFmtId="3" fontId="6" fillId="0" borderId="10" xfId="0" applyNumberFormat="1" applyFont="1" applyBorder="1" applyAlignment="1">
      <alignment horizontal="right" vertical="center" indent="5"/>
    </xf>
    <xf numFmtId="164" fontId="6" fillId="0" borderId="10" xfId="0" applyNumberFormat="1" applyFont="1" applyBorder="1" applyAlignment="1">
      <alignment horizontal="right" vertical="center" indent="9"/>
    </xf>
    <xf numFmtId="0" fontId="1" fillId="0" borderId="10" xfId="0" applyFont="1" applyBorder="1" applyAlignment="1">
      <alignment horizontal="left" vertical="center" indent="2"/>
    </xf>
    <xf numFmtId="0" fontId="8" fillId="0" borderId="10" xfId="0" applyFont="1" applyBorder="1" applyAlignment="1">
      <alignment horizontal="left" vertical="center" indent="2"/>
    </xf>
    <xf numFmtId="3" fontId="8" fillId="0" borderId="10" xfId="0" applyNumberFormat="1" applyFont="1" applyBorder="1" applyAlignment="1">
      <alignment horizontal="right" vertical="center" indent="5"/>
    </xf>
    <xf numFmtId="0" fontId="1" fillId="0" borderId="9" xfId="0" applyFont="1" applyBorder="1" applyAlignment="1">
      <alignment horizontal="left" vertical="center" indent="2"/>
    </xf>
    <xf numFmtId="3" fontId="6" fillId="0" borderId="9" xfId="0" applyNumberFormat="1" applyFont="1" applyBorder="1" applyAlignment="1">
      <alignment horizontal="right" vertical="center" indent="5"/>
    </xf>
    <xf numFmtId="164" fontId="6" fillId="0" borderId="9" xfId="0" applyNumberFormat="1" applyFont="1" applyBorder="1" applyAlignment="1">
      <alignment horizontal="right" vertical="center" indent="9"/>
    </xf>
    <xf numFmtId="0" fontId="20" fillId="0" borderId="13" xfId="0" applyFont="1" applyBorder="1" applyAlignment="1">
      <alignment horizontal="left" vertical="center" indent="2"/>
    </xf>
    <xf numFmtId="3" fontId="20" fillId="0" borderId="13" xfId="0" applyNumberFormat="1" applyFont="1" applyBorder="1" applyAlignment="1">
      <alignment horizontal="right" vertical="center" indent="5"/>
    </xf>
    <xf numFmtId="164" fontId="20" fillId="0" borderId="13" xfId="0" applyNumberFormat="1" applyFont="1" applyBorder="1" applyAlignment="1">
      <alignment horizontal="right" vertical="center" indent="9"/>
    </xf>
    <xf numFmtId="164" fontId="8" fillId="0" borderId="10" xfId="0" applyNumberFormat="1" applyFont="1" applyBorder="1" applyAlignment="1">
      <alignment horizontal="right" vertical="center" indent="8"/>
    </xf>
    <xf numFmtId="164" fontId="6" fillId="0" borderId="10" xfId="0" applyNumberFormat="1" applyFont="1" applyBorder="1" applyAlignment="1">
      <alignment horizontal="right" vertical="center" indent="8"/>
    </xf>
    <xf numFmtId="0" fontId="4" fillId="0" borderId="9" xfId="0" applyFont="1" applyBorder="1" applyAlignment="1">
      <alignment horizontal="left" vertical="center" indent="2"/>
    </xf>
    <xf numFmtId="164" fontId="6" fillId="0" borderId="9" xfId="0" applyNumberFormat="1" applyFont="1" applyBorder="1" applyAlignment="1">
      <alignment horizontal="right" vertical="center" indent="8"/>
    </xf>
    <xf numFmtId="164" fontId="20" fillId="0" borderId="13" xfId="0" applyNumberFormat="1" applyFont="1" applyBorder="1" applyAlignment="1">
      <alignment horizontal="right" vertical="center" indent="8"/>
    </xf>
    <xf numFmtId="0" fontId="2" fillId="0" borderId="0" xfId="0" applyFont="1" applyAlignment="1">
      <alignment horizontal="left" vertical="center" indent="2"/>
    </xf>
    <xf numFmtId="0" fontId="8" fillId="0" borderId="11" xfId="0" applyFont="1" applyBorder="1" applyAlignment="1">
      <alignment horizontal="left" vertical="center" indent="2"/>
    </xf>
    <xf numFmtId="3" fontId="8" fillId="0" borderId="11" xfId="0" applyNumberFormat="1" applyFont="1" applyBorder="1" applyAlignment="1">
      <alignment horizontal="right" vertical="center" indent="5"/>
    </xf>
    <xf numFmtId="164" fontId="6" fillId="0" borderId="11" xfId="0" applyNumberFormat="1" applyFont="1" applyBorder="1" applyAlignment="1">
      <alignment horizontal="right" vertical="center" indent="9"/>
    </xf>
    <xf numFmtId="164" fontId="8" fillId="0" borderId="11" xfId="0" applyNumberFormat="1" applyFont="1" applyBorder="1" applyAlignment="1">
      <alignment horizontal="right" vertical="center" indent="8"/>
    </xf>
    <xf numFmtId="3" fontId="0" fillId="0" borderId="0" xfId="0" applyNumberFormat="1"/>
    <xf numFmtId="0" fontId="0" fillId="0" borderId="0" xfId="0" applyAlignment="1">
      <alignment horizontal="left" vertical="center" wrapText="1" indent="1"/>
    </xf>
    <xf numFmtId="0" fontId="4" fillId="0" borderId="4" xfId="0" applyFont="1" applyBorder="1" applyAlignment="1">
      <alignment horizontal="left" vertical="center" wrapText="1"/>
    </xf>
    <xf numFmtId="0" fontId="2" fillId="0" borderId="8" xfId="0" applyFont="1" applyBorder="1" applyAlignment="1">
      <alignment horizontal="left" vertical="center" wrapText="1" indent="1"/>
    </xf>
    <xf numFmtId="0" fontId="2" fillId="0" borderId="15" xfId="0" applyFont="1" applyBorder="1" applyAlignment="1">
      <alignment horizontal="left" vertical="center" wrapText="1" indent="1"/>
    </xf>
    <xf numFmtId="0" fontId="8" fillId="0" borderId="0" xfId="1" applyFill="1" applyAlignment="1">
      <alignment horizontal="left" vertical="center" wrapText="1"/>
    </xf>
    <xf numFmtId="3" fontId="7" fillId="0" borderId="0" xfId="0" applyNumberFormat="1" applyFont="1" applyAlignment="1">
      <alignment horizontal="left" vertical="center" wrapText="1"/>
    </xf>
    <xf numFmtId="0" fontId="27" fillId="0" borderId="0" xfId="0" applyFont="1" applyAlignment="1">
      <alignment horizontal="left" vertical="center" wrapText="1"/>
    </xf>
    <xf numFmtId="3" fontId="8" fillId="0" borderId="0" xfId="1" applyNumberFormat="1" applyFill="1" applyAlignment="1">
      <alignment horizontal="left" vertical="top" wrapText="1"/>
    </xf>
    <xf numFmtId="0" fontId="8" fillId="0" borderId="0" xfId="1" applyFill="1" applyAlignment="1">
      <alignment horizontal="left" vertical="top" wrapText="1"/>
    </xf>
    <xf numFmtId="0" fontId="7" fillId="0" borderId="0" xfId="0" applyFont="1" applyAlignment="1">
      <alignment horizontal="left" vertical="top" wrapText="1"/>
    </xf>
    <xf numFmtId="0" fontId="27" fillId="0" borderId="0" xfId="0" applyFont="1" applyAlignment="1">
      <alignment horizontal="left" vertical="top" wrapText="1"/>
    </xf>
    <xf numFmtId="3" fontId="8" fillId="0" borderId="0" xfId="1" applyNumberFormat="1" applyFill="1" applyAlignment="1">
      <alignment horizontal="left" vertical="top" wrapText="1" indent="1"/>
    </xf>
    <xf numFmtId="0" fontId="8" fillId="0" borderId="0" xfId="1" applyAlignment="1">
      <alignment horizontal="left" vertical="top" wrapText="1" indent="1"/>
    </xf>
    <xf numFmtId="3" fontId="18" fillId="0" borderId="0" xfId="0" applyNumberFormat="1" applyFont="1" applyAlignment="1">
      <alignment horizontal="left" wrapText="1"/>
    </xf>
    <xf numFmtId="0" fontId="12" fillId="0" borderId="0" xfId="0" applyFont="1" applyAlignment="1">
      <alignment horizontal="left" wrapText="1"/>
    </xf>
    <xf numFmtId="3" fontId="8" fillId="0" borderId="0" xfId="1" quotePrefix="1" applyNumberFormat="1" applyFill="1" applyAlignment="1">
      <alignment horizontal="left" vertical="top" wrapText="1"/>
    </xf>
    <xf numFmtId="3" fontId="23" fillId="0" borderId="2" xfId="0" applyNumberFormat="1" applyFont="1" applyBorder="1" applyAlignment="1">
      <alignment horizontal="left" vertical="center" wrapText="1"/>
    </xf>
    <xf numFmtId="0" fontId="23" fillId="0" borderId="2" xfId="0" applyFont="1" applyBorder="1"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24" fillId="0" borderId="2" xfId="0" applyFont="1" applyBorder="1" applyAlignment="1">
      <alignment horizontal="left" vertical="center" wrapText="1"/>
    </xf>
    <xf numFmtId="0" fontId="24" fillId="0" borderId="0" xfId="0" applyFont="1" applyAlignment="1">
      <alignment horizontal="left" vertical="center" wrapText="1"/>
    </xf>
    <xf numFmtId="3" fontId="1" fillId="0" borderId="0" xfId="0" applyNumberFormat="1" applyFont="1" applyAlignment="1">
      <alignment horizontal="left" vertical="top" wrapText="1"/>
    </xf>
    <xf numFmtId="3" fontId="21" fillId="0" borderId="2" xfId="0" applyNumberFormat="1" applyFont="1" applyBorder="1" applyAlignment="1">
      <alignment horizontal="left" vertical="center" wrapText="1"/>
    </xf>
    <xf numFmtId="0" fontId="19" fillId="0" borderId="2" xfId="0" applyFont="1" applyBorder="1" applyAlignment="1">
      <alignment horizontal="left" vertical="center" wrapText="1"/>
    </xf>
    <xf numFmtId="0" fontId="5" fillId="0" borderId="0" xfId="0" applyFont="1" applyAlignment="1">
      <alignment horizontal="left" vertical="top" wrapText="1"/>
    </xf>
    <xf numFmtId="0" fontId="25" fillId="0" borderId="2" xfId="0" applyFont="1" applyBorder="1" applyAlignment="1">
      <alignment horizontal="left" vertical="center" wrapText="1"/>
    </xf>
    <xf numFmtId="3" fontId="1" fillId="2" borderId="0" xfId="0" applyNumberFormat="1" applyFont="1" applyFill="1" applyAlignment="1">
      <alignment horizontal="left" vertical="top" wrapText="1"/>
    </xf>
    <xf numFmtId="3" fontId="23" fillId="0" borderId="0" xfId="0" applyNumberFormat="1" applyFont="1" applyAlignment="1">
      <alignment horizontal="left" vertical="center" wrapText="1"/>
    </xf>
    <xf numFmtId="0" fontId="25" fillId="0" borderId="0" xfId="0" applyFont="1" applyAlignment="1">
      <alignment horizontal="left" vertical="center" wrapText="1"/>
    </xf>
    <xf numFmtId="0" fontId="8" fillId="0" borderId="0" xfId="1" applyFill="1" applyAlignment="1">
      <alignment vertical="center" wrapText="1"/>
    </xf>
    <xf numFmtId="3" fontId="23" fillId="0" borderId="0" xfId="0" applyNumberFormat="1" applyFont="1" applyAlignment="1">
      <alignment horizontal="left" vertical="center" wrapText="1" indent="1"/>
    </xf>
    <xf numFmtId="0" fontId="25" fillId="0" borderId="0" xfId="0" applyFont="1" applyAlignment="1">
      <alignment horizontal="left" vertical="center" wrapText="1" indent="1"/>
    </xf>
  </cellXfs>
  <cellStyles count="8">
    <cellStyle name="Hiperligação" xfId="1" builtinId="8" customBuiltin="1"/>
    <cellStyle name="Normal" xfId="0" builtinId="0"/>
    <cellStyle name="Normal 54" xfId="2" xr:uid="{00000000-0005-0000-0000-000002000000}"/>
    <cellStyle name="ss15" xfId="5" xr:uid="{00000000-0005-0000-0000-000003000000}"/>
    <cellStyle name="ss16" xfId="3" xr:uid="{00000000-0005-0000-0000-000004000000}"/>
    <cellStyle name="ss17" xfId="6" xr:uid="{00000000-0005-0000-0000-000005000000}"/>
    <cellStyle name="ss22" xfId="4" xr:uid="{00000000-0005-0000-0000-000006000000}"/>
    <cellStyle name="ss2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c:spPr>
          <c:invertIfNegative val="0"/>
          <c:cat>
            <c:strRef>
              <c:f>'Table 3.2'!$B$6:$B$19</c:f>
              <c:strCache>
                <c:ptCount val="14"/>
                <c:pt idx="0">
                  <c:v>France</c:v>
                </c:pt>
                <c:pt idx="1">
                  <c:v>Switzerland</c:v>
                </c:pt>
                <c:pt idx="2">
                  <c:v>United Kingdom</c:v>
                </c:pt>
                <c:pt idx="3">
                  <c:v>Angola</c:v>
                </c:pt>
                <c:pt idx="4">
                  <c:v>USA</c:v>
                </c:pt>
                <c:pt idx="5">
                  <c:v>Germany</c:v>
                </c:pt>
                <c:pt idx="6">
                  <c:v>Spain</c:v>
                </c:pt>
                <c:pt idx="7">
                  <c:v>Luxembourg</c:v>
                </c:pt>
                <c:pt idx="8">
                  <c:v>Belgium</c:v>
                </c:pt>
                <c:pt idx="9">
                  <c:v>Netherlands</c:v>
                </c:pt>
                <c:pt idx="10">
                  <c:v>South Africa</c:v>
                </c:pt>
                <c:pt idx="11">
                  <c:v>Canada</c:v>
                </c:pt>
                <c:pt idx="12">
                  <c:v>Brazil</c:v>
                </c:pt>
                <c:pt idx="13">
                  <c:v>Venezuela</c:v>
                </c:pt>
              </c:strCache>
            </c:strRef>
          </c:cat>
          <c:val>
            <c:numRef>
              <c:f>'Table 3.2'!$C$6:$C$19</c:f>
              <c:numCache>
                <c:formatCode>#,##0</c:formatCode>
                <c:ptCount val="14"/>
                <c:pt idx="0">
                  <c:v>1081630</c:v>
                </c:pt>
                <c:pt idx="1">
                  <c:v>1061590</c:v>
                </c:pt>
                <c:pt idx="2">
                  <c:v>458640</c:v>
                </c:pt>
                <c:pt idx="3">
                  <c:v>308630</c:v>
                </c:pt>
                <c:pt idx="4">
                  <c:v>245020</c:v>
                </c:pt>
                <c:pt idx="5">
                  <c:v>235830</c:v>
                </c:pt>
                <c:pt idx="6">
                  <c:v>122450</c:v>
                </c:pt>
                <c:pt idx="7">
                  <c:v>98140</c:v>
                </c:pt>
                <c:pt idx="8">
                  <c:v>61420</c:v>
                </c:pt>
                <c:pt idx="9">
                  <c:v>48980</c:v>
                </c:pt>
                <c:pt idx="10">
                  <c:v>33480</c:v>
                </c:pt>
                <c:pt idx="11">
                  <c:v>25150</c:v>
                </c:pt>
                <c:pt idx="12">
                  <c:v>14480</c:v>
                </c:pt>
                <c:pt idx="13">
                  <c:v>13270</c:v>
                </c:pt>
              </c:numCache>
            </c:numRef>
          </c:val>
          <c:extLst>
            <c:ext xmlns:c16="http://schemas.microsoft.com/office/drawing/2014/chart" uri="{C3380CC4-5D6E-409C-BE32-E72D297353CC}">
              <c16:uniqueId val="{00000000-7766-4EEF-980D-43FAD4F7A159}"/>
            </c:ext>
          </c:extLst>
        </c:ser>
        <c:dLbls>
          <c:showLegendKey val="0"/>
          <c:showVal val="0"/>
          <c:showCatName val="0"/>
          <c:showSerName val="0"/>
          <c:showPercent val="0"/>
          <c:showBubbleSize val="0"/>
        </c:dLbls>
        <c:gapWidth val="50"/>
        <c:axId val="222951424"/>
        <c:axId val="222515712"/>
      </c:barChart>
      <c:catAx>
        <c:axId val="222951424"/>
        <c:scaling>
          <c:orientation val="maxMin"/>
        </c:scaling>
        <c:delete val="0"/>
        <c:axPos val="l"/>
        <c:numFmt formatCode="General" sourceLinked="1"/>
        <c:majorTickMark val="none"/>
        <c:minorTickMark val="none"/>
        <c:tickLblPos val="nextTo"/>
        <c:spPr>
          <a:ln w="12700">
            <a:solidFill>
              <a:schemeClr val="tx1"/>
            </a:solidFill>
          </a:ln>
        </c:spPr>
        <c:crossAx val="222515712"/>
        <c:crosses val="autoZero"/>
        <c:auto val="1"/>
        <c:lblAlgn val="ctr"/>
        <c:lblOffset val="100"/>
        <c:noMultiLvlLbl val="0"/>
      </c:catAx>
      <c:valAx>
        <c:axId val="222515712"/>
        <c:scaling>
          <c:orientation val="minMax"/>
          <c:max val="120000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2951424"/>
        <c:crosses val="max"/>
        <c:crossBetween val="between"/>
      </c:valAx>
      <c:spPr>
        <a:noFill/>
        <a:ln w="25400">
          <a:noFill/>
        </a:ln>
      </c:spPr>
    </c:plotArea>
    <c:plotVisOnly val="1"/>
    <c:dispBlanksAs val="gap"/>
    <c:showDLblsOverMax val="0"/>
  </c:chart>
  <c:spPr>
    <a:noFill/>
    <a:ln>
      <a:noFill/>
    </a:ln>
  </c:spPr>
  <c:txPr>
    <a:bodyPr/>
    <a:lstStyle/>
    <a:p>
      <a:pPr>
        <a:defRPr sz="800" baseline="0">
          <a:latin typeface="+mn-lt"/>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v>2022</c:v>
          </c:tx>
          <c:spPr>
            <a:solidFill>
              <a:schemeClr val="accent1">
                <a:lumMod val="75000"/>
              </a:schemeClr>
            </a:solidFill>
          </c:spPr>
          <c:invertIfNegative val="0"/>
          <c:cat>
            <c:strRef>
              <c:f>'Table 3.3'!$B$9:$B$10</c:f>
              <c:strCache>
                <c:ptCount val="2"/>
                <c:pt idx="0">
                  <c:v>GDP</c:v>
                </c:pt>
                <c:pt idx="1">
                  <c:v>Exports</c:v>
                </c:pt>
              </c:strCache>
            </c:strRef>
          </c:cat>
          <c:val>
            <c:numRef>
              <c:f>'Table 3.3'!$C$9:$C$10</c:f>
              <c:numCache>
                <c:formatCode>0.0</c:formatCode>
                <c:ptCount val="2"/>
                <c:pt idx="0">
                  <c:v>1.6269219574198592</c:v>
                </c:pt>
                <c:pt idx="1">
                  <c:v>4.9644439478400777</c:v>
                </c:pt>
              </c:numCache>
            </c:numRef>
          </c:val>
          <c:extLst>
            <c:ext xmlns:c16="http://schemas.microsoft.com/office/drawing/2014/chart" uri="{C3380CC4-5D6E-409C-BE32-E72D297353CC}">
              <c16:uniqueId val="{00000001-BE3D-456D-A93E-5C5FBE5457D2}"/>
            </c:ext>
          </c:extLst>
        </c:ser>
        <c:dLbls>
          <c:showLegendKey val="0"/>
          <c:showVal val="0"/>
          <c:showCatName val="0"/>
          <c:showSerName val="0"/>
          <c:showPercent val="0"/>
          <c:showBubbleSize val="0"/>
        </c:dLbls>
        <c:gapWidth val="150"/>
        <c:axId val="222920192"/>
        <c:axId val="222766208"/>
        <c:extLst>
          <c:ext xmlns:c15="http://schemas.microsoft.com/office/drawing/2012/chart" uri="{02D57815-91ED-43cb-92C2-25804820EDAC}">
            <c15:filteredBarSeries>
              <c15:ser>
                <c:idx val="0"/>
                <c:order val="0"/>
                <c:tx>
                  <c:v>2019</c:v>
                </c:tx>
                <c:spPr>
                  <a:solidFill>
                    <a:schemeClr val="accent1">
                      <a:lumMod val="60000"/>
                      <a:lumOff val="40000"/>
                    </a:schemeClr>
                  </a:solidFill>
                </c:spPr>
                <c:invertIfNegative val="0"/>
                <c:cat>
                  <c:strRef>
                    <c:extLst>
                      <c:ext uri="{02D57815-91ED-43cb-92C2-25804820EDAC}">
                        <c15:formulaRef>
                          <c15:sqref>'Table 3.3'!$B$9:$B$10</c15:sqref>
                        </c15:formulaRef>
                      </c:ext>
                    </c:extLst>
                    <c:strCache>
                      <c:ptCount val="2"/>
                      <c:pt idx="0">
                        <c:v>GDP</c:v>
                      </c:pt>
                      <c:pt idx="1">
                        <c:v>Exports</c:v>
                      </c:pt>
                    </c:strCache>
                  </c:strRef>
                </c:cat>
                <c:val>
                  <c:numRef>
                    <c:extLst>
                      <c:ext uri="{02D57815-91ED-43cb-92C2-25804820EDAC}">
                        <c15:formulaRef>
                          <c15:sqref>'Table 3.3'!#REF!</c15:sqref>
                        </c15:formulaRef>
                      </c:ext>
                    </c:extLst>
                    <c:numCache>
                      <c:formatCode>General</c:formatCode>
                      <c:ptCount val="1"/>
                      <c:pt idx="0">
                        <c:v>1</c:v>
                      </c:pt>
                    </c:numCache>
                  </c:numRef>
                </c:val>
                <c:extLst>
                  <c:ext xmlns:c16="http://schemas.microsoft.com/office/drawing/2014/chart" uri="{C3380CC4-5D6E-409C-BE32-E72D297353CC}">
                    <c16:uniqueId val="{00000000-BE3D-456D-A93E-5C5FBE5457D2}"/>
                  </c:ext>
                </c:extLst>
              </c15:ser>
            </c15:filteredBarSeries>
          </c:ext>
        </c:extLst>
      </c:barChart>
      <c:catAx>
        <c:axId val="222920192"/>
        <c:scaling>
          <c:orientation val="minMax"/>
        </c:scaling>
        <c:delete val="0"/>
        <c:axPos val="b"/>
        <c:title>
          <c:tx>
            <c:rich>
              <a:bodyPr/>
              <a:lstStyle/>
              <a:p>
                <a:pPr>
                  <a:defRPr b="0"/>
                </a:pPr>
                <a:r>
                  <a:rPr lang="pt-PT" b="0"/>
                  <a:t>Remittances  as a percentage of</a:t>
                </a:r>
              </a:p>
            </c:rich>
          </c:tx>
          <c:layout>
            <c:manualLayout>
              <c:xMode val="edge"/>
              <c:yMode val="edge"/>
              <c:x val="5.984089496671189E-2"/>
              <c:y val="0.9078087668947924"/>
            </c:manualLayout>
          </c:layout>
          <c:overlay val="0"/>
        </c:title>
        <c:numFmt formatCode="General" sourceLinked="0"/>
        <c:majorTickMark val="none"/>
        <c:minorTickMark val="none"/>
        <c:tickLblPos val="nextTo"/>
        <c:crossAx val="222766208"/>
        <c:crosses val="autoZero"/>
        <c:auto val="1"/>
        <c:lblAlgn val="ctr"/>
        <c:lblOffset val="100"/>
        <c:noMultiLvlLbl val="0"/>
      </c:catAx>
      <c:valAx>
        <c:axId val="222766208"/>
        <c:scaling>
          <c:orientation val="minMax"/>
        </c:scaling>
        <c:delete val="0"/>
        <c:axPos val="l"/>
        <c:majorGridlines>
          <c:spPr>
            <a:ln w="6350">
              <a:solidFill>
                <a:schemeClr val="accent1">
                  <a:lumMod val="20000"/>
                  <a:lumOff val="80000"/>
                </a:schemeClr>
              </a:solidFill>
              <a:prstDash val="sysDash"/>
            </a:ln>
          </c:spPr>
        </c:majorGridlines>
        <c:numFmt formatCode="0.0" sourceLinked="1"/>
        <c:majorTickMark val="out"/>
        <c:minorTickMark val="none"/>
        <c:tickLblPos val="nextTo"/>
        <c:spPr>
          <a:ln>
            <a:noFill/>
          </a:ln>
        </c:spPr>
        <c:crossAx val="22292019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6"/>
            <c:invertIfNegative val="0"/>
            <c:bubble3D val="0"/>
            <c:extLst>
              <c:ext xmlns:c16="http://schemas.microsoft.com/office/drawing/2014/chart" uri="{C3380CC4-5D6E-409C-BE32-E72D297353CC}">
                <c16:uniqueId val="{00000001-F9E7-4AEB-837B-D630791C4F05}"/>
              </c:ext>
            </c:extLst>
          </c:dPt>
          <c:dPt>
            <c:idx val="17"/>
            <c:invertIfNegative val="0"/>
            <c:bubble3D val="0"/>
            <c:extLst>
              <c:ext xmlns:c16="http://schemas.microsoft.com/office/drawing/2014/chart" uri="{C3380CC4-5D6E-409C-BE32-E72D297353CC}">
                <c16:uniqueId val="{00000001-7EDD-4A8A-8396-222F4D2B9A5C}"/>
              </c:ext>
            </c:extLst>
          </c:dPt>
          <c:dPt>
            <c:idx val="18"/>
            <c:invertIfNegative val="0"/>
            <c:bubble3D val="0"/>
            <c:extLst>
              <c:ext xmlns:c16="http://schemas.microsoft.com/office/drawing/2014/chart" uri="{C3380CC4-5D6E-409C-BE32-E72D297353CC}">
                <c16:uniqueId val="{00000003-DFCC-4B12-92BC-EFDFFFDC9A4D}"/>
              </c:ext>
            </c:extLst>
          </c:dPt>
          <c:dPt>
            <c:idx val="21"/>
            <c:invertIfNegative val="0"/>
            <c:bubble3D val="0"/>
            <c:spPr>
              <a:solidFill>
                <a:srgbClr val="C00000"/>
              </a:solidFill>
              <a:ln>
                <a:solidFill>
                  <a:srgbClr val="C00000"/>
                </a:solidFill>
              </a:ln>
            </c:spPr>
            <c:extLst>
              <c:ext xmlns:c16="http://schemas.microsoft.com/office/drawing/2014/chart" uri="{C3380CC4-5D6E-409C-BE32-E72D297353CC}">
                <c16:uniqueId val="{00000007-4DA1-47AD-9D63-875A7D4F36E7}"/>
              </c:ext>
            </c:extLst>
          </c:dPt>
          <c:dPt>
            <c:idx val="22"/>
            <c:invertIfNegative val="0"/>
            <c:bubble3D val="0"/>
            <c:spPr>
              <a:solidFill>
                <a:schemeClr val="tx2"/>
              </a:solidFill>
            </c:spPr>
            <c:extLst>
              <c:ext xmlns:c16="http://schemas.microsoft.com/office/drawing/2014/chart" uri="{C3380CC4-5D6E-409C-BE32-E72D297353CC}">
                <c16:uniqueId val="{00000004-3DD0-41EB-AEB8-C1F5C1BF96B3}"/>
              </c:ext>
            </c:extLst>
          </c:dPt>
          <c:cat>
            <c:strRef>
              <c:f>'Chart 3.3'!$B$50:$B$84</c:f>
              <c:strCache>
                <c:ptCount val="35"/>
                <c:pt idx="0">
                  <c:v>El Salvador</c:v>
                </c:pt>
                <c:pt idx="1">
                  <c:v>Honduras</c:v>
                </c:pt>
                <c:pt idx="2">
                  <c:v>Nepal</c:v>
                </c:pt>
                <c:pt idx="3">
                  <c:v>Guatemala</c:v>
                </c:pt>
                <c:pt idx="4">
                  <c:v>Uzbekistan</c:v>
                </c:pt>
                <c:pt idx="5">
                  <c:v>Jordan</c:v>
                </c:pt>
                <c:pt idx="6">
                  <c:v>Dominican Republic</c:v>
                </c:pt>
                <c:pt idx="7">
                  <c:v>Philippines</c:v>
                </c:pt>
                <c:pt idx="8">
                  <c:v>Ukraine</c:v>
                </c:pt>
                <c:pt idx="9">
                  <c:v>Pakistan</c:v>
                </c:pt>
                <c:pt idx="10">
                  <c:v>Morocco</c:v>
                </c:pt>
                <c:pt idx="11">
                  <c:v>Egypt</c:v>
                </c:pt>
                <c:pt idx="12">
                  <c:v>Sri Lanka</c:v>
                </c:pt>
                <c:pt idx="13">
                  <c:v>Bangladesh</c:v>
                </c:pt>
                <c:pt idx="14">
                  <c:v>Vietnam</c:v>
                </c:pt>
                <c:pt idx="15">
                  <c:v>Nigeria</c:v>
                </c:pt>
                <c:pt idx="16">
                  <c:v>Mexico</c:v>
                </c:pt>
                <c:pt idx="17">
                  <c:v>Romania</c:v>
                </c:pt>
                <c:pt idx="18">
                  <c:v>India</c:v>
                </c:pt>
                <c:pt idx="19">
                  <c:v>Colombia</c:v>
                </c:pt>
                <c:pt idx="20">
                  <c:v>Belgium</c:v>
                </c:pt>
                <c:pt idx="21">
                  <c:v>Portugal</c:v>
                </c:pt>
                <c:pt idx="22">
                  <c:v>Thailand</c:v>
                </c:pt>
                <c:pt idx="23">
                  <c:v>Israel</c:v>
                </c:pt>
                <c:pt idx="24">
                  <c:v>France</c:v>
                </c:pt>
                <c:pt idx="25">
                  <c:v>Poland</c:v>
                </c:pt>
                <c:pt idx="26">
                  <c:v>Indonesia</c:v>
                </c:pt>
                <c:pt idx="27">
                  <c:v>Spain</c:v>
                </c:pt>
                <c:pt idx="28">
                  <c:v>Russia</c:v>
                </c:pt>
                <c:pt idx="29">
                  <c:v>Italy</c:v>
                </c:pt>
                <c:pt idx="30">
                  <c:v>Germany</c:v>
                </c:pt>
                <c:pt idx="31">
                  <c:v>South Korea</c:v>
                </c:pt>
                <c:pt idx="32">
                  <c:v>China</c:v>
                </c:pt>
                <c:pt idx="33">
                  <c:v>Japan</c:v>
                </c:pt>
                <c:pt idx="34">
                  <c:v>USA</c:v>
                </c:pt>
              </c:strCache>
            </c:strRef>
          </c:cat>
          <c:val>
            <c:numRef>
              <c:f>'Chart 3.3'!$C$50:$C$84</c:f>
              <c:numCache>
                <c:formatCode>#,##0.00</c:formatCode>
                <c:ptCount val="35"/>
                <c:pt idx="0">
                  <c:v>25.426669210830056</c:v>
                </c:pt>
                <c:pt idx="1">
                  <c:v>25.285187769346134</c:v>
                </c:pt>
                <c:pt idx="2">
                  <c:v>22.216097400435054</c:v>
                </c:pt>
                <c:pt idx="3">
                  <c:v>17.89057438922848</c:v>
                </c:pt>
                <c:pt idx="4">
                  <c:v>13.214720108480865</c:v>
                </c:pt>
                <c:pt idx="5">
                  <c:v>11.442098689687077</c:v>
                </c:pt>
                <c:pt idx="6">
                  <c:v>11.398991314765464</c:v>
                </c:pt>
                <c:pt idx="7">
                  <c:v>9.3089291116206638</c:v>
                </c:pt>
                <c:pt idx="8">
                  <c:v>9.0405839578935208</c:v>
                </c:pt>
                <c:pt idx="9">
                  <c:v>8.9909180515643001</c:v>
                </c:pt>
                <c:pt idx="10">
                  <c:v>7.4928858825948215</c:v>
                </c:pt>
                <c:pt idx="11">
                  <c:v>7.4144321712115975</c:v>
                </c:pt>
                <c:pt idx="12">
                  <c:v>6.2397922840723732</c:v>
                </c:pt>
                <c:pt idx="13">
                  <c:v>5.3338446266211434</c:v>
                </c:pt>
                <c:pt idx="14">
                  <c:v>4.9325719231925298</c:v>
                </c:pt>
                <c:pt idx="15">
                  <c:v>4.4196728122335536</c:v>
                </c:pt>
                <c:pt idx="16">
                  <c:v>4.2527074898738952</c:v>
                </c:pt>
                <c:pt idx="17">
                  <c:v>3.2093888003571256</c:v>
                </c:pt>
                <c:pt idx="18">
                  <c:v>2.8370300710090146</c:v>
                </c:pt>
                <c:pt idx="19">
                  <c:v>2.7026529641749462</c:v>
                </c:pt>
                <c:pt idx="20">
                  <c:v>2.6723431154988266</c:v>
                </c:pt>
                <c:pt idx="21" formatCode="General">
                  <c:v>2.0188924417319845</c:v>
                </c:pt>
                <c:pt idx="22">
                  <c:v>1.7931100456527425</c:v>
                </c:pt>
                <c:pt idx="23">
                  <c:v>1.5763728839228983</c:v>
                </c:pt>
                <c:pt idx="24">
                  <c:v>1.0844697832886403</c:v>
                </c:pt>
                <c:pt idx="25">
                  <c:v>1.0495378624119087</c:v>
                </c:pt>
                <c:pt idx="26">
                  <c:v>0.7924470168696206</c:v>
                </c:pt>
                <c:pt idx="27">
                  <c:v>0.63052555761351092</c:v>
                </c:pt>
                <c:pt idx="28">
                  <c:v>0.52517619997486975</c:v>
                </c:pt>
                <c:pt idx="29">
                  <c:v>0.48517962869802922</c:v>
                </c:pt>
                <c:pt idx="30">
                  <c:v>0.47915702977919544</c:v>
                </c:pt>
                <c:pt idx="31">
                  <c:v>0.42542174117832199</c:v>
                </c:pt>
                <c:pt idx="32">
                  <c:v>0.29741096445109877</c:v>
                </c:pt>
                <c:pt idx="33">
                  <c:v>0.10570243515647446</c:v>
                </c:pt>
                <c:pt idx="34">
                  <c:v>2.9590290208287403E-2</c:v>
                </c:pt>
              </c:numCache>
            </c:numRef>
          </c:val>
          <c:extLst>
            <c:ext xmlns:c16="http://schemas.microsoft.com/office/drawing/2014/chart" uri="{C3380CC4-5D6E-409C-BE32-E72D297353CC}">
              <c16:uniqueId val="{00000002-7EDD-4A8A-8396-222F4D2B9A5C}"/>
            </c:ext>
          </c:extLst>
        </c:ser>
        <c:dLbls>
          <c:showLegendKey val="0"/>
          <c:showVal val="0"/>
          <c:showCatName val="0"/>
          <c:showSerName val="0"/>
          <c:showPercent val="0"/>
          <c:showBubbleSize val="0"/>
        </c:dLbls>
        <c:gapWidth val="50"/>
        <c:axId val="224863744"/>
        <c:axId val="222769088"/>
      </c:barChart>
      <c:catAx>
        <c:axId val="224863744"/>
        <c:scaling>
          <c:orientation val="maxMin"/>
        </c:scaling>
        <c:delete val="0"/>
        <c:axPos val="l"/>
        <c:numFmt formatCode="General" sourceLinked="1"/>
        <c:majorTickMark val="none"/>
        <c:minorTickMark val="none"/>
        <c:tickLblPos val="nextTo"/>
        <c:crossAx val="222769088"/>
        <c:crosses val="autoZero"/>
        <c:auto val="1"/>
        <c:lblAlgn val="ctr"/>
        <c:lblOffset val="100"/>
        <c:noMultiLvlLbl val="0"/>
      </c:catAx>
      <c:valAx>
        <c:axId val="222769088"/>
        <c:scaling>
          <c:orientation val="minMax"/>
          <c:max val="25"/>
        </c:scaling>
        <c:delete val="0"/>
        <c:axPos val="b"/>
        <c:majorGridlines>
          <c:spPr>
            <a:ln w="6350">
              <a:solidFill>
                <a:schemeClr val="accent1">
                  <a:lumMod val="20000"/>
                  <a:lumOff val="80000"/>
                </a:schemeClr>
              </a:solidFill>
              <a:prstDash val="sysDash"/>
            </a:ln>
          </c:spPr>
        </c:majorGridlines>
        <c:title>
          <c:tx>
            <c:rich>
              <a:bodyPr/>
              <a:lstStyle/>
              <a:p>
                <a:pPr>
                  <a:defRPr b="1" i="0" baseline="0"/>
                </a:pPr>
                <a:r>
                  <a:rPr lang="pt-PT" b="1" i="0" baseline="0"/>
                  <a:t>Remittances as a percentage of GDP</a:t>
                </a:r>
              </a:p>
            </c:rich>
          </c:tx>
          <c:layout>
            <c:manualLayout>
              <c:xMode val="edge"/>
              <c:yMode val="edge"/>
              <c:x val="0.16801317346781247"/>
              <c:y val="0.95810008204932928"/>
            </c:manualLayout>
          </c:layout>
          <c:overlay val="0"/>
        </c:title>
        <c:numFmt formatCode="#,##0.00" sourceLinked="1"/>
        <c:majorTickMark val="out"/>
        <c:minorTickMark val="none"/>
        <c:tickLblPos val="nextTo"/>
        <c:spPr>
          <a:ln>
            <a:noFill/>
          </a:ln>
        </c:spPr>
        <c:crossAx val="224863744"/>
        <c:crosses val="max"/>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5C1D4A25-25FF-4D09-B23C-ECD826A35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7237507A-D8E1-462A-B2D1-8A02C7F54A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012C9111-48EC-4DE3-BCBA-46F96ED6ED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E035E7E5-B55F-44F5-8546-3D5AC7902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38340AE7-3364-44CA-98BE-C89E69820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8FAFEE79-9408-4225-BBD9-076F637FE1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581024</xdr:colOff>
      <xdr:row>2</xdr:row>
      <xdr:rowOff>9525</xdr:rowOff>
    </xdr:from>
    <xdr:to>
      <xdr:col>5</xdr:col>
      <xdr:colOff>1114424</xdr:colOff>
      <xdr:row>31</xdr:row>
      <xdr:rowOff>0</xdr:rowOff>
    </xdr:to>
    <xdr:graphicFrame macro="">
      <xdr:nvGraphicFramePr>
        <xdr:cNvPr id="1051" name="Chart 7">
          <a:extLst>
            <a:ext uri="{FF2B5EF4-FFF2-40B4-BE49-F238E27FC236}">
              <a16:creationId xmlns:a16="http://schemas.microsoft.com/office/drawing/2014/main" id="{00000000-0008-0000-07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07F79C16-0EE6-43AD-8605-9CC7C829EB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18</xdr:row>
      <xdr:rowOff>19049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6A24C618-7521-45DD-BEB5-BCE44B93A4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30</xdr:row>
      <xdr:rowOff>190499</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4" name="Picture 2">
          <a:extLst>
            <a:ext uri="{FF2B5EF4-FFF2-40B4-BE49-F238E27FC236}">
              <a16:creationId xmlns:a16="http://schemas.microsoft.com/office/drawing/2014/main" id="{7570FE93-081A-4AB7-BB48-0779424C0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9947.html" TargetMode="External"/><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observatorioemigracao.pt/np4/9947.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9947.html" TargetMode="External"/><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observatorioemigracao.pt/np4/9947.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9947.html" TargetMode="External"/><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observatorioemigracao.pt/np4/9947.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9947.html" TargetMode="External"/><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www.observatorioemigracao.pt/np4/9947.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9947.html" TargetMode="External"/><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www.observatorioemigracao.pt/np4/9947.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9947.html" TargetMode="External"/><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www.observatorioemigracao.pt/np4/9947.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9947.html" TargetMode="External"/><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observatorioemigracao.pt/np4/9947.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9947.html" TargetMode="External"/><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observatorioemigracao.pt/np4/9947.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9947.html" TargetMode="External"/><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www.observatorioemigracao.pt/np4/994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workbookViewId="0">
      <selection activeCell="D6" sqref="D6:F6"/>
    </sheetView>
  </sheetViews>
  <sheetFormatPr defaultColWidth="8.7109375" defaultRowHeight="12" customHeight="1" x14ac:dyDescent="0.25"/>
  <cols>
    <col min="1" max="1" width="8.7109375" style="88"/>
    <col min="2" max="2" width="32.7109375" style="90" customWidth="1"/>
    <col min="3" max="3" width="32.7109375" style="91" customWidth="1"/>
    <col min="4" max="6" width="32.7109375" style="88" customWidth="1"/>
    <col min="7" max="7" width="8.7109375" style="40" customWidth="1"/>
    <col min="8" max="16384" width="8.7109375" style="88"/>
  </cols>
  <sheetData>
    <row r="1" spans="1:12" s="81" customFormat="1" ht="30" customHeight="1" x14ac:dyDescent="0.25">
      <c r="A1" s="29" t="s">
        <v>0</v>
      </c>
      <c r="B1" s="155"/>
      <c r="C1" s="156"/>
      <c r="D1" s="6"/>
      <c r="E1" s="6"/>
      <c r="F1" s="6"/>
      <c r="G1" s="40"/>
      <c r="H1" s="6"/>
      <c r="I1" s="6"/>
      <c r="J1" s="6"/>
      <c r="K1" s="6"/>
      <c r="L1" s="6"/>
    </row>
    <row r="2" spans="1:12" s="83" customFormat="1" ht="30" customHeight="1" x14ac:dyDescent="0.2">
      <c r="A2" s="35"/>
      <c r="B2" s="163" t="s">
        <v>116</v>
      </c>
      <c r="C2" s="164"/>
      <c r="D2" s="164"/>
      <c r="E2" s="164"/>
      <c r="F2" s="164"/>
      <c r="G2" s="82"/>
    </row>
    <row r="3" spans="1:12" s="84" customFormat="1" ht="30" customHeight="1" x14ac:dyDescent="0.25">
      <c r="B3" s="159" t="s">
        <v>40</v>
      </c>
      <c r="C3" s="160"/>
      <c r="D3" s="160"/>
      <c r="E3" s="160"/>
      <c r="F3" s="160"/>
      <c r="G3" s="38"/>
    </row>
    <row r="4" spans="1:12" s="84" customFormat="1" ht="15" customHeight="1" x14ac:dyDescent="0.25">
      <c r="A4" s="44"/>
      <c r="B4" s="157" t="str">
        <f>'Table 3.1'!B2</f>
        <v>Table 3.1 Inward and outward remittance flows in Portugal, 2022</v>
      </c>
      <c r="C4" s="158"/>
      <c r="D4" s="161" t="str">
        <f>'Chart 3.1'!B2</f>
        <v>Chart 3.1 Top inward remittance flows in Portugal, thousand euros, 2022</v>
      </c>
      <c r="E4" s="162"/>
      <c r="F4" s="162"/>
      <c r="G4" s="39"/>
    </row>
    <row r="5" spans="1:12" s="84" customFormat="1" ht="15" customHeight="1" x14ac:dyDescent="0.25">
      <c r="A5" s="44"/>
      <c r="B5" s="157" t="str">
        <f>'Table 3.2'!B2</f>
        <v>Table 3.2 Top inward remittance flows in Portugal, 2022</v>
      </c>
      <c r="C5" s="158"/>
      <c r="D5" s="161" t="str">
        <f>'Chart 3.2'!B2</f>
        <v>Chart 3.2 Economic weight of remittances in Portugal, 2022</v>
      </c>
      <c r="E5" s="162"/>
      <c r="F5" s="162"/>
      <c r="G5" s="39"/>
    </row>
    <row r="6" spans="1:12" s="84" customFormat="1" ht="15" customHeight="1" x14ac:dyDescent="0.25">
      <c r="A6" s="44"/>
      <c r="B6" s="157" t="str">
        <f>'Table 3.3'!B2:E2</f>
        <v>Table 3.3 Economic weight of remittances in Portugal, 2022</v>
      </c>
      <c r="C6" s="158"/>
      <c r="D6" s="161" t="str">
        <f>'Chart 3.3'!B2</f>
        <v>Chart 3.3 Top remittance-receiving countries, economic weight, 2021</v>
      </c>
      <c r="E6" s="162"/>
      <c r="F6" s="162"/>
      <c r="G6" s="39"/>
    </row>
    <row r="7" spans="1:12" s="84" customFormat="1" ht="15" customHeight="1" x14ac:dyDescent="0.25">
      <c r="A7" s="44"/>
      <c r="B7" s="165" t="str">
        <f>'Table 3.4'!B2</f>
        <v>Table 3.4 Top remittance-receiving countries, thousand US dollars, 2021</v>
      </c>
      <c r="C7" s="158"/>
      <c r="D7" s="161"/>
      <c r="E7" s="162"/>
      <c r="F7" s="162"/>
      <c r="G7" s="38"/>
    </row>
    <row r="8" spans="1:12" s="86" customFormat="1" ht="15" customHeight="1" x14ac:dyDescent="0.2">
      <c r="A8" s="44"/>
      <c r="B8" s="165" t="str">
        <f>'Table 3.5'!B2</f>
        <v>Table 3.5 Top remittance-receiving countries, economic weight, 2021</v>
      </c>
      <c r="C8" s="158"/>
      <c r="D8" s="161"/>
      <c r="E8" s="162"/>
      <c r="F8" s="162"/>
      <c r="G8" s="85"/>
    </row>
    <row r="9" spans="1:12" s="84" customFormat="1" ht="15" customHeight="1" x14ac:dyDescent="0.25">
      <c r="A9" s="44"/>
      <c r="B9" s="79"/>
      <c r="C9" s="80"/>
      <c r="D9" s="87"/>
      <c r="E9" s="89"/>
      <c r="F9" s="89"/>
      <c r="G9" s="38"/>
    </row>
    <row r="10" spans="1:12" ht="30" customHeight="1" x14ac:dyDescent="0.25">
      <c r="D10" s="82"/>
      <c r="E10" s="82"/>
      <c r="F10" s="82"/>
    </row>
    <row r="11" spans="1:12" s="101" customFormat="1" ht="15" customHeight="1" x14ac:dyDescent="0.25">
      <c r="A11" s="100" t="s">
        <v>5</v>
      </c>
      <c r="B11" s="103" t="s">
        <v>135</v>
      </c>
      <c r="C11" s="82"/>
      <c r="D11" s="102"/>
      <c r="E11" s="102"/>
      <c r="F11" s="102"/>
      <c r="G11" s="82"/>
      <c r="H11" s="40"/>
    </row>
    <row r="12" spans="1:12" s="101" customFormat="1" ht="15" customHeight="1" x14ac:dyDescent="0.25">
      <c r="A12" s="100" t="s">
        <v>1</v>
      </c>
      <c r="B12" s="154" t="s">
        <v>136</v>
      </c>
      <c r="C12" s="154"/>
      <c r="D12" s="102"/>
      <c r="E12" s="102"/>
      <c r="F12" s="102"/>
      <c r="G12" s="40"/>
    </row>
    <row r="13" spans="1:12" s="101" customFormat="1" ht="15" customHeight="1" x14ac:dyDescent="0.25">
      <c r="A13" s="100"/>
      <c r="B13" s="154" t="s">
        <v>137</v>
      </c>
      <c r="C13" s="154"/>
      <c r="D13" s="88"/>
      <c r="E13" s="88"/>
      <c r="F13" s="88"/>
      <c r="G13" s="40"/>
    </row>
    <row r="14" spans="1:12" ht="30" customHeight="1" x14ac:dyDescent="0.25">
      <c r="C14" s="151"/>
      <c r="D14" s="150"/>
    </row>
    <row r="15" spans="1:12" ht="90" customHeight="1" x14ac:dyDescent="0.25">
      <c r="B15" s="152" t="s">
        <v>102</v>
      </c>
      <c r="C15" s="153"/>
    </row>
    <row r="16" spans="1:12" ht="15" customHeight="1" x14ac:dyDescent="0.25"/>
    <row r="17" ht="15" customHeight="1" x14ac:dyDescent="0.25"/>
    <row r="18" ht="15" customHeight="1" x14ac:dyDescent="0.25"/>
    <row r="19" ht="15" customHeight="1" x14ac:dyDescent="0.25"/>
  </sheetData>
  <mergeCells count="16">
    <mergeCell ref="B15:C15"/>
    <mergeCell ref="B12:C12"/>
    <mergeCell ref="B13:C13"/>
    <mergeCell ref="B1:C1"/>
    <mergeCell ref="B4:C4"/>
    <mergeCell ref="B5:C5"/>
    <mergeCell ref="B3:F3"/>
    <mergeCell ref="D4:F4"/>
    <mergeCell ref="D5:F5"/>
    <mergeCell ref="B2:F2"/>
    <mergeCell ref="B6:C6"/>
    <mergeCell ref="B8:C8"/>
    <mergeCell ref="D8:F8"/>
    <mergeCell ref="D6:F6"/>
    <mergeCell ref="B7:C7"/>
    <mergeCell ref="D7:F7"/>
  </mergeCells>
  <hyperlinks>
    <hyperlink ref="B4:C4" location="'Table 3.1'!B2" display="'Table 3.1'!B2" xr:uid="{00000000-0004-0000-0000-000000000000}"/>
    <hyperlink ref="B5:C5" location="'Table 3.2'!B2" display="'Table 3.2'!B2" xr:uid="{00000000-0004-0000-0000-000001000000}"/>
    <hyperlink ref="B6:C6" location="'Table 3.3'!B2" display="'Table 3.3'!B2" xr:uid="{00000000-0004-0000-0000-000003000000}"/>
    <hyperlink ref="D4:F4" location="'Chart 3.1'!B2" display="'Chart 3.1'!B2" xr:uid="{00000000-0004-0000-0000-000004000000}"/>
    <hyperlink ref="B7:C7" location="'Table 3.4'!B2" display="'Table 3.4'!B2" xr:uid="{00000000-0004-0000-0000-000005000000}"/>
    <hyperlink ref="B8:C8" location="'Table 3.5'!A1" display="'Table 3.5'!A1" xr:uid="{00000000-0004-0000-0000-000006000000}"/>
    <hyperlink ref="D5:F5" location="'Chart 3.2'!B2" display="'Chart 3.2'!B2" xr:uid="{00000000-0004-0000-0000-000008000000}"/>
    <hyperlink ref="D6:F6" location="'Chart 3.3'!A1" display="'Chart 3.3'!A1" xr:uid="{00000000-0004-0000-0000-000009000000}"/>
    <hyperlink ref="B12" r:id="rId1" display="http://www.observatorioemigracao.pt/np4/5810.html" xr:uid="{A73F06B3-E87C-4CF8-B59C-E47B6A2C34EE}"/>
    <hyperlink ref="B13" r:id="rId2" display="http://www.observatorioemigracao.pt/np4/5810.html" xr:uid="{719C7C39-CA13-4C48-B81D-6B0B9F4D9AAD}"/>
    <hyperlink ref="B12:C12" r:id="rId3" display="http://www.observatorioemigracao.pt/np4EN/9947.html" xr:uid="{0267CC1C-7840-4906-8CB0-672E8F4C6218}"/>
    <hyperlink ref="B13:C13" r:id="rId4" display="http://www.observatorioemigracao.pt/np4/9947.html" xr:uid="{1DB6B3B2-C94C-464F-9AF3-E000259753AC}"/>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zoomScaleNormal="100" workbookViewId="0">
      <selection activeCell="C1" sqref="C1"/>
    </sheetView>
  </sheetViews>
  <sheetFormatPr defaultColWidth="8.7109375" defaultRowHeight="12" customHeight="1" x14ac:dyDescent="0.25"/>
  <cols>
    <col min="1" max="1" width="8.7109375" style="1"/>
    <col min="2" max="2" width="24.7109375" style="1" customWidth="1"/>
    <col min="3" max="3" width="17.5703125" style="1" bestFit="1" customWidth="1"/>
    <col min="4" max="5" width="16.7109375" style="1" customWidth="1"/>
    <col min="6" max="16384" width="8.7109375" style="1"/>
  </cols>
  <sheetData>
    <row r="1" spans="1:6" ht="30" customHeight="1" x14ac:dyDescent="0.25">
      <c r="A1" s="29" t="s">
        <v>0</v>
      </c>
      <c r="B1" s="74"/>
      <c r="C1" s="37" t="s">
        <v>4</v>
      </c>
      <c r="D1" s="6"/>
    </row>
    <row r="2" spans="1:6" ht="30" customHeight="1" thickBot="1" x14ac:dyDescent="0.3">
      <c r="B2" s="166" t="s">
        <v>134</v>
      </c>
      <c r="C2" s="167"/>
      <c r="D2" s="167"/>
      <c r="E2" s="167"/>
    </row>
    <row r="3" spans="1:6" ht="45" customHeight="1" x14ac:dyDescent="0.25">
      <c r="B3" s="9" t="s">
        <v>9</v>
      </c>
      <c r="C3" s="7" t="s">
        <v>86</v>
      </c>
      <c r="D3" s="7" t="s">
        <v>87</v>
      </c>
      <c r="E3" s="8" t="s">
        <v>45</v>
      </c>
    </row>
    <row r="4" spans="1:6" ht="30" customHeight="1" x14ac:dyDescent="0.25">
      <c r="B4" s="20" t="s">
        <v>2</v>
      </c>
      <c r="C4" s="45">
        <v>3892260</v>
      </c>
      <c r="D4" s="45">
        <v>530940</v>
      </c>
      <c r="E4" s="45">
        <f>C4-D4</f>
        <v>3361320</v>
      </c>
    </row>
    <row r="5" spans="1:6" ht="15" customHeight="1" x14ac:dyDescent="0.25">
      <c r="B5" s="106" t="s">
        <v>47</v>
      </c>
      <c r="C5" s="107">
        <v>10</v>
      </c>
      <c r="D5" s="107">
        <v>310</v>
      </c>
      <c r="E5" s="107">
        <f t="shared" ref="E5:E67" si="0">C5-D5</f>
        <v>-300</v>
      </c>
    </row>
    <row r="6" spans="1:6" ht="15" customHeight="1" x14ac:dyDescent="0.25">
      <c r="B6" s="104" t="s">
        <v>41</v>
      </c>
      <c r="C6" s="105">
        <v>308630</v>
      </c>
      <c r="D6" s="105">
        <v>9580</v>
      </c>
      <c r="E6" s="105">
        <f t="shared" si="0"/>
        <v>299050</v>
      </c>
      <c r="F6" s="45"/>
    </row>
    <row r="7" spans="1:6" ht="15" customHeight="1" x14ac:dyDescent="0.25">
      <c r="B7" s="104" t="s">
        <v>42</v>
      </c>
      <c r="C7" s="105">
        <v>1570</v>
      </c>
      <c r="D7" s="105">
        <v>570</v>
      </c>
      <c r="E7" s="105">
        <f t="shared" si="0"/>
        <v>1000</v>
      </c>
    </row>
    <row r="8" spans="1:6" ht="15" customHeight="1" x14ac:dyDescent="0.25">
      <c r="B8" s="104" t="s">
        <v>48</v>
      </c>
      <c r="C8" s="105">
        <v>3370</v>
      </c>
      <c r="D8" s="105">
        <v>2290</v>
      </c>
      <c r="E8" s="105">
        <f t="shared" si="0"/>
        <v>1080</v>
      </c>
    </row>
    <row r="9" spans="1:6" ht="15" customHeight="1" x14ac:dyDescent="0.25">
      <c r="B9" s="104" t="s">
        <v>29</v>
      </c>
      <c r="C9" s="105">
        <v>12160</v>
      </c>
      <c r="D9" s="105">
        <v>200</v>
      </c>
      <c r="E9" s="105">
        <f t="shared" si="0"/>
        <v>11960</v>
      </c>
    </row>
    <row r="10" spans="1:6" ht="15" customHeight="1" x14ac:dyDescent="0.25">
      <c r="B10" s="104" t="s">
        <v>10</v>
      </c>
      <c r="C10" s="105">
        <v>61420</v>
      </c>
      <c r="D10" s="105">
        <v>1700</v>
      </c>
      <c r="E10" s="105">
        <f t="shared" si="0"/>
        <v>59720</v>
      </c>
    </row>
    <row r="11" spans="1:6" ht="15" customHeight="1" x14ac:dyDescent="0.25">
      <c r="B11" s="104" t="s">
        <v>50</v>
      </c>
      <c r="C11" s="105">
        <v>14480</v>
      </c>
      <c r="D11" s="105">
        <v>259480.00000000003</v>
      </c>
      <c r="E11" s="105">
        <f t="shared" si="0"/>
        <v>-245000.00000000003</v>
      </c>
    </row>
    <row r="12" spans="1:6" ht="15" customHeight="1" x14ac:dyDescent="0.25">
      <c r="B12" s="104" t="s">
        <v>11</v>
      </c>
      <c r="C12" s="105">
        <v>890</v>
      </c>
      <c r="D12" s="105">
        <v>6630</v>
      </c>
      <c r="E12" s="105">
        <f t="shared" si="0"/>
        <v>-5740</v>
      </c>
    </row>
    <row r="13" spans="1:6" ht="15" customHeight="1" x14ac:dyDescent="0.25">
      <c r="B13" s="104" t="s">
        <v>51</v>
      </c>
      <c r="C13" s="105">
        <v>25150</v>
      </c>
      <c r="D13" s="105">
        <v>4680</v>
      </c>
      <c r="E13" s="105">
        <f>C13-D13</f>
        <v>20470</v>
      </c>
    </row>
    <row r="14" spans="1:6" ht="15" customHeight="1" x14ac:dyDescent="0.25">
      <c r="B14" s="104" t="s">
        <v>52</v>
      </c>
      <c r="C14" s="105">
        <v>3570</v>
      </c>
      <c r="D14" s="105">
        <v>19970</v>
      </c>
      <c r="E14" s="105">
        <f>C14-D14</f>
        <v>-16400</v>
      </c>
    </row>
    <row r="15" spans="1:6" ht="15" customHeight="1" x14ac:dyDescent="0.25">
      <c r="B15" s="104" t="s">
        <v>43</v>
      </c>
      <c r="C15" s="105">
        <v>420</v>
      </c>
      <c r="D15" s="105">
        <v>38630</v>
      </c>
      <c r="E15" s="105">
        <f t="shared" si="0"/>
        <v>-38210</v>
      </c>
    </row>
    <row r="16" spans="1:6" ht="15" customHeight="1" x14ac:dyDescent="0.25">
      <c r="B16" s="104" t="s">
        <v>53</v>
      </c>
      <c r="C16" s="105">
        <v>240</v>
      </c>
      <c r="D16" s="105">
        <v>970</v>
      </c>
      <c r="E16" s="105">
        <f t="shared" si="0"/>
        <v>-730</v>
      </c>
    </row>
    <row r="17" spans="2:5" ht="15" customHeight="1" x14ac:dyDescent="0.25">
      <c r="B17" s="104" t="s">
        <v>20</v>
      </c>
      <c r="C17" s="105">
        <v>90</v>
      </c>
      <c r="D17" s="105">
        <v>210</v>
      </c>
      <c r="E17" s="105">
        <f t="shared" si="0"/>
        <v>-120</v>
      </c>
    </row>
    <row r="18" spans="2:5" ht="15" customHeight="1" x14ac:dyDescent="0.25">
      <c r="B18" s="104" t="s">
        <v>22</v>
      </c>
      <c r="C18" s="105">
        <v>60</v>
      </c>
      <c r="D18" s="105">
        <v>30</v>
      </c>
      <c r="E18" s="105">
        <f t="shared" si="0"/>
        <v>30</v>
      </c>
    </row>
    <row r="19" spans="2:5" ht="15" customHeight="1" x14ac:dyDescent="0.25">
      <c r="B19" s="104" t="s">
        <v>12</v>
      </c>
      <c r="C19" s="105">
        <v>890</v>
      </c>
      <c r="D19" s="105">
        <v>2320</v>
      </c>
      <c r="E19" s="105">
        <f t="shared" si="0"/>
        <v>-1430</v>
      </c>
    </row>
    <row r="20" spans="2:5" ht="15" customHeight="1" x14ac:dyDescent="0.25">
      <c r="B20" s="104" t="s">
        <v>13</v>
      </c>
      <c r="C20" s="105">
        <v>5090</v>
      </c>
      <c r="D20" s="105">
        <v>1390</v>
      </c>
      <c r="E20" s="105">
        <f t="shared" si="0"/>
        <v>3700</v>
      </c>
    </row>
    <row r="21" spans="2:5" ht="15" customHeight="1" x14ac:dyDescent="0.25">
      <c r="B21" s="104" t="s">
        <v>54</v>
      </c>
      <c r="C21" s="105">
        <v>620</v>
      </c>
      <c r="D21" s="105">
        <v>610</v>
      </c>
      <c r="E21" s="105">
        <f t="shared" si="0"/>
        <v>10</v>
      </c>
    </row>
    <row r="22" spans="2:5" ht="15" customHeight="1" x14ac:dyDescent="0.25">
      <c r="B22" s="104" t="s">
        <v>108</v>
      </c>
      <c r="C22" s="105">
        <v>0</v>
      </c>
      <c r="D22" s="105">
        <v>50</v>
      </c>
      <c r="E22" s="105">
        <f t="shared" si="0"/>
        <v>-50</v>
      </c>
    </row>
    <row r="23" spans="2:5" ht="15" customHeight="1" x14ac:dyDescent="0.25">
      <c r="B23" s="104" t="s">
        <v>15</v>
      </c>
      <c r="C23" s="105">
        <v>120</v>
      </c>
      <c r="D23" s="105">
        <v>200</v>
      </c>
      <c r="E23" s="105">
        <f t="shared" si="0"/>
        <v>-80</v>
      </c>
    </row>
    <row r="24" spans="2:5" ht="15" customHeight="1" x14ac:dyDescent="0.25">
      <c r="B24" s="104" t="s">
        <v>33</v>
      </c>
      <c r="C24" s="105">
        <v>1240</v>
      </c>
      <c r="D24" s="105">
        <v>190</v>
      </c>
      <c r="E24" s="105">
        <f t="shared" si="0"/>
        <v>1050</v>
      </c>
    </row>
    <row r="25" spans="2:5" ht="15" customHeight="1" x14ac:dyDescent="0.25">
      <c r="B25" s="104" t="s">
        <v>19</v>
      </c>
      <c r="C25" s="105">
        <v>1021630</v>
      </c>
      <c r="D25" s="105">
        <v>20640</v>
      </c>
      <c r="E25" s="105">
        <f t="shared" si="0"/>
        <v>1000990</v>
      </c>
    </row>
    <row r="26" spans="2:5" ht="15" customHeight="1" x14ac:dyDescent="0.25">
      <c r="B26" s="104" t="s">
        <v>14</v>
      </c>
      <c r="C26" s="105">
        <v>235830</v>
      </c>
      <c r="D26" s="105">
        <v>5140</v>
      </c>
      <c r="E26" s="105">
        <f t="shared" si="0"/>
        <v>230690</v>
      </c>
    </row>
    <row r="27" spans="2:5" ht="15" customHeight="1" x14ac:dyDescent="0.25">
      <c r="B27" s="104" t="s">
        <v>17</v>
      </c>
      <c r="C27" s="105">
        <v>1730</v>
      </c>
      <c r="D27" s="105">
        <v>300</v>
      </c>
      <c r="E27" s="105">
        <f t="shared" si="0"/>
        <v>1430</v>
      </c>
    </row>
    <row r="28" spans="2:5" ht="15" customHeight="1" x14ac:dyDescent="0.25">
      <c r="B28" s="104" t="s">
        <v>56</v>
      </c>
      <c r="C28" s="105">
        <v>520</v>
      </c>
      <c r="D28" s="105">
        <v>3130</v>
      </c>
      <c r="E28" s="105">
        <f t="shared" si="0"/>
        <v>-2610</v>
      </c>
    </row>
    <row r="29" spans="2:5" ht="15" customHeight="1" x14ac:dyDescent="0.25">
      <c r="B29" s="104" t="s">
        <v>26</v>
      </c>
      <c r="C29" s="105">
        <v>390</v>
      </c>
      <c r="D29" s="105">
        <v>1890</v>
      </c>
      <c r="E29" s="105">
        <f t="shared" si="0"/>
        <v>-1500</v>
      </c>
    </row>
    <row r="30" spans="2:5" ht="15" customHeight="1" x14ac:dyDescent="0.25">
      <c r="B30" s="104" t="s">
        <v>36</v>
      </c>
      <c r="C30" s="105">
        <v>540</v>
      </c>
      <c r="D30" s="105">
        <v>0</v>
      </c>
      <c r="E30" s="105">
        <f t="shared" si="0"/>
        <v>540</v>
      </c>
    </row>
    <row r="31" spans="2:5" ht="15" customHeight="1" x14ac:dyDescent="0.25">
      <c r="B31" s="104" t="s">
        <v>57</v>
      </c>
      <c r="C31" s="105">
        <v>1850</v>
      </c>
      <c r="D31" s="105">
        <v>4430</v>
      </c>
      <c r="E31" s="105">
        <f t="shared" si="0"/>
        <v>-2580</v>
      </c>
    </row>
    <row r="32" spans="2:5" ht="15" customHeight="1" x14ac:dyDescent="0.25">
      <c r="B32" s="104" t="s">
        <v>16</v>
      </c>
      <c r="C32" s="105">
        <v>3730</v>
      </c>
      <c r="D32" s="105">
        <v>190</v>
      </c>
      <c r="E32" s="105">
        <f t="shared" si="0"/>
        <v>3540</v>
      </c>
    </row>
    <row r="33" spans="2:5" ht="15" customHeight="1" x14ac:dyDescent="0.25">
      <c r="B33" s="104" t="s">
        <v>21</v>
      </c>
      <c r="C33" s="105">
        <v>4090</v>
      </c>
      <c r="D33" s="105">
        <v>1740</v>
      </c>
      <c r="E33" s="105">
        <f t="shared" si="0"/>
        <v>2350</v>
      </c>
    </row>
    <row r="34" spans="2:5" ht="15" customHeight="1" x14ac:dyDescent="0.25">
      <c r="B34" s="104" t="s">
        <v>59</v>
      </c>
      <c r="C34" s="105">
        <v>910</v>
      </c>
      <c r="D34" s="105">
        <v>380</v>
      </c>
      <c r="E34" s="105">
        <f t="shared" si="0"/>
        <v>530</v>
      </c>
    </row>
    <row r="35" spans="2:5" ht="15" customHeight="1" x14ac:dyDescent="0.25">
      <c r="B35" s="104" t="s">
        <v>60</v>
      </c>
      <c r="C35" s="105">
        <v>50</v>
      </c>
      <c r="D35" s="105">
        <v>20</v>
      </c>
      <c r="E35" s="105">
        <f t="shared" si="0"/>
        <v>30</v>
      </c>
    </row>
    <row r="36" spans="2:5" ht="15" customHeight="1" x14ac:dyDescent="0.25">
      <c r="B36" s="104" t="s">
        <v>23</v>
      </c>
      <c r="C36" s="105">
        <v>60</v>
      </c>
      <c r="D36" s="105">
        <v>560</v>
      </c>
      <c r="E36" s="105">
        <f t="shared" si="0"/>
        <v>-500</v>
      </c>
    </row>
    <row r="37" spans="2:5" ht="15" customHeight="1" x14ac:dyDescent="0.25">
      <c r="B37" s="104" t="s">
        <v>24</v>
      </c>
      <c r="C37" s="105">
        <v>40</v>
      </c>
      <c r="D37" s="105">
        <v>1950</v>
      </c>
      <c r="E37" s="105">
        <f t="shared" si="0"/>
        <v>-1910</v>
      </c>
    </row>
    <row r="38" spans="2:5" ht="15" customHeight="1" x14ac:dyDescent="0.25">
      <c r="B38" s="104" t="s">
        <v>25</v>
      </c>
      <c r="C38" s="105">
        <v>98140</v>
      </c>
      <c r="D38" s="105">
        <v>540</v>
      </c>
      <c r="E38" s="105">
        <f t="shared" si="0"/>
        <v>97600</v>
      </c>
    </row>
    <row r="39" spans="2:5" ht="15" customHeight="1" x14ac:dyDescent="0.25">
      <c r="B39" s="104" t="s">
        <v>109</v>
      </c>
      <c r="C39" s="105">
        <v>0</v>
      </c>
      <c r="D39" s="105">
        <v>0</v>
      </c>
      <c r="E39" s="105">
        <f t="shared" si="0"/>
        <v>0</v>
      </c>
    </row>
    <row r="40" spans="2:5" ht="15" customHeight="1" x14ac:dyDescent="0.25">
      <c r="B40" s="104" t="s">
        <v>27</v>
      </c>
      <c r="C40" s="105">
        <v>90</v>
      </c>
      <c r="D40" s="105">
        <v>20</v>
      </c>
      <c r="E40" s="105">
        <f t="shared" si="0"/>
        <v>70</v>
      </c>
    </row>
    <row r="41" spans="2:5" ht="15" customHeight="1" x14ac:dyDescent="0.25">
      <c r="B41" s="104" t="s">
        <v>62</v>
      </c>
      <c r="C41" s="105">
        <v>1110</v>
      </c>
      <c r="D41" s="105">
        <v>400</v>
      </c>
      <c r="E41" s="105">
        <f t="shared" si="0"/>
        <v>710</v>
      </c>
    </row>
    <row r="42" spans="2:5" ht="15" customHeight="1" x14ac:dyDescent="0.25">
      <c r="B42" s="104" t="s">
        <v>63</v>
      </c>
      <c r="C42" s="105">
        <v>1070</v>
      </c>
      <c r="D42" s="105">
        <v>4330</v>
      </c>
      <c r="E42" s="105">
        <f t="shared" si="0"/>
        <v>-3260</v>
      </c>
    </row>
    <row r="43" spans="2:5" ht="15" customHeight="1" x14ac:dyDescent="0.25">
      <c r="B43" s="104" t="s">
        <v>64</v>
      </c>
      <c r="C43" s="105">
        <v>4290</v>
      </c>
      <c r="D43" s="105">
        <v>6110</v>
      </c>
      <c r="E43" s="105">
        <f t="shared" si="0"/>
        <v>-1820</v>
      </c>
    </row>
    <row r="44" spans="2:5" ht="15" customHeight="1" x14ac:dyDescent="0.25">
      <c r="B44" s="104" t="s">
        <v>28</v>
      </c>
      <c r="C44" s="105">
        <v>48980</v>
      </c>
      <c r="D44" s="105">
        <v>1380</v>
      </c>
      <c r="E44" s="105">
        <f t="shared" si="0"/>
        <v>47600</v>
      </c>
    </row>
    <row r="45" spans="2:5" ht="15" customHeight="1" x14ac:dyDescent="0.25">
      <c r="B45" s="104" t="s">
        <v>66</v>
      </c>
      <c r="C45" s="105">
        <v>0</v>
      </c>
      <c r="D45" s="105">
        <v>190</v>
      </c>
      <c r="E45" s="105">
        <f t="shared" si="0"/>
        <v>-190</v>
      </c>
    </row>
    <row r="46" spans="2:5" ht="15" customHeight="1" x14ac:dyDescent="0.25">
      <c r="B46" s="104" t="s">
        <v>67</v>
      </c>
      <c r="C46" s="105">
        <v>0</v>
      </c>
      <c r="D46" s="105">
        <v>1260</v>
      </c>
      <c r="E46" s="105">
        <f t="shared" si="0"/>
        <v>-1260</v>
      </c>
    </row>
    <row r="47" spans="2:5" ht="15" customHeight="1" x14ac:dyDescent="0.25">
      <c r="B47" s="104" t="s">
        <v>37</v>
      </c>
      <c r="C47" s="105">
        <v>3750</v>
      </c>
      <c r="D47" s="105">
        <v>1280</v>
      </c>
      <c r="E47" s="105">
        <f t="shared" si="0"/>
        <v>2470</v>
      </c>
    </row>
    <row r="48" spans="2:5" ht="15" customHeight="1" x14ac:dyDescent="0.25">
      <c r="B48" s="104" t="s">
        <v>30</v>
      </c>
      <c r="C48" s="105">
        <v>810</v>
      </c>
      <c r="D48" s="105">
        <v>6770</v>
      </c>
      <c r="E48" s="105">
        <f t="shared" si="0"/>
        <v>-5960</v>
      </c>
    </row>
    <row r="49" spans="2:5" ht="15" customHeight="1" x14ac:dyDescent="0.25">
      <c r="B49" s="104" t="s">
        <v>31</v>
      </c>
      <c r="C49" s="105">
        <v>670</v>
      </c>
      <c r="D49" s="105">
        <v>18790</v>
      </c>
      <c r="E49" s="105">
        <f t="shared" si="0"/>
        <v>-18120</v>
      </c>
    </row>
    <row r="50" spans="2:5" ht="15" customHeight="1" x14ac:dyDescent="0.25">
      <c r="B50" s="104" t="s">
        <v>70</v>
      </c>
      <c r="C50" s="105">
        <v>240</v>
      </c>
      <c r="D50" s="105">
        <v>1200</v>
      </c>
      <c r="E50" s="105">
        <f t="shared" si="0"/>
        <v>-960</v>
      </c>
    </row>
    <row r="51" spans="2:5" ht="15" customHeight="1" x14ac:dyDescent="0.25">
      <c r="B51" s="104" t="s">
        <v>71</v>
      </c>
      <c r="C51" s="105">
        <v>30</v>
      </c>
      <c r="D51" s="105">
        <v>1240</v>
      </c>
      <c r="E51" s="105">
        <f t="shared" si="0"/>
        <v>-1210</v>
      </c>
    </row>
    <row r="52" spans="2:5" ht="15" customHeight="1" x14ac:dyDescent="0.25">
      <c r="B52" s="104" t="s">
        <v>72</v>
      </c>
      <c r="C52" s="105">
        <v>130</v>
      </c>
      <c r="D52" s="105">
        <v>20</v>
      </c>
      <c r="E52" s="105">
        <f>C52-D52</f>
        <v>110</v>
      </c>
    </row>
    <row r="53" spans="2:5" ht="15" customHeight="1" x14ac:dyDescent="0.25">
      <c r="B53" s="104" t="s">
        <v>73</v>
      </c>
      <c r="C53" s="105">
        <v>110</v>
      </c>
      <c r="D53" s="105">
        <v>180</v>
      </c>
      <c r="E53" s="105">
        <f>C53-D52</f>
        <v>90</v>
      </c>
    </row>
    <row r="54" spans="2:5" ht="15" customHeight="1" x14ac:dyDescent="0.25">
      <c r="B54" s="104" t="s">
        <v>32</v>
      </c>
      <c r="C54" s="105">
        <v>10</v>
      </c>
      <c r="D54" s="105">
        <v>110</v>
      </c>
      <c r="E54" s="105">
        <f t="shared" si="0"/>
        <v>-100</v>
      </c>
    </row>
    <row r="55" spans="2:5" ht="15" customHeight="1" x14ac:dyDescent="0.25">
      <c r="B55" s="104" t="s">
        <v>74</v>
      </c>
      <c r="C55" s="105">
        <v>33480</v>
      </c>
      <c r="D55" s="105">
        <v>2050</v>
      </c>
      <c r="E55" s="105">
        <f t="shared" si="0"/>
        <v>31430</v>
      </c>
    </row>
    <row r="56" spans="2:5" ht="15" customHeight="1" x14ac:dyDescent="0.25">
      <c r="B56" s="104" t="s">
        <v>18</v>
      </c>
      <c r="C56" s="105">
        <v>122450</v>
      </c>
      <c r="D56" s="105">
        <v>12060</v>
      </c>
      <c r="E56" s="105">
        <f t="shared" si="0"/>
        <v>110390</v>
      </c>
    </row>
    <row r="57" spans="2:5" ht="15" customHeight="1" x14ac:dyDescent="0.25">
      <c r="B57" s="104" t="s">
        <v>34</v>
      </c>
      <c r="C57" s="105">
        <v>9390</v>
      </c>
      <c r="D57" s="105">
        <v>4300</v>
      </c>
      <c r="E57" s="105">
        <f t="shared" si="0"/>
        <v>5090</v>
      </c>
    </row>
    <row r="58" spans="2:5" ht="15" customHeight="1" x14ac:dyDescent="0.25">
      <c r="B58" s="104" t="s">
        <v>38</v>
      </c>
      <c r="C58" s="105">
        <v>1061590</v>
      </c>
      <c r="D58" s="105">
        <v>10260</v>
      </c>
      <c r="E58" s="105">
        <f t="shared" si="0"/>
        <v>1051330</v>
      </c>
    </row>
    <row r="59" spans="2:5" ht="15" customHeight="1" x14ac:dyDescent="0.25">
      <c r="B59" s="104" t="s">
        <v>110</v>
      </c>
      <c r="C59" s="105">
        <v>340</v>
      </c>
      <c r="D59" s="105">
        <v>340</v>
      </c>
      <c r="E59" s="105">
        <f t="shared" si="0"/>
        <v>0</v>
      </c>
    </row>
    <row r="60" spans="2:5" ht="15" customHeight="1" x14ac:dyDescent="0.25">
      <c r="B60" s="104" t="s">
        <v>115</v>
      </c>
      <c r="C60" s="105">
        <v>0</v>
      </c>
      <c r="D60" s="105">
        <v>210</v>
      </c>
      <c r="E60" s="105">
        <f t="shared" si="0"/>
        <v>-210</v>
      </c>
    </row>
    <row r="61" spans="2:5" ht="15" customHeight="1" x14ac:dyDescent="0.25">
      <c r="B61" s="104" t="s">
        <v>77</v>
      </c>
      <c r="C61" s="105">
        <v>410</v>
      </c>
      <c r="D61" s="105">
        <v>230</v>
      </c>
      <c r="E61" s="105">
        <f t="shared" si="0"/>
        <v>180</v>
      </c>
    </row>
    <row r="62" spans="2:5" ht="15" customHeight="1" x14ac:dyDescent="0.25">
      <c r="B62" s="104" t="s">
        <v>78</v>
      </c>
      <c r="C62" s="105">
        <v>340</v>
      </c>
      <c r="D62" s="105">
        <v>11320</v>
      </c>
      <c r="E62" s="105">
        <f t="shared" si="0"/>
        <v>-10980</v>
      </c>
    </row>
    <row r="63" spans="2:5" ht="15" customHeight="1" x14ac:dyDescent="0.25">
      <c r="B63" s="104" t="s">
        <v>100</v>
      </c>
      <c r="C63" s="105">
        <v>1180</v>
      </c>
      <c r="D63" s="105">
        <v>260</v>
      </c>
      <c r="E63" s="105">
        <f t="shared" si="0"/>
        <v>920</v>
      </c>
    </row>
    <row r="64" spans="2:5" ht="15" customHeight="1" x14ac:dyDescent="0.25">
      <c r="B64" s="104" t="s">
        <v>35</v>
      </c>
      <c r="C64" s="105">
        <v>458640</v>
      </c>
      <c r="D64" s="105">
        <v>6700</v>
      </c>
      <c r="E64" s="105">
        <f t="shared" si="0"/>
        <v>451940</v>
      </c>
    </row>
    <row r="65" spans="1:8" ht="15" customHeight="1" x14ac:dyDescent="0.25">
      <c r="B65" s="108" t="s">
        <v>79</v>
      </c>
      <c r="C65" s="109">
        <v>245020</v>
      </c>
      <c r="D65" s="109">
        <v>19240</v>
      </c>
      <c r="E65" s="109">
        <f t="shared" si="0"/>
        <v>225780</v>
      </c>
    </row>
    <row r="66" spans="1:8" ht="15" customHeight="1" x14ac:dyDescent="0.25">
      <c r="B66" s="104" t="s">
        <v>80</v>
      </c>
      <c r="C66" s="105">
        <v>13270</v>
      </c>
      <c r="D66" s="105">
        <v>1830</v>
      </c>
      <c r="E66" s="105">
        <f t="shared" si="0"/>
        <v>11440</v>
      </c>
    </row>
    <row r="67" spans="1:8" ht="15" customHeight="1" x14ac:dyDescent="0.25">
      <c r="B67" s="3" t="s">
        <v>117</v>
      </c>
      <c r="C67" s="10">
        <f>+C4-SUM(C5:C66)</f>
        <v>75330</v>
      </c>
      <c r="D67" s="10">
        <f>+D4-SUM(D5:D66)</f>
        <v>27940</v>
      </c>
      <c r="E67" s="10">
        <f t="shared" si="0"/>
        <v>47390</v>
      </c>
    </row>
    <row r="68" spans="1:8" ht="15" customHeight="1" x14ac:dyDescent="0.25">
      <c r="B68" s="3"/>
      <c r="C68" s="10"/>
      <c r="D68" s="10"/>
      <c r="E68" s="10"/>
    </row>
    <row r="69" spans="1:8" ht="15" customHeight="1" x14ac:dyDescent="0.2">
      <c r="B69" s="46" t="s">
        <v>7</v>
      </c>
      <c r="C69" s="47">
        <v>3490800</v>
      </c>
      <c r="D69" s="47">
        <v>107700</v>
      </c>
      <c r="E69" s="47">
        <f t="shared" ref="E69:E72" si="1">C69-D69</f>
        <v>3383100</v>
      </c>
    </row>
    <row r="70" spans="1:8" ht="15" customHeight="1" x14ac:dyDescent="0.25">
      <c r="B70" s="20" t="s">
        <v>44</v>
      </c>
      <c r="C70" s="45">
        <v>317040</v>
      </c>
      <c r="D70" s="45">
        <v>40040</v>
      </c>
      <c r="E70" s="45">
        <f t="shared" si="1"/>
        <v>277000</v>
      </c>
    </row>
    <row r="71" spans="1:8" ht="15" customHeight="1" x14ac:dyDescent="0.25">
      <c r="B71" s="20" t="s">
        <v>118</v>
      </c>
      <c r="C71" s="45">
        <v>1671890</v>
      </c>
      <c r="D71" s="45">
        <v>89440</v>
      </c>
      <c r="E71" s="45">
        <f t="shared" si="1"/>
        <v>1582450</v>
      </c>
    </row>
    <row r="72" spans="1:8" ht="15" customHeight="1" thickBot="1" x14ac:dyDescent="0.3">
      <c r="B72" s="48" t="s">
        <v>46</v>
      </c>
      <c r="C72" s="49">
        <v>1565110</v>
      </c>
      <c r="D72" s="49">
        <v>47130</v>
      </c>
      <c r="E72" s="49">
        <f t="shared" si="1"/>
        <v>1517980</v>
      </c>
    </row>
    <row r="73" spans="1:8" ht="15" customHeight="1" x14ac:dyDescent="0.25">
      <c r="B73" s="3"/>
      <c r="C73" s="4"/>
      <c r="D73" s="4"/>
      <c r="E73" s="4"/>
    </row>
    <row r="74" spans="1:8" ht="30" customHeight="1" x14ac:dyDescent="0.25">
      <c r="A74" s="33" t="s">
        <v>8</v>
      </c>
      <c r="B74" s="168" t="s">
        <v>106</v>
      </c>
      <c r="C74" s="169"/>
      <c r="D74" s="169"/>
      <c r="E74" s="169"/>
    </row>
    <row r="75" spans="1:8" s="101" customFormat="1" ht="15" customHeight="1" x14ac:dyDescent="0.25">
      <c r="A75" s="100" t="s">
        <v>5</v>
      </c>
      <c r="B75" s="103" t="s">
        <v>135</v>
      </c>
      <c r="C75" s="82"/>
      <c r="D75" s="102"/>
      <c r="E75" s="102"/>
      <c r="F75" s="102"/>
      <c r="G75" s="82"/>
      <c r="H75" s="40"/>
    </row>
    <row r="76" spans="1:8" s="101" customFormat="1" ht="15" customHeight="1" x14ac:dyDescent="0.25">
      <c r="A76" s="100" t="s">
        <v>1</v>
      </c>
      <c r="B76" s="154" t="s">
        <v>136</v>
      </c>
      <c r="C76" s="154"/>
      <c r="D76" s="102"/>
      <c r="E76" s="102"/>
      <c r="F76" s="102"/>
      <c r="G76" s="40"/>
    </row>
    <row r="77" spans="1:8" s="101" customFormat="1" ht="15" customHeight="1" x14ac:dyDescent="0.25">
      <c r="A77" s="100"/>
      <c r="B77" s="154" t="s">
        <v>137</v>
      </c>
      <c r="C77" s="154"/>
      <c r="D77" s="88"/>
      <c r="E77" s="88"/>
      <c r="F77" s="88"/>
      <c r="G77" s="40"/>
    </row>
    <row r="78" spans="1:8" ht="15" customHeight="1" x14ac:dyDescent="0.25"/>
    <row r="79" spans="1:8" ht="15" customHeight="1" x14ac:dyDescent="0.25"/>
  </sheetData>
  <mergeCells count="4">
    <mergeCell ref="B2:E2"/>
    <mergeCell ref="B74:E74"/>
    <mergeCell ref="B76:C76"/>
    <mergeCell ref="B77:C77"/>
  </mergeCells>
  <hyperlinks>
    <hyperlink ref="C1" location="Contents!A1" display="[contents Ç]" xr:uid="{00000000-0004-0000-0100-000000000000}"/>
    <hyperlink ref="B76" r:id="rId1" display="http://www.observatorioemigracao.pt/np4/5810.html" xr:uid="{FEDFE9D0-066F-4612-A801-CEE048943934}"/>
    <hyperlink ref="B77" r:id="rId2" display="http://www.observatorioemigracao.pt/np4/5810.html" xr:uid="{3D1413E2-7562-441F-BAE5-C115064D7813}"/>
    <hyperlink ref="B76:C76" r:id="rId3" display="http://www.observatorioemigracao.pt/np4EN/9947.html" xr:uid="{201165D0-0983-45A9-AA5A-774A7371934F}"/>
    <hyperlink ref="B77:C77" r:id="rId4" display="http://www.observatorioemigracao.pt/np4/9947.html" xr:uid="{7675E2BD-1D2C-4C88-90A5-879A2B3C957B}"/>
  </hyperlinks>
  <pageMargins left="0.23622047244094491" right="0.23622047244094491" top="0.74803149606299213" bottom="0.74803149606299213" header="0.31496062992125984" footer="0.31496062992125984"/>
  <pageSetup paperSize="9" orientation="portrait" horizontalDpi="4294967293" verticalDpi="1200" r:id="rId5"/>
  <headerFooter>
    <oddFooter>&amp;C&amp;"Arial,Negrito"&amp;8&amp;P/&amp;N</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showGridLines="0" zoomScaleNormal="100" workbookViewId="0">
      <selection activeCell="C1" sqref="C1"/>
    </sheetView>
  </sheetViews>
  <sheetFormatPr defaultColWidth="8.7109375" defaultRowHeight="12" customHeight="1" x14ac:dyDescent="0.25"/>
  <cols>
    <col min="1" max="1" width="8.7109375" style="1"/>
    <col min="2" max="2" width="24.7109375" style="1" customWidth="1"/>
    <col min="3" max="5" width="16.7109375" style="1" customWidth="1"/>
    <col min="8" max="16384" width="8.7109375" style="1"/>
  </cols>
  <sheetData>
    <row r="1" spans="1:7" ht="30" customHeight="1" x14ac:dyDescent="0.25">
      <c r="A1" s="29" t="s">
        <v>0</v>
      </c>
      <c r="B1" s="74"/>
      <c r="C1" s="37" t="s">
        <v>4</v>
      </c>
      <c r="D1" s="6"/>
    </row>
    <row r="2" spans="1:7" ht="30" customHeight="1" thickBot="1" x14ac:dyDescent="0.3">
      <c r="B2" s="166" t="s">
        <v>132</v>
      </c>
      <c r="C2" s="170"/>
      <c r="D2" s="170"/>
      <c r="E2" s="170"/>
    </row>
    <row r="3" spans="1:7" ht="45" customHeight="1" x14ac:dyDescent="0.25">
      <c r="B3" s="9" t="s">
        <v>9</v>
      </c>
      <c r="C3" s="7" t="s">
        <v>85</v>
      </c>
      <c r="D3" s="7" t="s">
        <v>81</v>
      </c>
      <c r="E3" s="8" t="s">
        <v>82</v>
      </c>
    </row>
    <row r="4" spans="1:7" ht="30" customHeight="1" x14ac:dyDescent="0.25">
      <c r="B4" s="20" t="s">
        <v>84</v>
      </c>
      <c r="C4" s="57">
        <v>3892260</v>
      </c>
      <c r="D4" s="52">
        <f>C4/C$4*100</f>
        <v>100</v>
      </c>
      <c r="E4" s="52" t="s">
        <v>39</v>
      </c>
    </row>
    <row r="5" spans="1:7" ht="15" customHeight="1" x14ac:dyDescent="0.25">
      <c r="B5" s="20" t="s">
        <v>83</v>
      </c>
      <c r="C5" s="77"/>
      <c r="D5" s="78"/>
      <c r="E5" s="78"/>
      <c r="F5" s="32"/>
      <c r="G5" s="32"/>
    </row>
    <row r="6" spans="1:7" ht="15" customHeight="1" x14ac:dyDescent="0.25">
      <c r="A6" s="97"/>
      <c r="B6" s="110" t="s">
        <v>19</v>
      </c>
      <c r="C6" s="111">
        <v>1081630</v>
      </c>
      <c r="D6" s="112">
        <f t="shared" ref="D6:D19" si="0">C6/C$4*100</f>
        <v>27.789253544213388</v>
      </c>
      <c r="E6" s="112">
        <f>D6</f>
        <v>27.789253544213388</v>
      </c>
    </row>
    <row r="7" spans="1:7" ht="15" customHeight="1" x14ac:dyDescent="0.25">
      <c r="A7" s="97"/>
      <c r="B7" s="113" t="s">
        <v>38</v>
      </c>
      <c r="C7" s="114">
        <v>1061590</v>
      </c>
      <c r="D7" s="115">
        <f t="shared" si="0"/>
        <v>27.274385575475428</v>
      </c>
      <c r="E7" s="115">
        <f>D7+E6</f>
        <v>55.063639119688816</v>
      </c>
    </row>
    <row r="8" spans="1:7" ht="15" customHeight="1" x14ac:dyDescent="0.25">
      <c r="A8" s="97"/>
      <c r="B8" s="113" t="s">
        <v>35</v>
      </c>
      <c r="C8" s="114">
        <v>458640</v>
      </c>
      <c r="D8" s="115">
        <f t="shared" si="0"/>
        <v>11.783385488122581</v>
      </c>
      <c r="E8" s="115">
        <f t="shared" ref="E8:E19" si="1">D8+E7</f>
        <v>66.847024607811392</v>
      </c>
    </row>
    <row r="9" spans="1:7" ht="15" customHeight="1" x14ac:dyDescent="0.25">
      <c r="A9" s="97"/>
      <c r="B9" s="113" t="s">
        <v>41</v>
      </c>
      <c r="C9" s="114">
        <v>308630</v>
      </c>
      <c r="D9" s="115">
        <f t="shared" si="0"/>
        <v>7.9293264067662488</v>
      </c>
      <c r="E9" s="115">
        <f t="shared" si="1"/>
        <v>74.776351014577642</v>
      </c>
    </row>
    <row r="10" spans="1:7" ht="15" customHeight="1" x14ac:dyDescent="0.25">
      <c r="A10" s="97"/>
      <c r="B10" s="113" t="s">
        <v>124</v>
      </c>
      <c r="C10" s="114">
        <v>245020</v>
      </c>
      <c r="D10" s="115">
        <f t="shared" si="0"/>
        <v>6.2950573702681725</v>
      </c>
      <c r="E10" s="115">
        <f t="shared" si="1"/>
        <v>81.07140838484581</v>
      </c>
    </row>
    <row r="11" spans="1:7" ht="15" customHeight="1" x14ac:dyDescent="0.25">
      <c r="A11" s="97"/>
      <c r="B11" s="113" t="s">
        <v>14</v>
      </c>
      <c r="C11" s="114">
        <v>235830</v>
      </c>
      <c r="D11" s="115">
        <f t="shared" si="0"/>
        <v>6.0589477578579025</v>
      </c>
      <c r="E11" s="115">
        <f t="shared" si="1"/>
        <v>87.130356142703718</v>
      </c>
    </row>
    <row r="12" spans="1:7" ht="15" customHeight="1" x14ac:dyDescent="0.25">
      <c r="A12" s="97"/>
      <c r="B12" s="113" t="s">
        <v>18</v>
      </c>
      <c r="C12" s="114">
        <v>122450</v>
      </c>
      <c r="D12" s="115">
        <f t="shared" si="0"/>
        <v>3.1459871642696013</v>
      </c>
      <c r="E12" s="115">
        <f t="shared" si="1"/>
        <v>90.276343306973317</v>
      </c>
    </row>
    <row r="13" spans="1:7" ht="15" customHeight="1" x14ac:dyDescent="0.25">
      <c r="A13" s="97"/>
      <c r="B13" s="113" t="s">
        <v>25</v>
      </c>
      <c r="C13" s="114">
        <v>98140</v>
      </c>
      <c r="D13" s="115">
        <f t="shared" si="0"/>
        <v>2.5214142940091362</v>
      </c>
      <c r="E13" s="115">
        <f t="shared" si="1"/>
        <v>92.79775760098245</v>
      </c>
    </row>
    <row r="14" spans="1:7" ht="15" customHeight="1" x14ac:dyDescent="0.25">
      <c r="A14" s="97"/>
      <c r="B14" s="113" t="s">
        <v>10</v>
      </c>
      <c r="C14" s="114">
        <v>61420</v>
      </c>
      <c r="D14" s="115">
        <f t="shared" si="0"/>
        <v>1.5780035249443769</v>
      </c>
      <c r="E14" s="115">
        <f t="shared" si="1"/>
        <v>94.375761125926829</v>
      </c>
    </row>
    <row r="15" spans="1:7" ht="15" customHeight="1" x14ac:dyDescent="0.25">
      <c r="A15" s="97"/>
      <c r="B15" s="113" t="s">
        <v>28</v>
      </c>
      <c r="C15" s="114">
        <v>48980</v>
      </c>
      <c r="D15" s="115">
        <f t="shared" si="0"/>
        <v>1.2583948657078408</v>
      </c>
      <c r="E15" s="115">
        <f t="shared" si="1"/>
        <v>95.634155991634671</v>
      </c>
    </row>
    <row r="16" spans="1:7" ht="15" customHeight="1" x14ac:dyDescent="0.25">
      <c r="A16" s="97"/>
      <c r="B16" s="113" t="s">
        <v>74</v>
      </c>
      <c r="C16" s="114">
        <v>33480</v>
      </c>
      <c r="D16" s="115">
        <f t="shared" si="0"/>
        <v>0.86016864238257462</v>
      </c>
      <c r="E16" s="115">
        <f t="shared" si="1"/>
        <v>96.494324634017246</v>
      </c>
    </row>
    <row r="17" spans="1:8" ht="15" customHeight="1" x14ac:dyDescent="0.25">
      <c r="A17" s="97"/>
      <c r="B17" s="113" t="s">
        <v>51</v>
      </c>
      <c r="C17" s="114">
        <v>25150</v>
      </c>
      <c r="D17" s="115">
        <f t="shared" si="0"/>
        <v>0.64615416236325429</v>
      </c>
      <c r="E17" s="115">
        <f t="shared" si="1"/>
        <v>97.140478796380506</v>
      </c>
    </row>
    <row r="18" spans="1:8" ht="15" customHeight="1" x14ac:dyDescent="0.25">
      <c r="A18" s="97"/>
      <c r="B18" s="116" t="s">
        <v>50</v>
      </c>
      <c r="C18" s="117">
        <v>14480</v>
      </c>
      <c r="D18" s="118">
        <f t="shared" si="0"/>
        <v>0.37202036862902271</v>
      </c>
      <c r="E18" s="118">
        <f t="shared" si="1"/>
        <v>97.51249916500953</v>
      </c>
    </row>
    <row r="19" spans="1:8" ht="15" customHeight="1" thickBot="1" x14ac:dyDescent="0.3">
      <c r="A19" s="97"/>
      <c r="B19" s="54" t="s">
        <v>131</v>
      </c>
      <c r="C19" s="56">
        <v>13270</v>
      </c>
      <c r="D19" s="51">
        <f t="shared" si="0"/>
        <v>0.34093303119524393</v>
      </c>
      <c r="E19" s="51">
        <f t="shared" si="1"/>
        <v>97.853432196204778</v>
      </c>
    </row>
    <row r="20" spans="1:8" ht="15" customHeight="1" x14ac:dyDescent="0.25"/>
    <row r="21" spans="1:8" ht="30" customHeight="1" x14ac:dyDescent="0.25">
      <c r="A21" s="33" t="s">
        <v>8</v>
      </c>
      <c r="B21" s="168" t="s">
        <v>106</v>
      </c>
      <c r="C21" s="169"/>
      <c r="D21" s="169"/>
      <c r="E21" s="169"/>
    </row>
    <row r="22" spans="1:8" s="101" customFormat="1" ht="15" customHeight="1" x14ac:dyDescent="0.25">
      <c r="A22" s="100" t="s">
        <v>5</v>
      </c>
      <c r="B22" s="103" t="s">
        <v>135</v>
      </c>
      <c r="C22" s="82"/>
      <c r="D22" s="102"/>
      <c r="E22" s="102"/>
      <c r="F22" s="102"/>
      <c r="G22" s="82"/>
      <c r="H22" s="40"/>
    </row>
    <row r="23" spans="1:8" s="101" customFormat="1" ht="15" customHeight="1" x14ac:dyDescent="0.25">
      <c r="A23" s="100" t="s">
        <v>1</v>
      </c>
      <c r="B23" s="154" t="s">
        <v>136</v>
      </c>
      <c r="C23" s="154"/>
      <c r="D23" s="102"/>
      <c r="E23" s="102"/>
      <c r="F23" s="102"/>
      <c r="G23" s="40"/>
    </row>
    <row r="24" spans="1:8" s="101" customFormat="1" ht="15" customHeight="1" x14ac:dyDescent="0.25">
      <c r="A24" s="100"/>
      <c r="B24" s="154" t="s">
        <v>137</v>
      </c>
      <c r="C24" s="154"/>
      <c r="D24" s="88"/>
      <c r="E24" s="88"/>
      <c r="F24" s="88"/>
      <c r="G24" s="40"/>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sheetData>
  <mergeCells count="4">
    <mergeCell ref="B2:E2"/>
    <mergeCell ref="B21:E21"/>
    <mergeCell ref="B23:C23"/>
    <mergeCell ref="B24:C24"/>
  </mergeCells>
  <hyperlinks>
    <hyperlink ref="C1" location="Contents!A1" display="[contents Ç]" xr:uid="{00000000-0004-0000-0200-000000000000}"/>
    <hyperlink ref="B23" r:id="rId1" display="http://www.observatorioemigracao.pt/np4/5810.html" xr:uid="{1A225641-AF14-4E1D-9C7A-1E8387DDC241}"/>
    <hyperlink ref="B24" r:id="rId2" display="http://www.observatorioemigracao.pt/np4/5810.html" xr:uid="{B5E1CAAC-62DD-482F-BA4A-BBE42FA4ADAD}"/>
    <hyperlink ref="B23:C23" r:id="rId3" display="http://www.observatorioemigracao.pt/np4EN/9947.html" xr:uid="{852C125B-9C00-45D4-A94D-BC1385387F59}"/>
    <hyperlink ref="B24:C24" r:id="rId4" display="http://www.observatorioemigracao.pt/np4/9947.html" xr:uid="{EA04B37C-A1D3-4C01-A75C-8A0DC77BC5AC}"/>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showGridLines="0" zoomScaleNormal="100" workbookViewId="0">
      <selection activeCell="C1" sqref="C1"/>
    </sheetView>
  </sheetViews>
  <sheetFormatPr defaultColWidth="8.7109375" defaultRowHeight="12" customHeight="1" x14ac:dyDescent="0.25"/>
  <cols>
    <col min="1" max="1" width="8.7109375" style="1"/>
    <col min="2" max="2" width="32.7109375" style="1" customWidth="1"/>
    <col min="3" max="5" width="16.7109375" style="1" customWidth="1"/>
    <col min="6" max="6" width="8.7109375" style="1"/>
    <col min="7" max="8" width="9" style="1" bestFit="1" customWidth="1"/>
    <col min="9" max="16384" width="8.7109375" style="1"/>
  </cols>
  <sheetData>
    <row r="1" spans="1:11" ht="30" customHeight="1" x14ac:dyDescent="0.25">
      <c r="A1" s="29" t="s">
        <v>0</v>
      </c>
      <c r="B1" s="74"/>
      <c r="C1" s="37" t="s">
        <v>4</v>
      </c>
      <c r="D1" s="6"/>
    </row>
    <row r="2" spans="1:11" s="21" customFormat="1" ht="30" customHeight="1" thickBot="1" x14ac:dyDescent="0.25">
      <c r="B2" s="166" t="s">
        <v>126</v>
      </c>
      <c r="C2" s="170"/>
      <c r="D2" s="171"/>
      <c r="E2" s="171"/>
    </row>
    <row r="3" spans="1:11" customFormat="1" ht="45" customHeight="1" x14ac:dyDescent="0.25">
      <c r="B3" s="59" t="s">
        <v>6</v>
      </c>
      <c r="C3" s="61">
        <v>2022</v>
      </c>
    </row>
    <row r="4" spans="1:11" customFormat="1" ht="30" customHeight="1" x14ac:dyDescent="0.25">
      <c r="B4" s="62" t="s">
        <v>92</v>
      </c>
      <c r="C4" s="63"/>
    </row>
    <row r="5" spans="1:11" customFormat="1" ht="15" customHeight="1" x14ac:dyDescent="0.25">
      <c r="B5" s="119" t="s">
        <v>88</v>
      </c>
      <c r="C5" s="120">
        <v>3892260</v>
      </c>
    </row>
    <row r="6" spans="1:11" customFormat="1" ht="15" customHeight="1" x14ac:dyDescent="0.25">
      <c r="B6" s="121" t="s">
        <v>89</v>
      </c>
      <c r="C6" s="122">
        <v>239240732</v>
      </c>
    </row>
    <row r="7" spans="1:11" customFormat="1" ht="15" customHeight="1" x14ac:dyDescent="0.25">
      <c r="B7" s="123" t="s">
        <v>90</v>
      </c>
      <c r="C7" s="124">
        <v>78402738.371000007</v>
      </c>
      <c r="D7" s="149"/>
    </row>
    <row r="8" spans="1:11" customFormat="1" ht="30" customHeight="1" x14ac:dyDescent="0.25">
      <c r="B8" s="60" t="s">
        <v>91</v>
      </c>
      <c r="C8" s="58"/>
    </row>
    <row r="9" spans="1:11" customFormat="1" ht="15" customHeight="1" x14ac:dyDescent="0.25">
      <c r="B9" s="119" t="s">
        <v>89</v>
      </c>
      <c r="C9" s="125">
        <f>C$5/C6*100</f>
        <v>1.6269219574198592</v>
      </c>
    </row>
    <row r="10" spans="1:11" customFormat="1" ht="15" customHeight="1" thickBot="1" x14ac:dyDescent="0.3">
      <c r="B10" s="126" t="s">
        <v>90</v>
      </c>
      <c r="C10" s="127">
        <f>C$5/C7*100</f>
        <v>4.9644439478400777</v>
      </c>
    </row>
    <row r="11" spans="1:11" customFormat="1" ht="15" customHeight="1" x14ac:dyDescent="0.25">
      <c r="B11" s="50"/>
      <c r="C11" s="50"/>
      <c r="D11" s="50"/>
      <c r="E11" s="50"/>
    </row>
    <row r="12" spans="1:11" ht="30" customHeight="1" x14ac:dyDescent="0.25">
      <c r="A12" s="33" t="s">
        <v>8</v>
      </c>
      <c r="B12" s="172" t="s">
        <v>111</v>
      </c>
      <c r="C12" s="169"/>
      <c r="D12" s="169"/>
      <c r="E12" s="169"/>
    </row>
    <row r="13" spans="1:11" s="101" customFormat="1" ht="15" customHeight="1" x14ac:dyDescent="0.25">
      <c r="A13" s="100" t="s">
        <v>5</v>
      </c>
      <c r="B13" s="103" t="s">
        <v>135</v>
      </c>
      <c r="C13" s="82"/>
      <c r="D13" s="102"/>
      <c r="E13" s="102"/>
      <c r="F13" s="102"/>
      <c r="G13" s="82"/>
      <c r="H13" s="40"/>
    </row>
    <row r="14" spans="1:11" s="101" customFormat="1" ht="15" customHeight="1" x14ac:dyDescent="0.25">
      <c r="A14" s="100" t="s">
        <v>1</v>
      </c>
      <c r="B14" s="154" t="s">
        <v>136</v>
      </c>
      <c r="C14" s="154"/>
      <c r="D14" s="102"/>
      <c r="E14" s="102"/>
      <c r="F14" s="102"/>
      <c r="G14" s="40"/>
    </row>
    <row r="15" spans="1:11" s="101" customFormat="1" ht="15" customHeight="1" x14ac:dyDescent="0.25">
      <c r="A15" s="100"/>
      <c r="B15" s="154" t="s">
        <v>137</v>
      </c>
      <c r="C15" s="154"/>
      <c r="D15" s="88"/>
      <c r="E15" s="88"/>
      <c r="F15" s="88"/>
      <c r="G15" s="40"/>
    </row>
    <row r="16" spans="1:11" ht="15" customHeight="1" x14ac:dyDescent="0.25">
      <c r="J16"/>
      <c r="K16"/>
    </row>
    <row r="17" spans="10:11" ht="12" customHeight="1" x14ac:dyDescent="0.25">
      <c r="J17"/>
      <c r="K17"/>
    </row>
    <row r="18" spans="10:11" ht="12" customHeight="1" x14ac:dyDescent="0.25">
      <c r="J18"/>
      <c r="K18"/>
    </row>
    <row r="19" spans="10:11" ht="12" customHeight="1" x14ac:dyDescent="0.25">
      <c r="J19"/>
      <c r="K19"/>
    </row>
  </sheetData>
  <mergeCells count="4">
    <mergeCell ref="B2:E2"/>
    <mergeCell ref="B12:E12"/>
    <mergeCell ref="B14:C14"/>
    <mergeCell ref="B15:C15"/>
  </mergeCells>
  <hyperlinks>
    <hyperlink ref="C1" location="Contents!A1" display="[contents Ç]" xr:uid="{00000000-0004-0000-0400-000000000000}"/>
    <hyperlink ref="B14" r:id="rId1" display="http://www.observatorioemigracao.pt/np4/5810.html" xr:uid="{76693AF9-A3AE-42BB-8020-73A3441946F4}"/>
    <hyperlink ref="B15" r:id="rId2" display="http://www.observatorioemigracao.pt/np4/5810.html" xr:uid="{E0EA02B5-50BF-492A-900B-A3D6D41B5C80}"/>
    <hyperlink ref="B14:C14" r:id="rId3" display="http://www.observatorioemigracao.pt/np4EN/9947.html" xr:uid="{5207870F-0F20-4175-B013-590C31E28C28}"/>
    <hyperlink ref="B15:C15" r:id="rId4" display="http://www.observatorioemigracao.pt/np4/9947.html" xr:uid="{9127462A-DA55-4BAA-8E07-442C1A7385C5}"/>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7"/>
  <sheetViews>
    <sheetView showGridLines="0" workbookViewId="0">
      <selection activeCell="C1" sqref="C1"/>
    </sheetView>
  </sheetViews>
  <sheetFormatPr defaultRowHeight="15" x14ac:dyDescent="0.25"/>
  <cols>
    <col min="1" max="1" width="8.7109375" customWidth="1"/>
    <col min="2" max="4" width="24.7109375" customWidth="1"/>
    <col min="7" max="7" width="15.28515625" bestFit="1" customWidth="1"/>
    <col min="8" max="8" width="17.7109375" bestFit="1" customWidth="1"/>
  </cols>
  <sheetData>
    <row r="1" spans="1:23" s="26" customFormat="1" ht="30" customHeight="1" x14ac:dyDescent="0.25">
      <c r="A1" s="28" t="s">
        <v>0</v>
      </c>
      <c r="B1" s="75"/>
      <c r="C1" s="37" t="s">
        <v>4</v>
      </c>
      <c r="F1"/>
      <c r="G1"/>
      <c r="H1"/>
      <c r="I1"/>
      <c r="J1"/>
      <c r="K1"/>
      <c r="L1"/>
    </row>
    <row r="2" spans="1:23" s="26" customFormat="1" ht="30" customHeight="1" thickBot="1" x14ac:dyDescent="0.3">
      <c r="B2" s="173" t="s">
        <v>127</v>
      </c>
      <c r="C2" s="174"/>
      <c r="D2" s="174"/>
      <c r="F2"/>
      <c r="G2"/>
      <c r="H2"/>
      <c r="I2"/>
      <c r="J2"/>
      <c r="K2"/>
      <c r="L2"/>
    </row>
    <row r="3" spans="1:23" s="26" customFormat="1" ht="45" customHeight="1" thickBot="1" x14ac:dyDescent="0.3">
      <c r="B3" s="65" t="s">
        <v>9</v>
      </c>
      <c r="C3" s="64" t="s">
        <v>95</v>
      </c>
      <c r="D3" s="64" t="s">
        <v>93</v>
      </c>
      <c r="F3"/>
      <c r="G3"/>
      <c r="H3"/>
      <c r="I3"/>
      <c r="J3"/>
      <c r="K3"/>
      <c r="L3"/>
    </row>
    <row r="4" spans="1:23" s="26" customFormat="1" ht="30" customHeight="1" x14ac:dyDescent="0.25">
      <c r="B4" s="62" t="s">
        <v>94</v>
      </c>
      <c r="C4" s="70">
        <v>781075706.51008618</v>
      </c>
      <c r="D4" s="69">
        <f>C4/C$4*100</f>
        <v>100</v>
      </c>
      <c r="F4"/>
      <c r="G4"/>
      <c r="H4"/>
      <c r="I4"/>
      <c r="J4"/>
      <c r="K4"/>
      <c r="L4"/>
    </row>
    <row r="5" spans="1:23" s="32" customFormat="1" ht="15" customHeight="1" x14ac:dyDescent="0.25">
      <c r="A5" s="31"/>
      <c r="B5" s="53" t="s">
        <v>96</v>
      </c>
      <c r="C5" s="43"/>
      <c r="D5" s="43"/>
      <c r="E5" s="55"/>
      <c r="F5"/>
      <c r="G5"/>
      <c r="H5"/>
      <c r="I5"/>
      <c r="J5"/>
      <c r="K5"/>
      <c r="L5"/>
      <c r="M5" s="31"/>
      <c r="N5" s="31"/>
      <c r="O5" s="31"/>
      <c r="P5" s="31"/>
      <c r="Q5" s="31"/>
      <c r="R5" s="31"/>
      <c r="S5" s="31"/>
      <c r="T5" s="31"/>
      <c r="U5" s="31"/>
      <c r="V5" s="31"/>
      <c r="W5" s="31"/>
    </row>
    <row r="6" spans="1:23" s="32" customFormat="1" ht="15" customHeight="1" x14ac:dyDescent="0.25">
      <c r="A6" s="99"/>
      <c r="B6" s="133" t="s">
        <v>57</v>
      </c>
      <c r="C6" s="134">
        <v>89375152.21756573</v>
      </c>
      <c r="D6" s="135">
        <f>C6/C$4*100</f>
        <v>11.442572272142689</v>
      </c>
      <c r="E6" s="31"/>
      <c r="F6" s="98"/>
      <c r="G6"/>
      <c r="H6"/>
      <c r="I6"/>
      <c r="J6" s="31"/>
      <c r="K6" s="31"/>
      <c r="L6" s="31"/>
      <c r="M6" s="31"/>
      <c r="N6" s="31"/>
      <c r="O6" s="31"/>
      <c r="P6" s="31"/>
      <c r="Q6" s="31"/>
      <c r="R6" s="31"/>
      <c r="S6" s="31"/>
      <c r="T6" s="31"/>
    </row>
    <row r="7" spans="1:23" s="32" customFormat="1" ht="15" customHeight="1" x14ac:dyDescent="0.25">
      <c r="A7" s="67"/>
      <c r="B7" s="130" t="s">
        <v>62</v>
      </c>
      <c r="C7" s="128">
        <v>54130111.44499997</v>
      </c>
      <c r="D7" s="129">
        <f t="shared" ref="D7:D21" si="0">C7/C$4*100</f>
        <v>6.9302003626329629</v>
      </c>
      <c r="E7" s="31"/>
      <c r="F7"/>
      <c r="G7"/>
      <c r="H7"/>
      <c r="I7"/>
      <c r="J7" s="31"/>
      <c r="K7" s="31"/>
      <c r="L7" s="31"/>
      <c r="M7" s="31"/>
      <c r="N7" s="31"/>
      <c r="O7" s="31"/>
      <c r="P7" s="31"/>
      <c r="Q7" s="31"/>
      <c r="R7" s="31"/>
      <c r="S7" s="31"/>
      <c r="T7" s="31"/>
    </row>
    <row r="8" spans="1:23" s="32" customFormat="1" ht="15" customHeight="1" x14ac:dyDescent="0.25">
      <c r="A8" s="67"/>
      <c r="B8" s="121" t="s">
        <v>43</v>
      </c>
      <c r="C8" s="128">
        <v>52999999.999999993</v>
      </c>
      <c r="D8" s="129">
        <f t="shared" si="0"/>
        <v>6.7855138187319346</v>
      </c>
      <c r="E8" s="31"/>
      <c r="F8"/>
      <c r="G8"/>
      <c r="H8"/>
      <c r="I8"/>
      <c r="J8" s="31"/>
      <c r="K8" s="31"/>
      <c r="L8" s="31"/>
      <c r="M8" s="31"/>
      <c r="N8" s="31"/>
      <c r="O8" s="31"/>
      <c r="P8" s="31"/>
      <c r="Q8" s="31"/>
      <c r="R8" s="31"/>
      <c r="S8" s="31"/>
      <c r="T8" s="31"/>
    </row>
    <row r="9" spans="1:23" s="32" customFormat="1" ht="15" customHeight="1" x14ac:dyDescent="0.25">
      <c r="A9" s="95"/>
      <c r="B9" s="130" t="s">
        <v>69</v>
      </c>
      <c r="C9" s="128">
        <v>36685313.168048009</v>
      </c>
      <c r="D9" s="129">
        <f t="shared" si="0"/>
        <v>4.6967679140811027</v>
      </c>
      <c r="E9" s="31"/>
      <c r="F9"/>
      <c r="G9"/>
      <c r="H9"/>
      <c r="I9"/>
      <c r="J9" s="31"/>
      <c r="K9" s="31"/>
      <c r="L9" s="31"/>
      <c r="M9" s="31"/>
      <c r="N9" s="31"/>
      <c r="O9" s="31"/>
      <c r="P9" s="31"/>
      <c r="Q9" s="31"/>
      <c r="R9" s="31"/>
      <c r="S9" s="31"/>
      <c r="T9" s="31"/>
    </row>
    <row r="10" spans="1:23" s="32" customFormat="1" ht="15" customHeight="1" x14ac:dyDescent="0.25">
      <c r="A10" s="93"/>
      <c r="B10" s="130" t="s">
        <v>19</v>
      </c>
      <c r="C10" s="128">
        <v>32077312.215223629</v>
      </c>
      <c r="D10" s="129">
        <f t="shared" si="0"/>
        <v>4.1068121755505409</v>
      </c>
      <c r="E10" s="31"/>
      <c r="F10"/>
      <c r="G10"/>
      <c r="H10"/>
      <c r="I10"/>
      <c r="J10" s="31"/>
      <c r="K10" s="31"/>
      <c r="L10" s="31"/>
      <c r="M10" s="31"/>
      <c r="N10" s="31"/>
      <c r="O10" s="31"/>
      <c r="P10" s="31"/>
      <c r="Q10" s="31"/>
      <c r="R10" s="31"/>
      <c r="S10" s="31"/>
      <c r="T10" s="31"/>
    </row>
    <row r="11" spans="1:23" s="32" customFormat="1" ht="15" customHeight="1" x14ac:dyDescent="0.25">
      <c r="A11" s="67"/>
      <c r="B11" s="130" t="s">
        <v>121</v>
      </c>
      <c r="C11" s="128">
        <v>31487000</v>
      </c>
      <c r="D11" s="129">
        <f t="shared" si="0"/>
        <v>4.0312353511398582</v>
      </c>
      <c r="E11" s="31"/>
      <c r="F11"/>
      <c r="G11"/>
      <c r="H11"/>
      <c r="I11"/>
      <c r="J11" s="31"/>
      <c r="K11" s="31"/>
      <c r="L11" s="31"/>
      <c r="M11" s="31"/>
      <c r="N11" s="31"/>
      <c r="O11" s="31"/>
      <c r="P11" s="31"/>
      <c r="Q11" s="31"/>
      <c r="R11" s="31"/>
      <c r="S11" s="31"/>
      <c r="T11" s="31"/>
    </row>
    <row r="12" spans="1:23" s="32" customFormat="1" ht="15" customHeight="1" x14ac:dyDescent="0.25">
      <c r="A12" s="95"/>
      <c r="B12" s="130" t="s">
        <v>68</v>
      </c>
      <c r="C12" s="128">
        <v>31312000.000000004</v>
      </c>
      <c r="D12" s="129">
        <f t="shared" si="0"/>
        <v>4.0088303526817821</v>
      </c>
      <c r="E12" s="31"/>
      <c r="F12"/>
      <c r="G12"/>
      <c r="H12"/>
      <c r="I12"/>
      <c r="J12" s="31"/>
      <c r="K12" s="31"/>
      <c r="L12" s="31"/>
      <c r="M12" s="31"/>
      <c r="N12" s="31"/>
      <c r="O12" s="31"/>
      <c r="P12" s="31"/>
      <c r="Q12" s="31"/>
      <c r="R12" s="31"/>
      <c r="S12" s="31"/>
      <c r="T12" s="31"/>
    </row>
    <row r="13" spans="1:23" s="32" customFormat="1" ht="15" customHeight="1" x14ac:dyDescent="0.25">
      <c r="A13" s="93"/>
      <c r="B13" s="130" t="s">
        <v>49</v>
      </c>
      <c r="C13" s="128">
        <v>22202917.783868626</v>
      </c>
      <c r="D13" s="129">
        <f t="shared" si="0"/>
        <v>2.8426076497850872</v>
      </c>
      <c r="E13" s="31"/>
      <c r="F13"/>
      <c r="G13"/>
      <c r="H13"/>
      <c r="I13"/>
      <c r="J13" s="31"/>
      <c r="K13" s="31"/>
      <c r="L13" s="31"/>
      <c r="M13" s="31"/>
      <c r="N13" s="31"/>
      <c r="O13" s="31"/>
      <c r="P13" s="31"/>
      <c r="Q13" s="31"/>
      <c r="R13" s="31"/>
      <c r="S13" s="31"/>
      <c r="T13" s="31"/>
    </row>
    <row r="14" spans="1:23" s="32" customFormat="1" ht="15" customHeight="1" x14ac:dyDescent="0.25">
      <c r="A14" s="67"/>
      <c r="B14" s="130" t="s">
        <v>14</v>
      </c>
      <c r="C14" s="128">
        <v>20411777.594011545</v>
      </c>
      <c r="D14" s="129">
        <f t="shared" si="0"/>
        <v>2.6132905458310991</v>
      </c>
      <c r="E14" s="31"/>
      <c r="F14"/>
      <c r="G14"/>
      <c r="H14"/>
      <c r="I14"/>
      <c r="J14" s="31"/>
      <c r="K14" s="31"/>
      <c r="L14" s="31"/>
      <c r="M14" s="31"/>
      <c r="N14" s="31"/>
      <c r="O14" s="31"/>
      <c r="P14" s="31"/>
      <c r="Q14" s="31"/>
      <c r="R14" s="31"/>
      <c r="S14" s="31"/>
      <c r="T14" s="31"/>
    </row>
    <row r="15" spans="1:23" s="32" customFormat="1" ht="15" customHeight="1" x14ac:dyDescent="0.25">
      <c r="A15" s="99"/>
      <c r="B15" s="130" t="s">
        <v>67</v>
      </c>
      <c r="C15" s="128">
        <v>19483402.058910627</v>
      </c>
      <c r="D15" s="129">
        <f t="shared" si="0"/>
        <v>2.4944319605027987</v>
      </c>
      <c r="E15" s="31"/>
      <c r="F15"/>
      <c r="G15"/>
      <c r="H15"/>
      <c r="I15"/>
      <c r="J15" s="31"/>
      <c r="K15" s="31"/>
      <c r="L15" s="31"/>
      <c r="M15" s="31"/>
      <c r="N15" s="31"/>
      <c r="O15" s="31"/>
      <c r="P15" s="31"/>
      <c r="Q15" s="31"/>
      <c r="R15" s="31"/>
      <c r="S15" s="31"/>
      <c r="T15" s="31"/>
    </row>
    <row r="16" spans="1:23" s="32" customFormat="1" ht="15" customHeight="1" x14ac:dyDescent="0.25">
      <c r="A16" s="99"/>
      <c r="B16" s="130" t="s">
        <v>78</v>
      </c>
      <c r="C16" s="128">
        <v>18060000</v>
      </c>
      <c r="D16" s="129">
        <f t="shared" si="0"/>
        <v>2.3121958408735614</v>
      </c>
      <c r="E16" s="31"/>
      <c r="F16"/>
      <c r="G16"/>
      <c r="H16"/>
      <c r="I16"/>
      <c r="J16" s="31"/>
      <c r="K16" s="31"/>
      <c r="L16" s="31"/>
      <c r="M16" s="31"/>
      <c r="N16" s="31"/>
      <c r="O16" s="31"/>
      <c r="P16" s="31"/>
      <c r="Q16" s="31"/>
      <c r="R16" s="31"/>
      <c r="S16" s="31"/>
      <c r="T16" s="31"/>
    </row>
    <row r="17" spans="1:20" s="32" customFormat="1" ht="15" customHeight="1" x14ac:dyDescent="0.25">
      <c r="A17" s="67"/>
      <c r="B17" s="130" t="s">
        <v>101</v>
      </c>
      <c r="C17" s="128">
        <v>18059999.999999996</v>
      </c>
      <c r="D17" s="129">
        <f t="shared" si="0"/>
        <v>2.3121958408735614</v>
      </c>
      <c r="E17" s="31"/>
      <c r="F17"/>
      <c r="G17"/>
      <c r="H17"/>
      <c r="I17"/>
      <c r="J17" s="31"/>
      <c r="K17" s="31"/>
      <c r="L17" s="31"/>
      <c r="M17" s="31"/>
      <c r="N17" s="31"/>
      <c r="O17" s="31"/>
      <c r="P17" s="31"/>
      <c r="Q17" s="31"/>
      <c r="R17" s="31"/>
      <c r="S17" s="31"/>
      <c r="T17" s="31"/>
    </row>
    <row r="18" spans="1:20" s="32" customFormat="1" ht="15" customHeight="1" x14ac:dyDescent="0.25">
      <c r="A18" s="93"/>
      <c r="B18" s="130" t="s">
        <v>10</v>
      </c>
      <c r="C18" s="128">
        <v>15883123.72857143</v>
      </c>
      <c r="D18" s="129">
        <f t="shared" si="0"/>
        <v>2.0334935008462369</v>
      </c>
      <c r="E18" s="31"/>
      <c r="F18"/>
      <c r="G18"/>
      <c r="H18"/>
      <c r="I18"/>
      <c r="J18" s="31"/>
      <c r="K18" s="31"/>
      <c r="L18" s="31"/>
      <c r="M18" s="31"/>
      <c r="N18" s="31"/>
      <c r="O18" s="31"/>
      <c r="P18" s="31"/>
      <c r="Q18" s="31"/>
      <c r="R18" s="31"/>
      <c r="S18" s="31"/>
      <c r="T18" s="31"/>
    </row>
    <row r="19" spans="1:20" s="32" customFormat="1" ht="15" customHeight="1" x14ac:dyDescent="0.25">
      <c r="A19" s="67"/>
      <c r="B19" s="121" t="s">
        <v>55</v>
      </c>
      <c r="C19" s="128">
        <v>15395390.250000004</v>
      </c>
      <c r="D19" s="129">
        <f t="shared" si="0"/>
        <v>1.9710496846442633</v>
      </c>
      <c r="E19" s="31"/>
      <c r="F19"/>
      <c r="G19"/>
      <c r="H19"/>
      <c r="I19"/>
      <c r="J19" s="31"/>
      <c r="K19" s="31"/>
      <c r="L19" s="31"/>
      <c r="M19" s="31"/>
      <c r="N19" s="31"/>
      <c r="O19" s="31"/>
      <c r="P19" s="31"/>
      <c r="Q19" s="31"/>
      <c r="R19" s="31"/>
      <c r="S19" s="31"/>
      <c r="T19" s="31"/>
    </row>
    <row r="20" spans="1:20" s="32" customFormat="1" ht="15" customHeight="1" x14ac:dyDescent="0.25">
      <c r="A20" s="99"/>
      <c r="B20" s="130" t="s">
        <v>99</v>
      </c>
      <c r="C20" s="128">
        <v>10742800</v>
      </c>
      <c r="D20" s="129">
        <f t="shared" si="0"/>
        <v>1.3753852424881783</v>
      </c>
      <c r="E20" s="31"/>
      <c r="F20"/>
      <c r="G20"/>
      <c r="H20"/>
      <c r="I20"/>
      <c r="J20" s="31"/>
      <c r="K20" s="31"/>
      <c r="L20" s="31"/>
      <c r="M20" s="31"/>
      <c r="N20" s="31"/>
      <c r="O20" s="31"/>
      <c r="P20" s="31"/>
      <c r="Q20" s="31"/>
      <c r="R20" s="31"/>
      <c r="S20" s="31"/>
      <c r="T20" s="31"/>
    </row>
    <row r="21" spans="1:20" s="32" customFormat="1" ht="15" customHeight="1" x14ac:dyDescent="0.25">
      <c r="A21" s="144"/>
      <c r="B21" s="130" t="s">
        <v>63</v>
      </c>
      <c r="C21" s="128">
        <v>10704830.03789597</v>
      </c>
      <c r="D21" s="129">
        <f t="shared" si="0"/>
        <v>1.3705240028173551</v>
      </c>
      <c r="E21" s="31"/>
      <c r="F21"/>
      <c r="G21"/>
      <c r="H21"/>
      <c r="I21"/>
      <c r="J21" s="31"/>
      <c r="K21" s="31"/>
      <c r="L21" s="31"/>
      <c r="M21" s="31"/>
      <c r="N21" s="31"/>
      <c r="O21" s="31"/>
      <c r="P21" s="31"/>
      <c r="Q21" s="31"/>
      <c r="R21" s="31"/>
      <c r="S21" s="31"/>
      <c r="T21" s="31"/>
    </row>
    <row r="22" spans="1:20" s="32" customFormat="1" ht="15" customHeight="1" x14ac:dyDescent="0.25">
      <c r="A22" s="67"/>
      <c r="B22" s="130" t="s">
        <v>21</v>
      </c>
      <c r="C22" s="128">
        <v>10258423.410750359</v>
      </c>
      <c r="D22" s="129">
        <f>C22/C$4*100</f>
        <v>1.3133712040009391</v>
      </c>
      <c r="E22" s="31"/>
      <c r="F22"/>
      <c r="G22"/>
      <c r="H22"/>
      <c r="I22"/>
      <c r="J22" s="31"/>
      <c r="K22" s="31"/>
      <c r="L22" s="31"/>
      <c r="M22" s="31"/>
      <c r="N22" s="31"/>
      <c r="O22" s="31"/>
      <c r="P22" s="31"/>
      <c r="Q22" s="31"/>
      <c r="R22" s="31"/>
      <c r="S22" s="31"/>
      <c r="T22" s="31"/>
    </row>
    <row r="23" spans="1:20" s="32" customFormat="1" ht="15" customHeight="1" x14ac:dyDescent="0.25">
      <c r="A23" s="67"/>
      <c r="B23" s="130" t="s">
        <v>122</v>
      </c>
      <c r="C23" s="128">
        <v>9646920</v>
      </c>
      <c r="D23" s="129">
        <f>C23/C$4*100</f>
        <v>1.2350813012868205</v>
      </c>
      <c r="E23" s="31"/>
      <c r="F23"/>
      <c r="G23"/>
      <c r="H23"/>
      <c r="I23"/>
      <c r="J23" s="31"/>
      <c r="K23" s="31"/>
      <c r="L23" s="31"/>
      <c r="M23" s="31"/>
      <c r="N23" s="31"/>
      <c r="O23" s="31"/>
      <c r="P23" s="31"/>
      <c r="Q23" s="31"/>
      <c r="R23" s="31"/>
      <c r="S23" s="31"/>
      <c r="T23" s="31"/>
    </row>
    <row r="24" spans="1:20" s="32" customFormat="1" ht="15" customHeight="1" x14ac:dyDescent="0.25">
      <c r="A24" s="68"/>
      <c r="B24" s="130" t="s">
        <v>58</v>
      </c>
      <c r="C24" s="128">
        <v>9402427.0888548475</v>
      </c>
      <c r="D24" s="129">
        <f t="shared" ref="D24:D39" si="1">C24/C$4*100</f>
        <v>1.2037792253027182</v>
      </c>
      <c r="E24" s="31"/>
      <c r="F24"/>
      <c r="G24"/>
      <c r="H24"/>
      <c r="I24"/>
      <c r="J24" s="31"/>
      <c r="K24" s="31"/>
      <c r="L24" s="31"/>
      <c r="M24" s="31"/>
      <c r="N24" s="31"/>
      <c r="O24" s="31"/>
      <c r="P24" s="31"/>
      <c r="Q24" s="31"/>
      <c r="R24" s="31"/>
      <c r="S24" s="31"/>
      <c r="T24" s="31"/>
    </row>
    <row r="25" spans="1:20" s="32" customFormat="1" ht="15" customHeight="1" x14ac:dyDescent="0.25">
      <c r="A25" s="67"/>
      <c r="B25" s="130" t="s">
        <v>119</v>
      </c>
      <c r="C25" s="128">
        <v>9197526.464525383</v>
      </c>
      <c r="D25" s="129">
        <f t="shared" si="1"/>
        <v>1.1775460928903712</v>
      </c>
      <c r="E25" s="31"/>
      <c r="F25"/>
      <c r="G25"/>
      <c r="H25"/>
      <c r="I25"/>
      <c r="J25" s="31"/>
      <c r="K25" s="31"/>
      <c r="L25" s="31"/>
      <c r="M25" s="31"/>
      <c r="N25" s="31"/>
      <c r="O25" s="31"/>
      <c r="P25" s="31"/>
      <c r="Q25" s="31"/>
      <c r="R25" s="31"/>
      <c r="S25" s="31"/>
      <c r="T25" s="31"/>
    </row>
    <row r="26" spans="1:20" s="32" customFormat="1" ht="15" customHeight="1" x14ac:dyDescent="0.25">
      <c r="A26" s="67"/>
      <c r="B26" s="130" t="s">
        <v>31</v>
      </c>
      <c r="C26" s="128">
        <v>9159745.9326842297</v>
      </c>
      <c r="D26" s="129">
        <f t="shared" si="1"/>
        <v>1.1727091057038206</v>
      </c>
      <c r="E26" s="31"/>
      <c r="F26"/>
      <c r="G26"/>
      <c r="H26"/>
      <c r="I26"/>
      <c r="J26" s="31"/>
      <c r="K26" s="31"/>
      <c r="L26" s="31"/>
      <c r="M26" s="31"/>
      <c r="N26" s="31"/>
      <c r="O26" s="31"/>
      <c r="P26" s="31"/>
      <c r="Q26" s="31"/>
      <c r="R26" s="31"/>
      <c r="S26" s="31"/>
      <c r="T26" s="31"/>
    </row>
    <row r="27" spans="1:20" s="32" customFormat="1" ht="15" customHeight="1" x14ac:dyDescent="0.25">
      <c r="A27" s="68"/>
      <c r="B27" s="130" t="s">
        <v>76</v>
      </c>
      <c r="C27" s="128">
        <v>9065391.617754668</v>
      </c>
      <c r="D27" s="129">
        <f t="shared" si="1"/>
        <v>1.1606290583866219</v>
      </c>
      <c r="E27" s="31"/>
      <c r="F27"/>
      <c r="G27"/>
      <c r="H27"/>
      <c r="I27"/>
      <c r="J27" s="31"/>
      <c r="K27" s="31"/>
      <c r="L27" s="31"/>
      <c r="M27" s="31"/>
      <c r="N27" s="31"/>
      <c r="O27" s="31"/>
      <c r="P27" s="31"/>
      <c r="Q27" s="31"/>
      <c r="R27" s="31"/>
      <c r="S27" s="31"/>
      <c r="T27" s="31"/>
    </row>
    <row r="28" spans="1:20" s="32" customFormat="1" ht="15" customHeight="1" x14ac:dyDescent="0.25">
      <c r="A28" s="67"/>
      <c r="B28" s="130" t="s">
        <v>18</v>
      </c>
      <c r="C28" s="128">
        <v>8999999.9999999981</v>
      </c>
      <c r="D28" s="129">
        <f t="shared" si="1"/>
        <v>1.152257063558253</v>
      </c>
      <c r="E28" s="31"/>
      <c r="F28"/>
      <c r="G28"/>
      <c r="H28"/>
      <c r="I28"/>
      <c r="J28" s="31"/>
      <c r="K28" s="31"/>
      <c r="L28" s="31"/>
      <c r="M28" s="31"/>
      <c r="N28" s="31"/>
      <c r="O28" s="31"/>
      <c r="P28" s="31"/>
      <c r="Q28" s="31"/>
      <c r="R28" s="31"/>
      <c r="S28" s="31"/>
      <c r="T28" s="31"/>
    </row>
    <row r="29" spans="1:20" s="32" customFormat="1" ht="15" customHeight="1" x14ac:dyDescent="0.25">
      <c r="A29" s="67"/>
      <c r="B29" s="130" t="s">
        <v>53</v>
      </c>
      <c r="C29" s="128">
        <v>8608268.9708854184</v>
      </c>
      <c r="D29" s="129">
        <f t="shared" si="1"/>
        <v>1.1021043029680067</v>
      </c>
      <c r="E29" s="31"/>
      <c r="F29" s="93"/>
      <c r="G29" s="66"/>
      <c r="H29"/>
      <c r="I29"/>
      <c r="J29" s="31"/>
      <c r="K29" s="31"/>
      <c r="L29" s="31"/>
      <c r="M29" s="31"/>
      <c r="N29" s="31"/>
      <c r="O29" s="31"/>
      <c r="P29" s="31"/>
      <c r="Q29" s="31"/>
      <c r="R29" s="31"/>
      <c r="S29" s="31"/>
      <c r="T29" s="31"/>
    </row>
    <row r="30" spans="1:20" s="32" customFormat="1" ht="15" customHeight="1" x14ac:dyDescent="0.25">
      <c r="A30" s="67"/>
      <c r="B30" s="131" t="s">
        <v>65</v>
      </c>
      <c r="C30" s="132">
        <v>8203258.7370577436</v>
      </c>
      <c r="D30" s="129">
        <f t="shared" si="1"/>
        <v>1.0502514248856378</v>
      </c>
      <c r="E30" s="31"/>
      <c r="F30"/>
      <c r="G30"/>
      <c r="H30"/>
      <c r="I30"/>
      <c r="J30" s="31"/>
      <c r="K30" s="31"/>
      <c r="L30" s="31"/>
      <c r="M30" s="31"/>
      <c r="N30" s="31"/>
      <c r="O30" s="31"/>
      <c r="P30" s="31"/>
      <c r="Q30" s="31"/>
      <c r="R30" s="31"/>
      <c r="S30" s="31"/>
      <c r="T30" s="31"/>
    </row>
    <row r="31" spans="1:20" s="32" customFormat="1" ht="15" customHeight="1" x14ac:dyDescent="0.25">
      <c r="A31" s="31"/>
      <c r="B31" s="130" t="s">
        <v>123</v>
      </c>
      <c r="C31" s="128">
        <v>7704200.0000000009</v>
      </c>
      <c r="D31" s="129">
        <f t="shared" si="1"/>
        <v>0.98635765211838844</v>
      </c>
      <c r="E31" s="31"/>
      <c r="F31"/>
      <c r="G31"/>
      <c r="H31"/>
      <c r="I31"/>
      <c r="J31" s="31"/>
      <c r="K31" s="31"/>
      <c r="L31" s="31"/>
      <c r="M31" s="31"/>
      <c r="N31" s="31"/>
      <c r="O31" s="31"/>
      <c r="P31" s="31"/>
      <c r="Q31" s="31"/>
      <c r="R31" s="31"/>
      <c r="S31" s="31"/>
      <c r="T31" s="31"/>
    </row>
    <row r="32" spans="1:20" s="32" customFormat="1" ht="15" customHeight="1" x14ac:dyDescent="0.25">
      <c r="A32" s="68"/>
      <c r="B32" s="121" t="s">
        <v>120</v>
      </c>
      <c r="C32" s="128">
        <v>7701000</v>
      </c>
      <c r="D32" s="129">
        <f t="shared" si="1"/>
        <v>0.98594796071801216</v>
      </c>
      <c r="E32" s="31"/>
      <c r="F32"/>
      <c r="G32"/>
      <c r="H32"/>
      <c r="I32"/>
      <c r="J32" s="31"/>
      <c r="K32" s="31"/>
      <c r="L32" s="31"/>
      <c r="M32" s="31"/>
      <c r="N32" s="31"/>
      <c r="O32" s="31"/>
      <c r="P32" s="31"/>
      <c r="Q32" s="31"/>
      <c r="R32" s="31"/>
      <c r="S32" s="31"/>
      <c r="T32" s="31"/>
    </row>
    <row r="33" spans="1:20" s="32" customFormat="1" ht="15" customHeight="1" x14ac:dyDescent="0.25">
      <c r="A33" s="99"/>
      <c r="B33" s="131" t="s">
        <v>103</v>
      </c>
      <c r="C33" s="132">
        <v>7488469.3732876657</v>
      </c>
      <c r="D33" s="129">
        <f t="shared" si="1"/>
        <v>0.95873797006781769</v>
      </c>
      <c r="E33" s="31"/>
      <c r="F33"/>
      <c r="G33"/>
      <c r="H33"/>
      <c r="I33"/>
      <c r="J33" s="31"/>
      <c r="K33" s="31"/>
      <c r="L33" s="31"/>
      <c r="M33" s="31"/>
      <c r="N33" s="31"/>
      <c r="O33" s="31"/>
      <c r="P33" s="31"/>
      <c r="Q33" s="31"/>
      <c r="R33" s="31"/>
      <c r="S33" s="31"/>
      <c r="T33" s="31"/>
    </row>
    <row r="34" spans="1:20" s="32" customFormat="1" ht="15" customHeight="1" x14ac:dyDescent="0.25">
      <c r="A34" s="67"/>
      <c r="B34" s="131" t="s">
        <v>113</v>
      </c>
      <c r="C34" s="132">
        <v>7203426.6728301672</v>
      </c>
      <c r="D34" s="129">
        <f t="shared" si="1"/>
        <v>0.92224436284360967</v>
      </c>
      <c r="E34" s="31"/>
      <c r="F34"/>
      <c r="G34"/>
      <c r="H34"/>
      <c r="I34"/>
      <c r="J34" s="31"/>
      <c r="K34" s="31"/>
      <c r="L34" s="31"/>
      <c r="M34" s="31"/>
      <c r="N34" s="31"/>
      <c r="O34" s="31"/>
      <c r="P34" s="31"/>
      <c r="Q34" s="31"/>
      <c r="R34" s="31"/>
      <c r="S34" s="31"/>
      <c r="T34" s="31"/>
    </row>
    <row r="35" spans="1:20" s="32" customFormat="1" ht="15" customHeight="1" x14ac:dyDescent="0.25">
      <c r="A35" s="31"/>
      <c r="B35" s="131" t="s">
        <v>30</v>
      </c>
      <c r="C35" s="132">
        <v>7131000.0000000009</v>
      </c>
      <c r="D35" s="129">
        <f t="shared" si="1"/>
        <v>0.91297168002598938</v>
      </c>
      <c r="E35" s="31"/>
      <c r="F35"/>
      <c r="G35"/>
      <c r="H35"/>
      <c r="I35"/>
      <c r="J35" s="31"/>
      <c r="K35" s="31"/>
      <c r="L35" s="31"/>
      <c r="M35" s="31"/>
      <c r="N35" s="31"/>
      <c r="O35" s="31"/>
      <c r="P35" s="31"/>
      <c r="Q35" s="31"/>
      <c r="R35" s="31"/>
      <c r="S35" s="31"/>
      <c r="T35" s="31"/>
    </row>
    <row r="36" spans="1:20" x14ac:dyDescent="0.25">
      <c r="A36" s="68"/>
      <c r="B36" s="131" t="s">
        <v>124</v>
      </c>
      <c r="C36" s="132">
        <v>6898999.9999999991</v>
      </c>
      <c r="D36" s="129">
        <f t="shared" si="1"/>
        <v>0.88326905349870988</v>
      </c>
      <c r="E36" s="34"/>
      <c r="J36" s="25"/>
      <c r="K36" s="25"/>
      <c r="L36" s="25"/>
      <c r="M36" s="25"/>
      <c r="N36" s="25"/>
      <c r="O36" s="25"/>
      <c r="P36" s="25"/>
      <c r="Q36" s="25"/>
      <c r="R36" s="25"/>
      <c r="S36" s="25"/>
      <c r="T36" s="25"/>
    </row>
    <row r="37" spans="1:20" x14ac:dyDescent="0.25">
      <c r="A37" s="67"/>
      <c r="B37" s="131" t="s">
        <v>61</v>
      </c>
      <c r="C37" s="132">
        <v>6393530.0000000037</v>
      </c>
      <c r="D37" s="129">
        <f t="shared" si="1"/>
        <v>0.81855445595240051</v>
      </c>
      <c r="E37" s="34"/>
      <c r="J37" s="25"/>
      <c r="K37" s="25"/>
      <c r="L37" s="25"/>
      <c r="M37" s="25"/>
      <c r="N37" s="25"/>
      <c r="O37" s="25"/>
      <c r="P37" s="25"/>
      <c r="Q37" s="25"/>
      <c r="R37" s="25"/>
      <c r="S37" s="25"/>
      <c r="T37" s="25"/>
    </row>
    <row r="38" spans="1:20" x14ac:dyDescent="0.25">
      <c r="A38" s="68"/>
      <c r="B38" s="131" t="s">
        <v>75</v>
      </c>
      <c r="C38" s="132">
        <v>5522000.0000000019</v>
      </c>
      <c r="D38" s="129">
        <f t="shared" si="1"/>
        <v>0.70697372277429738</v>
      </c>
      <c r="E38" s="34"/>
      <c r="J38" s="25"/>
      <c r="K38" s="25"/>
      <c r="L38" s="25"/>
      <c r="M38" s="25"/>
      <c r="N38" s="25"/>
      <c r="O38" s="25"/>
      <c r="P38" s="25"/>
      <c r="Q38" s="25"/>
      <c r="R38" s="25"/>
      <c r="S38" s="25"/>
      <c r="T38" s="25"/>
    </row>
    <row r="39" spans="1:20" x14ac:dyDescent="0.25">
      <c r="A39" s="25"/>
      <c r="B39" s="131" t="s">
        <v>59</v>
      </c>
      <c r="C39" s="132">
        <v>5290974.223441381</v>
      </c>
      <c r="D39" s="129">
        <f t="shared" si="1"/>
        <v>0.67739582467388626</v>
      </c>
      <c r="E39" s="34"/>
      <c r="J39" s="25"/>
      <c r="K39" s="25"/>
      <c r="L39" s="25"/>
      <c r="M39" s="25"/>
      <c r="N39" s="25"/>
      <c r="O39" s="25"/>
      <c r="P39" s="25"/>
      <c r="Q39" s="25"/>
      <c r="R39" s="25"/>
      <c r="S39" s="25"/>
      <c r="T39" s="25"/>
    </row>
    <row r="40" spans="1:20" x14ac:dyDescent="0.25">
      <c r="A40" s="25"/>
      <c r="B40" s="145" t="s">
        <v>125</v>
      </c>
      <c r="C40" s="146">
        <v>5162253.5211267583</v>
      </c>
      <c r="D40" s="147"/>
      <c r="E40" s="34"/>
      <c r="J40" s="25"/>
      <c r="K40" s="25"/>
      <c r="L40" s="25"/>
      <c r="M40" s="25"/>
      <c r="N40" s="25"/>
      <c r="O40" s="25"/>
      <c r="P40" s="25"/>
      <c r="Q40" s="25"/>
      <c r="R40" s="25"/>
      <c r="S40" s="25"/>
      <c r="T40" s="25"/>
    </row>
    <row r="41" spans="1:20" ht="15.75" thickBot="1" x14ac:dyDescent="0.3">
      <c r="A41" s="25"/>
      <c r="B41" s="136" t="s">
        <v>3</v>
      </c>
      <c r="C41" s="137">
        <v>5127640.512906895</v>
      </c>
      <c r="D41" s="138">
        <f>C41/C$4*100</f>
        <v>0.65648444448715948</v>
      </c>
      <c r="E41" s="34"/>
      <c r="J41" s="25"/>
      <c r="K41" s="25"/>
      <c r="L41" s="25"/>
      <c r="M41" s="25"/>
      <c r="N41" s="25"/>
      <c r="O41" s="25"/>
      <c r="P41" s="25"/>
      <c r="Q41" s="25"/>
      <c r="R41" s="25"/>
      <c r="S41" s="25"/>
      <c r="T41" s="25"/>
    </row>
    <row r="42" spans="1:20" ht="15" customHeight="1" x14ac:dyDescent="0.25">
      <c r="B42" s="25"/>
      <c r="C42" s="25"/>
      <c r="D42" s="25"/>
      <c r="E42" s="25"/>
    </row>
    <row r="43" spans="1:20" ht="30" customHeight="1" x14ac:dyDescent="0.25">
      <c r="A43" s="33" t="s">
        <v>8</v>
      </c>
      <c r="B43" s="168" t="s">
        <v>114</v>
      </c>
      <c r="C43" s="175"/>
      <c r="D43" s="175"/>
    </row>
    <row r="44" spans="1:20" s="101" customFormat="1" ht="15" customHeight="1" x14ac:dyDescent="0.25">
      <c r="A44" s="100" t="s">
        <v>5</v>
      </c>
      <c r="B44" s="103" t="s">
        <v>135</v>
      </c>
      <c r="C44" s="82"/>
      <c r="D44" s="102"/>
      <c r="E44" s="102"/>
      <c r="F44" s="102"/>
      <c r="G44" s="82"/>
      <c r="H44" s="40"/>
    </row>
    <row r="45" spans="1:20" s="101" customFormat="1" ht="15" customHeight="1" x14ac:dyDescent="0.25">
      <c r="A45" s="100" t="s">
        <v>1</v>
      </c>
      <c r="B45" s="154" t="s">
        <v>136</v>
      </c>
      <c r="C45" s="154"/>
      <c r="D45" s="102"/>
      <c r="E45" s="102"/>
      <c r="F45" s="102"/>
      <c r="G45" s="40"/>
    </row>
    <row r="46" spans="1:20" s="101" customFormat="1" ht="15" customHeight="1" x14ac:dyDescent="0.25">
      <c r="A46" s="100"/>
      <c r="B46" s="154" t="s">
        <v>137</v>
      </c>
      <c r="C46" s="154"/>
      <c r="D46" s="88"/>
      <c r="E46" s="88"/>
      <c r="F46" s="88"/>
      <c r="G46" s="40"/>
    </row>
    <row r="48" spans="1:20" ht="12.75" customHeight="1" x14ac:dyDescent="0.25"/>
    <row r="49" spans="1:23" x14ac:dyDescent="0.25">
      <c r="A49" s="25"/>
      <c r="M49" s="25"/>
      <c r="N49" s="25"/>
      <c r="O49" s="25"/>
      <c r="P49" s="25"/>
      <c r="Q49" s="25"/>
      <c r="R49" s="25"/>
      <c r="S49" s="25"/>
      <c r="T49" s="25"/>
      <c r="U49" s="25"/>
      <c r="V49" s="25"/>
      <c r="W49" s="25"/>
    </row>
    <row r="50" spans="1:23" x14ac:dyDescent="0.25">
      <c r="A50" s="25"/>
      <c r="B50" s="27"/>
      <c r="C50" s="27"/>
      <c r="D50" s="27"/>
      <c r="E50" s="25"/>
      <c r="M50" s="25"/>
      <c r="N50" s="25"/>
      <c r="O50" s="25"/>
      <c r="P50" s="25"/>
      <c r="Q50" s="25"/>
      <c r="R50" s="25"/>
      <c r="S50" s="25"/>
      <c r="T50" s="25"/>
      <c r="U50" s="25"/>
      <c r="V50" s="25"/>
      <c r="W50" s="25"/>
    </row>
    <row r="51" spans="1:23" x14ac:dyDescent="0.25">
      <c r="A51" s="25"/>
      <c r="B51" s="27"/>
      <c r="C51" s="27"/>
      <c r="D51" s="27"/>
      <c r="E51" s="25"/>
      <c r="M51" s="25"/>
      <c r="N51" s="25"/>
      <c r="O51" s="25"/>
      <c r="P51" s="25"/>
      <c r="Q51" s="25"/>
      <c r="R51" s="25"/>
      <c r="S51" s="25"/>
      <c r="T51" s="25"/>
      <c r="U51" s="25"/>
      <c r="V51" s="25"/>
      <c r="W51" s="25"/>
    </row>
    <row r="52" spans="1:23" x14ac:dyDescent="0.25">
      <c r="A52" s="25"/>
      <c r="B52" s="25"/>
      <c r="C52" s="25"/>
      <c r="D52" s="25"/>
      <c r="E52" s="25"/>
      <c r="M52" s="25"/>
      <c r="N52" s="25"/>
      <c r="O52" s="25"/>
      <c r="P52" s="25"/>
      <c r="Q52" s="25"/>
      <c r="R52" s="25"/>
      <c r="S52" s="25"/>
      <c r="T52" s="25"/>
      <c r="U52" s="25"/>
      <c r="V52" s="25"/>
      <c r="W52" s="25"/>
    </row>
    <row r="53" spans="1:23" x14ac:dyDescent="0.25">
      <c r="A53" s="25"/>
      <c r="B53" s="25"/>
      <c r="C53" s="25"/>
      <c r="D53" s="25"/>
      <c r="E53" s="25"/>
      <c r="M53" s="25"/>
      <c r="N53" s="25"/>
      <c r="O53" s="25"/>
      <c r="P53" s="25"/>
      <c r="Q53" s="25"/>
      <c r="R53" s="25"/>
      <c r="S53" s="25"/>
      <c r="T53" s="25"/>
      <c r="U53" s="25"/>
      <c r="V53" s="25"/>
      <c r="W53" s="25"/>
    </row>
    <row r="54" spans="1:23" x14ac:dyDescent="0.25">
      <c r="A54" s="25"/>
      <c r="B54" s="25"/>
      <c r="C54" s="25"/>
      <c r="D54" s="25"/>
      <c r="E54" s="25"/>
      <c r="M54" s="25"/>
      <c r="N54" s="25"/>
      <c r="O54" s="25"/>
      <c r="P54" s="25"/>
      <c r="Q54" s="25"/>
      <c r="R54" s="25"/>
      <c r="S54" s="25"/>
      <c r="T54" s="25"/>
      <c r="U54" s="25"/>
      <c r="V54" s="25"/>
      <c r="W54" s="25"/>
    </row>
    <row r="55" spans="1:23" x14ac:dyDescent="0.25">
      <c r="A55" s="25"/>
      <c r="B55" s="25"/>
      <c r="C55" s="25"/>
      <c r="D55" s="25"/>
      <c r="E55" s="25"/>
      <c r="M55" s="25"/>
      <c r="N55" s="25"/>
      <c r="O55" s="25"/>
      <c r="P55" s="25"/>
      <c r="Q55" s="25"/>
      <c r="R55" s="25"/>
      <c r="S55" s="25"/>
      <c r="T55" s="25"/>
      <c r="U55" s="25"/>
      <c r="V55" s="25"/>
      <c r="W55" s="25"/>
    </row>
    <row r="56" spans="1:23" x14ac:dyDescent="0.25">
      <c r="A56" s="25"/>
      <c r="B56" s="25"/>
      <c r="C56" s="25"/>
      <c r="D56" s="25"/>
      <c r="E56" s="25"/>
      <c r="M56" s="25"/>
      <c r="N56" s="25"/>
      <c r="O56" s="25"/>
      <c r="P56" s="25"/>
      <c r="Q56" s="25"/>
      <c r="R56" s="25"/>
      <c r="S56" s="25"/>
      <c r="T56" s="25"/>
      <c r="U56" s="25"/>
      <c r="V56" s="25"/>
      <c r="W56" s="25"/>
    </row>
    <row r="57" spans="1:23" x14ac:dyDescent="0.25">
      <c r="B57" s="25"/>
      <c r="C57" s="25"/>
      <c r="D57" s="25"/>
      <c r="E57" s="25"/>
    </row>
  </sheetData>
  <mergeCells count="4">
    <mergeCell ref="B2:D2"/>
    <mergeCell ref="B43:D43"/>
    <mergeCell ref="B45:C45"/>
    <mergeCell ref="B46:C46"/>
  </mergeCells>
  <hyperlinks>
    <hyperlink ref="C1" location="Contents!A1" display="[contents Ç]" xr:uid="{00000000-0004-0000-0500-000000000000}"/>
    <hyperlink ref="B45" r:id="rId1" display="http://www.observatorioemigracao.pt/np4/5810.html" xr:uid="{179B1E88-07AF-4D81-90B8-51814598C81E}"/>
    <hyperlink ref="B46" r:id="rId2" display="http://www.observatorioemigracao.pt/np4/5810.html" xr:uid="{AC2F96C0-ED5C-46CE-9360-5973A1149042}"/>
    <hyperlink ref="B45:C45" r:id="rId3" display="http://www.observatorioemigracao.pt/np4EN/9947.html" xr:uid="{3C2D0B96-864E-4A13-A25F-AA95F41D0740}"/>
    <hyperlink ref="B46:C46" r:id="rId4" display="http://www.observatorioemigracao.pt/np4/9947.html" xr:uid="{70DBA592-44D0-4C46-A5D1-5A0E5F6702D3}"/>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6"/>
  <sheetViews>
    <sheetView showGridLines="0" workbookViewId="0">
      <selection activeCell="C1" sqref="C1"/>
    </sheetView>
  </sheetViews>
  <sheetFormatPr defaultRowHeight="15" x14ac:dyDescent="0.25"/>
  <cols>
    <col min="1" max="1" width="8.7109375" customWidth="1"/>
    <col min="2" max="5" width="24.7109375" customWidth="1"/>
    <col min="6" max="6" width="12.5703125" bestFit="1" customWidth="1"/>
    <col min="9" max="9" width="21.42578125" customWidth="1"/>
    <col min="10" max="10" width="11.7109375" bestFit="1" customWidth="1"/>
  </cols>
  <sheetData>
    <row r="1" spans="1:10" s="1" customFormat="1" ht="30" customHeight="1" x14ac:dyDescent="0.25">
      <c r="A1" s="29" t="s">
        <v>0</v>
      </c>
      <c r="B1" s="74"/>
      <c r="C1" s="37" t="s">
        <v>4</v>
      </c>
      <c r="D1" s="30"/>
      <c r="H1"/>
      <c r="I1"/>
      <c r="J1"/>
    </row>
    <row r="2" spans="1:10" s="26" customFormat="1" ht="30" customHeight="1" thickBot="1" x14ac:dyDescent="0.3">
      <c r="B2" s="166" t="s">
        <v>128</v>
      </c>
      <c r="C2" s="166"/>
      <c r="D2" s="166"/>
      <c r="E2" s="176"/>
      <c r="H2"/>
      <c r="I2"/>
      <c r="J2"/>
    </row>
    <row r="3" spans="1:10" s="26" customFormat="1" ht="45" customHeight="1" x14ac:dyDescent="0.25">
      <c r="B3" s="72" t="s">
        <v>9</v>
      </c>
      <c r="C3" s="71" t="s">
        <v>95</v>
      </c>
      <c r="D3" s="71" t="s">
        <v>98</v>
      </c>
      <c r="E3" s="71" t="s">
        <v>97</v>
      </c>
      <c r="H3"/>
      <c r="I3"/>
      <c r="J3"/>
    </row>
    <row r="4" spans="1:10" s="26" customFormat="1" ht="30" customHeight="1" x14ac:dyDescent="0.25">
      <c r="B4" s="62" t="s">
        <v>94</v>
      </c>
      <c r="C4" s="70">
        <v>781075706.51008618</v>
      </c>
      <c r="D4" s="73">
        <v>96882397612.40921</v>
      </c>
      <c r="E4" s="76">
        <f>C4/D4*100</f>
        <v>0.80621013286116472</v>
      </c>
      <c r="H4"/>
      <c r="I4"/>
      <c r="J4"/>
    </row>
    <row r="5" spans="1:10" s="25" customFormat="1" ht="15" customHeight="1" x14ac:dyDescent="0.25">
      <c r="A5" s="26"/>
      <c r="B5" s="53" t="s">
        <v>96</v>
      </c>
      <c r="C5" s="43"/>
      <c r="D5"/>
      <c r="E5"/>
      <c r="H5"/>
      <c r="I5"/>
      <c r="J5"/>
    </row>
    <row r="6" spans="1:10" s="25" customFormat="1" ht="15" customHeight="1" x14ac:dyDescent="0.25">
      <c r="A6" s="26"/>
      <c r="B6" s="141" t="s">
        <v>57</v>
      </c>
      <c r="C6" s="134">
        <v>89375152.21756573</v>
      </c>
      <c r="D6" s="134">
        <v>3150306834.2796478</v>
      </c>
      <c r="E6" s="142">
        <f>C6/D6*100</f>
        <v>2.8370300710090146</v>
      </c>
      <c r="H6"/>
      <c r="I6"/>
      <c r="J6"/>
    </row>
    <row r="7" spans="1:10" s="25" customFormat="1" ht="15" customHeight="1" x14ac:dyDescent="0.25">
      <c r="A7" s="26"/>
      <c r="B7" s="131" t="s">
        <v>62</v>
      </c>
      <c r="C7" s="132">
        <v>54130111.44499997</v>
      </c>
      <c r="D7" s="132">
        <v>1272838810.8960929</v>
      </c>
      <c r="E7" s="139">
        <f t="shared" ref="E7:E34" si="0">C7/D7*100</f>
        <v>4.2527074898738952</v>
      </c>
      <c r="H7"/>
      <c r="I7"/>
      <c r="J7"/>
    </row>
    <row r="8" spans="1:10" s="25" customFormat="1" ht="15" customHeight="1" x14ac:dyDescent="0.25">
      <c r="A8" s="26"/>
      <c r="B8" s="121" t="s">
        <v>43</v>
      </c>
      <c r="C8" s="128">
        <v>52999999.999999993</v>
      </c>
      <c r="D8" s="128">
        <v>17820459342.45118</v>
      </c>
      <c r="E8" s="140">
        <f t="shared" si="0"/>
        <v>0.29741096445109877</v>
      </c>
      <c r="H8"/>
      <c r="I8"/>
      <c r="J8"/>
    </row>
    <row r="9" spans="1:10" s="25" customFormat="1" ht="15" customHeight="1" x14ac:dyDescent="0.25">
      <c r="A9" s="26"/>
      <c r="B9" s="121" t="s">
        <v>69</v>
      </c>
      <c r="C9" s="128">
        <v>36685313.168048009</v>
      </c>
      <c r="D9" s="128">
        <v>394087362.01731783</v>
      </c>
      <c r="E9" s="140">
        <f t="shared" si="0"/>
        <v>9.3089291116206638</v>
      </c>
      <c r="H9"/>
      <c r="I9"/>
      <c r="J9"/>
    </row>
    <row r="10" spans="1:10" s="25" customFormat="1" ht="15" customHeight="1" x14ac:dyDescent="0.25">
      <c r="A10" s="26"/>
      <c r="B10" s="121" t="s">
        <v>19</v>
      </c>
      <c r="C10" s="128">
        <v>32077312.215223629</v>
      </c>
      <c r="D10" s="128">
        <v>2957879759.2635183</v>
      </c>
      <c r="E10" s="140">
        <f t="shared" si="0"/>
        <v>1.0844697832886403</v>
      </c>
      <c r="H10"/>
      <c r="I10"/>
      <c r="J10"/>
    </row>
    <row r="11" spans="1:10" s="25" customFormat="1" ht="15" customHeight="1" x14ac:dyDescent="0.25">
      <c r="A11" s="26"/>
      <c r="B11" s="121" t="s">
        <v>121</v>
      </c>
      <c r="C11" s="128">
        <v>31487000</v>
      </c>
      <c r="D11" s="128">
        <v>424671765.45570427</v>
      </c>
      <c r="E11" s="140">
        <f t="shared" si="0"/>
        <v>7.4144321712115975</v>
      </c>
      <c r="H11"/>
      <c r="I11"/>
      <c r="J11"/>
    </row>
    <row r="12" spans="1:10" s="25" customFormat="1" ht="15" customHeight="1" x14ac:dyDescent="0.25">
      <c r="A12" s="26"/>
      <c r="B12" s="121" t="s">
        <v>68</v>
      </c>
      <c r="C12" s="128">
        <v>31312000.000000004</v>
      </c>
      <c r="D12" s="128">
        <v>348262544.71924734</v>
      </c>
      <c r="E12" s="140">
        <f t="shared" si="0"/>
        <v>8.9909180515643001</v>
      </c>
      <c r="H12"/>
      <c r="I12"/>
      <c r="J12"/>
    </row>
    <row r="13" spans="1:10" s="25" customFormat="1" ht="15" customHeight="1" x14ac:dyDescent="0.25">
      <c r="A13" s="26"/>
      <c r="B13" s="121" t="s">
        <v>49</v>
      </c>
      <c r="C13" s="128">
        <v>22202917.783868626</v>
      </c>
      <c r="D13" s="128">
        <v>416264802.18516636</v>
      </c>
      <c r="E13" s="140">
        <f t="shared" si="0"/>
        <v>5.3338446266211434</v>
      </c>
      <c r="H13"/>
      <c r="I13"/>
      <c r="J13"/>
    </row>
    <row r="14" spans="1:10" s="25" customFormat="1" ht="15" customHeight="1" x14ac:dyDescent="0.25">
      <c r="A14" s="26"/>
      <c r="B14" s="121" t="s">
        <v>14</v>
      </c>
      <c r="C14" s="128">
        <v>20411777.594011545</v>
      </c>
      <c r="D14" s="128">
        <v>4259934911.8216372</v>
      </c>
      <c r="E14" s="140">
        <f t="shared" si="0"/>
        <v>0.47915702977919544</v>
      </c>
      <c r="H14"/>
      <c r="I14"/>
      <c r="J14"/>
    </row>
    <row r="15" spans="1:10" s="25" customFormat="1" ht="15" customHeight="1" x14ac:dyDescent="0.25">
      <c r="A15" s="26"/>
      <c r="B15" s="121" t="s">
        <v>67</v>
      </c>
      <c r="C15" s="128">
        <v>19483402.058910627</v>
      </c>
      <c r="D15" s="128">
        <v>440833583.99248505</v>
      </c>
      <c r="E15" s="140">
        <f t="shared" si="0"/>
        <v>4.4196728122335536</v>
      </c>
      <c r="H15"/>
      <c r="I15"/>
      <c r="J15"/>
    </row>
    <row r="16" spans="1:10" s="25" customFormat="1" ht="15" customHeight="1" x14ac:dyDescent="0.25">
      <c r="A16" s="26"/>
      <c r="B16" s="121" t="s">
        <v>78</v>
      </c>
      <c r="C16" s="128">
        <v>18060000</v>
      </c>
      <c r="D16" s="128">
        <v>199765856.76450071</v>
      </c>
      <c r="E16" s="140">
        <f t="shared" si="0"/>
        <v>9.0405839578935208</v>
      </c>
      <c r="H16"/>
      <c r="I16"/>
      <c r="J16"/>
    </row>
    <row r="17" spans="1:10" s="25" customFormat="1" ht="15" customHeight="1" x14ac:dyDescent="0.25">
      <c r="A17" s="26"/>
      <c r="B17" s="121" t="s">
        <v>101</v>
      </c>
      <c r="C17" s="128">
        <v>18059999.999999996</v>
      </c>
      <c r="D17" s="128">
        <v>366137590.71780437</v>
      </c>
      <c r="E17" s="140">
        <f t="shared" si="0"/>
        <v>4.9325719231925298</v>
      </c>
      <c r="H17"/>
      <c r="I17"/>
      <c r="J17"/>
    </row>
    <row r="18" spans="1:10" s="25" customFormat="1" ht="15" customHeight="1" x14ac:dyDescent="0.25">
      <c r="A18" s="26"/>
      <c r="B18" s="121" t="s">
        <v>10</v>
      </c>
      <c r="C18" s="128">
        <v>15883123.72857143</v>
      </c>
      <c r="D18" s="128">
        <v>594351961.63448656</v>
      </c>
      <c r="E18" s="140">
        <f t="shared" si="0"/>
        <v>2.6723431154988266</v>
      </c>
      <c r="H18"/>
      <c r="I18"/>
      <c r="J18"/>
    </row>
    <row r="19" spans="1:10" s="25" customFormat="1" ht="15" customHeight="1" x14ac:dyDescent="0.25">
      <c r="A19" s="26"/>
      <c r="B19" s="121" t="s">
        <v>55</v>
      </c>
      <c r="C19" s="128">
        <v>15395390.250000004</v>
      </c>
      <c r="D19" s="128">
        <v>86053079.767350733</v>
      </c>
      <c r="E19" s="140">
        <f t="shared" si="0"/>
        <v>17.89057438922848</v>
      </c>
      <c r="H19"/>
      <c r="I19"/>
      <c r="J19"/>
    </row>
    <row r="20" spans="1:10" ht="15" customHeight="1" x14ac:dyDescent="0.25">
      <c r="A20" s="1"/>
      <c r="B20" s="121" t="s">
        <v>99</v>
      </c>
      <c r="C20" s="128">
        <v>10742800</v>
      </c>
      <c r="D20" s="128">
        <v>94243426.487083301</v>
      </c>
      <c r="E20" s="140">
        <f t="shared" si="0"/>
        <v>11.398991314765464</v>
      </c>
    </row>
    <row r="21" spans="1:10" s="25" customFormat="1" ht="15" customHeight="1" x14ac:dyDescent="0.25">
      <c r="A21" s="26"/>
      <c r="B21" s="121" t="s">
        <v>63</v>
      </c>
      <c r="C21" s="128">
        <v>10704830.03789597</v>
      </c>
      <c r="D21" s="128">
        <v>142866583.12469637</v>
      </c>
      <c r="E21" s="140">
        <f t="shared" si="0"/>
        <v>7.4928858825948215</v>
      </c>
      <c r="H21"/>
      <c r="I21"/>
      <c r="J21"/>
    </row>
    <row r="22" spans="1:10" s="25" customFormat="1" ht="15" customHeight="1" x14ac:dyDescent="0.25">
      <c r="A22" s="26"/>
      <c r="B22" s="121" t="s">
        <v>21</v>
      </c>
      <c r="C22" s="128">
        <v>10258423.410750359</v>
      </c>
      <c r="D22" s="128">
        <v>2114355756.9139194</v>
      </c>
      <c r="E22" s="140">
        <f t="shared" si="0"/>
        <v>0.48517962869802922</v>
      </c>
      <c r="H22"/>
      <c r="I22"/>
      <c r="J22"/>
    </row>
    <row r="23" spans="1:10" s="25" customFormat="1" ht="15" customHeight="1" x14ac:dyDescent="0.25">
      <c r="A23" s="26"/>
      <c r="B23" s="131" t="s">
        <v>122</v>
      </c>
      <c r="C23" s="132">
        <v>9646920</v>
      </c>
      <c r="D23" s="132">
        <v>1836892075.547524</v>
      </c>
      <c r="E23" s="139">
        <f t="shared" si="0"/>
        <v>0.52517619997486975</v>
      </c>
      <c r="F23" s="92"/>
      <c r="H23"/>
      <c r="I23"/>
      <c r="J23"/>
    </row>
    <row r="24" spans="1:10" s="25" customFormat="1" ht="15" customHeight="1" x14ac:dyDescent="0.25">
      <c r="A24" s="26"/>
      <c r="B24" s="121" t="s">
        <v>58</v>
      </c>
      <c r="C24" s="128">
        <v>9402427.0888548475</v>
      </c>
      <c r="D24" s="128">
        <v>1186505455.720809</v>
      </c>
      <c r="E24" s="140">
        <f t="shared" si="0"/>
        <v>0.7924470168696206</v>
      </c>
      <c r="H24"/>
      <c r="I24"/>
      <c r="J24"/>
    </row>
    <row r="25" spans="1:10" s="25" customFormat="1" ht="15" customHeight="1" x14ac:dyDescent="0.25">
      <c r="A25" s="26"/>
      <c r="B25" s="121" t="s">
        <v>119</v>
      </c>
      <c r="C25" s="128">
        <v>9197526.464525383</v>
      </c>
      <c r="D25" s="128">
        <v>69600614.988603875</v>
      </c>
      <c r="E25" s="140">
        <f t="shared" si="0"/>
        <v>13.214720108480865</v>
      </c>
      <c r="H25"/>
      <c r="I25"/>
      <c r="J25"/>
    </row>
    <row r="26" spans="1:10" s="25" customFormat="1" ht="15" customHeight="1" x14ac:dyDescent="0.25">
      <c r="A26" s="26"/>
      <c r="B26" s="121" t="s">
        <v>31</v>
      </c>
      <c r="C26" s="128">
        <v>9159745.9326842297</v>
      </c>
      <c r="D26" s="128">
        <v>285404683.02453655</v>
      </c>
      <c r="E26" s="140">
        <f t="shared" si="0"/>
        <v>3.2093888003571256</v>
      </c>
      <c r="H26"/>
      <c r="I26"/>
      <c r="J26"/>
    </row>
    <row r="27" spans="1:10" s="25" customFormat="1" ht="15" customHeight="1" x14ac:dyDescent="0.25">
      <c r="A27" s="26"/>
      <c r="B27" s="121" t="s">
        <v>76</v>
      </c>
      <c r="C27" s="128">
        <v>9065391.617754668</v>
      </c>
      <c r="D27" s="128">
        <v>505568057.00425428</v>
      </c>
      <c r="E27" s="140">
        <f t="shared" si="0"/>
        <v>1.7931100456527425</v>
      </c>
      <c r="H27"/>
      <c r="I27"/>
      <c r="J27"/>
    </row>
    <row r="28" spans="1:10" s="25" customFormat="1" ht="15" customHeight="1" x14ac:dyDescent="0.25">
      <c r="A28" s="26"/>
      <c r="B28" s="121" t="s">
        <v>18</v>
      </c>
      <c r="C28" s="128">
        <v>8999999.9999999981</v>
      </c>
      <c r="D28" s="128">
        <v>1427380681.2945509</v>
      </c>
      <c r="E28" s="140">
        <f t="shared" si="0"/>
        <v>0.63052555761351092</v>
      </c>
      <c r="H28"/>
      <c r="I28"/>
      <c r="J28"/>
    </row>
    <row r="29" spans="1:10" s="25" customFormat="1" ht="15" customHeight="1" x14ac:dyDescent="0.25">
      <c r="A29" s="26"/>
      <c r="B29" s="121" t="s">
        <v>53</v>
      </c>
      <c r="C29" s="128">
        <v>8608268.9708854184</v>
      </c>
      <c r="D29" s="128">
        <v>318511813.57697219</v>
      </c>
      <c r="E29" s="140">
        <f t="shared" si="0"/>
        <v>2.7026529641749462</v>
      </c>
      <c r="H29"/>
      <c r="I29"/>
      <c r="J29"/>
    </row>
    <row r="30" spans="1:10" s="25" customFormat="1" ht="15" customHeight="1" x14ac:dyDescent="0.25">
      <c r="A30" s="26"/>
      <c r="B30" s="121" t="s">
        <v>65</v>
      </c>
      <c r="C30" s="128">
        <v>8203258.7370577436</v>
      </c>
      <c r="D30" s="128">
        <v>36924841.430057384</v>
      </c>
      <c r="E30" s="140">
        <f t="shared" si="0"/>
        <v>22.216097400435054</v>
      </c>
      <c r="H30"/>
      <c r="I30"/>
      <c r="J30"/>
    </row>
    <row r="31" spans="1:10" s="25" customFormat="1" ht="15" customHeight="1" x14ac:dyDescent="0.25">
      <c r="A31" s="26"/>
      <c r="B31" s="121" t="s">
        <v>123</v>
      </c>
      <c r="C31" s="128">
        <v>7704200.0000000009</v>
      </c>
      <c r="D31" s="128">
        <v>1810955871.380976</v>
      </c>
      <c r="E31" s="140">
        <f t="shared" si="0"/>
        <v>0.42542174117832199</v>
      </c>
      <c r="H31"/>
      <c r="I31"/>
      <c r="J31"/>
    </row>
    <row r="32" spans="1:10" s="25" customFormat="1" ht="15" customHeight="1" x14ac:dyDescent="0.25">
      <c r="A32" s="26"/>
      <c r="B32" s="121" t="s">
        <v>120</v>
      </c>
      <c r="C32" s="128">
        <v>7701000</v>
      </c>
      <c r="D32" s="128">
        <v>488526545.87889135</v>
      </c>
      <c r="E32" s="140">
        <f t="shared" si="0"/>
        <v>1.5763728839228983</v>
      </c>
      <c r="H32"/>
      <c r="I32"/>
      <c r="J32"/>
    </row>
    <row r="33" spans="1:10" s="25" customFormat="1" ht="15" customHeight="1" x14ac:dyDescent="0.25">
      <c r="A33" s="26"/>
      <c r="B33" s="121" t="s">
        <v>103</v>
      </c>
      <c r="C33" s="128">
        <v>7488469.3732876657</v>
      </c>
      <c r="D33" s="128">
        <v>29451240</v>
      </c>
      <c r="E33" s="140">
        <f t="shared" si="0"/>
        <v>25.426669210830056</v>
      </c>
      <c r="H33"/>
      <c r="I33"/>
      <c r="J33"/>
    </row>
    <row r="34" spans="1:10" s="25" customFormat="1" ht="15" customHeight="1" x14ac:dyDescent="0.25">
      <c r="A34" s="26"/>
      <c r="B34" s="121" t="s">
        <v>113</v>
      </c>
      <c r="C34" s="128">
        <v>7203426.6728301672</v>
      </c>
      <c r="D34" s="128">
        <v>28488721.296201177</v>
      </c>
      <c r="E34" s="140">
        <f t="shared" si="0"/>
        <v>25.285187769346134</v>
      </c>
      <c r="H34"/>
      <c r="I34"/>
      <c r="J34"/>
    </row>
    <row r="35" spans="1:10" s="25" customFormat="1" ht="15" customHeight="1" x14ac:dyDescent="0.25">
      <c r="A35" s="26"/>
      <c r="B35" s="121" t="s">
        <v>30</v>
      </c>
      <c r="C35" s="128">
        <v>7131000.0000000009</v>
      </c>
      <c r="D35" s="128">
        <v>679441900.61066329</v>
      </c>
      <c r="E35" s="140">
        <f t="shared" ref="E35" si="1">C35/D35*100</f>
        <v>1.0495378624119087</v>
      </c>
      <c r="H35"/>
      <c r="I35"/>
      <c r="J35"/>
    </row>
    <row r="36" spans="1:10" s="25" customFormat="1" ht="15" customHeight="1" x14ac:dyDescent="0.25">
      <c r="A36" s="26"/>
      <c r="B36" s="131" t="s">
        <v>124</v>
      </c>
      <c r="C36" s="132">
        <v>6898999.9999999991</v>
      </c>
      <c r="D36" s="132">
        <v>23315080560</v>
      </c>
      <c r="E36" s="139">
        <f>C36/D36*100</f>
        <v>2.9590290208287403E-2</v>
      </c>
      <c r="H36"/>
      <c r="I36"/>
      <c r="J36"/>
    </row>
    <row r="37" spans="1:10" s="25" customFormat="1" ht="15" customHeight="1" x14ac:dyDescent="0.25">
      <c r="A37" s="26"/>
      <c r="B37" s="131" t="s">
        <v>61</v>
      </c>
      <c r="C37" s="132">
        <v>6393530.0000000037</v>
      </c>
      <c r="D37" s="132">
        <v>23131941.556784347</v>
      </c>
      <c r="E37" s="139">
        <f>C37/D37*100</f>
        <v>27.63940062836987</v>
      </c>
      <c r="H37"/>
      <c r="I37"/>
      <c r="J37"/>
    </row>
    <row r="38" spans="1:10" s="25" customFormat="1" ht="15" customHeight="1" x14ac:dyDescent="0.25">
      <c r="A38" s="26"/>
      <c r="B38" s="131" t="s">
        <v>75</v>
      </c>
      <c r="C38" s="132">
        <v>5522000.0000000019</v>
      </c>
      <c r="D38" s="132">
        <v>88496535.599356398</v>
      </c>
      <c r="E38" s="139">
        <f>C38/D38*100</f>
        <v>6.2397922840723732</v>
      </c>
      <c r="H38"/>
      <c r="I38"/>
      <c r="J38"/>
    </row>
    <row r="39" spans="1:10" s="25" customFormat="1" ht="15" customHeight="1" x14ac:dyDescent="0.25">
      <c r="A39" s="26"/>
      <c r="B39" s="131" t="s">
        <v>59</v>
      </c>
      <c r="C39" s="132">
        <v>5290974.223441381</v>
      </c>
      <c r="D39" s="132">
        <v>5005536736.7922935</v>
      </c>
      <c r="E39" s="139">
        <f t="shared" ref="E39:E40" si="2">C39/D39*100</f>
        <v>0.10570243515647446</v>
      </c>
      <c r="H39"/>
      <c r="I39"/>
      <c r="J39"/>
    </row>
    <row r="40" spans="1:10" s="25" customFormat="1" ht="15" customHeight="1" x14ac:dyDescent="0.25">
      <c r="A40" s="26"/>
      <c r="B40" s="145" t="s">
        <v>125</v>
      </c>
      <c r="C40" s="146">
        <v>5162253.5211267583</v>
      </c>
      <c r="D40" s="146">
        <v>45116317.042253524</v>
      </c>
      <c r="E40" s="148">
        <f t="shared" si="2"/>
        <v>11.442098689687077</v>
      </c>
      <c r="H40"/>
      <c r="I40"/>
      <c r="J40"/>
    </row>
    <row r="41" spans="1:10" s="25" customFormat="1" ht="15" customHeight="1" thickBot="1" x14ac:dyDescent="0.3">
      <c r="A41" s="26"/>
      <c r="B41" s="136" t="s">
        <v>3</v>
      </c>
      <c r="C41" s="137">
        <v>5127640.512906895</v>
      </c>
      <c r="D41" s="137">
        <v>253982847.5710153</v>
      </c>
      <c r="E41" s="143">
        <f>C41/D41*100</f>
        <v>2.0188924417319845</v>
      </c>
      <c r="H41"/>
      <c r="I41"/>
      <c r="J41"/>
    </row>
    <row r="42" spans="1:10" s="25" customFormat="1" ht="15" customHeight="1" x14ac:dyDescent="0.25">
      <c r="A42" s="26"/>
      <c r="D42" s="42"/>
      <c r="E42" s="41"/>
      <c r="H42"/>
      <c r="I42"/>
      <c r="J42"/>
    </row>
    <row r="43" spans="1:10" s="26" customFormat="1" ht="30" customHeight="1" x14ac:dyDescent="0.25">
      <c r="A43" s="33" t="s">
        <v>8</v>
      </c>
      <c r="B43" s="177" t="s">
        <v>107</v>
      </c>
      <c r="C43" s="169"/>
      <c r="D43" s="169"/>
      <c r="E43" s="169"/>
      <c r="H43"/>
      <c r="I43"/>
      <c r="J43"/>
    </row>
    <row r="44" spans="1:10" s="101" customFormat="1" ht="15" customHeight="1" x14ac:dyDescent="0.25">
      <c r="A44" s="100" t="s">
        <v>5</v>
      </c>
      <c r="B44" s="103" t="s">
        <v>135</v>
      </c>
      <c r="C44" s="82"/>
      <c r="D44" s="102"/>
      <c r="E44" s="102"/>
      <c r="F44" s="102"/>
      <c r="G44" s="82"/>
      <c r="H44" s="40"/>
    </row>
    <row r="45" spans="1:10" s="101" customFormat="1" ht="15" customHeight="1" x14ac:dyDescent="0.25">
      <c r="A45" s="100" t="s">
        <v>1</v>
      </c>
      <c r="B45" s="154" t="s">
        <v>136</v>
      </c>
      <c r="C45" s="154"/>
      <c r="D45" s="102"/>
      <c r="E45" s="102"/>
      <c r="F45" s="102"/>
      <c r="G45" s="40"/>
    </row>
    <row r="46" spans="1:10" s="101" customFormat="1" ht="15" customHeight="1" x14ac:dyDescent="0.25">
      <c r="A46" s="100"/>
      <c r="B46" s="154" t="s">
        <v>137</v>
      </c>
      <c r="C46" s="154"/>
      <c r="D46" s="88"/>
      <c r="E46" s="88"/>
      <c r="F46" s="88"/>
      <c r="G46" s="40"/>
    </row>
    <row r="47" spans="1:10" ht="15" customHeight="1" x14ac:dyDescent="0.25">
      <c r="A47" s="25"/>
      <c r="B47" s="25"/>
      <c r="C47" s="25"/>
      <c r="D47" s="25"/>
      <c r="E47" s="25"/>
      <c r="F47" s="25"/>
      <c r="G47" s="25"/>
    </row>
    <row r="48" spans="1:10" ht="15" customHeight="1" x14ac:dyDescent="0.25">
      <c r="A48" s="25"/>
      <c r="B48" s="25"/>
      <c r="C48" s="25"/>
      <c r="D48" s="25"/>
      <c r="E48" s="25"/>
      <c r="F48" s="25"/>
      <c r="G48" s="25"/>
    </row>
    <row r="49" spans="1:7" ht="15" customHeight="1" x14ac:dyDescent="0.25">
      <c r="A49" s="25"/>
      <c r="B49" s="25"/>
      <c r="C49" s="25"/>
      <c r="D49" s="25"/>
      <c r="E49" s="25"/>
      <c r="F49" s="25"/>
      <c r="G49" s="25"/>
    </row>
    <row r="50" spans="1:7" ht="15" customHeight="1" x14ac:dyDescent="0.25">
      <c r="A50" s="25"/>
      <c r="B50" s="25"/>
      <c r="C50" s="25"/>
      <c r="D50" s="25"/>
      <c r="E50" s="25"/>
      <c r="F50" s="25"/>
      <c r="G50" s="25"/>
    </row>
    <row r="51" spans="1:7" ht="15" customHeight="1" x14ac:dyDescent="0.25">
      <c r="A51" s="25"/>
      <c r="B51" s="25"/>
      <c r="C51" s="25"/>
      <c r="D51" s="25"/>
      <c r="E51" s="25"/>
      <c r="F51" s="25"/>
      <c r="G51" s="25"/>
    </row>
    <row r="52" spans="1:7" ht="15" customHeight="1" x14ac:dyDescent="0.25">
      <c r="A52" s="25"/>
      <c r="B52" s="25"/>
      <c r="C52" s="25"/>
      <c r="D52" s="25"/>
      <c r="E52" s="25"/>
      <c r="F52" s="25"/>
      <c r="G52" s="25"/>
    </row>
    <row r="53" spans="1:7" ht="15" customHeight="1" x14ac:dyDescent="0.25">
      <c r="A53" s="25"/>
      <c r="B53" s="25"/>
      <c r="C53" s="25"/>
      <c r="D53" s="25"/>
      <c r="E53" s="25"/>
      <c r="F53" s="25"/>
      <c r="G53" s="25"/>
    </row>
    <row r="54" spans="1:7" ht="15" customHeight="1" x14ac:dyDescent="0.25">
      <c r="A54" s="25"/>
      <c r="B54" s="25"/>
      <c r="C54" s="25"/>
      <c r="D54" s="25"/>
      <c r="E54" s="25"/>
      <c r="F54" s="25"/>
      <c r="G54" s="25"/>
    </row>
    <row r="55" spans="1:7" ht="15" customHeight="1" x14ac:dyDescent="0.25"/>
    <row r="56" spans="1:7" ht="15" customHeight="1" x14ac:dyDescent="0.25"/>
  </sheetData>
  <sortState xmlns:xlrd2="http://schemas.microsoft.com/office/spreadsheetml/2017/richdata2" ref="B6:E35">
    <sortCondition descending="1" ref="E6:E35"/>
  </sortState>
  <mergeCells count="4">
    <mergeCell ref="B2:E2"/>
    <mergeCell ref="B43:E43"/>
    <mergeCell ref="B45:C45"/>
    <mergeCell ref="B46:C46"/>
  </mergeCells>
  <hyperlinks>
    <hyperlink ref="C1" location="Contents!A1" display="[contents Ç]" xr:uid="{00000000-0004-0000-0600-000000000000}"/>
    <hyperlink ref="B45" r:id="rId1" display="http://www.observatorioemigracao.pt/np4/5810.html" xr:uid="{FAAE8447-2121-4217-B172-C164944ED72A}"/>
    <hyperlink ref="B46" r:id="rId2" display="http://www.observatorioemigracao.pt/np4/5810.html" xr:uid="{18E89EED-710D-47AE-AEE4-A950635DBCF3}"/>
    <hyperlink ref="B45:C45" r:id="rId3" display="http://www.observatorioemigracao.pt/np4EN/9947.html" xr:uid="{4457BDBF-987A-4DDE-B1B0-D15E9D4CD68D}"/>
    <hyperlink ref="B46:C46" r:id="rId4" display="http://www.observatorioemigracao.pt/np4/9947.html" xr:uid="{A1321C23-0DC0-4C2E-A454-F4CA0B8F536D}"/>
  </hyperlinks>
  <pageMargins left="0.7" right="0.7" top="0.75" bottom="0.75" header="0.3" footer="0.3"/>
  <pageSetup paperSize="9"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0"/>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9" t="s">
        <v>0</v>
      </c>
      <c r="B1" s="74"/>
      <c r="C1" s="37" t="s">
        <v>4</v>
      </c>
      <c r="D1" s="2"/>
      <c r="E1" s="2"/>
    </row>
    <row r="2" spans="1:16" s="13" customFormat="1" ht="30" customHeight="1" x14ac:dyDescent="0.25">
      <c r="A2" s="11"/>
      <c r="B2" s="178" t="s">
        <v>133</v>
      </c>
      <c r="C2" s="179"/>
      <c r="D2" s="179"/>
      <c r="E2" s="179"/>
      <c r="F2" s="179"/>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30" customHeight="1" x14ac:dyDescent="0.25">
      <c r="A33" s="33" t="s">
        <v>8</v>
      </c>
      <c r="B33" s="172" t="s">
        <v>104</v>
      </c>
      <c r="C33" s="169"/>
      <c r="D33" s="169"/>
      <c r="E33" s="169"/>
      <c r="F33" s="169"/>
    </row>
    <row r="34" spans="1:8" s="101" customFormat="1" ht="15" customHeight="1" x14ac:dyDescent="0.25">
      <c r="A34" s="100" t="s">
        <v>5</v>
      </c>
      <c r="B34" s="103" t="s">
        <v>135</v>
      </c>
      <c r="C34" s="82"/>
      <c r="D34" s="102"/>
      <c r="E34" s="102"/>
      <c r="F34" s="102"/>
      <c r="G34" s="82"/>
      <c r="H34" s="40"/>
    </row>
    <row r="35" spans="1:8" s="101" customFormat="1" ht="15" customHeight="1" x14ac:dyDescent="0.25">
      <c r="A35" s="100" t="s">
        <v>1</v>
      </c>
      <c r="B35" s="154" t="s">
        <v>136</v>
      </c>
      <c r="C35" s="154"/>
      <c r="D35" s="154"/>
      <c r="E35" s="102"/>
      <c r="F35" s="102"/>
      <c r="G35" s="40"/>
    </row>
    <row r="36" spans="1:8" s="101" customFormat="1" ht="15" customHeight="1" x14ac:dyDescent="0.25">
      <c r="A36" s="100"/>
      <c r="B36" s="180" t="s">
        <v>137</v>
      </c>
      <c r="C36" s="180"/>
      <c r="D36" s="180"/>
      <c r="E36" s="88"/>
      <c r="F36" s="88"/>
      <c r="G36" s="4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9" ht="12" customHeight="1" x14ac:dyDescent="0.25">
      <c r="A61" s="19"/>
      <c r="B61" s="19"/>
      <c r="C61" s="19"/>
      <c r="D61" s="19"/>
      <c r="E61" s="19"/>
      <c r="F61" s="19"/>
      <c r="G61" s="19"/>
      <c r="H61" s="19"/>
      <c r="I61" s="19"/>
    </row>
    <row r="62" spans="1:9" ht="12" customHeight="1" x14ac:dyDescent="0.25">
      <c r="A62" s="19"/>
      <c r="B62" s="19"/>
      <c r="C62" s="19"/>
      <c r="D62" s="19"/>
      <c r="E62" s="19"/>
      <c r="F62" s="19"/>
      <c r="G62" s="19"/>
      <c r="H62" s="19"/>
      <c r="I62" s="19"/>
    </row>
    <row r="63" spans="1:9" ht="12" customHeight="1" x14ac:dyDescent="0.25">
      <c r="A63" s="18"/>
      <c r="B63" s="22"/>
      <c r="C63" s="17"/>
      <c r="D63" s="17"/>
      <c r="E63" s="17"/>
      <c r="F63" s="17"/>
      <c r="G63" s="17"/>
      <c r="H63" s="17"/>
      <c r="I63" s="17"/>
    </row>
    <row r="64" spans="1:9" ht="12" customHeight="1" x14ac:dyDescent="0.25">
      <c r="A64" s="18"/>
      <c r="B64" s="22"/>
      <c r="C64" s="17"/>
      <c r="D64" s="17"/>
      <c r="E64" s="17"/>
      <c r="F64" s="17"/>
      <c r="G64" s="17"/>
      <c r="H64" s="17"/>
      <c r="I64" s="17"/>
    </row>
    <row r="65" spans="1:9" ht="12" customHeight="1" x14ac:dyDescent="0.25">
      <c r="A65" s="18"/>
      <c r="B65" s="23"/>
      <c r="C65" s="15"/>
      <c r="D65" s="15"/>
      <c r="E65" s="15"/>
      <c r="F65" s="15"/>
      <c r="G65" s="15"/>
      <c r="H65" s="15"/>
      <c r="I65" s="15"/>
    </row>
    <row r="66" spans="1:9" ht="12" customHeight="1" x14ac:dyDescent="0.25">
      <c r="A66" s="18"/>
      <c r="B66" s="24"/>
      <c r="C66" s="18"/>
      <c r="D66" s="17"/>
      <c r="E66" s="17"/>
      <c r="F66" s="17"/>
      <c r="G66" s="17"/>
      <c r="H66" s="17"/>
      <c r="I66" s="17"/>
    </row>
    <row r="67" spans="1:9" s="19" customFormat="1" ht="12" customHeight="1" x14ac:dyDescent="0.25">
      <c r="B67" s="22"/>
      <c r="C67" s="17"/>
      <c r="D67" s="16"/>
      <c r="E67" s="16"/>
      <c r="F67" s="16"/>
    </row>
    <row r="68" spans="1:9" s="19" customFormat="1" ht="12" customHeight="1" x14ac:dyDescent="0.25">
      <c r="B68" s="23"/>
      <c r="C68" s="15"/>
      <c r="D68" s="16"/>
      <c r="E68" s="16"/>
      <c r="F68" s="16"/>
    </row>
    <row r="69" spans="1:9" s="19" customFormat="1" ht="12" customHeight="1" x14ac:dyDescent="0.25">
      <c r="B69" s="24"/>
      <c r="C69" s="17"/>
      <c r="D69" s="16"/>
      <c r="E69" s="16"/>
      <c r="F69" s="16"/>
    </row>
    <row r="70" spans="1:9" s="19" customFormat="1" ht="12" customHeight="1" x14ac:dyDescent="0.25"/>
  </sheetData>
  <mergeCells count="4">
    <mergeCell ref="B2:F2"/>
    <mergeCell ref="B33:F33"/>
    <mergeCell ref="B35:D35"/>
    <mergeCell ref="B36:D36"/>
  </mergeCells>
  <hyperlinks>
    <hyperlink ref="C1" location="Contents!A1" display="[contents Ç]" xr:uid="{00000000-0004-0000-0700-000000000000}"/>
    <hyperlink ref="B35" r:id="rId1" display="http://www.observatorioemigracao.pt/np4/5810.html" xr:uid="{31CADEEA-6761-426C-86D0-6AAE98AB81C6}"/>
    <hyperlink ref="B36" r:id="rId2" display="http://www.observatorioemigracao.pt/np4/5810.html" xr:uid="{C12ABAB5-E745-43EC-8C97-2A8233B677CC}"/>
    <hyperlink ref="B35:C35" r:id="rId3" display="http://www.observatorioemigracao.pt/np4EN/9947.html" xr:uid="{B0F7A1EA-1987-4D67-95BB-BBCA7A0AE757}"/>
    <hyperlink ref="B36:C36" r:id="rId4" display="http://www.observatorioemigracao.pt/np4/9947.html" xr:uid="{7F03DA8B-EDE3-4BAD-BAF6-E5F02431D89C}"/>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7"/>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8" width="8.7109375" style="2"/>
    <col min="9" max="9" width="13.42578125" style="2" customWidth="1"/>
    <col min="10" max="16384" width="8.7109375" style="2"/>
  </cols>
  <sheetData>
    <row r="1" spans="1:16" s="1" customFormat="1" ht="30" customHeight="1" x14ac:dyDescent="0.25">
      <c r="A1" s="29" t="s">
        <v>0</v>
      </c>
      <c r="B1" s="74"/>
      <c r="C1" s="37" t="s">
        <v>4</v>
      </c>
      <c r="D1" s="2"/>
      <c r="E1" s="2"/>
    </row>
    <row r="2" spans="1:16" s="13" customFormat="1" ht="30" customHeight="1" x14ac:dyDescent="0.25">
      <c r="A2" s="11"/>
      <c r="B2" s="181" t="s">
        <v>129</v>
      </c>
      <c r="C2" s="182"/>
      <c r="D2" s="182"/>
      <c r="E2" s="182"/>
      <c r="F2" s="182"/>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30" customHeight="1" x14ac:dyDescent="0.25">
      <c r="A20" s="33" t="s">
        <v>8</v>
      </c>
      <c r="B20" s="172" t="s">
        <v>112</v>
      </c>
      <c r="C20" s="169"/>
      <c r="D20" s="169"/>
      <c r="E20" s="169"/>
      <c r="F20" s="169"/>
      <c r="G20"/>
    </row>
    <row r="21" spans="1:8" s="101" customFormat="1" ht="15" customHeight="1" x14ac:dyDescent="0.25">
      <c r="A21" s="100" t="s">
        <v>5</v>
      </c>
      <c r="B21" s="103" t="s">
        <v>135</v>
      </c>
      <c r="C21" s="82"/>
      <c r="D21" s="102"/>
      <c r="E21" s="102"/>
      <c r="F21" s="102"/>
      <c r="G21" s="82"/>
      <c r="H21" s="40"/>
    </row>
    <row r="22" spans="1:8" s="101" customFormat="1" ht="15" customHeight="1" x14ac:dyDescent="0.25">
      <c r="A22" s="100" t="s">
        <v>1</v>
      </c>
      <c r="B22" s="154" t="s">
        <v>136</v>
      </c>
      <c r="C22" s="154"/>
      <c r="D22" s="154"/>
      <c r="E22" s="102"/>
      <c r="F22" s="102"/>
      <c r="G22" s="40"/>
    </row>
    <row r="23" spans="1:8" s="101" customFormat="1" ht="15" customHeight="1" x14ac:dyDescent="0.25">
      <c r="A23" s="100"/>
      <c r="B23" s="154" t="s">
        <v>137</v>
      </c>
      <c r="C23" s="154"/>
      <c r="D23" s="154"/>
      <c r="E23" s="88"/>
      <c r="F23" s="88"/>
      <c r="G23" s="40"/>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9"/>
      <c r="B48" s="19"/>
      <c r="C48" s="19"/>
      <c r="D48" s="19"/>
      <c r="E48" s="19"/>
      <c r="F48" s="19"/>
      <c r="G48" s="19"/>
      <c r="H48" s="19"/>
      <c r="I48" s="19"/>
    </row>
    <row r="49" spans="1:9" ht="12" customHeight="1" x14ac:dyDescent="0.25">
      <c r="A49" s="19"/>
      <c r="B49" s="19"/>
      <c r="C49" s="19"/>
      <c r="D49" s="19"/>
      <c r="E49" s="19"/>
      <c r="F49" s="19"/>
      <c r="G49" s="19"/>
      <c r="H49" s="19"/>
      <c r="I49" s="19"/>
    </row>
    <row r="50" spans="1:9" ht="12" customHeight="1" x14ac:dyDescent="0.25">
      <c r="A50" s="18"/>
      <c r="B50" s="22"/>
      <c r="C50" s="17"/>
      <c r="D50" s="17"/>
      <c r="E50" s="17"/>
      <c r="F50" s="17"/>
      <c r="G50" s="17"/>
      <c r="H50" s="17"/>
      <c r="I50" s="17"/>
    </row>
    <row r="51" spans="1:9" ht="12" customHeight="1" x14ac:dyDescent="0.25">
      <c r="A51" s="18"/>
      <c r="B51" s="22"/>
      <c r="C51" s="17"/>
      <c r="D51" s="17"/>
      <c r="E51" s="17"/>
      <c r="F51" s="17"/>
      <c r="G51" s="17"/>
      <c r="H51" s="17"/>
      <c r="I51" s="17"/>
    </row>
    <row r="52" spans="1:9" ht="12" customHeight="1" x14ac:dyDescent="0.25">
      <c r="A52" s="18"/>
      <c r="B52" s="23"/>
      <c r="C52" s="15"/>
      <c r="D52" s="15"/>
      <c r="E52" s="15"/>
      <c r="F52" s="15"/>
      <c r="G52" s="15"/>
      <c r="H52" s="15"/>
      <c r="I52" s="15"/>
    </row>
    <row r="53" spans="1:9" ht="12" customHeight="1" x14ac:dyDescent="0.25">
      <c r="A53" s="18"/>
      <c r="B53" s="24"/>
      <c r="C53" s="18"/>
      <c r="D53" s="17"/>
      <c r="E53" s="17"/>
      <c r="F53" s="17"/>
      <c r="G53" s="17"/>
      <c r="H53" s="17"/>
      <c r="I53" s="17"/>
    </row>
    <row r="54" spans="1:9" s="19" customFormat="1" ht="12" customHeight="1" x14ac:dyDescent="0.25">
      <c r="B54" s="22"/>
      <c r="C54" s="17"/>
      <c r="D54" s="16"/>
      <c r="E54" s="16"/>
      <c r="F54" s="16"/>
    </row>
    <row r="55" spans="1:9" s="19" customFormat="1" ht="12" customHeight="1" x14ac:dyDescent="0.25">
      <c r="B55" s="23"/>
      <c r="C55" s="15"/>
      <c r="D55" s="16"/>
      <c r="E55" s="16"/>
      <c r="F55" s="16"/>
    </row>
    <row r="56" spans="1:9" s="19" customFormat="1" ht="12" customHeight="1" x14ac:dyDescent="0.25">
      <c r="B56" s="24"/>
      <c r="C56" s="17"/>
      <c r="D56" s="16"/>
      <c r="E56" s="16"/>
      <c r="F56" s="16"/>
    </row>
    <row r="57" spans="1:9" s="19" customFormat="1" ht="12" customHeight="1" x14ac:dyDescent="0.25"/>
  </sheetData>
  <mergeCells count="4">
    <mergeCell ref="B2:F2"/>
    <mergeCell ref="B20:F20"/>
    <mergeCell ref="B22:D22"/>
    <mergeCell ref="B23:D23"/>
  </mergeCells>
  <hyperlinks>
    <hyperlink ref="C1" location="Contents!A1" display="[contents Ç]" xr:uid="{00000000-0004-0000-0900-000000000000}"/>
    <hyperlink ref="B22" r:id="rId1" display="http://www.observatorioemigracao.pt/np4/5810.html" xr:uid="{8728DBF5-A4D9-4046-97FD-21CEEBF6C5CE}"/>
    <hyperlink ref="B23" r:id="rId2" display="http://www.observatorioemigracao.pt/np4/5810.html" xr:uid="{AF53DE68-064C-4521-8D97-5730575A89E1}"/>
    <hyperlink ref="B22:C22" r:id="rId3" display="http://www.observatorioemigracao.pt/np4EN/9947.html" xr:uid="{49960D0E-F101-42DA-B31C-B497F82815B2}"/>
    <hyperlink ref="B23:C23" r:id="rId4" display="http://www.observatorioemigracao.pt/np4/9947.html" xr:uid="{F2F423F0-4FE7-4C0A-90FE-F90844B7A3B3}"/>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4"/>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9" t="s">
        <v>0</v>
      </c>
      <c r="B1" s="74"/>
      <c r="C1" s="37" t="s">
        <v>4</v>
      </c>
      <c r="D1" s="36"/>
      <c r="E1" s="36"/>
    </row>
    <row r="2" spans="1:16" s="13" customFormat="1" ht="30" customHeight="1" x14ac:dyDescent="0.25">
      <c r="A2" s="11"/>
      <c r="B2" s="178" t="s">
        <v>130</v>
      </c>
      <c r="C2" s="179"/>
      <c r="D2" s="179"/>
      <c r="E2" s="179"/>
      <c r="F2" s="179"/>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30" customHeight="1" x14ac:dyDescent="0.25">
      <c r="A33" s="33" t="s">
        <v>8</v>
      </c>
      <c r="B33" s="172" t="s">
        <v>105</v>
      </c>
      <c r="C33" s="169"/>
      <c r="D33" s="169"/>
      <c r="E33" s="169"/>
      <c r="F33" s="169"/>
    </row>
    <row r="34" spans="1:8" s="101" customFormat="1" ht="15" customHeight="1" x14ac:dyDescent="0.25">
      <c r="A34" s="100" t="s">
        <v>5</v>
      </c>
      <c r="B34" s="103" t="s">
        <v>135</v>
      </c>
      <c r="C34" s="82"/>
      <c r="D34" s="102"/>
      <c r="E34" s="102"/>
      <c r="F34" s="102"/>
      <c r="G34" s="82"/>
      <c r="H34" s="40"/>
    </row>
    <row r="35" spans="1:8" s="101" customFormat="1" ht="15" customHeight="1" x14ac:dyDescent="0.25">
      <c r="A35" s="100" t="s">
        <v>1</v>
      </c>
      <c r="B35" s="154" t="s">
        <v>136</v>
      </c>
      <c r="C35" s="154"/>
      <c r="D35" s="154"/>
      <c r="E35" s="102"/>
      <c r="F35" s="102"/>
      <c r="G35" s="40"/>
    </row>
    <row r="36" spans="1:8" s="101" customFormat="1" ht="15" customHeight="1" x14ac:dyDescent="0.25">
      <c r="A36" s="100"/>
      <c r="B36" s="154" t="s">
        <v>137</v>
      </c>
      <c r="C36" s="154"/>
      <c r="D36" s="154"/>
      <c r="E36" s="88"/>
      <c r="F36" s="88"/>
      <c r="G36" s="4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9" spans="1:9" ht="12" customHeight="1" x14ac:dyDescent="0.25">
      <c r="B49" s="94" t="s">
        <v>61</v>
      </c>
      <c r="C49" s="96">
        <v>27.63940062836987</v>
      </c>
    </row>
    <row r="50" spans="1:9" ht="12" customHeight="1" x14ac:dyDescent="0.25">
      <c r="B50" s="94" t="s">
        <v>103</v>
      </c>
      <c r="C50" s="96">
        <v>25.426669210830056</v>
      </c>
    </row>
    <row r="51" spans="1:9" ht="12" customHeight="1" x14ac:dyDescent="0.25">
      <c r="B51" s="94" t="s">
        <v>113</v>
      </c>
      <c r="C51" s="96">
        <v>25.285187769346134</v>
      </c>
    </row>
    <row r="52" spans="1:9" ht="12" customHeight="1" x14ac:dyDescent="0.25">
      <c r="B52" s="94" t="s">
        <v>65</v>
      </c>
      <c r="C52" s="96">
        <v>22.216097400435054</v>
      </c>
    </row>
    <row r="53" spans="1:9" ht="12" customHeight="1" x14ac:dyDescent="0.25">
      <c r="B53" s="94" t="s">
        <v>55</v>
      </c>
      <c r="C53" s="96">
        <v>17.89057438922848</v>
      </c>
    </row>
    <row r="54" spans="1:9" ht="12" customHeight="1" x14ac:dyDescent="0.25">
      <c r="B54" s="94" t="s">
        <v>119</v>
      </c>
      <c r="C54" s="96">
        <v>13.214720108480865</v>
      </c>
    </row>
    <row r="55" spans="1:9" ht="12" customHeight="1" x14ac:dyDescent="0.25">
      <c r="B55" s="94" t="s">
        <v>125</v>
      </c>
      <c r="C55" s="96">
        <v>11.442098689687077</v>
      </c>
    </row>
    <row r="56" spans="1:9" ht="12" customHeight="1" x14ac:dyDescent="0.25">
      <c r="B56" s="94" t="s">
        <v>99</v>
      </c>
      <c r="C56" s="96">
        <v>11.398991314765464</v>
      </c>
    </row>
    <row r="57" spans="1:9" ht="12" customHeight="1" x14ac:dyDescent="0.25">
      <c r="B57" s="94" t="s">
        <v>69</v>
      </c>
      <c r="C57" s="96">
        <v>9.3089291116206638</v>
      </c>
    </row>
    <row r="58" spans="1:9" ht="12" customHeight="1" x14ac:dyDescent="0.25">
      <c r="B58" s="94" t="s">
        <v>78</v>
      </c>
      <c r="C58" s="96">
        <v>9.0405839578935208</v>
      </c>
    </row>
    <row r="59" spans="1:9" ht="12" customHeight="1" x14ac:dyDescent="0.25">
      <c r="B59" s="94" t="s">
        <v>68</v>
      </c>
      <c r="C59" s="96">
        <v>8.9909180515643001</v>
      </c>
    </row>
    <row r="60" spans="1:9" ht="12" customHeight="1" x14ac:dyDescent="0.25">
      <c r="B60" s="94" t="s">
        <v>63</v>
      </c>
      <c r="C60" s="96">
        <v>7.4928858825948215</v>
      </c>
    </row>
    <row r="61" spans="1:9" ht="12" customHeight="1" x14ac:dyDescent="0.25">
      <c r="A61" s="19"/>
      <c r="B61" s="94" t="s">
        <v>121</v>
      </c>
      <c r="C61" s="96">
        <v>7.4144321712115975</v>
      </c>
      <c r="D61" s="19"/>
      <c r="E61" s="19"/>
      <c r="F61" s="19"/>
      <c r="G61" s="19"/>
      <c r="H61" s="19"/>
      <c r="I61" s="19"/>
    </row>
    <row r="62" spans="1:9" ht="12" customHeight="1" x14ac:dyDescent="0.25">
      <c r="A62" s="19"/>
      <c r="B62" s="94" t="s">
        <v>75</v>
      </c>
      <c r="C62" s="96">
        <v>6.2397922840723732</v>
      </c>
      <c r="D62" s="19"/>
      <c r="E62" s="19"/>
      <c r="F62" s="19"/>
      <c r="G62" s="19"/>
      <c r="H62" s="19"/>
      <c r="I62" s="19"/>
    </row>
    <row r="63" spans="1:9" ht="12" customHeight="1" x14ac:dyDescent="0.25">
      <c r="A63" s="18"/>
      <c r="B63" s="94" t="s">
        <v>49</v>
      </c>
      <c r="C63" s="96">
        <v>5.3338446266211434</v>
      </c>
      <c r="D63" s="17"/>
      <c r="E63" s="17"/>
      <c r="F63" s="17"/>
      <c r="G63" s="17"/>
      <c r="H63" s="17"/>
      <c r="I63" s="17"/>
    </row>
    <row r="64" spans="1:9" ht="12" customHeight="1" x14ac:dyDescent="0.25">
      <c r="A64" s="18"/>
      <c r="B64" s="94" t="s">
        <v>101</v>
      </c>
      <c r="C64" s="96">
        <v>4.9325719231925298</v>
      </c>
      <c r="D64" s="17"/>
      <c r="E64" s="17"/>
      <c r="F64" s="17"/>
      <c r="G64" s="17"/>
      <c r="H64" s="17"/>
      <c r="I64" s="17"/>
    </row>
    <row r="65" spans="1:9" ht="12" customHeight="1" x14ac:dyDescent="0.25">
      <c r="A65" s="18"/>
      <c r="B65" s="94" t="s">
        <v>67</v>
      </c>
      <c r="C65" s="96">
        <v>4.4196728122335536</v>
      </c>
      <c r="D65" s="15"/>
      <c r="E65" s="15"/>
      <c r="F65" s="15"/>
      <c r="G65" s="15"/>
      <c r="H65" s="15"/>
      <c r="I65" s="15"/>
    </row>
    <row r="66" spans="1:9" ht="12" customHeight="1" x14ac:dyDescent="0.25">
      <c r="A66" s="18"/>
      <c r="B66" s="94" t="s">
        <v>62</v>
      </c>
      <c r="C66" s="96">
        <v>4.2527074898738952</v>
      </c>
      <c r="D66" s="17"/>
      <c r="E66" s="17"/>
      <c r="F66" s="17"/>
      <c r="G66" s="17"/>
      <c r="H66" s="17"/>
      <c r="I66" s="17"/>
    </row>
    <row r="67" spans="1:9" s="19" customFormat="1" ht="12" customHeight="1" x14ac:dyDescent="0.25">
      <c r="B67" s="94" t="s">
        <v>31</v>
      </c>
      <c r="C67" s="96">
        <v>3.2093888003571256</v>
      </c>
      <c r="D67" s="16"/>
      <c r="E67" s="16"/>
      <c r="F67" s="16"/>
    </row>
    <row r="68" spans="1:9" s="19" customFormat="1" ht="12" customHeight="1" x14ac:dyDescent="0.25">
      <c r="B68" s="94" t="s">
        <v>57</v>
      </c>
      <c r="C68" s="96">
        <v>2.8370300710090146</v>
      </c>
      <c r="D68" s="16"/>
      <c r="E68" s="16"/>
      <c r="F68" s="16"/>
    </row>
    <row r="69" spans="1:9" s="19" customFormat="1" ht="12" customHeight="1" x14ac:dyDescent="0.25">
      <c r="B69" s="94" t="s">
        <v>53</v>
      </c>
      <c r="C69" s="96">
        <v>2.7026529641749462</v>
      </c>
      <c r="D69" s="16"/>
      <c r="E69" s="16"/>
      <c r="F69" s="16"/>
    </row>
    <row r="70" spans="1:9" s="19" customFormat="1" ht="12" customHeight="1" x14ac:dyDescent="0.25">
      <c r="B70" s="94" t="s">
        <v>10</v>
      </c>
      <c r="C70" s="96">
        <v>2.6723431154988266</v>
      </c>
    </row>
    <row r="71" spans="1:9" ht="12" customHeight="1" x14ac:dyDescent="0.25">
      <c r="B71" s="2" t="s">
        <v>3</v>
      </c>
      <c r="C71" s="2">
        <v>2.0188924417319845</v>
      </c>
    </row>
    <row r="72" spans="1:9" ht="12" customHeight="1" x14ac:dyDescent="0.25">
      <c r="B72" s="94" t="s">
        <v>76</v>
      </c>
      <c r="C72" s="96">
        <v>1.7931100456527425</v>
      </c>
    </row>
    <row r="73" spans="1:9" ht="12" customHeight="1" x14ac:dyDescent="0.25">
      <c r="B73" s="94" t="s">
        <v>120</v>
      </c>
      <c r="C73" s="96">
        <v>1.5763728839228983</v>
      </c>
    </row>
    <row r="74" spans="1:9" ht="12" customHeight="1" x14ac:dyDescent="0.25">
      <c r="B74" s="94" t="s">
        <v>19</v>
      </c>
      <c r="C74" s="96">
        <v>1.0844697832886403</v>
      </c>
    </row>
    <row r="75" spans="1:9" ht="12" customHeight="1" x14ac:dyDescent="0.25">
      <c r="B75" s="94" t="s">
        <v>30</v>
      </c>
      <c r="C75" s="96">
        <v>1.0495378624119087</v>
      </c>
    </row>
    <row r="76" spans="1:9" ht="12" customHeight="1" x14ac:dyDescent="0.25">
      <c r="B76" s="94" t="s">
        <v>58</v>
      </c>
      <c r="C76" s="96">
        <v>0.7924470168696206</v>
      </c>
    </row>
    <row r="77" spans="1:9" ht="12" customHeight="1" x14ac:dyDescent="0.25">
      <c r="B77" s="94" t="s">
        <v>18</v>
      </c>
      <c r="C77" s="96">
        <v>0.63052555761351092</v>
      </c>
    </row>
    <row r="78" spans="1:9" ht="12" customHeight="1" x14ac:dyDescent="0.25">
      <c r="B78" s="94" t="s">
        <v>122</v>
      </c>
      <c r="C78" s="96">
        <v>0.52517619997486975</v>
      </c>
    </row>
    <row r="79" spans="1:9" ht="12" customHeight="1" x14ac:dyDescent="0.25">
      <c r="B79" s="94" t="s">
        <v>21</v>
      </c>
      <c r="C79" s="96">
        <v>0.48517962869802922</v>
      </c>
    </row>
    <row r="80" spans="1:9" ht="12" customHeight="1" x14ac:dyDescent="0.25">
      <c r="B80" s="94" t="s">
        <v>14</v>
      </c>
      <c r="C80" s="96">
        <v>0.47915702977919544</v>
      </c>
    </row>
    <row r="81" spans="2:3" ht="12" customHeight="1" x14ac:dyDescent="0.25">
      <c r="B81" s="94" t="s">
        <v>123</v>
      </c>
      <c r="C81" s="96">
        <v>0.42542174117832199</v>
      </c>
    </row>
    <row r="82" spans="2:3" ht="12" customHeight="1" x14ac:dyDescent="0.25">
      <c r="B82" s="94" t="s">
        <v>43</v>
      </c>
      <c r="C82" s="96">
        <v>0.29741096445109877</v>
      </c>
    </row>
    <row r="83" spans="2:3" ht="12" customHeight="1" x14ac:dyDescent="0.25">
      <c r="B83" s="94" t="s">
        <v>59</v>
      </c>
      <c r="C83" s="96">
        <v>0.10570243515647446</v>
      </c>
    </row>
    <row r="84" spans="2:3" ht="12" customHeight="1" x14ac:dyDescent="0.25">
      <c r="B84" s="94" t="s">
        <v>124</v>
      </c>
      <c r="C84" s="96">
        <v>2.9590290208287403E-2</v>
      </c>
    </row>
  </sheetData>
  <sortState xmlns:xlrd2="http://schemas.microsoft.com/office/spreadsheetml/2017/richdata2" ref="B49:C84">
    <sortCondition descending="1" ref="C49:C84"/>
  </sortState>
  <mergeCells count="4">
    <mergeCell ref="B2:F2"/>
    <mergeCell ref="B33:F33"/>
    <mergeCell ref="B35:D35"/>
    <mergeCell ref="B36:D36"/>
  </mergeCells>
  <hyperlinks>
    <hyperlink ref="C1" location="Contents!A1" display="[contents Ç]" xr:uid="{00000000-0004-0000-0A00-000000000000}"/>
    <hyperlink ref="B35" r:id="rId1" display="http://www.observatorioemigracao.pt/np4/5810.html" xr:uid="{2D001824-E4A6-4E61-9C60-54AE3C5F98AC}"/>
    <hyperlink ref="B36" r:id="rId2" display="http://www.observatorioemigracao.pt/np4/5810.html" xr:uid="{B022C8E0-DC30-4841-BF52-2E9AD8554DE1}"/>
    <hyperlink ref="B35:C35" r:id="rId3" display="http://www.observatorioemigracao.pt/np4EN/9947.html" xr:uid="{C73D6B6F-6D68-402D-B209-4DE3DFB1A5F9}"/>
    <hyperlink ref="B36:C36" r:id="rId4" display="http://www.observatorioemigracao.pt/np4/9947.html" xr:uid="{24AFD428-9F61-4C9E-AADF-CCF30C6D776D}"/>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vt:i4>
      </vt:variant>
      <vt:variant>
        <vt:lpstr>Intervalos com Nome</vt:lpstr>
      </vt:variant>
      <vt:variant>
        <vt:i4>4</vt:i4>
      </vt:variant>
    </vt:vector>
  </HeadingPairs>
  <TitlesOfParts>
    <vt:vector size="13" baseType="lpstr">
      <vt:lpstr>Contents</vt:lpstr>
      <vt:lpstr>Table 3.1</vt:lpstr>
      <vt:lpstr>Table 3.2</vt:lpstr>
      <vt:lpstr>Table 3.3</vt:lpstr>
      <vt:lpstr>Table 3.4</vt:lpstr>
      <vt:lpstr>Table 3.5</vt:lpstr>
      <vt:lpstr>Chart 3.1</vt:lpstr>
      <vt:lpstr>Chart 3.2</vt:lpstr>
      <vt:lpstr>Chart 3.3</vt:lpstr>
      <vt:lpstr>Contents!Títulos_de_Impressão</vt:lpstr>
      <vt:lpstr>'Table 3.1'!Títulos_de_Impressão</vt:lpstr>
      <vt:lpstr>'Table 3.2'!Títulos_de_Impressão</vt:lpstr>
      <vt:lpstr>'Table 3.3'!Títulos_de_Impressão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2024-11-28T15:33:02Z</dcterms:modified>
</cp:coreProperties>
</file>