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1.xml" ContentType="application/vnd.openxmlformats-officedocument.drawingml.chart+xml"/>
  <Override PartName="/xl/drawings/drawing9.xml" ContentType="application/vnd.openxmlformats-officedocument.drawing+xml"/>
  <Override PartName="/xl/charts/chart2.xml" ContentType="application/vnd.openxmlformats-officedocument.drawingml.chart+xml"/>
  <Override PartName="/xl/drawings/drawing10.xml" ContentType="application/vnd.openxmlformats-officedocument.drawing+xml"/>
  <Override PartName="/xl/charts/chart3.xml" ContentType="application/vnd.openxmlformats-officedocument.drawingml.chart+xml"/>
  <Override PartName="/xl/drawings/drawing11.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C:\Users\inesm\Desktop\OEm\Teletrabalho\Factbook 2021\"/>
    </mc:Choice>
  </mc:AlternateContent>
  <xr:revisionPtr revIDLastSave="0" documentId="13_ncr:1_{4CC11A93-4925-4D0D-A63E-26C987904B9C}" xr6:coauthVersionLast="47" xr6:coauthVersionMax="47" xr10:uidLastSave="{00000000-0000-0000-0000-000000000000}"/>
  <bookViews>
    <workbookView xWindow="-120" yWindow="-120" windowWidth="29040" windowHeight="15720" tabRatio="921" xr2:uid="{00000000-000D-0000-FFFF-FFFF00000000}"/>
  </bookViews>
  <sheets>
    <sheet name="Contents" sheetId="36" r:id="rId1"/>
    <sheet name="Table 3.1" sheetId="1" r:id="rId2"/>
    <sheet name="Table 3.2" sheetId="5" r:id="rId3"/>
    <sheet name="Table 3.3" sheetId="6" r:id="rId4"/>
    <sheet name="Table 3.4" sheetId="7" r:id="rId5"/>
    <sheet name="Table 3.5" sheetId="18" r:id="rId6"/>
    <sheet name="Table 3.6" sheetId="16" r:id="rId7"/>
    <sheet name="Chart 3.1" sheetId="2" r:id="rId8"/>
    <sheet name="Chart 3.2" sheetId="8" r:id="rId9"/>
    <sheet name="Chart 3.3" sheetId="9" r:id="rId10"/>
    <sheet name="Chart 3.4" sheetId="37" r:id="rId11"/>
  </sheets>
  <definedNames>
    <definedName name="_xlnm.Print_Titles" localSheetId="0">Contents!$1:$2</definedName>
    <definedName name="_xlnm.Print_Titles" localSheetId="1">'Table 3.1'!$1:$2</definedName>
    <definedName name="_xlnm.Print_Titles" localSheetId="2">'Table 3.2'!$1:$3</definedName>
    <definedName name="_xlnm.Print_Titles" localSheetId="3">'Table 3.3'!$1:$2</definedName>
    <definedName name="_xlnm.Print_Titles" localSheetId="4">'Table 3.4'!$1:$2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7" i="1" l="1"/>
  <c r="E66" i="1" l="1"/>
  <c r="E65" i="1"/>
  <c r="E64" i="1"/>
  <c r="E63" i="1"/>
  <c r="E62"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4" i="1"/>
  <c r="E13" i="1"/>
  <c r="E12" i="1"/>
  <c r="E11" i="1"/>
  <c r="E10" i="1"/>
  <c r="E9" i="1"/>
  <c r="E8" i="1"/>
  <c r="E7" i="1"/>
  <c r="E6" i="1"/>
  <c r="E5" i="1"/>
  <c r="C10" i="7" l="1"/>
  <c r="C9" i="7"/>
  <c r="E38" i="16" l="1"/>
  <c r="E40" i="16"/>
  <c r="E37" i="16"/>
  <c r="E36" i="16"/>
  <c r="D40" i="18" l="1"/>
  <c r="D24" i="18"/>
  <c r="D25" i="18"/>
  <c r="D26" i="18"/>
  <c r="D27" i="18"/>
  <c r="D28" i="18"/>
  <c r="D29" i="18"/>
  <c r="D30" i="18"/>
  <c r="D31" i="18"/>
  <c r="D32" i="18"/>
  <c r="D33" i="18"/>
  <c r="D34" i="18"/>
  <c r="D35" i="18"/>
  <c r="D36" i="18"/>
  <c r="D37" i="18"/>
  <c r="D38" i="18"/>
  <c r="D39" i="18"/>
  <c r="D23" i="18"/>
  <c r="D22" i="18"/>
  <c r="E6" i="16" l="1"/>
  <c r="E35" i="16" l="1"/>
  <c r="E4" i="1" l="1"/>
  <c r="E4" i="16"/>
  <c r="E19" i="6"/>
  <c r="E18" i="6"/>
  <c r="E17" i="6"/>
  <c r="E16" i="6"/>
  <c r="E15" i="6"/>
  <c r="E14" i="6"/>
  <c r="E13" i="6"/>
  <c r="E12" i="6"/>
  <c r="E11" i="6"/>
  <c r="E10" i="6"/>
  <c r="E9" i="6"/>
  <c r="E8" i="6"/>
  <c r="E7" i="6"/>
  <c r="E6" i="6"/>
  <c r="E4" i="6"/>
  <c r="F6" i="6"/>
  <c r="F7" i="6"/>
  <c r="F8" i="6"/>
  <c r="F9" i="6"/>
  <c r="F10" i="6"/>
  <c r="F11" i="6"/>
  <c r="F12" i="6"/>
  <c r="F13" i="6"/>
  <c r="F14" i="6"/>
  <c r="F15" i="6"/>
  <c r="F16" i="6"/>
  <c r="F17" i="6"/>
  <c r="F18" i="6"/>
  <c r="F19" i="6"/>
  <c r="E20" i="16"/>
  <c r="E23" i="16"/>
  <c r="E7" i="16"/>
  <c r="E26" i="16"/>
  <c r="E25" i="16"/>
  <c r="E11" i="16"/>
  <c r="E34" i="16"/>
  <c r="E10" i="16"/>
  <c r="E14" i="16"/>
  <c r="E8" i="16"/>
  <c r="E24" i="16"/>
  <c r="E28" i="16"/>
  <c r="E33" i="16"/>
  <c r="E16" i="16"/>
  <c r="E29" i="16"/>
  <c r="E30" i="16"/>
  <c r="E21" i="16"/>
  <c r="E19" i="16"/>
  <c r="E32" i="16"/>
  <c r="E15" i="16"/>
  <c r="E9" i="16"/>
  <c r="E13" i="16"/>
  <c r="E17" i="16"/>
  <c r="E27" i="16"/>
  <c r="E22" i="16"/>
  <c r="E12" i="16"/>
  <c r="E31" i="16"/>
  <c r="E18" i="16"/>
  <c r="D10" i="7"/>
  <c r="D9" i="7"/>
  <c r="E9" i="7" s="1"/>
  <c r="E7" i="7"/>
  <c r="E6" i="7"/>
  <c r="E5" i="7"/>
  <c r="F4" i="6"/>
  <c r="D4" i="18"/>
  <c r="D21" i="18"/>
  <c r="D20" i="18"/>
  <c r="D19" i="18"/>
  <c r="D18" i="18"/>
  <c r="D17" i="18"/>
  <c r="D16" i="18"/>
  <c r="D15" i="18"/>
  <c r="D14" i="18"/>
  <c r="D13" i="18"/>
  <c r="D12" i="18"/>
  <c r="D11" i="18"/>
  <c r="D10" i="18"/>
  <c r="D9" i="18"/>
  <c r="D8" i="18"/>
  <c r="D7" i="18"/>
  <c r="D6" i="18"/>
  <c r="D4" i="5"/>
  <c r="D19" i="5"/>
  <c r="D18" i="5"/>
  <c r="D17" i="5"/>
  <c r="D16" i="5"/>
  <c r="D15" i="5"/>
  <c r="D14" i="5"/>
  <c r="D13" i="5"/>
  <c r="D12" i="5"/>
  <c r="D11" i="5"/>
  <c r="D10" i="5"/>
  <c r="D9" i="5"/>
  <c r="D8" i="5"/>
  <c r="D7" i="5"/>
  <c r="D6" i="5"/>
  <c r="E6" i="5" s="1"/>
  <c r="E72" i="1"/>
  <c r="E71" i="1"/>
  <c r="E70" i="1"/>
  <c r="E69" i="1"/>
  <c r="B9" i="36"/>
  <c r="D7" i="36"/>
  <c r="D6" i="36"/>
  <c r="D5" i="36"/>
  <c r="B8" i="36"/>
  <c r="B4" i="36"/>
  <c r="B7" i="36"/>
  <c r="B6" i="36"/>
  <c r="B5" i="36"/>
  <c r="D4" i="36"/>
  <c r="E10" i="7" l="1"/>
  <c r="E7" i="5"/>
  <c r="E8" i="5" s="1"/>
  <c r="E9" i="5" s="1"/>
  <c r="E10" i="5" s="1"/>
  <c r="E11" i="5" s="1"/>
  <c r="E12" i="5" s="1"/>
  <c r="E13" i="5" s="1"/>
  <c r="E14" i="5" s="1"/>
  <c r="E15" i="5" s="1"/>
  <c r="E16" i="5" s="1"/>
  <c r="E17" i="5" s="1"/>
  <c r="E18" i="5" s="1"/>
  <c r="E19" i="5" s="1"/>
</calcChain>
</file>

<file path=xl/sharedStrings.xml><?xml version="1.0" encoding="utf-8"?>
<sst xmlns="http://schemas.openxmlformats.org/spreadsheetml/2006/main" count="365" uniqueCount="138">
  <si>
    <t>OEm</t>
  </si>
  <si>
    <t>link</t>
  </si>
  <si>
    <t>Total</t>
  </si>
  <si>
    <t>Portugal</t>
  </si>
  <si>
    <r>
      <t xml:space="preserve">[contents </t>
    </r>
    <r>
      <rPr>
        <b/>
        <sz val="8"/>
        <color rgb="FFC00000"/>
        <rFont val="Wingdings 3"/>
        <family val="1"/>
        <charset val="2"/>
      </rPr>
      <t>Ç</t>
    </r>
    <r>
      <rPr>
        <b/>
        <sz val="8"/>
        <color rgb="FFC00000"/>
        <rFont val="Arial"/>
        <family val="2"/>
      </rPr>
      <t>]</t>
    </r>
  </si>
  <si>
    <t>Updated</t>
  </si>
  <si>
    <t>Indicators</t>
  </si>
  <si>
    <t>OECD</t>
  </si>
  <si>
    <t>Source</t>
  </si>
  <si>
    <t>Country</t>
  </si>
  <si>
    <t>Belgium</t>
  </si>
  <si>
    <t>Bulgaria</t>
  </si>
  <si>
    <t>Czech Republic</t>
  </si>
  <si>
    <t>Denmark</t>
  </si>
  <si>
    <t>Germany</t>
  </si>
  <si>
    <t>Estonia</t>
  </si>
  <si>
    <t>Ireland</t>
  </si>
  <si>
    <t>Greece</t>
  </si>
  <si>
    <t>Spain</t>
  </si>
  <si>
    <t>France</t>
  </si>
  <si>
    <t>Croatia</t>
  </si>
  <si>
    <t>Italy</t>
  </si>
  <si>
    <t>Cyprus</t>
  </si>
  <si>
    <t>Latvia</t>
  </si>
  <si>
    <t>Lithuania</t>
  </si>
  <si>
    <t>Luxembourg</t>
  </si>
  <si>
    <t>Hungary</t>
  </si>
  <si>
    <t>Malta</t>
  </si>
  <si>
    <t>Netherlands</t>
  </si>
  <si>
    <t>Austria</t>
  </si>
  <si>
    <t>Poland</t>
  </si>
  <si>
    <t>Romania</t>
  </si>
  <si>
    <t>Slovenia</t>
  </si>
  <si>
    <t>Finland</t>
  </si>
  <si>
    <t>Sweden</t>
  </si>
  <si>
    <t>United Kingdom</t>
  </si>
  <si>
    <t>Iceland</t>
  </si>
  <si>
    <t>Norway</t>
  </si>
  <si>
    <t>Switzerland</t>
  </si>
  <si>
    <t>..</t>
  </si>
  <si>
    <t>3 | Remittances</t>
  </si>
  <si>
    <t>Angola</t>
  </si>
  <si>
    <t>Argentina</t>
  </si>
  <si>
    <t>China</t>
  </si>
  <si>
    <t>PALOP</t>
  </si>
  <si>
    <t>Balance</t>
  </si>
  <si>
    <t>Euro Zone (15)</t>
  </si>
  <si>
    <t>Algeria</t>
  </si>
  <si>
    <t>Australia</t>
  </si>
  <si>
    <t>Bangladesh</t>
  </si>
  <si>
    <t>Brazil</t>
  </si>
  <si>
    <t>Canada</t>
  </si>
  <si>
    <t>Cape Verde</t>
  </si>
  <si>
    <t>Colombia</t>
  </si>
  <si>
    <t>Egypt, Arab Rep.</t>
  </si>
  <si>
    <t>Guatemala</t>
  </si>
  <si>
    <t>Guinea-Bissau</t>
  </si>
  <si>
    <t>India</t>
  </si>
  <si>
    <t>Indonesia</t>
  </si>
  <si>
    <t>Japan</t>
  </si>
  <si>
    <t>Korea, Rep.</t>
  </si>
  <si>
    <t>Lebanon</t>
  </si>
  <si>
    <t>Mexico</t>
  </si>
  <si>
    <t>Morocco</t>
  </si>
  <si>
    <t>Mozambique</t>
  </si>
  <si>
    <t>Nepal</t>
  </si>
  <si>
    <t>New Zealand</t>
  </si>
  <si>
    <t>Nigeria</t>
  </si>
  <si>
    <t>Pakistan</t>
  </si>
  <si>
    <t>Philippines</t>
  </si>
  <si>
    <t>Russian Federation</t>
  </si>
  <si>
    <t>São Tomé and Principe</t>
  </si>
  <si>
    <t>Saudi Arabia</t>
  </si>
  <si>
    <t>Slovak Republic</t>
  </si>
  <si>
    <t>South Africa</t>
  </si>
  <si>
    <t>Sri Lanka</t>
  </si>
  <si>
    <t>Thailand</t>
  </si>
  <si>
    <t>Turkey</t>
  </si>
  <si>
    <t>Ukraine</t>
  </si>
  <si>
    <t>United States</t>
  </si>
  <si>
    <t>Venezuela, RB</t>
  </si>
  <si>
    <t>As a percentage of total inward flows</t>
  </si>
  <si>
    <t>Cumulative percentage</t>
  </si>
  <si>
    <t>Top inward flows</t>
  </si>
  <si>
    <t>Total inward flows</t>
  </si>
  <si>
    <t>Thousand 
euros</t>
  </si>
  <si>
    <t>Change in percentage</t>
  </si>
  <si>
    <t>Inward flows
(thousand euros)</t>
  </si>
  <si>
    <t>Outward flows
(thousand euros)</t>
  </si>
  <si>
    <t>Remittances</t>
  </si>
  <si>
    <t>GDP</t>
  </si>
  <si>
    <t>Exports</t>
  </si>
  <si>
    <t>Remittances as a percentage of</t>
  </si>
  <si>
    <t>Thousand euros, nominal values</t>
  </si>
  <si>
    <t>As a percentage of total world remittance flows</t>
  </si>
  <si>
    <t>Total world remittance flows</t>
  </si>
  <si>
    <t>Inward remittance flows,
thousand US dollars</t>
  </si>
  <si>
    <t>Top remittance-receiving countries</t>
  </si>
  <si>
    <t>Remittances as a percentage of GDP</t>
  </si>
  <si>
    <t>GDP,
thousand US dollars</t>
  </si>
  <si>
    <t>Change in nominal values, thousand euros</t>
  </si>
  <si>
    <t>Dominican Republic</t>
  </si>
  <si>
    <t>United Arab Emirates</t>
  </si>
  <si>
    <t>Vietnam</t>
  </si>
  <si>
    <t>The Emigration Observatory (OEm) is an independent technical and research structure within the Centre for Research and Studies in Sociology (CIES-IUL) of ISCTE – University Institute of Lisbon. The Observatory is based on a partnership between the CIES-IUL, the Institute of Sociology (IS-UP) of the University of Porto, and the Centre for Geographical Studies (CEG) and the Centre for Research in Economic and Organizational Sociology (SOCIUS/CSG), both of the University of Lisbon. The Observatory is supported by the Portuguese Ministry of Foreign Affairs under a cooperation agreement.</t>
  </si>
  <si>
    <t>El Salvador</t>
  </si>
  <si>
    <t>Chart by Observatório da Emigração, data from Banco de Portugal, Statistics Online (BPstat), Balance of Payment Statistics.</t>
  </si>
  <si>
    <t>Chart by Observatório da Emigração, data from the World Bank, World DataBank, World Development Indicators, 
Economic Policy &amp; Debt Series.</t>
  </si>
  <si>
    <t>Table by Observatório da Emigração, data from Banco de Portugal, Statistics Online (BPstat), Balance of Payment Statistics.</t>
  </si>
  <si>
    <t>Table by Observatório da Emigração, data from the World Bank, World DataBank, World Development Indicators, Economic Policy &amp; Debt Series.</t>
  </si>
  <si>
    <t>Equatorial Guinea</t>
  </si>
  <si>
    <t>Macao</t>
  </si>
  <si>
    <t>Timor-Leste</t>
  </si>
  <si>
    <t>Table by Observatório da Emigração, data from Banco de Portugal, Statistics Online (BPstat), Balance of Payment Statistics (remittances) and Instituto Nacional de Estatística (INE), National Accounts (GDP and exports).</t>
  </si>
  <si>
    <t>Chart by Observatório da Emigração, data from Banco de Portugal, Statistics Online (BPstat), Balance of Payment Statistics (remittances and FDI) and Instituto Nacional de Estatística (INE), National Accounts (GDP and exports).</t>
  </si>
  <si>
    <t>Honduras</t>
  </si>
  <si>
    <t>Table by Observatório da Emigração, data from the Bilateral Remittance Estimates for 2018 using Migrant Stocks, Host Country Incomes, and Origin Country Incomes (millions of US$).</t>
  </si>
  <si>
    <t>2019
thousand euros, nominal values</t>
  </si>
  <si>
    <t>Tunisia</t>
  </si>
  <si>
    <t>Factbook 2021: list of tables and charts</t>
  </si>
  <si>
    <r>
      <rPr>
        <b/>
        <sz val="9"/>
        <color rgb="FFC00000"/>
        <rFont val="Arial"/>
        <family val="2"/>
      </rPr>
      <t>Table 3.1</t>
    </r>
    <r>
      <rPr>
        <b/>
        <sz val="9"/>
        <rFont val="Arial"/>
        <family val="2"/>
      </rPr>
      <t xml:space="preserve"> Inward and outward remittance flows in Portugal, 2020</t>
    </r>
  </si>
  <si>
    <r>
      <rPr>
        <b/>
        <sz val="9"/>
        <color rgb="FFC00000"/>
        <rFont val="Arial"/>
        <family val="2"/>
      </rPr>
      <t>Table 3.2</t>
    </r>
    <r>
      <rPr>
        <b/>
        <sz val="9"/>
        <rFont val="Arial"/>
        <family val="2"/>
      </rPr>
      <t xml:space="preserve"> Top inward remittance flows in Portugal, 2020</t>
    </r>
  </si>
  <si>
    <r>
      <rPr>
        <b/>
        <sz val="9"/>
        <color rgb="FFC00000"/>
        <rFont val="Arial"/>
        <family val="2"/>
      </rPr>
      <t>Table 3.3</t>
    </r>
    <r>
      <rPr>
        <b/>
        <sz val="9"/>
        <rFont val="Arial"/>
        <family val="2"/>
      </rPr>
      <t xml:space="preserve"> Changes in inward remittance flows in Portugal, 2019-2020</t>
    </r>
  </si>
  <si>
    <t>2020
thousand euros, nominal values</t>
  </si>
  <si>
    <r>
      <rPr>
        <b/>
        <sz val="9"/>
        <color rgb="FFC00000"/>
        <rFont val="Arial"/>
        <family val="2"/>
      </rPr>
      <t>Table 3.4</t>
    </r>
    <r>
      <rPr>
        <b/>
        <sz val="9"/>
        <rFont val="Arial"/>
        <family val="2"/>
      </rPr>
      <t xml:space="preserve"> Changes in economic weight of remittances in Portugal, 2019-2020</t>
    </r>
  </si>
  <si>
    <r>
      <t>Table 3.5</t>
    </r>
    <r>
      <rPr>
        <b/>
        <sz val="9"/>
        <rFont val="Arial"/>
        <family val="2"/>
      </rPr>
      <t xml:space="preserve"> Top remittance-receiving countries, thousand US dollars, 2020</t>
    </r>
  </si>
  <si>
    <r>
      <rPr>
        <b/>
        <sz val="9"/>
        <color rgb="FFC00000"/>
        <rFont val="Arial"/>
        <family val="2"/>
      </rPr>
      <t>Table 3.6</t>
    </r>
    <r>
      <rPr>
        <b/>
        <sz val="9"/>
        <rFont val="Arial"/>
        <family val="2"/>
      </rPr>
      <t xml:space="preserve"> Top remittance-receiving countries, economic weight, 2020</t>
    </r>
  </si>
  <si>
    <r>
      <rPr>
        <b/>
        <sz val="9"/>
        <color rgb="FFC00000"/>
        <rFont val="Arial"/>
        <family val="2"/>
      </rPr>
      <t>Chart 3.1</t>
    </r>
    <r>
      <rPr>
        <b/>
        <sz val="9"/>
        <rFont val="Arial"/>
        <family val="2"/>
      </rPr>
      <t xml:space="preserve"> Top inward remittance flows in Portugal, thousand euros, 2020</t>
    </r>
  </si>
  <si>
    <r>
      <rPr>
        <b/>
        <sz val="9"/>
        <color rgb="FFC00000"/>
        <rFont val="Arial"/>
        <family val="2"/>
      </rPr>
      <t>Chart 3.2</t>
    </r>
    <r>
      <rPr>
        <b/>
        <sz val="9"/>
        <rFont val="Arial"/>
        <family val="2"/>
      </rPr>
      <t xml:space="preserve"> Changes in top inward remittance flows in Portugal, nominal values, thousand euros, 2019-2020</t>
    </r>
  </si>
  <si>
    <r>
      <rPr>
        <b/>
        <sz val="9"/>
        <color rgb="FFC00000"/>
        <rFont val="Arial"/>
        <family val="2"/>
      </rPr>
      <t>Chart 3.3</t>
    </r>
    <r>
      <rPr>
        <b/>
        <sz val="9"/>
        <rFont val="Arial"/>
        <family val="2"/>
      </rPr>
      <t xml:space="preserve"> Changes in economic weight of remittances in Portugal, 2019-2020</t>
    </r>
  </si>
  <si>
    <r>
      <rPr>
        <b/>
        <sz val="9"/>
        <color rgb="FFC00000"/>
        <rFont val="Arial"/>
        <family val="2"/>
      </rPr>
      <t>Chart 3.4</t>
    </r>
    <r>
      <rPr>
        <b/>
        <sz val="9"/>
        <rFont val="Arial"/>
        <family val="2"/>
      </rPr>
      <t xml:space="preserve"> Top remittance-receiving countries, economic weight, 2020</t>
    </r>
  </si>
  <si>
    <t>09 February 2022.</t>
  </si>
  <si>
    <t>http://www.observatorioemigracao.pt/np4EN/8383.html</t>
  </si>
  <si>
    <t>http://www.observatorioemigracao.pt/np4/8383.html</t>
  </si>
  <si>
    <t>Outros</t>
  </si>
  <si>
    <t>EU27</t>
  </si>
  <si>
    <t>Uzbekistan</t>
  </si>
  <si>
    <t>Israel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</si>
</sst>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
    <numFmt numFmtId="166" formatCode="###\ ##0;\-###\ ##0;0;"/>
    <numFmt numFmtId="167" formatCode="###\ ###\ ##0;\-###\ ###\ ##0;0;"/>
    <numFmt numFmtId="168" formatCode="##0.0;\-##0.0;0.0;"/>
    <numFmt numFmtId="169" formatCode="##0.0\ \|;\-##0.0\ \|;0.0\ \|;\ \|"/>
  </numFmts>
  <fonts count="29" x14ac:knownFonts="1">
    <font>
      <sz val="11"/>
      <color theme="1"/>
      <name val="Calibri"/>
      <family val="2"/>
      <scheme val="minor"/>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b/>
      <sz val="8"/>
      <name val="Arial"/>
      <family val="2"/>
    </font>
    <font>
      <sz val="8"/>
      <name val="Arial"/>
      <family val="2"/>
    </font>
    <font>
      <sz val="8"/>
      <color theme="1"/>
      <name val="Arial"/>
      <family val="2"/>
    </font>
    <font>
      <b/>
      <sz val="8"/>
      <color theme="1"/>
      <name val="Arial"/>
      <family val="2"/>
    </font>
    <font>
      <i/>
      <sz val="8"/>
      <color theme="1"/>
      <name val="Arial"/>
      <family val="2"/>
    </font>
    <font>
      <sz val="11"/>
      <color theme="1"/>
      <name val="Arial"/>
      <family val="2"/>
    </font>
    <font>
      <sz val="10"/>
      <color theme="1"/>
      <name val="Calibri"/>
      <family val="2"/>
      <scheme val="minor"/>
    </font>
    <font>
      <b/>
      <sz val="8"/>
      <color theme="4" tint="-0.499984740745262"/>
      <name val="Arial"/>
      <family val="2"/>
    </font>
    <font>
      <b/>
      <sz val="12"/>
      <color rgb="FFC00000"/>
      <name val="Arial"/>
      <family val="2"/>
    </font>
    <font>
      <sz val="11"/>
      <name val="Calibri"/>
      <family val="2"/>
      <scheme val="minor"/>
    </font>
    <font>
      <sz val="11"/>
      <color theme="1"/>
      <name val="Calibri"/>
      <family val="2"/>
      <scheme val="minor"/>
    </font>
    <font>
      <b/>
      <sz val="9"/>
      <color theme="1"/>
      <name val="Arial"/>
      <family val="2"/>
    </font>
    <font>
      <sz val="9"/>
      <color theme="1"/>
      <name val="Calibri"/>
      <family val="2"/>
      <scheme val="minor"/>
    </font>
    <font>
      <b/>
      <sz val="8"/>
      <color rgb="FFC00000"/>
      <name val="Arial"/>
      <family val="2"/>
    </font>
    <font>
      <b/>
      <sz val="9"/>
      <color rgb="FFC00000"/>
      <name val="Arial"/>
      <family val="2"/>
    </font>
    <font>
      <b/>
      <sz val="8"/>
      <color rgb="FFC00000"/>
      <name val="Wingdings 3"/>
      <family val="1"/>
      <charset val="2"/>
    </font>
    <font>
      <b/>
      <sz val="9"/>
      <name val="Arial"/>
      <family val="2"/>
    </font>
    <font>
      <sz val="9"/>
      <name val="Arial"/>
      <family val="2"/>
    </font>
    <font>
      <sz val="9"/>
      <name val="Calibri"/>
      <family val="2"/>
      <scheme val="minor"/>
    </font>
    <font>
      <sz val="10"/>
      <name val="Arial"/>
      <family val="2"/>
    </font>
    <font>
      <sz val="11"/>
      <name val="Arial"/>
      <family val="2"/>
    </font>
    <font>
      <b/>
      <sz val="11"/>
      <color rgb="FFFF0000"/>
      <name val="Calibri"/>
      <family val="2"/>
      <scheme val="minor"/>
    </font>
  </fonts>
  <fills count="3">
    <fill>
      <patternFill patternType="none"/>
    </fill>
    <fill>
      <patternFill patternType="gray125"/>
    </fill>
    <fill>
      <patternFill patternType="solid">
        <fgColor theme="0"/>
        <bgColor indexed="64"/>
      </patternFill>
    </fill>
  </fills>
  <borders count="17">
    <border>
      <left/>
      <right/>
      <top/>
      <bottom/>
      <diagonal/>
    </border>
    <border>
      <left/>
      <right/>
      <top style="medium">
        <color indexed="64"/>
      </top>
      <bottom style="thin">
        <color indexed="64"/>
      </bottom>
      <diagonal/>
    </border>
    <border>
      <left/>
      <right/>
      <top/>
      <bottom style="medium">
        <color indexed="64"/>
      </bottom>
      <diagonal/>
    </border>
    <border>
      <left/>
      <right/>
      <top style="thin">
        <color indexed="64"/>
      </top>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right/>
      <top style="medium">
        <color indexed="64"/>
      </top>
      <bottom style="medium">
        <color indexed="64"/>
      </bottom>
      <diagonal/>
    </border>
    <border>
      <left style="thin">
        <color indexed="64"/>
      </left>
      <right/>
      <top style="thin">
        <color indexed="64"/>
      </top>
      <bottom style="thin">
        <color auto="1"/>
      </bottom>
      <diagonal/>
    </border>
    <border>
      <left/>
      <right/>
      <top style="thin">
        <color indexed="64"/>
      </top>
      <bottom style="thin">
        <color indexed="64"/>
      </bottom>
      <diagonal/>
    </border>
    <border>
      <left style="thin">
        <color indexed="64"/>
      </left>
      <right/>
      <top/>
      <bottom/>
      <diagonal/>
    </border>
    <border>
      <left/>
      <right/>
      <top/>
      <bottom style="thin">
        <color theme="4" tint="0.79998168889431442"/>
      </bottom>
      <diagonal/>
    </border>
    <border>
      <left/>
      <right/>
      <top style="thin">
        <color theme="4" tint="0.79998168889431442"/>
      </top>
      <bottom style="thin">
        <color theme="4" tint="0.79998168889431442"/>
      </bottom>
      <diagonal/>
    </border>
    <border>
      <left/>
      <right/>
      <top style="thin">
        <color theme="4" tint="0.79998168889431442"/>
      </top>
      <bottom/>
      <diagonal/>
    </border>
    <border>
      <left/>
      <right/>
      <top style="thin">
        <color theme="4" tint="0.79998168889431442"/>
      </top>
      <bottom style="thin">
        <color theme="4" tint="0.79995117038483843"/>
      </bottom>
      <diagonal/>
    </border>
    <border>
      <left/>
      <right/>
      <top style="thin">
        <color theme="4" tint="0.79998168889431442"/>
      </top>
      <bottom style="medium">
        <color indexed="64"/>
      </bottom>
      <diagonal/>
    </border>
    <border>
      <left/>
      <right/>
      <top style="thin">
        <color theme="4" tint="0.79998168889431442"/>
      </top>
      <bottom style="thin">
        <color indexed="64"/>
      </bottom>
      <diagonal/>
    </border>
  </borders>
  <cellStyleXfs count="8">
    <xf numFmtId="0" fontId="0" fillId="0" borderId="0"/>
    <xf numFmtId="0" fontId="8" fillId="0" borderId="0" applyNumberFormat="0" applyFill="0" applyBorder="0" applyAlignment="0" applyProtection="0"/>
    <xf numFmtId="0" fontId="17" fillId="0" borderId="0"/>
    <xf numFmtId="166" fontId="26" fillId="0" borderId="5" applyFill="0" applyProtection="0">
      <alignment horizontal="right" vertical="center" wrapText="1"/>
    </xf>
    <xf numFmtId="167" fontId="26" fillId="0" borderId="6" applyFill="0" applyProtection="0">
      <alignment horizontal="right" vertical="center" wrapText="1"/>
    </xf>
    <xf numFmtId="0" fontId="26" fillId="0" borderId="0" applyNumberFormat="0" applyFill="0" applyBorder="0" applyProtection="0">
      <alignment horizontal="left" vertical="center" wrapText="1"/>
    </xf>
    <xf numFmtId="168" fontId="26" fillId="0" borderId="0" applyFill="0" applyBorder="0" applyProtection="0">
      <alignment horizontal="right" vertical="center" wrapText="1"/>
    </xf>
    <xf numFmtId="169" fontId="26" fillId="0" borderId="4" applyFill="0" applyProtection="0">
      <alignment horizontal="right" vertical="center" wrapText="1"/>
    </xf>
  </cellStyleXfs>
  <cellXfs count="238">
    <xf numFmtId="0" fontId="0" fillId="0" borderId="0" xfId="0"/>
    <xf numFmtId="3" fontId="9" fillId="0" borderId="0" xfId="0" applyNumberFormat="1" applyFont="1" applyAlignment="1">
      <alignment vertical="center"/>
    </xf>
    <xf numFmtId="0" fontId="0" fillId="0" borderId="0" xfId="0" applyAlignment="1">
      <alignment horizontal="left" vertical="center" indent="1"/>
    </xf>
    <xf numFmtId="3" fontId="8" fillId="0" borderId="0" xfId="0" applyNumberFormat="1" applyFont="1" applyBorder="1" applyAlignment="1">
      <alignment horizontal="left" vertical="center" indent="1"/>
    </xf>
    <xf numFmtId="3" fontId="8" fillId="0" borderId="0" xfId="0" applyNumberFormat="1" applyFont="1" applyBorder="1" applyAlignment="1">
      <alignment horizontal="right" vertical="center" indent="1"/>
    </xf>
    <xf numFmtId="0" fontId="0" fillId="0" borderId="0" xfId="0" applyAlignment="1">
      <alignment horizontal="left" vertical="center" indent="1"/>
    </xf>
    <xf numFmtId="0" fontId="0" fillId="0" borderId="0" xfId="0" applyBorder="1" applyAlignment="1">
      <alignment horizontal="left" vertical="center" indent="1"/>
    </xf>
    <xf numFmtId="0" fontId="0" fillId="0" borderId="0" xfId="0" applyBorder="1" applyAlignment="1">
      <alignment horizontal="left" indent="1"/>
    </xf>
    <xf numFmtId="0" fontId="0" fillId="0" borderId="0" xfId="0" applyAlignment="1">
      <alignment horizontal="left" vertical="center" indent="1"/>
    </xf>
    <xf numFmtId="3" fontId="9" fillId="0" borderId="0" xfId="0" applyNumberFormat="1" applyFont="1" applyAlignment="1">
      <alignment horizontal="left" vertical="center" indent="1"/>
    </xf>
    <xf numFmtId="0" fontId="0" fillId="0" borderId="0" xfId="0" applyAlignment="1">
      <alignment horizontal="left" indent="1"/>
    </xf>
    <xf numFmtId="3" fontId="9" fillId="0" borderId="0" xfId="0" applyNumberFormat="1" applyFont="1" applyBorder="1" applyAlignment="1">
      <alignment vertical="center"/>
    </xf>
    <xf numFmtId="0" fontId="12" fillId="0" borderId="0" xfId="0" applyFont="1" applyBorder="1" applyAlignment="1">
      <alignment horizontal="left" vertical="center" indent="1"/>
    </xf>
    <xf numFmtId="3"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3" fontId="8" fillId="0" borderId="0" xfId="0" applyNumberFormat="1" applyFont="1" applyFill="1" applyBorder="1" applyAlignment="1">
      <alignment horizontal="left" vertical="center" indent="1"/>
    </xf>
    <xf numFmtId="3" fontId="7" fillId="0" borderId="1" xfId="0" applyNumberFormat="1" applyFont="1" applyBorder="1" applyAlignment="1">
      <alignment horizontal="left" vertical="center" wrapText="1" indent="1"/>
    </xf>
    <xf numFmtId="3" fontId="8" fillId="0" borderId="0" xfId="0" applyNumberFormat="1" applyFont="1" applyFill="1" applyBorder="1" applyAlignment="1">
      <alignment horizontal="right" vertical="center" indent="4"/>
    </xf>
    <xf numFmtId="3" fontId="10" fillId="0" borderId="0" xfId="0" applyNumberFormat="1" applyFont="1" applyAlignment="1">
      <alignment horizontal="left" indent="1"/>
    </xf>
    <xf numFmtId="0" fontId="13" fillId="0" borderId="0" xfId="0" applyFont="1" applyAlignment="1">
      <alignment horizontal="left" indent="1"/>
    </xf>
    <xf numFmtId="3" fontId="9" fillId="0" borderId="0" xfId="0" applyNumberFormat="1" applyFont="1" applyAlignment="1">
      <alignment horizontal="left" indent="1"/>
    </xf>
    <xf numFmtId="0" fontId="0" fillId="0" borderId="0" xfId="0" applyAlignment="1">
      <alignment horizontal="left" wrapText="1" indent="1"/>
    </xf>
    <xf numFmtId="14" fontId="9" fillId="0" borderId="0" xfId="0" applyNumberFormat="1" applyFont="1" applyBorder="1" applyAlignment="1">
      <alignment horizontal="left" vertical="center"/>
    </xf>
    <xf numFmtId="0" fontId="12" fillId="0" borderId="0" xfId="0" applyFont="1" applyBorder="1" applyAlignment="1">
      <alignment horizontal="left" vertical="center"/>
    </xf>
    <xf numFmtId="0" fontId="9" fillId="0" borderId="0" xfId="0" applyFont="1" applyBorder="1" applyAlignment="1">
      <alignment horizontal="left" vertical="center"/>
    </xf>
    <xf numFmtId="0" fontId="0" fillId="0" borderId="0" xfId="0" applyAlignment="1">
      <alignment horizontal="left" wrapText="1" indent="1"/>
    </xf>
    <xf numFmtId="3" fontId="9" fillId="0" borderId="0" xfId="0" applyNumberFormat="1" applyFont="1" applyAlignment="1">
      <alignment horizontal="left" vertical="center"/>
    </xf>
    <xf numFmtId="0" fontId="9" fillId="0" borderId="0" xfId="0" applyFont="1" applyAlignment="1">
      <alignment horizontal="left" vertical="center"/>
    </xf>
    <xf numFmtId="0" fontId="0" fillId="0" borderId="0" xfId="0" applyAlignment="1">
      <alignment horizontal="left" indent="1"/>
    </xf>
    <xf numFmtId="14" fontId="9" fillId="0" borderId="0" xfId="0" applyNumberFormat="1" applyFont="1" applyAlignment="1">
      <alignment horizontal="left" vertical="center"/>
    </xf>
    <xf numFmtId="0" fontId="0" fillId="0" borderId="0" xfId="0" applyAlignment="1">
      <alignment horizontal="left" vertical="center"/>
    </xf>
    <xf numFmtId="0" fontId="0" fillId="0" borderId="0" xfId="0" applyAlignment="1">
      <alignment horizontal="left" vertical="center" indent="1"/>
    </xf>
    <xf numFmtId="3" fontId="7" fillId="0" borderId="0" xfId="0" applyNumberFormat="1" applyFont="1" applyFill="1" applyBorder="1" applyAlignment="1">
      <alignment horizontal="left" vertical="center" indent="1"/>
    </xf>
    <xf numFmtId="3" fontId="9" fillId="0" borderId="0" xfId="0" applyNumberFormat="1" applyFont="1" applyAlignment="1"/>
    <xf numFmtId="3" fontId="10" fillId="0" borderId="0" xfId="0" applyNumberFormat="1" applyFont="1" applyBorder="1" applyAlignment="1">
      <alignment horizontal="right" vertical="center"/>
    </xf>
    <xf numFmtId="3" fontId="10" fillId="0" borderId="0" xfId="0" applyNumberFormat="1" applyFont="1" applyAlignment="1">
      <alignment horizontal="right" vertical="center"/>
    </xf>
    <xf numFmtId="3" fontId="9" fillId="0" borderId="0" xfId="0" applyNumberFormat="1" applyFont="1" applyAlignment="1">
      <alignment horizontal="right" vertical="center"/>
    </xf>
    <xf numFmtId="3" fontId="11" fillId="0" borderId="0" xfId="0" applyNumberFormat="1" applyFont="1" applyAlignment="1">
      <alignment horizontal="right" vertical="center"/>
    </xf>
    <xf numFmtId="0" fontId="0" fillId="0" borderId="0" xfId="0" applyAlignment="1">
      <alignment horizontal="left" vertical="center" indent="1"/>
    </xf>
    <xf numFmtId="0" fontId="0" fillId="2" borderId="0" xfId="0" applyFill="1"/>
    <xf numFmtId="3" fontId="9" fillId="2" borderId="0" xfId="0" applyNumberFormat="1" applyFont="1" applyFill="1" applyAlignment="1">
      <alignment vertical="center"/>
    </xf>
    <xf numFmtId="3" fontId="7" fillId="2" borderId="1" xfId="0" applyNumberFormat="1" applyFont="1" applyFill="1" applyBorder="1" applyAlignment="1" applyProtection="1">
      <alignment horizontal="left" vertical="center" wrapText="1" indent="1"/>
      <protection locked="0"/>
    </xf>
    <xf numFmtId="0" fontId="9" fillId="2" borderId="0" xfId="0" applyFont="1" applyFill="1" applyAlignment="1">
      <alignment horizontal="left" vertical="center" wrapText="1"/>
    </xf>
    <xf numFmtId="0" fontId="9" fillId="0" borderId="0" xfId="0" applyFont="1" applyAlignment="1">
      <alignment horizontal="left" vertical="center"/>
    </xf>
    <xf numFmtId="14" fontId="9" fillId="0" borderId="0" xfId="0" applyNumberFormat="1" applyFont="1" applyAlignment="1">
      <alignment horizontal="left" vertical="center"/>
    </xf>
    <xf numFmtId="0" fontId="0" fillId="0" borderId="0" xfId="0" applyAlignment="1">
      <alignment horizontal="left" vertical="center"/>
    </xf>
    <xf numFmtId="3" fontId="15" fillId="2" borderId="0" xfId="0" applyNumberFormat="1" applyFont="1" applyFill="1" applyAlignment="1">
      <alignment horizontal="center" vertical="center"/>
    </xf>
    <xf numFmtId="3" fontId="15" fillId="0" borderId="0" xfId="0" applyNumberFormat="1" applyFont="1" applyAlignment="1">
      <alignment horizontal="center" vertical="center"/>
    </xf>
    <xf numFmtId="3" fontId="15" fillId="0" borderId="0" xfId="0" applyNumberFormat="1" applyFont="1" applyBorder="1" applyAlignment="1">
      <alignment horizontal="center" vertical="center"/>
    </xf>
    <xf numFmtId="3" fontId="14" fillId="0" borderId="0" xfId="0" applyNumberFormat="1" applyFont="1" applyBorder="1" applyAlignment="1">
      <alignment horizontal="left" vertical="center" indent="1"/>
    </xf>
    <xf numFmtId="0" fontId="0" fillId="2" borderId="0" xfId="0" applyFill="1" applyAlignment="1"/>
    <xf numFmtId="0" fontId="0" fillId="0" borderId="0" xfId="0" applyAlignment="1"/>
    <xf numFmtId="0" fontId="0" fillId="2" borderId="0" xfId="0" applyFill="1" applyAlignment="1">
      <alignment vertical="center"/>
    </xf>
    <xf numFmtId="0" fontId="0" fillId="0" borderId="0" xfId="0" applyAlignment="1">
      <alignment vertical="center"/>
    </xf>
    <xf numFmtId="3" fontId="10" fillId="0" borderId="0" xfId="0" applyNumberFormat="1" applyFont="1" applyAlignment="1">
      <alignment horizontal="right" vertical="top" indent="1"/>
    </xf>
    <xf numFmtId="3" fontId="9" fillId="0" borderId="0" xfId="0" applyNumberFormat="1" applyFont="1" applyFill="1" applyAlignment="1">
      <alignment vertical="center"/>
    </xf>
    <xf numFmtId="0" fontId="0" fillId="0" borderId="0" xfId="0" applyFill="1"/>
    <xf numFmtId="3" fontId="0" fillId="2" borderId="0" xfId="0" applyNumberFormat="1" applyFill="1" applyAlignment="1">
      <alignment vertical="center"/>
    </xf>
    <xf numFmtId="0" fontId="0" fillId="0" borderId="0" xfId="0" applyAlignment="1">
      <alignment horizontal="left" indent="1"/>
    </xf>
    <xf numFmtId="3" fontId="15" fillId="0" borderId="0" xfId="0" applyNumberFormat="1" applyFont="1" applyFill="1" applyAlignment="1">
      <alignment horizontal="center" vertical="center"/>
    </xf>
    <xf numFmtId="3" fontId="10" fillId="0" borderId="0" xfId="0" applyNumberFormat="1" applyFont="1" applyFill="1" applyAlignment="1">
      <alignment horizontal="left" vertical="center"/>
    </xf>
    <xf numFmtId="0" fontId="0" fillId="0" borderId="0" xfId="0" applyFill="1" applyAlignment="1">
      <alignment horizontal="left" vertical="center" indent="1"/>
    </xf>
    <xf numFmtId="0" fontId="0" fillId="0" borderId="0" xfId="0" applyAlignment="1">
      <alignment horizontal="left" vertical="center" indent="1"/>
    </xf>
    <xf numFmtId="0" fontId="16" fillId="0" borderId="0" xfId="0" applyFont="1" applyAlignment="1">
      <alignment horizontal="left" vertical="center" indent="1"/>
    </xf>
    <xf numFmtId="0" fontId="20" fillId="0" borderId="0" xfId="1" applyFont="1" applyBorder="1" applyAlignment="1">
      <alignment horizontal="right" vertical="center" indent="1"/>
    </xf>
    <xf numFmtId="0" fontId="20" fillId="0" borderId="0" xfId="0" applyFont="1" applyFill="1" applyAlignment="1">
      <alignment horizontal="left" vertical="top"/>
    </xf>
    <xf numFmtId="0" fontId="20" fillId="0" borderId="0" xfId="1" applyFont="1" applyFill="1" applyAlignment="1">
      <alignment horizontal="left" vertical="top"/>
    </xf>
    <xf numFmtId="0" fontId="20" fillId="0" borderId="0" xfId="0" applyFont="1" applyFill="1" applyAlignment="1">
      <alignment horizontal="left" vertical="top" indent="1"/>
    </xf>
    <xf numFmtId="0" fontId="0" fillId="0" borderId="0" xfId="0" applyAlignment="1">
      <alignment horizontal="left" wrapText="1" indent="1"/>
    </xf>
    <xf numFmtId="0" fontId="12" fillId="0" borderId="0" xfId="0" applyFont="1" applyBorder="1" applyAlignment="1">
      <alignment horizontal="left" vertical="center"/>
    </xf>
    <xf numFmtId="3" fontId="10" fillId="0" borderId="0" xfId="0" applyNumberFormat="1" applyFont="1" applyFill="1" applyAlignment="1">
      <alignment horizontal="left" indent="1"/>
    </xf>
    <xf numFmtId="3" fontId="8" fillId="0" borderId="0" xfId="0" applyNumberFormat="1" applyFont="1" applyFill="1" applyBorder="1" applyAlignment="1" applyProtection="1">
      <alignment horizontal="right" vertical="center" indent="4"/>
      <protection locked="0"/>
    </xf>
    <xf numFmtId="3" fontId="8" fillId="0" borderId="0" xfId="0" applyNumberFormat="1" applyFont="1" applyFill="1" applyBorder="1" applyAlignment="1" applyProtection="1">
      <alignment horizontal="right" vertical="center" indent="3"/>
      <protection locked="0"/>
    </xf>
    <xf numFmtId="3" fontId="7" fillId="2" borderId="0" xfId="0" applyNumberFormat="1" applyFont="1" applyFill="1" applyBorder="1" applyAlignment="1" applyProtection="1">
      <alignment horizontal="right" vertical="center" indent="4"/>
      <protection locked="0"/>
    </xf>
    <xf numFmtId="3" fontId="7" fillId="2" borderId="0" xfId="0" applyNumberFormat="1" applyFont="1" applyFill="1" applyBorder="1" applyAlignment="1" applyProtection="1">
      <alignment horizontal="right" vertical="center" indent="3"/>
      <protection locked="0"/>
    </xf>
    <xf numFmtId="3" fontId="9" fillId="0" borderId="0" xfId="0" applyNumberFormat="1" applyFont="1" applyBorder="1" applyAlignment="1">
      <alignment horizontal="right" vertical="center" wrapText="1" indent="1"/>
    </xf>
    <xf numFmtId="0" fontId="0" fillId="0" borderId="0" xfId="0" applyAlignment="1">
      <alignment horizontal="right" vertical="center" wrapText="1" indent="1"/>
    </xf>
    <xf numFmtId="0" fontId="0" fillId="0" borderId="0" xfId="0" applyAlignment="1">
      <alignment vertical="center"/>
    </xf>
    <xf numFmtId="0" fontId="8" fillId="0" borderId="0" xfId="0" applyFont="1" applyFill="1" applyAlignment="1">
      <alignment horizontal="left" vertical="center"/>
    </xf>
    <xf numFmtId="3" fontId="7" fillId="0" borderId="0" xfId="0" applyNumberFormat="1" applyFont="1" applyBorder="1" applyAlignment="1">
      <alignment horizontal="left" vertical="center" indent="1"/>
    </xf>
    <xf numFmtId="3" fontId="7" fillId="0" borderId="0" xfId="0" applyNumberFormat="1" applyFont="1" applyBorder="1" applyAlignment="1">
      <alignment horizontal="right" vertical="center" indent="4"/>
    </xf>
    <xf numFmtId="3" fontId="7" fillId="0" borderId="0" xfId="0" applyNumberFormat="1" applyFont="1" applyFill="1" applyBorder="1" applyAlignment="1">
      <alignment horizontal="left" indent="1"/>
    </xf>
    <xf numFmtId="3" fontId="7" fillId="0" borderId="0" xfId="0" applyNumberFormat="1" applyFont="1" applyFill="1" applyBorder="1" applyAlignment="1">
      <alignment horizontal="right" indent="4"/>
    </xf>
    <xf numFmtId="3" fontId="7" fillId="0" borderId="0" xfId="0" applyNumberFormat="1" applyFont="1" applyFill="1" applyBorder="1" applyAlignment="1">
      <alignment horizontal="right" vertical="center" indent="4"/>
    </xf>
    <xf numFmtId="3" fontId="7" fillId="0" borderId="2" xfId="0" applyNumberFormat="1" applyFont="1" applyFill="1" applyBorder="1" applyAlignment="1">
      <alignment horizontal="left" vertical="top" indent="1"/>
    </xf>
    <xf numFmtId="3" fontId="7" fillId="0" borderId="2" xfId="0" applyNumberFormat="1" applyFont="1" applyFill="1" applyBorder="1" applyAlignment="1">
      <alignment horizontal="right" vertical="top" indent="4"/>
    </xf>
    <xf numFmtId="0" fontId="6" fillId="0" borderId="0" xfId="0" applyFont="1"/>
    <xf numFmtId="164" fontId="8" fillId="0" borderId="2" xfId="0" applyNumberFormat="1" applyFont="1" applyBorder="1" applyAlignment="1">
      <alignment horizontal="right" vertical="center" indent="4"/>
    </xf>
    <xf numFmtId="164" fontId="7" fillId="0" borderId="0" xfId="0" applyNumberFormat="1" applyFont="1" applyBorder="1" applyAlignment="1">
      <alignment horizontal="right" vertical="center" indent="4"/>
    </xf>
    <xf numFmtId="3" fontId="7" fillId="0" borderId="0" xfId="0" applyNumberFormat="1" applyFont="1" applyBorder="1" applyAlignment="1">
      <alignment horizontal="left" vertical="top" indent="1"/>
    </xf>
    <xf numFmtId="3" fontId="8" fillId="0" borderId="2" xfId="0" applyNumberFormat="1" applyFont="1" applyBorder="1" applyAlignment="1">
      <alignment horizontal="left" vertical="center" indent="2"/>
    </xf>
    <xf numFmtId="1" fontId="7" fillId="2" borderId="1" xfId="0" applyNumberFormat="1" applyFont="1" applyFill="1" applyBorder="1" applyAlignment="1" applyProtection="1">
      <alignment horizontal="center" vertical="center" wrapText="1"/>
      <protection locked="0"/>
    </xf>
    <xf numFmtId="164" fontId="7" fillId="2" borderId="0" xfId="0" applyNumberFormat="1" applyFont="1" applyFill="1" applyBorder="1" applyAlignment="1" applyProtection="1">
      <alignment horizontal="right" vertical="center" indent="5"/>
      <protection locked="0"/>
    </xf>
    <xf numFmtId="3" fontId="8" fillId="0" borderId="2" xfId="0" applyNumberFormat="1" applyFont="1" applyBorder="1" applyAlignment="1">
      <alignment horizontal="right" vertical="center" indent="3"/>
    </xf>
    <xf numFmtId="3" fontId="7" fillId="0" borderId="0" xfId="0" applyNumberFormat="1" applyFont="1" applyBorder="1" applyAlignment="1">
      <alignment horizontal="right" vertical="center" indent="3"/>
    </xf>
    <xf numFmtId="0" fontId="6" fillId="0" borderId="3" xfId="0" applyFont="1" applyBorder="1" applyAlignment="1">
      <alignment horizontal="center" vertical="center"/>
    </xf>
    <xf numFmtId="0" fontId="10" fillId="0" borderId="1" xfId="0" applyFont="1" applyBorder="1" applyAlignment="1">
      <alignment horizontal="left" vertical="center" indent="1"/>
    </xf>
    <xf numFmtId="0" fontId="10" fillId="0" borderId="3" xfId="0" applyFont="1" applyBorder="1" applyAlignment="1">
      <alignment horizontal="left" vertical="center" indent="1"/>
    </xf>
    <xf numFmtId="0" fontId="10" fillId="0" borderId="1" xfId="0" applyFont="1" applyBorder="1" applyAlignment="1">
      <alignment horizontal="center" vertical="center"/>
    </xf>
    <xf numFmtId="0" fontId="10" fillId="0" borderId="0" xfId="0" applyFont="1" applyBorder="1" applyAlignment="1">
      <alignment horizontal="left" vertical="center" indent="1"/>
    </xf>
    <xf numFmtId="0" fontId="10" fillId="0" borderId="0" xfId="0" applyFont="1" applyBorder="1" applyAlignment="1">
      <alignment horizontal="center" vertical="center"/>
    </xf>
    <xf numFmtId="0" fontId="10" fillId="0" borderId="7" xfId="0" applyFont="1" applyBorder="1" applyAlignment="1">
      <alignment horizontal="center" vertical="center" wrapText="1"/>
    </xf>
    <xf numFmtId="0" fontId="10" fillId="0" borderId="7" xfId="0" applyFont="1" applyBorder="1" applyAlignment="1">
      <alignment horizontal="left" vertical="center" wrapText="1" indent="1"/>
    </xf>
    <xf numFmtId="3" fontId="6" fillId="0" borderId="0" xfId="0" applyNumberFormat="1" applyFont="1" applyFill="1" applyBorder="1" applyAlignment="1">
      <alignment horizontal="right" vertical="center" indent="5"/>
    </xf>
    <xf numFmtId="0" fontId="6" fillId="0" borderId="0" xfId="0" applyFont="1" applyFill="1" applyBorder="1" applyAlignment="1">
      <alignment horizontal="left" vertical="center" indent="2"/>
    </xf>
    <xf numFmtId="0" fontId="8" fillId="0" borderId="0" xfId="0" applyFont="1" applyFill="1" applyBorder="1" applyAlignment="1">
      <alignment horizontal="left" vertical="center" indent="2"/>
    </xf>
    <xf numFmtId="165" fontId="10" fillId="0" borderId="0" xfId="0" applyNumberFormat="1" applyFont="1" applyBorder="1" applyAlignment="1">
      <alignment horizontal="right" vertical="center" wrapText="1" indent="9"/>
    </xf>
    <xf numFmtId="3" fontId="10" fillId="0" borderId="0" xfId="0" applyNumberFormat="1" applyFont="1" applyFill="1" applyBorder="1" applyAlignment="1">
      <alignment horizontal="right" vertical="center" wrapText="1" indent="5"/>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indent="1"/>
    </xf>
    <xf numFmtId="3" fontId="10" fillId="0" borderId="0" xfId="0" applyNumberFormat="1" applyFont="1" applyAlignment="1">
      <alignment horizontal="right" vertical="center" indent="5"/>
    </xf>
    <xf numFmtId="3" fontId="7" fillId="0" borderId="0" xfId="0" applyNumberFormat="1" applyFont="1" applyAlignment="1">
      <alignment horizontal="left" vertical="center"/>
    </xf>
    <xf numFmtId="3" fontId="7" fillId="2" borderId="0" xfId="0" applyNumberFormat="1" applyFont="1" applyFill="1" applyAlignment="1">
      <alignment horizontal="left" vertical="center"/>
    </xf>
    <xf numFmtId="3" fontId="7" fillId="0" borderId="0" xfId="0" applyNumberFormat="1" applyFont="1" applyBorder="1" applyAlignment="1">
      <alignment horizontal="left" vertical="center"/>
    </xf>
    <xf numFmtId="164" fontId="10" fillId="0" borderId="0" xfId="0" applyNumberFormat="1" applyFont="1" applyFill="1" applyBorder="1" applyAlignment="1">
      <alignment horizontal="right" vertical="center" indent="8"/>
    </xf>
    <xf numFmtId="3" fontId="7" fillId="0" borderId="0" xfId="0" applyNumberFormat="1" applyFont="1" applyBorder="1" applyAlignment="1">
      <alignment horizontal="right" vertical="center"/>
    </xf>
    <xf numFmtId="164" fontId="7" fillId="0" borderId="0" xfId="0" applyNumberFormat="1" applyFont="1" applyBorder="1" applyAlignment="1">
      <alignment horizontal="right" vertical="center"/>
    </xf>
    <xf numFmtId="3" fontId="8" fillId="0" borderId="0" xfId="1" applyNumberFormat="1" applyFont="1" applyFill="1" applyBorder="1" applyAlignment="1">
      <alignment horizontal="left" vertical="top" wrapText="1"/>
    </xf>
    <xf numFmtId="0" fontId="8" fillId="0" borderId="0" xfId="1" applyFont="1" applyFill="1" applyBorder="1" applyAlignment="1">
      <alignment horizontal="left" vertical="top" wrapText="1"/>
    </xf>
    <xf numFmtId="0" fontId="12" fillId="0" borderId="0" xfId="0" applyFont="1" applyFill="1" applyAlignment="1">
      <alignment horizontal="left" vertical="center" indent="1"/>
    </xf>
    <xf numFmtId="3" fontId="4" fillId="0" borderId="0" xfId="0" applyNumberFormat="1" applyFont="1" applyFill="1" applyAlignment="1">
      <alignment horizontal="left" vertical="center" indent="1"/>
    </xf>
    <xf numFmtId="0" fontId="12" fillId="0" borderId="0" xfId="0" applyFont="1" applyAlignment="1">
      <alignment horizontal="left" vertical="center" wrapText="1"/>
    </xf>
    <xf numFmtId="3" fontId="4" fillId="0" borderId="0" xfId="0" applyNumberFormat="1" applyFont="1" applyFill="1" applyAlignment="1">
      <alignment horizontal="left" vertical="center"/>
    </xf>
    <xf numFmtId="0" fontId="4" fillId="0" borderId="0" xfId="0" applyFont="1" applyFill="1" applyAlignment="1">
      <alignment horizontal="left" vertical="center"/>
    </xf>
    <xf numFmtId="0" fontId="12" fillId="0" borderId="0" xfId="0" applyFont="1"/>
    <xf numFmtId="0" fontId="4" fillId="0" borderId="0" xfId="0" applyFont="1" applyFill="1" applyAlignment="1">
      <alignment horizontal="left"/>
    </xf>
    <xf numFmtId="0" fontId="4" fillId="0" borderId="0" xfId="0" applyFont="1" applyFill="1" applyAlignment="1">
      <alignment horizontal="left" vertical="top" indent="1"/>
    </xf>
    <xf numFmtId="0" fontId="4" fillId="0" borderId="0" xfId="0" applyFont="1" applyFill="1" applyBorder="1" applyAlignment="1">
      <alignment horizontal="left" vertical="center" indent="1"/>
    </xf>
    <xf numFmtId="0" fontId="4" fillId="0" borderId="0" xfId="0" applyFont="1" applyFill="1" applyAlignment="1">
      <alignment horizontal="left" vertical="center" indent="1"/>
    </xf>
    <xf numFmtId="0" fontId="4" fillId="0" borderId="0" xfId="0" applyFont="1" applyFill="1" applyAlignment="1">
      <alignment horizontal="left" vertical="top"/>
    </xf>
    <xf numFmtId="0" fontId="4" fillId="0" borderId="0" xfId="0" applyFont="1" applyFill="1" applyBorder="1" applyAlignment="1">
      <alignment horizontal="left" vertical="center" wrapText="1" indent="1"/>
    </xf>
    <xf numFmtId="0" fontId="4" fillId="0" borderId="0" xfId="0" applyFont="1" applyFill="1" applyBorder="1" applyAlignment="1">
      <alignment horizontal="left" vertical="center" wrapText="1"/>
    </xf>
    <xf numFmtId="0" fontId="4" fillId="0" borderId="0" xfId="0" applyFont="1" applyFill="1" applyAlignment="1">
      <alignment horizontal="left" vertical="center" wrapText="1" indent="1"/>
    </xf>
    <xf numFmtId="0" fontId="4" fillId="0" borderId="0" xfId="0" applyFont="1" applyFill="1" applyAlignment="1">
      <alignment horizontal="left" vertical="center" wrapText="1"/>
    </xf>
    <xf numFmtId="1" fontId="0" fillId="2" borderId="0" xfId="0" applyNumberFormat="1" applyFill="1"/>
    <xf numFmtId="0" fontId="4" fillId="0" borderId="0" xfId="0" applyFont="1" applyFill="1" applyBorder="1" applyAlignment="1">
      <alignment horizontal="left" vertical="center" indent="2"/>
    </xf>
    <xf numFmtId="0" fontId="0" fillId="0" borderId="10" xfId="0" applyBorder="1" applyAlignment="1">
      <alignment horizontal="left" vertical="center" wrapText="1" indent="1"/>
    </xf>
    <xf numFmtId="0" fontId="3" fillId="0" borderId="0" xfId="0" applyFont="1" applyAlignment="1">
      <alignment vertical="center"/>
    </xf>
    <xf numFmtId="3" fontId="3" fillId="0" borderId="0" xfId="0" applyNumberFormat="1" applyFont="1" applyAlignment="1">
      <alignment vertical="center"/>
    </xf>
    <xf numFmtId="3" fontId="3" fillId="0" borderId="0" xfId="0" applyNumberFormat="1" applyFont="1" applyBorder="1" applyAlignment="1">
      <alignment vertical="center"/>
    </xf>
    <xf numFmtId="0" fontId="3" fillId="0" borderId="0" xfId="0" applyFont="1" applyFill="1" applyBorder="1" applyAlignment="1">
      <alignment horizontal="left" vertical="center" indent="2"/>
    </xf>
    <xf numFmtId="4" fontId="3" fillId="0" borderId="0" xfId="0" applyNumberFormat="1" applyFont="1" applyAlignment="1">
      <alignment vertical="center"/>
    </xf>
    <xf numFmtId="3" fontId="8" fillId="0" borderId="0" xfId="0" applyNumberFormat="1" applyFont="1" applyFill="1" applyBorder="1" applyAlignment="1">
      <alignment horizontal="left" vertical="center" indent="2"/>
    </xf>
    <xf numFmtId="0" fontId="28" fillId="0" borderId="0" xfId="0" applyFont="1"/>
    <xf numFmtId="0" fontId="1" fillId="0" borderId="0" xfId="0" applyFont="1" applyFill="1" applyBorder="1" applyAlignment="1">
      <alignment horizontal="left" vertical="center" indent="2"/>
    </xf>
    <xf numFmtId="3" fontId="1" fillId="0" borderId="0" xfId="0" applyNumberFormat="1" applyFont="1" applyAlignment="1">
      <alignment horizontal="right" vertical="center" wrapText="1" indent="1"/>
    </xf>
    <xf numFmtId="0" fontId="20" fillId="0" borderId="0" xfId="0" applyFont="1" applyAlignment="1">
      <alignment horizontal="left" vertical="top" indent="1"/>
    </xf>
    <xf numFmtId="0" fontId="1" fillId="0" borderId="0" xfId="0" applyFont="1" applyAlignment="1">
      <alignment horizontal="left" vertical="center" indent="1"/>
    </xf>
    <xf numFmtId="3" fontId="7" fillId="0" borderId="0" xfId="0" applyNumberFormat="1" applyFont="1" applyFill="1" applyAlignment="1">
      <alignment horizontal="left" vertical="center" wrapText="1"/>
    </xf>
    <xf numFmtId="0" fontId="27" fillId="0" borderId="0" xfId="0" applyFont="1" applyFill="1" applyAlignment="1">
      <alignment horizontal="left" vertical="center" wrapText="1"/>
    </xf>
    <xf numFmtId="3" fontId="8" fillId="0" borderId="0" xfId="1" applyNumberFormat="1" applyFont="1" applyFill="1" applyAlignment="1">
      <alignment horizontal="left" vertical="top" wrapText="1"/>
    </xf>
    <xf numFmtId="0" fontId="8" fillId="0" borderId="0" xfId="1" applyFont="1" applyFill="1" applyAlignment="1">
      <alignment horizontal="left" vertical="top" wrapText="1"/>
    </xf>
    <xf numFmtId="0" fontId="7" fillId="0" borderId="0" xfId="0" applyFont="1" applyFill="1" applyBorder="1" applyAlignment="1">
      <alignment horizontal="left" vertical="top" wrapText="1"/>
    </xf>
    <xf numFmtId="0" fontId="27" fillId="0" borderId="0" xfId="0" applyFont="1" applyFill="1" applyBorder="1" applyAlignment="1">
      <alignment horizontal="left" vertical="top" wrapText="1"/>
    </xf>
    <xf numFmtId="3" fontId="8" fillId="0" borderId="0" xfId="1" applyNumberFormat="1" applyFont="1" applyFill="1" applyAlignment="1">
      <alignment horizontal="left" vertical="top" wrapText="1" indent="1"/>
    </xf>
    <xf numFmtId="0" fontId="8" fillId="0" borderId="0" xfId="1" applyFont="1" applyAlignment="1">
      <alignment horizontal="left" vertical="top" wrapText="1" indent="1"/>
    </xf>
    <xf numFmtId="3" fontId="18" fillId="0" borderId="0" xfId="0" applyNumberFormat="1" applyFont="1" applyFill="1" applyAlignment="1">
      <alignment horizontal="left" wrapText="1"/>
    </xf>
    <xf numFmtId="0" fontId="12" fillId="0" borderId="0" xfId="0" applyFont="1" applyAlignment="1">
      <alignment horizontal="left" wrapText="1"/>
    </xf>
    <xf numFmtId="0" fontId="2" fillId="0" borderId="8" xfId="0" applyFont="1" applyFill="1" applyBorder="1" applyAlignment="1">
      <alignment horizontal="left" vertical="center" wrapText="1" indent="1"/>
    </xf>
    <xf numFmtId="0" fontId="0" fillId="0" borderId="9" xfId="0" applyBorder="1" applyAlignment="1">
      <alignment horizontal="left" vertical="center" wrapText="1" indent="1"/>
    </xf>
    <xf numFmtId="3" fontId="8" fillId="0" borderId="0" xfId="1" quotePrefix="1" applyNumberFormat="1" applyFont="1" applyFill="1" applyAlignment="1">
      <alignment horizontal="left" vertical="top" wrapText="1"/>
    </xf>
    <xf numFmtId="0" fontId="8" fillId="0" borderId="0" xfId="1" applyFill="1" applyAlignment="1">
      <alignment horizontal="left" vertical="center" wrapText="1"/>
    </xf>
    <xf numFmtId="0" fontId="1" fillId="0" borderId="0" xfId="0" quotePrefix="1" applyFont="1" applyAlignment="1">
      <alignment horizontal="left" vertical="center" wrapText="1"/>
    </xf>
    <xf numFmtId="0" fontId="12" fillId="0" borderId="0" xfId="0" applyFont="1" applyAlignment="1">
      <alignment horizontal="left" vertical="center" wrapText="1"/>
    </xf>
    <xf numFmtId="3" fontId="23" fillId="0" borderId="2" xfId="0" applyNumberFormat="1" applyFont="1" applyBorder="1" applyAlignment="1">
      <alignment horizontal="left" vertical="center" wrapText="1"/>
    </xf>
    <xf numFmtId="0" fontId="23" fillId="0" borderId="2" xfId="0" applyFont="1" applyBorder="1" applyAlignment="1">
      <alignment horizontal="left" vertical="center" wrapText="1"/>
    </xf>
    <xf numFmtId="0" fontId="1" fillId="0" borderId="0" xfId="0" applyFont="1" applyBorder="1" applyAlignment="1">
      <alignment horizontal="left" vertical="top" wrapText="1"/>
    </xf>
    <xf numFmtId="0" fontId="0" fillId="0" borderId="0" xfId="0" applyAlignment="1">
      <alignment horizontal="left" vertical="top" wrapText="1"/>
    </xf>
    <xf numFmtId="0" fontId="24" fillId="0" borderId="2" xfId="0" applyFont="1" applyBorder="1" applyAlignment="1">
      <alignment horizontal="left" vertical="center" wrapText="1"/>
    </xf>
    <xf numFmtId="3" fontId="1" fillId="0" borderId="0" xfId="0" applyNumberFormat="1" applyFont="1" applyAlignment="1">
      <alignment horizontal="left" vertical="top" wrapText="1"/>
    </xf>
    <xf numFmtId="3" fontId="1" fillId="0" borderId="0" xfId="0" applyNumberFormat="1" applyFont="1" applyFill="1" applyAlignment="1">
      <alignment horizontal="left" vertical="top" wrapText="1"/>
    </xf>
    <xf numFmtId="0" fontId="0" fillId="0" borderId="0" xfId="0" applyFill="1" applyAlignment="1">
      <alignment horizontal="left" vertical="top" wrapText="1"/>
    </xf>
    <xf numFmtId="3" fontId="21" fillId="0" borderId="2" xfId="0" applyNumberFormat="1" applyFont="1" applyFill="1" applyBorder="1" applyAlignment="1">
      <alignment horizontal="left" vertical="center" wrapText="1"/>
    </xf>
    <xf numFmtId="0" fontId="19" fillId="0" borderId="2" xfId="0" applyFont="1" applyFill="1" applyBorder="1" applyAlignment="1">
      <alignment horizontal="left" vertical="center" wrapText="1"/>
    </xf>
    <xf numFmtId="0" fontId="1" fillId="0" borderId="0" xfId="0" applyFont="1" applyAlignment="1">
      <alignment horizontal="left" vertical="top" wrapText="1"/>
    </xf>
    <xf numFmtId="0" fontId="5" fillId="0" borderId="0" xfId="0" applyFont="1" applyAlignment="1">
      <alignment horizontal="left" vertical="top" wrapText="1"/>
    </xf>
    <xf numFmtId="3" fontId="23" fillId="0" borderId="2" xfId="0" applyNumberFormat="1" applyFont="1" applyFill="1" applyBorder="1" applyAlignment="1">
      <alignment horizontal="left" vertical="center" wrapText="1"/>
    </xf>
    <xf numFmtId="0" fontId="25" fillId="0" borderId="2" xfId="0" applyFont="1" applyFill="1" applyBorder="1" applyAlignment="1">
      <alignment horizontal="left" vertical="center" wrapText="1"/>
    </xf>
    <xf numFmtId="3" fontId="1" fillId="2" borderId="0" xfId="0" applyNumberFormat="1" applyFont="1" applyFill="1" applyAlignment="1">
      <alignment horizontal="left" vertical="top" wrapText="1"/>
    </xf>
    <xf numFmtId="3" fontId="23" fillId="0" borderId="0" xfId="0" applyNumberFormat="1" applyFont="1" applyAlignment="1">
      <alignment horizontal="left" vertical="center" wrapText="1"/>
    </xf>
    <xf numFmtId="0" fontId="25" fillId="0" borderId="0" xfId="0" applyFont="1" applyAlignment="1">
      <alignment horizontal="left" vertical="center" wrapText="1"/>
    </xf>
    <xf numFmtId="3" fontId="23" fillId="0" borderId="0" xfId="0" applyNumberFormat="1" applyFont="1" applyAlignment="1">
      <alignment horizontal="left" vertical="center" wrapText="1" indent="1"/>
    </xf>
    <xf numFmtId="0" fontId="25" fillId="0" borderId="0" xfId="0" applyFont="1" applyAlignment="1">
      <alignment horizontal="left" vertical="center" wrapText="1" indent="1"/>
    </xf>
    <xf numFmtId="3" fontId="23" fillId="0" borderId="0" xfId="0" applyNumberFormat="1" applyFont="1" applyFill="1" applyAlignment="1">
      <alignment horizontal="left" vertical="center" wrapText="1"/>
    </xf>
    <xf numFmtId="0" fontId="25" fillId="0" borderId="0" xfId="0" applyFont="1" applyFill="1" applyAlignment="1">
      <alignment horizontal="left" vertical="center" wrapText="1"/>
    </xf>
    <xf numFmtId="3" fontId="8" fillId="0" borderId="12" xfId="0" applyNumberFormat="1" applyFont="1" applyFill="1" applyBorder="1" applyAlignment="1">
      <alignment horizontal="left" vertical="center" indent="1"/>
    </xf>
    <xf numFmtId="3" fontId="8" fillId="0" borderId="12" xfId="0" applyNumberFormat="1" applyFont="1" applyFill="1" applyBorder="1" applyAlignment="1">
      <alignment horizontal="right" vertical="center" indent="4"/>
    </xf>
    <xf numFmtId="3" fontId="8" fillId="0" borderId="11" xfId="0" applyNumberFormat="1" applyFont="1" applyFill="1" applyBorder="1" applyAlignment="1">
      <alignment horizontal="left" vertical="center" indent="1"/>
    </xf>
    <xf numFmtId="3" fontId="8" fillId="0" borderId="11" xfId="0" applyNumberFormat="1" applyFont="1" applyFill="1" applyBorder="1" applyAlignment="1">
      <alignment horizontal="right" vertical="center" indent="4"/>
    </xf>
    <xf numFmtId="3" fontId="8" fillId="0" borderId="13" xfId="0" applyNumberFormat="1" applyFont="1" applyFill="1" applyBorder="1" applyAlignment="1">
      <alignment horizontal="left" vertical="center" indent="1"/>
    </xf>
    <xf numFmtId="3" fontId="8" fillId="0" borderId="13" xfId="0" applyNumberFormat="1" applyFont="1" applyFill="1" applyBorder="1" applyAlignment="1">
      <alignment horizontal="right" vertical="center" indent="4"/>
    </xf>
    <xf numFmtId="3" fontId="8" fillId="0" borderId="11" xfId="0" applyNumberFormat="1" applyFont="1" applyFill="1" applyBorder="1" applyAlignment="1">
      <alignment horizontal="left" vertical="center" indent="2"/>
    </xf>
    <xf numFmtId="3" fontId="8" fillId="0" borderId="11" xfId="0" applyNumberFormat="1" applyFont="1" applyFill="1" applyBorder="1" applyAlignment="1">
      <alignment horizontal="right" vertical="center" indent="3"/>
    </xf>
    <xf numFmtId="164" fontId="8" fillId="0" borderId="11" xfId="0" applyNumberFormat="1" applyFont="1" applyFill="1" applyBorder="1" applyAlignment="1">
      <alignment horizontal="right" vertical="center" indent="4"/>
    </xf>
    <xf numFmtId="3" fontId="8" fillId="0" borderId="12" xfId="0" applyNumberFormat="1" applyFont="1" applyFill="1" applyBorder="1" applyAlignment="1">
      <alignment horizontal="left" vertical="center" indent="2"/>
    </xf>
    <xf numFmtId="3" fontId="8" fillId="0" borderId="12" xfId="0" applyNumberFormat="1" applyFont="1" applyFill="1" applyBorder="1" applyAlignment="1">
      <alignment horizontal="right" vertical="center" indent="3"/>
    </xf>
    <xf numFmtId="164" fontId="8" fillId="0" borderId="12" xfId="0" applyNumberFormat="1" applyFont="1" applyFill="1" applyBorder="1" applyAlignment="1">
      <alignment horizontal="right" vertical="center" indent="4"/>
    </xf>
    <xf numFmtId="3" fontId="8" fillId="0" borderId="14" xfId="0" applyNumberFormat="1" applyFont="1" applyFill="1" applyBorder="1" applyAlignment="1">
      <alignment horizontal="left" vertical="center" indent="2"/>
    </xf>
    <xf numFmtId="3" fontId="8" fillId="0" borderId="14" xfId="0" applyNumberFormat="1" applyFont="1" applyFill="1" applyBorder="1" applyAlignment="1">
      <alignment horizontal="right" vertical="center" indent="3"/>
    </xf>
    <xf numFmtId="164" fontId="8" fillId="0" borderId="14" xfId="0" applyNumberFormat="1" applyFont="1" applyFill="1" applyBorder="1" applyAlignment="1">
      <alignment horizontal="right" vertical="center" indent="4"/>
    </xf>
    <xf numFmtId="164" fontId="8" fillId="0" borderId="11" xfId="0" applyNumberFormat="1" applyFont="1" applyFill="1" applyBorder="1" applyAlignment="1">
      <alignment horizontal="right" vertical="center" indent="5"/>
    </xf>
    <xf numFmtId="164" fontId="8" fillId="0" borderId="12" xfId="0" applyNumberFormat="1" applyFont="1" applyFill="1" applyBorder="1" applyAlignment="1">
      <alignment horizontal="right" vertical="center" indent="5"/>
    </xf>
    <xf numFmtId="3" fontId="8" fillId="0" borderId="15" xfId="0" applyNumberFormat="1" applyFont="1" applyFill="1" applyBorder="1" applyAlignment="1">
      <alignment horizontal="left" vertical="center" indent="2"/>
    </xf>
    <xf numFmtId="3" fontId="8" fillId="0" borderId="15" xfId="0" applyNumberFormat="1" applyFont="1" applyFill="1" applyBorder="1" applyAlignment="1">
      <alignment horizontal="right" vertical="center" indent="3"/>
    </xf>
    <xf numFmtId="3" fontId="8" fillId="0" borderId="15" xfId="0" applyNumberFormat="1" applyFont="1" applyFill="1" applyBorder="1" applyAlignment="1">
      <alignment horizontal="right" vertical="center" indent="4"/>
    </xf>
    <xf numFmtId="164" fontId="8" fillId="0" borderId="15" xfId="0" applyNumberFormat="1" applyFont="1" applyFill="1" applyBorder="1" applyAlignment="1">
      <alignment horizontal="right" vertical="center" indent="5"/>
    </xf>
    <xf numFmtId="0" fontId="6" fillId="0" borderId="11" xfId="0" applyFont="1" applyFill="1" applyBorder="1" applyAlignment="1">
      <alignment horizontal="left" vertical="center" indent="2"/>
    </xf>
    <xf numFmtId="3" fontId="6" fillId="0" borderId="11" xfId="0" applyNumberFormat="1" applyFont="1" applyFill="1" applyBorder="1" applyAlignment="1">
      <alignment horizontal="right" vertical="center" indent="3"/>
    </xf>
    <xf numFmtId="0" fontId="6" fillId="0" borderId="12" xfId="0" applyFont="1" applyFill="1" applyBorder="1" applyAlignment="1">
      <alignment horizontal="left" vertical="center" indent="2"/>
    </xf>
    <xf numFmtId="3" fontId="6" fillId="0" borderId="12" xfId="0" applyNumberFormat="1" applyFont="1" applyFill="1" applyBorder="1" applyAlignment="1">
      <alignment horizontal="right" vertical="center" indent="3"/>
    </xf>
    <xf numFmtId="0" fontId="6" fillId="0" borderId="16" xfId="0" applyFont="1" applyFill="1" applyBorder="1" applyAlignment="1">
      <alignment horizontal="left" vertical="center" indent="2"/>
    </xf>
    <xf numFmtId="3" fontId="6" fillId="0" borderId="16" xfId="0" applyNumberFormat="1" applyFont="1" applyFill="1" applyBorder="1" applyAlignment="1">
      <alignment horizontal="right" vertical="center" indent="3"/>
    </xf>
    <xf numFmtId="3" fontId="1" fillId="0" borderId="16" xfId="0" applyNumberFormat="1" applyFont="1" applyFill="1" applyBorder="1" applyAlignment="1">
      <alignment horizontal="right" vertical="center" indent="3"/>
    </xf>
    <xf numFmtId="164" fontId="8" fillId="0" borderId="16" xfId="0" applyNumberFormat="1" applyFont="1" applyFill="1" applyBorder="1" applyAlignment="1">
      <alignment horizontal="right" vertical="center" indent="5"/>
    </xf>
    <xf numFmtId="165" fontId="6" fillId="0" borderId="11" xfId="0" applyNumberFormat="1" applyFont="1" applyFill="1" applyBorder="1" applyAlignment="1">
      <alignment horizontal="right" vertical="center" indent="5"/>
    </xf>
    <xf numFmtId="0" fontId="6" fillId="0" borderId="15" xfId="0" applyFont="1" applyFill="1" applyBorder="1" applyAlignment="1">
      <alignment horizontal="left" vertical="center" indent="2"/>
    </xf>
    <xf numFmtId="165" fontId="6" fillId="0" borderId="15" xfId="0" applyNumberFormat="1" applyFont="1" applyFill="1" applyBorder="1" applyAlignment="1">
      <alignment horizontal="right" vertical="center" indent="5"/>
    </xf>
    <xf numFmtId="3" fontId="6" fillId="0" borderId="12" xfId="0" applyNumberFormat="1" applyFont="1" applyFill="1" applyBorder="1" applyAlignment="1">
      <alignment horizontal="right" vertical="center" indent="5"/>
    </xf>
    <xf numFmtId="164" fontId="6" fillId="0" borderId="12" xfId="0" applyNumberFormat="1" applyFont="1" applyFill="1" applyBorder="1" applyAlignment="1">
      <alignment horizontal="right" vertical="center" indent="9"/>
    </xf>
    <xf numFmtId="0" fontId="3" fillId="0" borderId="12" xfId="0" applyFont="1" applyFill="1" applyBorder="1" applyAlignment="1">
      <alignment horizontal="left" vertical="center" indent="2"/>
    </xf>
    <xf numFmtId="0" fontId="4" fillId="0" borderId="12" xfId="0" applyFont="1" applyFill="1" applyBorder="1" applyAlignment="1">
      <alignment horizontal="left" vertical="center" indent="2"/>
    </xf>
    <xf numFmtId="0" fontId="1" fillId="0" borderId="12" xfId="0" applyFont="1" applyFill="1" applyBorder="1" applyAlignment="1">
      <alignment horizontal="left" vertical="center" indent="2"/>
    </xf>
    <xf numFmtId="0" fontId="8" fillId="0" borderId="12" xfId="0" applyFont="1" applyFill="1" applyBorder="1" applyAlignment="1">
      <alignment horizontal="left" vertical="center" indent="2"/>
    </xf>
    <xf numFmtId="3" fontId="8" fillId="0" borderId="12" xfId="0" applyNumberFormat="1" applyFont="1" applyFill="1" applyBorder="1" applyAlignment="1">
      <alignment horizontal="right" vertical="center" indent="5"/>
    </xf>
    <xf numFmtId="0" fontId="1" fillId="0" borderId="11" xfId="0" applyFont="1" applyFill="1" applyBorder="1" applyAlignment="1">
      <alignment horizontal="left" vertical="center" indent="2"/>
    </xf>
    <xf numFmtId="3" fontId="6" fillId="0" borderId="11" xfId="0" applyNumberFormat="1" applyFont="1" applyFill="1" applyBorder="1" applyAlignment="1">
      <alignment horizontal="right" vertical="center" indent="5"/>
    </xf>
    <xf numFmtId="164" fontId="6" fillId="0" borderId="11" xfId="0" applyNumberFormat="1" applyFont="1" applyFill="1" applyBorder="1" applyAlignment="1">
      <alignment horizontal="right" vertical="center" indent="9"/>
    </xf>
    <xf numFmtId="0" fontId="20" fillId="0" borderId="15" xfId="0" applyFont="1" applyFill="1" applyBorder="1" applyAlignment="1">
      <alignment horizontal="left" vertical="center" indent="2"/>
    </xf>
    <xf numFmtId="3" fontId="20" fillId="0" borderId="15" xfId="0" applyNumberFormat="1" applyFont="1" applyFill="1" applyBorder="1" applyAlignment="1">
      <alignment horizontal="right" vertical="center" indent="5"/>
    </xf>
    <xf numFmtId="164" fontId="20" fillId="0" borderId="15" xfId="0" applyNumberFormat="1" applyFont="1" applyFill="1" applyBorder="1" applyAlignment="1">
      <alignment horizontal="right" vertical="center" indent="9"/>
    </xf>
    <xf numFmtId="164" fontId="8" fillId="0" borderId="12" xfId="0" applyNumberFormat="1" applyFont="1" applyFill="1" applyBorder="1" applyAlignment="1">
      <alignment horizontal="right" vertical="center" indent="8"/>
    </xf>
    <xf numFmtId="164" fontId="6" fillId="0" borderId="12" xfId="0" applyNumberFormat="1" applyFont="1" applyFill="1" applyBorder="1" applyAlignment="1">
      <alignment horizontal="right" vertical="center" indent="8"/>
    </xf>
    <xf numFmtId="0" fontId="4" fillId="0" borderId="11" xfId="0" applyFont="1" applyFill="1" applyBorder="1" applyAlignment="1">
      <alignment horizontal="left" vertical="center" indent="2"/>
    </xf>
    <xf numFmtId="164" fontId="6" fillId="0" borderId="11" xfId="0" applyNumberFormat="1" applyFont="1" applyFill="1" applyBorder="1" applyAlignment="1">
      <alignment horizontal="right" vertical="center" indent="8"/>
    </xf>
    <xf numFmtId="164" fontId="20" fillId="0" borderId="15" xfId="0" applyNumberFormat="1" applyFont="1" applyFill="1" applyBorder="1" applyAlignment="1">
      <alignment horizontal="right" vertical="center" indent="8"/>
    </xf>
    <xf numFmtId="0" fontId="2" fillId="0" borderId="0" xfId="0" applyFont="1" applyFill="1" applyBorder="1" applyAlignment="1">
      <alignment horizontal="left" vertical="center" indent="2"/>
    </xf>
    <xf numFmtId="0" fontId="0" fillId="2" borderId="0" xfId="0" applyFill="1" applyBorder="1" applyAlignment="1">
      <alignment vertical="center"/>
    </xf>
    <xf numFmtId="0" fontId="0" fillId="2" borderId="0" xfId="0" applyFill="1" applyBorder="1"/>
  </cellXfs>
  <cellStyles count="8">
    <cellStyle name="Hiperligação" xfId="1" builtinId="8" customBuiltin="1"/>
    <cellStyle name="Normal" xfId="0" builtinId="0"/>
    <cellStyle name="Normal 54" xfId="2" xr:uid="{00000000-0005-0000-0000-000002000000}"/>
    <cellStyle name="ss15" xfId="5" xr:uid="{00000000-0005-0000-0000-000003000000}"/>
    <cellStyle name="ss16" xfId="3" xr:uid="{00000000-0005-0000-0000-000004000000}"/>
    <cellStyle name="ss17" xfId="6" xr:uid="{00000000-0005-0000-0000-000005000000}"/>
    <cellStyle name="ss22" xfId="4" xr:uid="{00000000-0005-0000-0000-000006000000}"/>
    <cellStyle name="ss23"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2"/>
          <c:order val="0"/>
          <c:spPr>
            <a:solidFill>
              <a:schemeClr val="accent1">
                <a:lumMod val="75000"/>
              </a:schemeClr>
            </a:solidFill>
          </c:spPr>
          <c:invertIfNegative val="0"/>
          <c:cat>
            <c:strRef>
              <c:f>'Table 3.2'!$B$6:$B$19</c:f>
              <c:strCache>
                <c:ptCount val="14"/>
                <c:pt idx="0">
                  <c:v>Switzerland</c:v>
                </c:pt>
                <c:pt idx="1">
                  <c:v>France</c:v>
                </c:pt>
                <c:pt idx="2">
                  <c:v>United Kingdom</c:v>
                </c:pt>
                <c:pt idx="3">
                  <c:v>Angola</c:v>
                </c:pt>
                <c:pt idx="4">
                  <c:v>United States</c:v>
                </c:pt>
                <c:pt idx="5">
                  <c:v>Germany</c:v>
                </c:pt>
                <c:pt idx="6">
                  <c:v>Spain</c:v>
                </c:pt>
                <c:pt idx="7">
                  <c:v>Luxembourg</c:v>
                </c:pt>
                <c:pt idx="8">
                  <c:v>Belgium</c:v>
                </c:pt>
                <c:pt idx="9">
                  <c:v>Netherlands</c:v>
                </c:pt>
                <c:pt idx="10">
                  <c:v>South Africa</c:v>
                </c:pt>
                <c:pt idx="11">
                  <c:v>Canada</c:v>
                </c:pt>
                <c:pt idx="12">
                  <c:v>Brazil</c:v>
                </c:pt>
                <c:pt idx="13">
                  <c:v>Sweden</c:v>
                </c:pt>
              </c:strCache>
            </c:strRef>
          </c:cat>
          <c:val>
            <c:numRef>
              <c:f>'Table 3.2'!$C$6:$C$19</c:f>
              <c:numCache>
                <c:formatCode>#,##0</c:formatCode>
                <c:ptCount val="14"/>
                <c:pt idx="0">
                  <c:v>1037020</c:v>
                </c:pt>
                <c:pt idx="1">
                  <c:v>1036570</c:v>
                </c:pt>
                <c:pt idx="2">
                  <c:v>379350</c:v>
                </c:pt>
                <c:pt idx="3">
                  <c:v>245530</c:v>
                </c:pt>
                <c:pt idx="4">
                  <c:v>244740</c:v>
                </c:pt>
                <c:pt idx="5">
                  <c:v>225870</c:v>
                </c:pt>
                <c:pt idx="6">
                  <c:v>111780</c:v>
                </c:pt>
                <c:pt idx="7">
                  <c:v>78400</c:v>
                </c:pt>
                <c:pt idx="8">
                  <c:v>58900</c:v>
                </c:pt>
                <c:pt idx="9">
                  <c:v>44470</c:v>
                </c:pt>
                <c:pt idx="10">
                  <c:v>34650</c:v>
                </c:pt>
                <c:pt idx="11">
                  <c:v>21990</c:v>
                </c:pt>
                <c:pt idx="12">
                  <c:v>12720</c:v>
                </c:pt>
                <c:pt idx="13">
                  <c:v>9890</c:v>
                </c:pt>
              </c:numCache>
            </c:numRef>
          </c:val>
          <c:extLst>
            <c:ext xmlns:c16="http://schemas.microsoft.com/office/drawing/2014/chart" uri="{C3380CC4-5D6E-409C-BE32-E72D297353CC}">
              <c16:uniqueId val="{00000000-7766-4EEF-980D-43FAD4F7A159}"/>
            </c:ext>
          </c:extLst>
        </c:ser>
        <c:dLbls>
          <c:showLegendKey val="0"/>
          <c:showVal val="0"/>
          <c:showCatName val="0"/>
          <c:showSerName val="0"/>
          <c:showPercent val="0"/>
          <c:showBubbleSize val="0"/>
        </c:dLbls>
        <c:gapWidth val="50"/>
        <c:axId val="222951424"/>
        <c:axId val="222515712"/>
      </c:barChart>
      <c:catAx>
        <c:axId val="222951424"/>
        <c:scaling>
          <c:orientation val="maxMin"/>
        </c:scaling>
        <c:delete val="0"/>
        <c:axPos val="l"/>
        <c:numFmt formatCode="General" sourceLinked="1"/>
        <c:majorTickMark val="none"/>
        <c:minorTickMark val="none"/>
        <c:tickLblPos val="nextTo"/>
        <c:spPr>
          <a:ln w="12700">
            <a:solidFill>
              <a:schemeClr val="tx1"/>
            </a:solidFill>
          </a:ln>
        </c:spPr>
        <c:crossAx val="222515712"/>
        <c:crosses val="autoZero"/>
        <c:auto val="1"/>
        <c:lblAlgn val="ctr"/>
        <c:lblOffset val="100"/>
        <c:noMultiLvlLbl val="0"/>
      </c:catAx>
      <c:valAx>
        <c:axId val="222515712"/>
        <c:scaling>
          <c:orientation val="minMax"/>
          <c:max val="1200000"/>
        </c:scaling>
        <c:delete val="0"/>
        <c:axPos val="b"/>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2951424"/>
        <c:crosses val="max"/>
        <c:crossBetween val="between"/>
      </c:valAx>
      <c:spPr>
        <a:noFill/>
        <a:ln w="25400">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dPt>
            <c:idx val="6"/>
            <c:invertIfNegative val="0"/>
            <c:bubble3D val="0"/>
            <c:spPr>
              <a:solidFill>
                <a:schemeClr val="tx2"/>
              </a:solidFill>
            </c:spPr>
            <c:extLst>
              <c:ext xmlns:c16="http://schemas.microsoft.com/office/drawing/2014/chart" uri="{C3380CC4-5D6E-409C-BE32-E72D297353CC}">
                <c16:uniqueId val="{00000021-3C33-4B2B-A206-26B8D94FFA1B}"/>
              </c:ext>
            </c:extLst>
          </c:dPt>
          <c:dPt>
            <c:idx val="7"/>
            <c:invertIfNegative val="0"/>
            <c:bubble3D val="0"/>
            <c:spPr>
              <a:solidFill>
                <a:schemeClr val="accent2">
                  <a:lumMod val="75000"/>
                </a:schemeClr>
              </a:solidFill>
            </c:spPr>
            <c:extLst>
              <c:ext xmlns:c16="http://schemas.microsoft.com/office/drawing/2014/chart" uri="{C3380CC4-5D6E-409C-BE32-E72D297353CC}">
                <c16:uniqueId val="{0000001B-3C33-4B2B-A206-26B8D94FFA1B}"/>
              </c:ext>
            </c:extLst>
          </c:dPt>
          <c:dPt>
            <c:idx val="8"/>
            <c:invertIfNegative val="0"/>
            <c:bubble3D val="0"/>
            <c:spPr>
              <a:solidFill>
                <a:schemeClr val="accent2">
                  <a:lumMod val="75000"/>
                </a:schemeClr>
              </a:solidFill>
            </c:spPr>
            <c:extLst>
              <c:ext xmlns:c16="http://schemas.microsoft.com/office/drawing/2014/chart" uri="{C3380CC4-5D6E-409C-BE32-E72D297353CC}">
                <c16:uniqueId val="{0000000A-0B6C-4EF4-84E2-229425E4E623}"/>
              </c:ext>
            </c:extLst>
          </c:dPt>
          <c:dPt>
            <c:idx val="9"/>
            <c:invertIfNegative val="0"/>
            <c:bubble3D val="0"/>
            <c:spPr>
              <a:solidFill>
                <a:schemeClr val="accent2">
                  <a:lumMod val="75000"/>
                </a:schemeClr>
              </a:solidFill>
            </c:spPr>
            <c:extLst>
              <c:ext xmlns:c16="http://schemas.microsoft.com/office/drawing/2014/chart" uri="{C3380CC4-5D6E-409C-BE32-E72D297353CC}">
                <c16:uniqueId val="{00000001-8435-4FEE-8E31-822E4B2F1CD9}"/>
              </c:ext>
            </c:extLst>
          </c:dPt>
          <c:dPt>
            <c:idx val="10"/>
            <c:invertIfNegative val="0"/>
            <c:bubble3D val="0"/>
            <c:spPr>
              <a:solidFill>
                <a:schemeClr val="accent2">
                  <a:lumMod val="75000"/>
                </a:schemeClr>
              </a:solidFill>
            </c:spPr>
            <c:extLst>
              <c:ext xmlns:c16="http://schemas.microsoft.com/office/drawing/2014/chart" uri="{C3380CC4-5D6E-409C-BE32-E72D297353CC}">
                <c16:uniqueId val="{00000001-15CE-4577-8F2F-6A4AC8D6252C}"/>
              </c:ext>
            </c:extLst>
          </c:dPt>
          <c:dPt>
            <c:idx val="11"/>
            <c:invertIfNegative val="0"/>
            <c:bubble3D val="0"/>
            <c:spPr>
              <a:solidFill>
                <a:schemeClr val="accent2">
                  <a:lumMod val="75000"/>
                </a:schemeClr>
              </a:solidFill>
            </c:spPr>
            <c:extLst>
              <c:ext xmlns:c16="http://schemas.microsoft.com/office/drawing/2014/chart" uri="{C3380CC4-5D6E-409C-BE32-E72D297353CC}">
                <c16:uniqueId val="{00000003-15CE-4577-8F2F-6A4AC8D6252C}"/>
              </c:ext>
            </c:extLst>
          </c:dPt>
          <c:dPt>
            <c:idx val="12"/>
            <c:invertIfNegative val="0"/>
            <c:bubble3D val="0"/>
            <c:spPr>
              <a:solidFill>
                <a:schemeClr val="accent2">
                  <a:lumMod val="75000"/>
                </a:schemeClr>
              </a:solidFill>
            </c:spPr>
            <c:extLst>
              <c:ext xmlns:c16="http://schemas.microsoft.com/office/drawing/2014/chart" uri="{C3380CC4-5D6E-409C-BE32-E72D297353CC}">
                <c16:uniqueId val="{00000005-15CE-4577-8F2F-6A4AC8D6252C}"/>
              </c:ext>
            </c:extLst>
          </c:dPt>
          <c:dPt>
            <c:idx val="13"/>
            <c:invertIfNegative val="0"/>
            <c:bubble3D val="0"/>
            <c:spPr>
              <a:solidFill>
                <a:schemeClr val="accent2">
                  <a:lumMod val="75000"/>
                </a:schemeClr>
              </a:solidFill>
            </c:spPr>
            <c:extLst>
              <c:ext xmlns:c16="http://schemas.microsoft.com/office/drawing/2014/chart" uri="{C3380CC4-5D6E-409C-BE32-E72D297353CC}">
                <c16:uniqueId val="{00000007-15CE-4577-8F2F-6A4AC8D6252C}"/>
              </c:ext>
            </c:extLst>
          </c:dPt>
          <c:cat>
            <c:strRef>
              <c:f>'Chart 3.2'!$B$50:$B$63</c:f>
              <c:strCache>
                <c:ptCount val="14"/>
                <c:pt idx="0">
                  <c:v>Switzerland</c:v>
                </c:pt>
                <c:pt idx="1">
                  <c:v>United Kingdom</c:v>
                </c:pt>
                <c:pt idx="2">
                  <c:v>United States</c:v>
                </c:pt>
                <c:pt idx="3">
                  <c:v>Netherlands</c:v>
                </c:pt>
                <c:pt idx="4">
                  <c:v>Belgium</c:v>
                </c:pt>
                <c:pt idx="5">
                  <c:v>Canada</c:v>
                </c:pt>
                <c:pt idx="6">
                  <c:v>Sweden</c:v>
                </c:pt>
                <c:pt idx="7">
                  <c:v>Spain</c:v>
                </c:pt>
                <c:pt idx="8">
                  <c:v>Angola</c:v>
                </c:pt>
                <c:pt idx="9">
                  <c:v>Brazil</c:v>
                </c:pt>
                <c:pt idx="10">
                  <c:v>Luxembourg</c:v>
                </c:pt>
                <c:pt idx="11">
                  <c:v>South Africa</c:v>
                </c:pt>
                <c:pt idx="12">
                  <c:v>Germany</c:v>
                </c:pt>
                <c:pt idx="13">
                  <c:v>France</c:v>
                </c:pt>
              </c:strCache>
            </c:strRef>
          </c:cat>
          <c:val>
            <c:numRef>
              <c:f>'Chart 3.2'!$C$50:$C$63</c:f>
              <c:numCache>
                <c:formatCode>#,##0</c:formatCode>
                <c:ptCount val="14"/>
                <c:pt idx="0">
                  <c:v>48360</c:v>
                </c:pt>
                <c:pt idx="1">
                  <c:v>19730</c:v>
                </c:pt>
                <c:pt idx="2">
                  <c:v>13630</c:v>
                </c:pt>
                <c:pt idx="3">
                  <c:v>3030</c:v>
                </c:pt>
                <c:pt idx="4">
                  <c:v>2620</c:v>
                </c:pt>
                <c:pt idx="5">
                  <c:v>380</c:v>
                </c:pt>
                <c:pt idx="6">
                  <c:v>370</c:v>
                </c:pt>
                <c:pt idx="7">
                  <c:v>-2500</c:v>
                </c:pt>
                <c:pt idx="8">
                  <c:v>-2830</c:v>
                </c:pt>
                <c:pt idx="9">
                  <c:v>-3170</c:v>
                </c:pt>
                <c:pt idx="10">
                  <c:v>-4070</c:v>
                </c:pt>
                <c:pt idx="11">
                  <c:v>-14950</c:v>
                </c:pt>
                <c:pt idx="12">
                  <c:v>-48600</c:v>
                </c:pt>
                <c:pt idx="13">
                  <c:v>-56970</c:v>
                </c:pt>
              </c:numCache>
            </c:numRef>
          </c:val>
          <c:extLst>
            <c:ext xmlns:c16="http://schemas.microsoft.com/office/drawing/2014/chart" uri="{C3380CC4-5D6E-409C-BE32-E72D297353CC}">
              <c16:uniqueId val="{00000008-15CE-4577-8F2F-6A4AC8D6252C}"/>
            </c:ext>
          </c:extLst>
        </c:ser>
        <c:dLbls>
          <c:showLegendKey val="0"/>
          <c:showVal val="0"/>
          <c:showCatName val="0"/>
          <c:showSerName val="0"/>
          <c:showPercent val="0"/>
          <c:showBubbleSize val="0"/>
        </c:dLbls>
        <c:gapWidth val="50"/>
        <c:axId val="222918144"/>
        <c:axId val="222518016"/>
      </c:barChart>
      <c:catAx>
        <c:axId val="222918144"/>
        <c:scaling>
          <c:orientation val="maxMin"/>
        </c:scaling>
        <c:delete val="0"/>
        <c:axPos val="l"/>
        <c:numFmt formatCode="General" sourceLinked="0"/>
        <c:majorTickMark val="none"/>
        <c:minorTickMark val="none"/>
        <c:tickLblPos val="low"/>
        <c:crossAx val="222518016"/>
        <c:crosses val="autoZero"/>
        <c:auto val="1"/>
        <c:lblAlgn val="ctr"/>
        <c:lblOffset val="100"/>
        <c:noMultiLvlLbl val="0"/>
      </c:catAx>
      <c:valAx>
        <c:axId val="222518016"/>
        <c:scaling>
          <c:orientation val="minMax"/>
          <c:max val="60000"/>
          <c:min val="-60000"/>
        </c:scaling>
        <c:delete val="0"/>
        <c:axPos val="b"/>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2918144"/>
        <c:crosses val="max"/>
        <c:crossBetween val="between"/>
        <c:majorUnit val="15000"/>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2019</c:v>
          </c:tx>
          <c:spPr>
            <a:solidFill>
              <a:schemeClr val="accent1">
                <a:lumMod val="60000"/>
                <a:lumOff val="40000"/>
              </a:schemeClr>
            </a:solidFill>
          </c:spPr>
          <c:invertIfNegative val="0"/>
          <c:cat>
            <c:strRef>
              <c:f>'Table 3.4'!$B$9:$B$10</c:f>
              <c:strCache>
                <c:ptCount val="2"/>
                <c:pt idx="0">
                  <c:v>GDP</c:v>
                </c:pt>
                <c:pt idx="1">
                  <c:v>Exports</c:v>
                </c:pt>
              </c:strCache>
            </c:strRef>
          </c:cat>
          <c:val>
            <c:numRef>
              <c:f>'Table 3.4'!$C$9:$C$10</c:f>
              <c:numCache>
                <c:formatCode>0.0</c:formatCode>
                <c:ptCount val="2"/>
                <c:pt idx="0">
                  <c:v>1.7116813134162836</c:v>
                </c:pt>
                <c:pt idx="1">
                  <c:v>3.9308954646268353</c:v>
                </c:pt>
              </c:numCache>
            </c:numRef>
          </c:val>
          <c:extLst>
            <c:ext xmlns:c16="http://schemas.microsoft.com/office/drawing/2014/chart" uri="{C3380CC4-5D6E-409C-BE32-E72D297353CC}">
              <c16:uniqueId val="{00000000-BE3D-456D-A93E-5C5FBE5457D2}"/>
            </c:ext>
          </c:extLst>
        </c:ser>
        <c:ser>
          <c:idx val="1"/>
          <c:order val="1"/>
          <c:tx>
            <c:v>2020</c:v>
          </c:tx>
          <c:spPr>
            <a:solidFill>
              <a:schemeClr val="accent1">
                <a:lumMod val="75000"/>
              </a:schemeClr>
            </a:solidFill>
          </c:spPr>
          <c:invertIfNegative val="0"/>
          <c:cat>
            <c:strRef>
              <c:f>'Table 3.4'!$B$9:$B$10</c:f>
              <c:strCache>
                <c:ptCount val="2"/>
                <c:pt idx="0">
                  <c:v>GDP</c:v>
                </c:pt>
                <c:pt idx="1">
                  <c:v>Exports</c:v>
                </c:pt>
              </c:strCache>
            </c:strRef>
          </c:cat>
          <c:val>
            <c:numRef>
              <c:f>'Table 3.4'!$D$9:$D$10</c:f>
              <c:numCache>
                <c:formatCode>0.0</c:formatCode>
                <c:ptCount val="2"/>
                <c:pt idx="0">
                  <c:v>1.7822916752791902</c:v>
                </c:pt>
                <c:pt idx="1">
                  <c:v>4.8623815317197634</c:v>
                </c:pt>
              </c:numCache>
            </c:numRef>
          </c:val>
          <c:extLst>
            <c:ext xmlns:c16="http://schemas.microsoft.com/office/drawing/2014/chart" uri="{C3380CC4-5D6E-409C-BE32-E72D297353CC}">
              <c16:uniqueId val="{00000001-BE3D-456D-A93E-5C5FBE5457D2}"/>
            </c:ext>
          </c:extLst>
        </c:ser>
        <c:dLbls>
          <c:showLegendKey val="0"/>
          <c:showVal val="0"/>
          <c:showCatName val="0"/>
          <c:showSerName val="0"/>
          <c:showPercent val="0"/>
          <c:showBubbleSize val="0"/>
        </c:dLbls>
        <c:gapWidth val="150"/>
        <c:axId val="222920192"/>
        <c:axId val="222766208"/>
      </c:barChart>
      <c:catAx>
        <c:axId val="222920192"/>
        <c:scaling>
          <c:orientation val="minMax"/>
        </c:scaling>
        <c:delete val="0"/>
        <c:axPos val="b"/>
        <c:title>
          <c:tx>
            <c:rich>
              <a:bodyPr/>
              <a:lstStyle/>
              <a:p>
                <a:pPr>
                  <a:defRPr b="0"/>
                </a:pPr>
                <a:r>
                  <a:rPr lang="pt-PT" b="0"/>
                  <a:t>Remittances  as a percentage of</a:t>
                </a:r>
              </a:p>
            </c:rich>
          </c:tx>
          <c:layout>
            <c:manualLayout>
              <c:xMode val="edge"/>
              <c:yMode val="edge"/>
              <c:x val="5.984089496671189E-2"/>
              <c:y val="0.9078087668947924"/>
            </c:manualLayout>
          </c:layout>
          <c:overlay val="0"/>
        </c:title>
        <c:numFmt formatCode="General" sourceLinked="0"/>
        <c:majorTickMark val="none"/>
        <c:minorTickMark val="none"/>
        <c:tickLblPos val="nextTo"/>
        <c:crossAx val="222766208"/>
        <c:crosses val="autoZero"/>
        <c:auto val="1"/>
        <c:lblAlgn val="ctr"/>
        <c:lblOffset val="100"/>
        <c:noMultiLvlLbl val="0"/>
      </c:catAx>
      <c:valAx>
        <c:axId val="222766208"/>
        <c:scaling>
          <c:orientation val="minMax"/>
        </c:scaling>
        <c:delete val="0"/>
        <c:axPos val="l"/>
        <c:majorGridlines>
          <c:spPr>
            <a:ln w="6350">
              <a:solidFill>
                <a:schemeClr val="accent1">
                  <a:lumMod val="20000"/>
                  <a:lumOff val="80000"/>
                </a:schemeClr>
              </a:solidFill>
              <a:prstDash val="sysDash"/>
            </a:ln>
          </c:spPr>
        </c:majorGridlines>
        <c:numFmt formatCode="0.0" sourceLinked="1"/>
        <c:majorTickMark val="out"/>
        <c:minorTickMark val="none"/>
        <c:tickLblPos val="nextTo"/>
        <c:spPr>
          <a:ln>
            <a:noFill/>
          </a:ln>
        </c:spPr>
        <c:crossAx val="222920192"/>
        <c:crosses val="autoZero"/>
        <c:crossBetween val="between"/>
      </c:valAx>
      <c:spPr>
        <a:noFill/>
        <a:ln>
          <a:noFill/>
        </a:ln>
      </c:spPr>
    </c:plotArea>
    <c:legend>
      <c:legendPos val="l"/>
      <c:layout>
        <c:manualLayout>
          <c:xMode val="edge"/>
          <c:yMode val="edge"/>
          <c:x val="0.12110824388908061"/>
          <c:y val="5.3437011962289761E-2"/>
          <c:w val="7.275976737717077E-2"/>
          <c:h val="7.0946669300746015E-2"/>
        </c:manualLayout>
      </c:layout>
      <c:overlay val="1"/>
    </c:legend>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dPt>
            <c:idx val="16"/>
            <c:invertIfNegative val="0"/>
            <c:bubble3D val="0"/>
            <c:extLst>
              <c:ext xmlns:c16="http://schemas.microsoft.com/office/drawing/2014/chart" uri="{C3380CC4-5D6E-409C-BE32-E72D297353CC}">
                <c16:uniqueId val="{00000001-F9E7-4AEB-837B-D630791C4F05}"/>
              </c:ext>
            </c:extLst>
          </c:dPt>
          <c:dPt>
            <c:idx val="17"/>
            <c:invertIfNegative val="0"/>
            <c:bubble3D val="0"/>
            <c:extLst>
              <c:ext xmlns:c16="http://schemas.microsoft.com/office/drawing/2014/chart" uri="{C3380CC4-5D6E-409C-BE32-E72D297353CC}">
                <c16:uniqueId val="{00000001-7EDD-4A8A-8396-222F4D2B9A5C}"/>
              </c:ext>
            </c:extLst>
          </c:dPt>
          <c:dPt>
            <c:idx val="18"/>
            <c:invertIfNegative val="0"/>
            <c:bubble3D val="0"/>
            <c:spPr>
              <a:solidFill>
                <a:schemeClr val="accent1">
                  <a:lumMod val="75000"/>
                </a:schemeClr>
              </a:solidFill>
            </c:spPr>
            <c:extLst>
              <c:ext xmlns:c16="http://schemas.microsoft.com/office/drawing/2014/chart" uri="{C3380CC4-5D6E-409C-BE32-E72D297353CC}">
                <c16:uniqueId val="{00000003-DFCC-4B12-92BC-EFDFFFDC9A4D}"/>
              </c:ext>
            </c:extLst>
          </c:dPt>
          <c:dPt>
            <c:idx val="21"/>
            <c:invertIfNegative val="0"/>
            <c:bubble3D val="0"/>
            <c:spPr>
              <a:solidFill>
                <a:srgbClr val="C00000"/>
              </a:solidFill>
              <a:ln>
                <a:solidFill>
                  <a:srgbClr val="C00000"/>
                </a:solidFill>
              </a:ln>
            </c:spPr>
            <c:extLst>
              <c:ext xmlns:c16="http://schemas.microsoft.com/office/drawing/2014/chart" uri="{C3380CC4-5D6E-409C-BE32-E72D297353CC}">
                <c16:uniqueId val="{00000007-4DA1-47AD-9D63-875A7D4F36E7}"/>
              </c:ext>
            </c:extLst>
          </c:dPt>
          <c:dPt>
            <c:idx val="22"/>
            <c:invertIfNegative val="0"/>
            <c:bubble3D val="0"/>
            <c:spPr>
              <a:solidFill>
                <a:schemeClr val="tx2"/>
              </a:solidFill>
            </c:spPr>
            <c:extLst>
              <c:ext xmlns:c16="http://schemas.microsoft.com/office/drawing/2014/chart" uri="{C3380CC4-5D6E-409C-BE32-E72D297353CC}">
                <c16:uniqueId val="{00000004-3DD0-41EB-AEB8-C1F5C1BF96B3}"/>
              </c:ext>
            </c:extLst>
          </c:dPt>
          <c:cat>
            <c:strRef>
              <c:f>'Chart 3.4'!$B$50:$B$83</c:f>
              <c:strCache>
                <c:ptCount val="34"/>
                <c:pt idx="0">
                  <c:v>El Salvador</c:v>
                </c:pt>
                <c:pt idx="1">
                  <c:v>Nepal</c:v>
                </c:pt>
                <c:pt idx="2">
                  <c:v>Honduras</c:v>
                </c:pt>
                <c:pt idx="3">
                  <c:v>Lebanon</c:v>
                </c:pt>
                <c:pt idx="4">
                  <c:v>Guatemala</c:v>
                </c:pt>
                <c:pt idx="5">
                  <c:v>Uzbekistan</c:v>
                </c:pt>
                <c:pt idx="6">
                  <c:v>Dominican Republic</c:v>
                </c:pt>
                <c:pt idx="7">
                  <c:v>Pakistan</c:v>
                </c:pt>
                <c:pt idx="8">
                  <c:v>Ukraine</c:v>
                </c:pt>
                <c:pt idx="9">
                  <c:v>Philippines</c:v>
                </c:pt>
                <c:pt idx="10">
                  <c:v>Sri Lanka</c:v>
                </c:pt>
                <c:pt idx="11">
                  <c:v>Egypt, Arab Rep.</c:v>
                </c:pt>
                <c:pt idx="12">
                  <c:v>Bangladesh</c:v>
                </c:pt>
                <c:pt idx="13">
                  <c:v>Morocco</c:v>
                </c:pt>
                <c:pt idx="14">
                  <c:v>Vietnam</c:v>
                </c:pt>
                <c:pt idx="15">
                  <c:v>Mexico</c:v>
                </c:pt>
                <c:pt idx="16">
                  <c:v>Nigeria</c:v>
                </c:pt>
                <c:pt idx="17">
                  <c:v>India</c:v>
                </c:pt>
                <c:pt idx="18">
                  <c:v>Romania</c:v>
                </c:pt>
                <c:pt idx="19">
                  <c:v>Belgium</c:v>
                </c:pt>
                <c:pt idx="20">
                  <c:v>Colombia</c:v>
                </c:pt>
                <c:pt idx="21">
                  <c:v>Portugal</c:v>
                </c:pt>
                <c:pt idx="22">
                  <c:v>Thailand</c:v>
                </c:pt>
                <c:pt idx="23">
                  <c:v>Israel</c:v>
                </c:pt>
                <c:pt idx="24">
                  <c:v>Poland</c:v>
                </c:pt>
                <c:pt idx="25">
                  <c:v>France</c:v>
                </c:pt>
                <c:pt idx="26">
                  <c:v>Indonesia</c:v>
                </c:pt>
                <c:pt idx="27">
                  <c:v>Spain</c:v>
                </c:pt>
                <c:pt idx="28">
                  <c:v>Russian Federation</c:v>
                </c:pt>
                <c:pt idx="29">
                  <c:v>Italy</c:v>
                </c:pt>
                <c:pt idx="30">
                  <c:v>Germany</c:v>
                </c:pt>
                <c:pt idx="31">
                  <c:v>Korea, Rep.</c:v>
                </c:pt>
                <c:pt idx="32">
                  <c:v>China</c:v>
                </c:pt>
                <c:pt idx="33">
                  <c:v>United States</c:v>
                </c:pt>
              </c:strCache>
            </c:strRef>
          </c:cat>
          <c:val>
            <c:numRef>
              <c:f>'Chart 3.4'!$C$50:$C$83</c:f>
              <c:numCache>
                <c:formatCode>#,##0.00</c:formatCode>
                <c:ptCount val="34"/>
                <c:pt idx="0">
                  <c:v>24.092800337561666</c:v>
                </c:pt>
                <c:pt idx="1">
                  <c:v>24.070867987259081</c:v>
                </c:pt>
                <c:pt idx="2">
                  <c:v>23.401197131255575</c:v>
                </c:pt>
                <c:pt idx="3">
                  <c:v>18.867015323940638</c:v>
                </c:pt>
                <c:pt idx="4">
                  <c:v>14.69350729597563</c:v>
                </c:pt>
                <c:pt idx="5">
                  <c:v>12.11167940158443</c:v>
                </c:pt>
                <c:pt idx="6">
                  <c:v>10.567101851974703</c:v>
                </c:pt>
                <c:pt idx="7">
                  <c:v>9.9000118641110308</c:v>
                </c:pt>
                <c:pt idx="8">
                  <c:v>9.6759259789103851</c:v>
                </c:pt>
                <c:pt idx="9">
                  <c:v>9.658193963177613</c:v>
                </c:pt>
                <c:pt idx="10">
                  <c:v>8.8468600830312045</c:v>
                </c:pt>
                <c:pt idx="11">
                  <c:v>8.1535135223367696</c:v>
                </c:pt>
                <c:pt idx="12">
                  <c:v>6.7079189435209994</c:v>
                </c:pt>
                <c:pt idx="13">
                  <c:v>6.5726225369622355</c:v>
                </c:pt>
                <c:pt idx="14">
                  <c:v>6.3431548984384243</c:v>
                </c:pt>
                <c:pt idx="15">
                  <c:v>3.9845553930802744</c:v>
                </c:pt>
                <c:pt idx="16">
                  <c:v>3.9805216384958255</c:v>
                </c:pt>
                <c:pt idx="17">
                  <c:v>3.1700158481880987</c:v>
                </c:pt>
                <c:pt idx="18">
                  <c:v>2.9941517258388362</c:v>
                </c:pt>
                <c:pt idx="19">
                  <c:v>2.5460962996642529</c:v>
                </c:pt>
                <c:pt idx="20">
                  <c:v>2.5331241205926522</c:v>
                </c:pt>
                <c:pt idx="21">
                  <c:v>1.8710540666918116</c:v>
                </c:pt>
                <c:pt idx="22">
                  <c:v>1.6076724194143226</c:v>
                </c:pt>
                <c:pt idx="23">
                  <c:v>1.5190800351982667</c:v>
                </c:pt>
                <c:pt idx="24">
                  <c:v>0.99803978440189378</c:v>
                </c:pt>
                <c:pt idx="25">
                  <c:v>0.94051546029533406</c:v>
                </c:pt>
                <c:pt idx="26">
                  <c:v>0.91182055732821188</c:v>
                </c:pt>
                <c:pt idx="27">
                  <c:v>0.66415170850962868</c:v>
                </c:pt>
                <c:pt idx="28">
                  <c:v>0.6630491868835422</c:v>
                </c:pt>
                <c:pt idx="29">
                  <c:v>0.51479056116894317</c:v>
                </c:pt>
                <c:pt idx="30">
                  <c:v>0.47027104354652632</c:v>
                </c:pt>
                <c:pt idx="31">
                  <c:v>0.45462657580447924</c:v>
                </c:pt>
                <c:pt idx="32">
                  <c:v>0.40418231216688544</c:v>
                </c:pt>
                <c:pt idx="33">
                  <c:v>2.9450818184423452E-2</c:v>
                </c:pt>
              </c:numCache>
            </c:numRef>
          </c:val>
          <c:extLst>
            <c:ext xmlns:c16="http://schemas.microsoft.com/office/drawing/2014/chart" uri="{C3380CC4-5D6E-409C-BE32-E72D297353CC}">
              <c16:uniqueId val="{00000002-7EDD-4A8A-8396-222F4D2B9A5C}"/>
            </c:ext>
          </c:extLst>
        </c:ser>
        <c:dLbls>
          <c:showLegendKey val="0"/>
          <c:showVal val="0"/>
          <c:showCatName val="0"/>
          <c:showSerName val="0"/>
          <c:showPercent val="0"/>
          <c:showBubbleSize val="0"/>
        </c:dLbls>
        <c:gapWidth val="50"/>
        <c:axId val="224863744"/>
        <c:axId val="222769088"/>
      </c:barChart>
      <c:catAx>
        <c:axId val="224863744"/>
        <c:scaling>
          <c:orientation val="maxMin"/>
        </c:scaling>
        <c:delete val="0"/>
        <c:axPos val="l"/>
        <c:numFmt formatCode="General" sourceLinked="1"/>
        <c:majorTickMark val="none"/>
        <c:minorTickMark val="none"/>
        <c:tickLblPos val="nextTo"/>
        <c:crossAx val="222769088"/>
        <c:crosses val="autoZero"/>
        <c:auto val="1"/>
        <c:lblAlgn val="ctr"/>
        <c:lblOffset val="100"/>
        <c:noMultiLvlLbl val="0"/>
      </c:catAx>
      <c:valAx>
        <c:axId val="222769088"/>
        <c:scaling>
          <c:orientation val="minMax"/>
          <c:max val="25"/>
        </c:scaling>
        <c:delete val="0"/>
        <c:axPos val="b"/>
        <c:majorGridlines>
          <c:spPr>
            <a:ln w="6350">
              <a:solidFill>
                <a:schemeClr val="accent1">
                  <a:lumMod val="20000"/>
                  <a:lumOff val="80000"/>
                </a:schemeClr>
              </a:solidFill>
              <a:prstDash val="sysDash"/>
            </a:ln>
          </c:spPr>
        </c:majorGridlines>
        <c:title>
          <c:tx>
            <c:rich>
              <a:bodyPr/>
              <a:lstStyle/>
              <a:p>
                <a:pPr>
                  <a:defRPr b="1" i="0" baseline="0"/>
                </a:pPr>
                <a:r>
                  <a:rPr lang="pt-PT" b="1" i="0" baseline="0"/>
                  <a:t>Remittances as a percentage of GDP</a:t>
                </a:r>
              </a:p>
            </c:rich>
          </c:tx>
          <c:layout>
            <c:manualLayout>
              <c:xMode val="edge"/>
              <c:yMode val="edge"/>
              <c:x val="0.16801317346781247"/>
              <c:y val="0.95810008204932928"/>
            </c:manualLayout>
          </c:layout>
          <c:overlay val="0"/>
        </c:title>
        <c:numFmt formatCode="#,##0.00" sourceLinked="1"/>
        <c:majorTickMark val="out"/>
        <c:minorTickMark val="none"/>
        <c:tickLblPos val="nextTo"/>
        <c:spPr>
          <a:ln>
            <a:noFill/>
          </a:ln>
        </c:spPr>
        <c:crossAx val="224863744"/>
        <c:crosses val="max"/>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xml"/></Relationships>
</file>

<file path=xl/drawings/_rels/drawing1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_rels/drawing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356780</xdr:colOff>
      <xdr:row>0</xdr:row>
      <xdr:rowOff>288000</xdr:rowOff>
    </xdr:to>
    <xdr:pic>
      <xdr:nvPicPr>
        <xdr:cNvPr id="2" name="Picture 2">
          <a:extLst>
            <a:ext uri="{FF2B5EF4-FFF2-40B4-BE49-F238E27FC236}">
              <a16:creationId xmlns:a16="http://schemas.microsoft.com/office/drawing/2014/main" id="{5C1D4A25-25FF-4D09-B23C-ECD826A35C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14287</xdr:colOff>
      <xdr:row>2</xdr:row>
      <xdr:rowOff>9524</xdr:rowOff>
    </xdr:from>
    <xdr:to>
      <xdr:col>6</xdr:col>
      <xdr:colOff>0</xdr:colOff>
      <xdr:row>18</xdr:row>
      <xdr:rowOff>19049</xdr:rowOff>
    </xdr:to>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356780</xdr:colOff>
      <xdr:row>0</xdr:row>
      <xdr:rowOff>288000</xdr:rowOff>
    </xdr:to>
    <xdr:pic>
      <xdr:nvPicPr>
        <xdr:cNvPr id="3" name="Picture 2">
          <a:extLst>
            <a:ext uri="{FF2B5EF4-FFF2-40B4-BE49-F238E27FC236}">
              <a16:creationId xmlns:a16="http://schemas.microsoft.com/office/drawing/2014/main" id="{6A24C618-7521-45DD-BEB5-BCE44B93A4F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14287</xdr:colOff>
      <xdr:row>2</xdr:row>
      <xdr:rowOff>9524</xdr:rowOff>
    </xdr:from>
    <xdr:to>
      <xdr:col>6</xdr:col>
      <xdr:colOff>0</xdr:colOff>
      <xdr:row>30</xdr:row>
      <xdr:rowOff>190499</xdr:rowOff>
    </xdr:to>
    <xdr:graphicFrame macro="">
      <xdr:nvGraphicFramePr>
        <xdr:cNvPr id="3" name="Chart 2">
          <a:extLst>
            <a:ext uri="{FF2B5EF4-FFF2-40B4-BE49-F238E27FC236}">
              <a16:creationId xmlns:a16="http://schemas.microsoft.com/office/drawing/2014/main" id="{00000000-0008-0000-0A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356780</xdr:colOff>
      <xdr:row>0</xdr:row>
      <xdr:rowOff>288000</xdr:rowOff>
    </xdr:to>
    <xdr:pic>
      <xdr:nvPicPr>
        <xdr:cNvPr id="4" name="Picture 2">
          <a:extLst>
            <a:ext uri="{FF2B5EF4-FFF2-40B4-BE49-F238E27FC236}">
              <a16:creationId xmlns:a16="http://schemas.microsoft.com/office/drawing/2014/main" id="{7570FE93-081A-4AB7-BB48-0779424C06C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356780</xdr:colOff>
      <xdr:row>0</xdr:row>
      <xdr:rowOff>288000</xdr:rowOff>
    </xdr:to>
    <xdr:pic>
      <xdr:nvPicPr>
        <xdr:cNvPr id="2" name="Picture 2">
          <a:extLst>
            <a:ext uri="{FF2B5EF4-FFF2-40B4-BE49-F238E27FC236}">
              <a16:creationId xmlns:a16="http://schemas.microsoft.com/office/drawing/2014/main" id="{7237507A-D8E1-462A-B2D1-8A02C7F54A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356780</xdr:colOff>
      <xdr:row>0</xdr:row>
      <xdr:rowOff>288000</xdr:rowOff>
    </xdr:to>
    <xdr:pic>
      <xdr:nvPicPr>
        <xdr:cNvPr id="2" name="Picture 2">
          <a:extLst>
            <a:ext uri="{FF2B5EF4-FFF2-40B4-BE49-F238E27FC236}">
              <a16:creationId xmlns:a16="http://schemas.microsoft.com/office/drawing/2014/main" id="{012C9111-48EC-4DE3-BCBA-46F96ED6ED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356780</xdr:colOff>
      <xdr:row>0</xdr:row>
      <xdr:rowOff>288000</xdr:rowOff>
    </xdr:to>
    <xdr:pic>
      <xdr:nvPicPr>
        <xdr:cNvPr id="2" name="Picture 2">
          <a:extLst>
            <a:ext uri="{FF2B5EF4-FFF2-40B4-BE49-F238E27FC236}">
              <a16:creationId xmlns:a16="http://schemas.microsoft.com/office/drawing/2014/main" id="{0CDCFB5F-DD10-4E01-8C3B-0DF3734BCD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356780</xdr:colOff>
      <xdr:row>0</xdr:row>
      <xdr:rowOff>288000</xdr:rowOff>
    </xdr:to>
    <xdr:pic>
      <xdr:nvPicPr>
        <xdr:cNvPr id="2" name="Picture 2">
          <a:extLst>
            <a:ext uri="{FF2B5EF4-FFF2-40B4-BE49-F238E27FC236}">
              <a16:creationId xmlns:a16="http://schemas.microsoft.com/office/drawing/2014/main" id="{E035E7E5-B55F-44F5-8546-3D5AC79029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356780</xdr:colOff>
      <xdr:row>0</xdr:row>
      <xdr:rowOff>288000</xdr:rowOff>
    </xdr:to>
    <xdr:pic>
      <xdr:nvPicPr>
        <xdr:cNvPr id="2" name="Picture 2">
          <a:extLst>
            <a:ext uri="{FF2B5EF4-FFF2-40B4-BE49-F238E27FC236}">
              <a16:creationId xmlns:a16="http://schemas.microsoft.com/office/drawing/2014/main" id="{38340AE7-3364-44CA-98BE-C89E698200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356780</xdr:colOff>
      <xdr:row>0</xdr:row>
      <xdr:rowOff>288000</xdr:rowOff>
    </xdr:to>
    <xdr:pic>
      <xdr:nvPicPr>
        <xdr:cNvPr id="2" name="Picture 2">
          <a:extLst>
            <a:ext uri="{FF2B5EF4-FFF2-40B4-BE49-F238E27FC236}">
              <a16:creationId xmlns:a16="http://schemas.microsoft.com/office/drawing/2014/main" id="{8FAFEE79-9408-4225-BBD9-076F637FE1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581024</xdr:colOff>
      <xdr:row>2</xdr:row>
      <xdr:rowOff>9525</xdr:rowOff>
    </xdr:from>
    <xdr:to>
      <xdr:col>5</xdr:col>
      <xdr:colOff>1114424</xdr:colOff>
      <xdr:row>31</xdr:row>
      <xdr:rowOff>0</xdr:rowOff>
    </xdr:to>
    <xdr:graphicFrame macro="">
      <xdr:nvGraphicFramePr>
        <xdr:cNvPr id="1051" name="Chart 7">
          <a:extLst>
            <a:ext uri="{FF2B5EF4-FFF2-40B4-BE49-F238E27FC236}">
              <a16:creationId xmlns:a16="http://schemas.microsoft.com/office/drawing/2014/main" id="{00000000-0008-0000-0700-00001B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356780</xdr:colOff>
      <xdr:row>0</xdr:row>
      <xdr:rowOff>288000</xdr:rowOff>
    </xdr:to>
    <xdr:pic>
      <xdr:nvPicPr>
        <xdr:cNvPr id="3" name="Picture 2">
          <a:extLst>
            <a:ext uri="{FF2B5EF4-FFF2-40B4-BE49-F238E27FC236}">
              <a16:creationId xmlns:a16="http://schemas.microsoft.com/office/drawing/2014/main" id="{07F79C16-0EE6-43AD-8605-9CC7C829EB0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14287</xdr:colOff>
      <xdr:row>2</xdr:row>
      <xdr:rowOff>0</xdr:rowOff>
    </xdr:from>
    <xdr:to>
      <xdr:col>6</xdr:col>
      <xdr:colOff>0</xdr:colOff>
      <xdr:row>31</xdr:row>
      <xdr:rowOff>9524</xdr:rowOff>
    </xdr:to>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356780</xdr:colOff>
      <xdr:row>0</xdr:row>
      <xdr:rowOff>288000</xdr:rowOff>
    </xdr:to>
    <xdr:pic>
      <xdr:nvPicPr>
        <xdr:cNvPr id="3" name="Picture 2">
          <a:extLst>
            <a:ext uri="{FF2B5EF4-FFF2-40B4-BE49-F238E27FC236}">
              <a16:creationId xmlns:a16="http://schemas.microsoft.com/office/drawing/2014/main" id="{7C64B2E8-6F27-4386-B6F6-7E304D8CD79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8383.html" TargetMode="External"/><Relationship Id="rId1" Type="http://schemas.openxmlformats.org/officeDocument/2006/relationships/hyperlink" Target="http://www.observatorioemigracao.pt/np4/5810.html"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observatorioemigracao.pt/np4/8383.html"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8383.html" TargetMode="External"/><Relationship Id="rId1" Type="http://schemas.openxmlformats.org/officeDocument/2006/relationships/hyperlink" Target="http://www.observatorioemigracao.pt/np4/5810.html" TargetMode="External"/><Relationship Id="rId6" Type="http://schemas.openxmlformats.org/officeDocument/2006/relationships/drawing" Target="../drawings/drawing10.xml"/><Relationship Id="rId5" Type="http://schemas.openxmlformats.org/officeDocument/2006/relationships/printerSettings" Target="../printerSettings/printerSettings10.bin"/><Relationship Id="rId4" Type="http://schemas.openxmlformats.org/officeDocument/2006/relationships/hyperlink" Target="http://www.observatorioemigracao.pt/np4/8383.html"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8383.html" TargetMode="External"/><Relationship Id="rId1" Type="http://schemas.openxmlformats.org/officeDocument/2006/relationships/hyperlink" Target="http://www.observatorioemigracao.pt/np4/5810.html" TargetMode="External"/><Relationship Id="rId6" Type="http://schemas.openxmlformats.org/officeDocument/2006/relationships/drawing" Target="../drawings/drawing11.xml"/><Relationship Id="rId5" Type="http://schemas.openxmlformats.org/officeDocument/2006/relationships/printerSettings" Target="../printerSettings/printerSettings11.bin"/><Relationship Id="rId4" Type="http://schemas.openxmlformats.org/officeDocument/2006/relationships/hyperlink" Target="http://www.observatorioemigracao.pt/np4/8383.htm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8383.html" TargetMode="External"/><Relationship Id="rId1" Type="http://schemas.openxmlformats.org/officeDocument/2006/relationships/hyperlink" Target="http://www.observatorioemigracao.pt/np4/5810.html"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www.observatorioemigracao.pt/np4/8383.html"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8383.html" TargetMode="External"/><Relationship Id="rId1" Type="http://schemas.openxmlformats.org/officeDocument/2006/relationships/hyperlink" Target="http://www.observatorioemigracao.pt/np4/5810.html"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www.observatorioemigracao.pt/np4/8383.html"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8383.html" TargetMode="External"/><Relationship Id="rId1" Type="http://schemas.openxmlformats.org/officeDocument/2006/relationships/hyperlink" Target="http://www.observatorioemigracao.pt/np4/5810.html"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http://www.observatorioemigracao.pt/np4/8383.html"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8383.html" TargetMode="External"/><Relationship Id="rId1" Type="http://schemas.openxmlformats.org/officeDocument/2006/relationships/hyperlink" Target="http://www.observatorioemigracao.pt/np4/5810.html"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http://www.observatorioemigracao.pt/np4/8383.html"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8383.html" TargetMode="External"/><Relationship Id="rId1" Type="http://schemas.openxmlformats.org/officeDocument/2006/relationships/hyperlink" Target="http://www.observatorioemigracao.pt/np4/5810.html" TargetMode="External"/><Relationship Id="rId6" Type="http://schemas.openxmlformats.org/officeDocument/2006/relationships/drawing" Target="../drawings/drawing6.xml"/><Relationship Id="rId5" Type="http://schemas.openxmlformats.org/officeDocument/2006/relationships/printerSettings" Target="../printerSettings/printerSettings6.bin"/><Relationship Id="rId4" Type="http://schemas.openxmlformats.org/officeDocument/2006/relationships/hyperlink" Target="http://www.observatorioemigracao.pt/np4/8383.html"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8383.html" TargetMode="External"/><Relationship Id="rId1" Type="http://schemas.openxmlformats.org/officeDocument/2006/relationships/hyperlink" Target="http://www.observatorioemigracao.pt/np4/5810.html"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http://www.observatorioemigracao.pt/np4/8383.html"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8383.html" TargetMode="External"/><Relationship Id="rId1" Type="http://schemas.openxmlformats.org/officeDocument/2006/relationships/hyperlink" Target="http://www.observatorioemigracao.pt/np4/5810.html" TargetMode="External"/><Relationship Id="rId6" Type="http://schemas.openxmlformats.org/officeDocument/2006/relationships/drawing" Target="../drawings/drawing8.xml"/><Relationship Id="rId5" Type="http://schemas.openxmlformats.org/officeDocument/2006/relationships/printerSettings" Target="../printerSettings/printerSettings8.bin"/><Relationship Id="rId4" Type="http://schemas.openxmlformats.org/officeDocument/2006/relationships/hyperlink" Target="http://www.observatorioemigracao.pt/np4/8383.html"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8383.html" TargetMode="External"/><Relationship Id="rId1" Type="http://schemas.openxmlformats.org/officeDocument/2006/relationships/hyperlink" Target="http://www.observatorioemigracao.pt/np4/5810.html" TargetMode="External"/><Relationship Id="rId6" Type="http://schemas.openxmlformats.org/officeDocument/2006/relationships/drawing" Target="../drawings/drawing9.xml"/><Relationship Id="rId5" Type="http://schemas.openxmlformats.org/officeDocument/2006/relationships/printerSettings" Target="../printerSettings/printerSettings9.bin"/><Relationship Id="rId4" Type="http://schemas.openxmlformats.org/officeDocument/2006/relationships/hyperlink" Target="http://www.observatorioemigracao.pt/np4/8383.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9"/>
  <sheetViews>
    <sheetView showGridLines="0" tabSelected="1" workbookViewId="0"/>
  </sheetViews>
  <sheetFormatPr defaultColWidth="8.7109375" defaultRowHeight="12" customHeight="1" x14ac:dyDescent="0.25"/>
  <cols>
    <col min="1" max="1" width="8.7109375" style="128"/>
    <col min="2" max="2" width="32.7109375" style="132" customWidth="1"/>
    <col min="3" max="3" width="32.7109375" style="133" customWidth="1"/>
    <col min="4" max="6" width="32.7109375" style="128" customWidth="1"/>
    <col min="7" max="7" width="8.7109375" style="67" customWidth="1"/>
    <col min="8" max="16384" width="8.7109375" style="128"/>
  </cols>
  <sheetData>
    <row r="1" spans="1:12" s="120" customFormat="1" ht="30" customHeight="1" x14ac:dyDescent="0.25">
      <c r="A1" s="59" t="s">
        <v>0</v>
      </c>
      <c r="B1" s="148"/>
      <c r="C1" s="149"/>
      <c r="D1" s="119"/>
      <c r="E1" s="119"/>
      <c r="F1" s="119"/>
      <c r="G1" s="67"/>
      <c r="H1" s="119"/>
      <c r="I1" s="119"/>
      <c r="J1" s="119"/>
      <c r="K1" s="119"/>
      <c r="L1" s="119"/>
    </row>
    <row r="2" spans="1:12" s="122" customFormat="1" ht="30" customHeight="1" x14ac:dyDescent="0.2">
      <c r="A2" s="60"/>
      <c r="B2" s="156" t="s">
        <v>119</v>
      </c>
      <c r="C2" s="157"/>
      <c r="D2" s="157"/>
      <c r="E2" s="157"/>
      <c r="F2" s="157"/>
      <c r="G2" s="121"/>
    </row>
    <row r="3" spans="1:12" s="123" customFormat="1" ht="30" customHeight="1" x14ac:dyDescent="0.25">
      <c r="B3" s="152" t="s">
        <v>40</v>
      </c>
      <c r="C3" s="153"/>
      <c r="D3" s="153"/>
      <c r="E3" s="153"/>
      <c r="F3" s="153"/>
      <c r="G3" s="65"/>
    </row>
    <row r="4" spans="1:12" s="123" customFormat="1" ht="15" customHeight="1" x14ac:dyDescent="0.25">
      <c r="A4" s="78"/>
      <c r="B4" s="150" t="str">
        <f>'Table 3.1'!B2</f>
        <v>Table 3.1 Inward and outward remittance flows in Portugal, 2020</v>
      </c>
      <c r="C4" s="151"/>
      <c r="D4" s="154" t="str">
        <f>'Chart 3.1'!B2</f>
        <v>Chart 3.1 Top inward remittance flows in Portugal, thousand euros, 2020</v>
      </c>
      <c r="E4" s="155"/>
      <c r="F4" s="155"/>
      <c r="G4" s="66"/>
    </row>
    <row r="5" spans="1:12" s="123" customFormat="1" ht="15" customHeight="1" x14ac:dyDescent="0.25">
      <c r="A5" s="78"/>
      <c r="B5" s="150" t="str">
        <f>'Table 3.2'!B2</f>
        <v>Table 3.2 Top inward remittance flows in Portugal, 2020</v>
      </c>
      <c r="C5" s="151"/>
      <c r="D5" s="154" t="str">
        <f>'Chart 3.2'!B2</f>
        <v>Chart 3.2 Changes in top inward remittance flows in Portugal, nominal values, thousand euros, 2019-2020</v>
      </c>
      <c r="E5" s="155"/>
      <c r="F5" s="155"/>
      <c r="G5" s="66"/>
    </row>
    <row r="6" spans="1:12" s="123" customFormat="1" ht="15" customHeight="1" x14ac:dyDescent="0.25">
      <c r="A6" s="78"/>
      <c r="B6" s="150" t="str">
        <f>'Table 3.3'!B2:F2</f>
        <v>Table 3.3 Changes in inward remittance flows in Portugal, 2019-2020</v>
      </c>
      <c r="C6" s="151"/>
      <c r="D6" s="154" t="str">
        <f>'Chart 3.3'!B2</f>
        <v>Chart 3.3 Changes in economic weight of remittances in Portugal, 2019-2020</v>
      </c>
      <c r="E6" s="155"/>
      <c r="F6" s="155"/>
      <c r="G6" s="66"/>
    </row>
    <row r="7" spans="1:12" s="123" customFormat="1" ht="15" customHeight="1" x14ac:dyDescent="0.25">
      <c r="A7" s="78"/>
      <c r="B7" s="150" t="str">
        <f>'Table 3.4'!B2:E2</f>
        <v>Table 3.4 Changes in economic weight of remittances in Portugal, 2019-2020</v>
      </c>
      <c r="C7" s="151"/>
      <c r="D7" s="154" t="str">
        <f>'Chart 3.4'!B2</f>
        <v>Chart 3.4 Top remittance-receiving countries, economic weight, 2020</v>
      </c>
      <c r="E7" s="155"/>
      <c r="F7" s="155"/>
      <c r="G7" s="65"/>
    </row>
    <row r="8" spans="1:12" s="125" customFormat="1" ht="15" customHeight="1" x14ac:dyDescent="0.2">
      <c r="A8" s="78"/>
      <c r="B8" s="160" t="str">
        <f>'Table 3.5'!B2</f>
        <v>Table 3.5 Top remittance-receiving countries, thousand US dollars, 2020</v>
      </c>
      <c r="C8" s="151"/>
      <c r="D8" s="154"/>
      <c r="E8" s="155"/>
      <c r="F8" s="155"/>
      <c r="G8" s="124"/>
    </row>
    <row r="9" spans="1:12" s="123" customFormat="1" ht="15" customHeight="1" x14ac:dyDescent="0.25">
      <c r="A9" s="78"/>
      <c r="B9" s="160" t="str">
        <f>'Table 3.6'!B2</f>
        <v>Table 3.6 Top remittance-receiving countries, economic weight, 2020</v>
      </c>
      <c r="C9" s="151"/>
      <c r="D9" s="154"/>
      <c r="E9" s="155"/>
      <c r="F9" s="155"/>
      <c r="G9" s="65"/>
    </row>
    <row r="10" spans="1:12" ht="30" customHeight="1" x14ac:dyDescent="0.25">
      <c r="B10" s="117"/>
      <c r="C10" s="118"/>
      <c r="D10" s="126"/>
      <c r="E10" s="129"/>
      <c r="F10" s="129"/>
    </row>
    <row r="11" spans="1:12" s="147" customFormat="1" ht="15" customHeight="1" x14ac:dyDescent="0.25">
      <c r="A11" s="145" t="s">
        <v>5</v>
      </c>
      <c r="B11" s="162" t="s">
        <v>131</v>
      </c>
      <c r="C11" s="163"/>
      <c r="D11" s="163"/>
      <c r="E11" s="163"/>
      <c r="F11" s="163"/>
      <c r="G11" s="163"/>
      <c r="H11" s="146"/>
    </row>
    <row r="12" spans="1:12" s="147" customFormat="1" ht="15" customHeight="1" x14ac:dyDescent="0.25">
      <c r="A12" s="145" t="s">
        <v>1</v>
      </c>
      <c r="B12" s="161" t="s">
        <v>132</v>
      </c>
      <c r="C12" s="161"/>
      <c r="D12" s="161"/>
      <c r="E12" s="161"/>
      <c r="F12" s="161"/>
      <c r="G12" s="146"/>
    </row>
    <row r="13" spans="1:12" s="147" customFormat="1" ht="15" customHeight="1" x14ac:dyDescent="0.25">
      <c r="A13" s="145"/>
      <c r="B13" s="161" t="s">
        <v>133</v>
      </c>
      <c r="C13" s="161"/>
      <c r="D13" s="161"/>
      <c r="E13" s="161"/>
      <c r="F13" s="161"/>
      <c r="G13" s="146"/>
    </row>
    <row r="14" spans="1:12" ht="30" customHeight="1" x14ac:dyDescent="0.25">
      <c r="B14" s="130"/>
      <c r="C14" s="131"/>
      <c r="D14" s="127"/>
      <c r="E14" s="127"/>
      <c r="F14" s="127"/>
    </row>
    <row r="15" spans="1:12" ht="90" customHeight="1" x14ac:dyDescent="0.25">
      <c r="B15" s="158" t="s">
        <v>104</v>
      </c>
      <c r="C15" s="159"/>
      <c r="D15" s="136"/>
    </row>
    <row r="16" spans="1:12" ht="15" customHeight="1" x14ac:dyDescent="0.25"/>
    <row r="17" ht="15" customHeight="1" x14ac:dyDescent="0.25"/>
    <row r="18" ht="15" customHeight="1" x14ac:dyDescent="0.25"/>
    <row r="19" ht="15" customHeight="1" x14ac:dyDescent="0.25"/>
  </sheetData>
  <mergeCells count="19">
    <mergeCell ref="B15:C15"/>
    <mergeCell ref="B7:C7"/>
    <mergeCell ref="B9:C9"/>
    <mergeCell ref="D9:F9"/>
    <mergeCell ref="B12:F12"/>
    <mergeCell ref="D7:F7"/>
    <mergeCell ref="B8:C8"/>
    <mergeCell ref="D8:F8"/>
    <mergeCell ref="B13:F13"/>
    <mergeCell ref="B11:G11"/>
    <mergeCell ref="B1:C1"/>
    <mergeCell ref="B4:C4"/>
    <mergeCell ref="B5:C5"/>
    <mergeCell ref="B6:C6"/>
    <mergeCell ref="B3:F3"/>
    <mergeCell ref="D4:F4"/>
    <mergeCell ref="D5:F5"/>
    <mergeCell ref="D6:F6"/>
    <mergeCell ref="B2:F2"/>
  </mergeCells>
  <hyperlinks>
    <hyperlink ref="B4:C4" location="'Table 3.1'!B2" display="'Table 3.1'!B2" xr:uid="{00000000-0004-0000-0000-000000000000}"/>
    <hyperlink ref="B5:C5" location="'Table 3.2'!B2" display="'Table 3.2'!B2" xr:uid="{00000000-0004-0000-0000-000001000000}"/>
    <hyperlink ref="B6:C6" location="'Table 3.3'!B2" display="'Table 3.3'!B2" xr:uid="{00000000-0004-0000-0000-000002000000}"/>
    <hyperlink ref="B7:C7" location="'Table 3.4'!B2" display="'Table 3.4'!B2" xr:uid="{00000000-0004-0000-0000-000003000000}"/>
    <hyperlink ref="D4:F4" location="'Chart 3.1'!B2" display="'Chart 3.1'!B2" xr:uid="{00000000-0004-0000-0000-000004000000}"/>
    <hyperlink ref="B8:C8" location="'Table 3.5'!B2" display="'Table 3.5'!B2" xr:uid="{00000000-0004-0000-0000-000005000000}"/>
    <hyperlink ref="B9:C9" location="'Table 3.6'!B2" display="'Table 3.6'!B2" xr:uid="{00000000-0004-0000-0000-000006000000}"/>
    <hyperlink ref="D5:F5" location="'Chart 3.2'!B2" display="'Chart 3.2'!B2" xr:uid="{00000000-0004-0000-0000-000007000000}"/>
    <hyperlink ref="D6:F6" location="'Chart 3.3'!B2" display="'Chart 3.3'!B2" xr:uid="{00000000-0004-0000-0000-000008000000}"/>
    <hyperlink ref="D7:F7" location="'Chart 3.4'!B2" display="'Chart 3.4'!B2" xr:uid="{00000000-0004-0000-0000-000009000000}"/>
    <hyperlink ref="B12" r:id="rId1" display="http://www.observatorioemigracao.pt/np4/5810.html" xr:uid="{A73F06B3-E87C-4CF8-B59C-E47B6A2C34EE}"/>
    <hyperlink ref="B12:F12" r:id="rId2" display="http://www.observatorioemigracao.pt/np4EN/8383.html" xr:uid="{380DC8F9-1DE3-43E8-8A4D-EA3B73D7517D}"/>
    <hyperlink ref="B13" r:id="rId3" display="http://www.observatorioemigracao.pt/np4/5810.html" xr:uid="{719C7C39-CA13-4C48-B81D-6B0B9F4D9AAD}"/>
    <hyperlink ref="B13:F13" r:id="rId4" display="http://www.observatorioemigracao.pt/np4/8383.html" xr:uid="{817B9882-3509-40F4-A2D6-D697EBFAF295}"/>
  </hyperlinks>
  <pageMargins left="0.23622047244094491" right="0.23622047244094491" top="0.74803149606299213" bottom="0.74803149606299213" header="0.31496062992125984" footer="0.31496062992125984"/>
  <pageSetup paperSize="9" orientation="portrait" horizontalDpi="4294967293" r:id="rId5"/>
  <headerFooter>
    <oddFooter>&amp;C&amp;"Arial,Negrito"&amp;8&amp;P/&amp;N</oddFooter>
  </headerFooter>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57"/>
  <sheetViews>
    <sheetView showGridLines="0" zoomScaleNormal="100" workbookViewId="0">
      <selection activeCell="C1" sqref="C1"/>
    </sheetView>
  </sheetViews>
  <sheetFormatPr defaultColWidth="8.7109375" defaultRowHeight="12" customHeight="1" x14ac:dyDescent="0.25"/>
  <cols>
    <col min="1" max="1" width="8.7109375" style="31"/>
    <col min="2" max="6" width="16.7109375" style="31" customWidth="1"/>
    <col min="7" max="8" width="8.7109375" style="31"/>
    <col min="9" max="9" width="13.42578125" style="31" customWidth="1"/>
    <col min="10" max="16384" width="8.7109375" style="31"/>
  </cols>
  <sheetData>
    <row r="1" spans="1:16" s="1" customFormat="1" ht="30" customHeight="1" x14ac:dyDescent="0.25">
      <c r="A1" s="47" t="s">
        <v>0</v>
      </c>
      <c r="B1" s="111"/>
      <c r="C1" s="64" t="s">
        <v>4</v>
      </c>
      <c r="D1" s="62"/>
      <c r="E1" s="62"/>
    </row>
    <row r="2" spans="1:16" s="20" customFormat="1" ht="30" customHeight="1" x14ac:dyDescent="0.25">
      <c r="A2" s="18"/>
      <c r="B2" s="181" t="s">
        <v>129</v>
      </c>
      <c r="C2" s="182"/>
      <c r="D2" s="182"/>
      <c r="E2" s="182"/>
      <c r="F2" s="182"/>
      <c r="G2" s="28"/>
      <c r="H2" s="28"/>
      <c r="I2" s="28"/>
      <c r="J2" s="25"/>
      <c r="K2" s="25"/>
      <c r="L2" s="19"/>
      <c r="M2" s="19"/>
      <c r="N2" s="19"/>
      <c r="O2" s="28"/>
      <c r="P2" s="28"/>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 customFormat="1" ht="30" customHeight="1" x14ac:dyDescent="0.25">
      <c r="A20" s="54" t="s">
        <v>8</v>
      </c>
      <c r="B20" s="169" t="s">
        <v>114</v>
      </c>
      <c r="C20" s="167"/>
      <c r="D20" s="167"/>
      <c r="E20" s="167"/>
      <c r="F20" s="167"/>
      <c r="G20"/>
    </row>
    <row r="21" spans="1:8" s="147" customFormat="1" ht="15" customHeight="1" x14ac:dyDescent="0.25">
      <c r="A21" s="145" t="s">
        <v>5</v>
      </c>
      <c r="B21" s="162" t="s">
        <v>131</v>
      </c>
      <c r="C21" s="163"/>
      <c r="D21" s="163"/>
      <c r="E21" s="163"/>
      <c r="F21" s="163"/>
      <c r="G21" s="163"/>
      <c r="H21" s="146"/>
    </row>
    <row r="22" spans="1:8" s="147" customFormat="1" ht="15" customHeight="1" x14ac:dyDescent="0.25">
      <c r="A22" s="145" t="s">
        <v>1</v>
      </c>
      <c r="B22" s="161" t="s">
        <v>132</v>
      </c>
      <c r="C22" s="161"/>
      <c r="D22" s="161"/>
      <c r="E22" s="161"/>
      <c r="F22" s="161"/>
      <c r="G22" s="146"/>
    </row>
    <row r="23" spans="1:8" s="147" customFormat="1" ht="15" customHeight="1" x14ac:dyDescent="0.25">
      <c r="A23" s="145"/>
      <c r="B23" s="161" t="s">
        <v>133</v>
      </c>
      <c r="C23" s="161"/>
      <c r="D23" s="161"/>
      <c r="E23" s="161"/>
      <c r="F23" s="161"/>
      <c r="G23" s="146"/>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30"/>
      <c r="B48" s="30"/>
      <c r="C48" s="30"/>
      <c r="D48" s="30"/>
      <c r="E48" s="30"/>
      <c r="F48" s="30"/>
      <c r="G48" s="30"/>
      <c r="H48" s="30"/>
      <c r="I48" s="30"/>
    </row>
    <row r="49" spans="1:14" ht="12" customHeight="1" x14ac:dyDescent="0.25">
      <c r="A49" s="30"/>
      <c r="B49" s="30"/>
      <c r="C49" s="30"/>
      <c r="D49" s="30"/>
      <c r="E49" s="30"/>
      <c r="F49" s="30"/>
      <c r="G49" s="30"/>
      <c r="H49" s="30"/>
      <c r="I49" s="30"/>
    </row>
    <row r="50" spans="1:14" ht="12" customHeight="1" x14ac:dyDescent="0.25">
      <c r="A50" s="26"/>
      <c r="B50" s="34"/>
      <c r="C50" s="27"/>
      <c r="D50" s="27"/>
      <c r="E50" s="27"/>
      <c r="F50" s="27"/>
      <c r="G50" s="27"/>
      <c r="H50" s="27"/>
      <c r="I50" s="27"/>
      <c r="L50" s="6"/>
      <c r="M50" s="6"/>
      <c r="N50" s="6"/>
    </row>
    <row r="51" spans="1:14" ht="12" customHeight="1" x14ac:dyDescent="0.25">
      <c r="A51" s="26"/>
      <c r="B51" s="35"/>
      <c r="C51" s="27"/>
      <c r="D51" s="27"/>
      <c r="E51" s="27"/>
      <c r="F51" s="27"/>
      <c r="G51" s="27"/>
      <c r="H51" s="27"/>
      <c r="I51" s="27"/>
    </row>
    <row r="52" spans="1:14" ht="12" customHeight="1" x14ac:dyDescent="0.25">
      <c r="A52" s="26"/>
      <c r="B52" s="36"/>
      <c r="C52" s="29"/>
      <c r="D52" s="29"/>
      <c r="E52" s="29"/>
      <c r="F52" s="29"/>
      <c r="G52" s="29"/>
      <c r="H52" s="29"/>
      <c r="I52" s="29"/>
    </row>
    <row r="53" spans="1:14" ht="12" customHeight="1" x14ac:dyDescent="0.25">
      <c r="A53" s="26"/>
      <c r="B53" s="37"/>
      <c r="C53" s="26"/>
      <c r="D53" s="27"/>
      <c r="E53" s="27"/>
      <c r="F53" s="27"/>
      <c r="G53" s="27"/>
      <c r="H53" s="27"/>
      <c r="I53" s="27"/>
    </row>
    <row r="54" spans="1:14" s="30" customFormat="1" ht="12" customHeight="1" x14ac:dyDescent="0.25">
      <c r="B54" s="35"/>
      <c r="C54" s="24"/>
      <c r="D54" s="23"/>
      <c r="E54" s="23"/>
      <c r="F54" s="23"/>
    </row>
    <row r="55" spans="1:14" s="30" customFormat="1" ht="12" customHeight="1" x14ac:dyDescent="0.25">
      <c r="B55" s="36"/>
      <c r="C55" s="22"/>
      <c r="D55" s="23"/>
      <c r="E55" s="23"/>
      <c r="F55" s="23"/>
    </row>
    <row r="56" spans="1:14" s="30" customFormat="1" ht="12" customHeight="1" x14ac:dyDescent="0.25">
      <c r="B56" s="37"/>
      <c r="C56" s="24"/>
      <c r="D56" s="23"/>
      <c r="E56" s="23"/>
      <c r="F56" s="23"/>
    </row>
    <row r="57" spans="1:14" s="30" customFormat="1" ht="12" customHeight="1" x14ac:dyDescent="0.25"/>
  </sheetData>
  <mergeCells count="5">
    <mergeCell ref="B2:F2"/>
    <mergeCell ref="B20:F20"/>
    <mergeCell ref="B22:F22"/>
    <mergeCell ref="B23:F23"/>
    <mergeCell ref="B21:G21"/>
  </mergeCells>
  <hyperlinks>
    <hyperlink ref="C1" location="Contents!A1" display="[contents Ç]" xr:uid="{00000000-0004-0000-0900-000000000000}"/>
    <hyperlink ref="B22" r:id="rId1" display="http://www.observatorioemigracao.pt/np4/5810.html" xr:uid="{ADE30A89-CBBD-4830-AE25-35A9ECEA17E1}"/>
    <hyperlink ref="B22:F22" r:id="rId2" display="http://www.observatorioemigracao.pt/np4EN/8383.html" xr:uid="{5FBC683D-A72E-4F1F-BAE1-9EC40D95400C}"/>
    <hyperlink ref="B23" r:id="rId3" display="http://www.observatorioemigracao.pt/np4/5810.html" xr:uid="{D13A732D-DAE2-4B05-A13C-E8070C3DCA68}"/>
    <hyperlink ref="B23:F23" r:id="rId4" display="http://www.observatorioemigracao.pt/np4/8383.html" xr:uid="{C27A31CD-AF37-480E-A7F3-982D2A2A8A6C}"/>
  </hyperlinks>
  <pageMargins left="0.23622047244094491" right="0.23622047244094491" top="0.74803149606299213" bottom="0.74803149606299213" header="0.31496062992125984" footer="0.31496062992125984"/>
  <pageSetup paperSize="9" orientation="portrait" horizontalDpi="4294967293" verticalDpi="0" r:id="rId5"/>
  <headerFooter>
    <oddFooter>&amp;C&amp;"Arial,Negrito"&amp;8&amp;P/&amp;N</oddFooter>
  </headerFooter>
  <drawing r:id="rId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83"/>
  <sheetViews>
    <sheetView showGridLines="0" zoomScaleNormal="100" workbookViewId="0">
      <selection activeCell="C1" sqref="C1"/>
    </sheetView>
  </sheetViews>
  <sheetFormatPr defaultColWidth="8.7109375" defaultRowHeight="12" customHeight="1" x14ac:dyDescent="0.25"/>
  <cols>
    <col min="1" max="1" width="8.7109375" style="62"/>
    <col min="2" max="6" width="16.7109375" style="62" customWidth="1"/>
    <col min="7" max="16384" width="8.7109375" style="62"/>
  </cols>
  <sheetData>
    <row r="1" spans="1:16" s="1" customFormat="1" ht="30" customHeight="1" x14ac:dyDescent="0.25">
      <c r="A1" s="47" t="s">
        <v>0</v>
      </c>
      <c r="B1" s="111"/>
      <c r="C1" s="64" t="s">
        <v>4</v>
      </c>
      <c r="D1" s="63"/>
      <c r="E1" s="63"/>
    </row>
    <row r="2" spans="1:16" s="20" customFormat="1" ht="30" customHeight="1" x14ac:dyDescent="0.25">
      <c r="A2" s="70"/>
      <c r="B2" s="183" t="s">
        <v>130</v>
      </c>
      <c r="C2" s="184"/>
      <c r="D2" s="184"/>
      <c r="E2" s="184"/>
      <c r="F2" s="184"/>
      <c r="G2" s="58"/>
      <c r="H2" s="58"/>
      <c r="I2" s="58"/>
      <c r="J2" s="68"/>
      <c r="K2" s="68"/>
      <c r="L2" s="19"/>
      <c r="M2" s="19"/>
      <c r="N2" s="19"/>
      <c r="O2" s="58"/>
      <c r="P2" s="58"/>
    </row>
    <row r="3" spans="1:16" ht="15" customHeight="1" x14ac:dyDescent="0.25">
      <c r="A3" s="61"/>
      <c r="B3" s="61"/>
      <c r="C3" s="61"/>
      <c r="D3" s="61"/>
      <c r="E3" s="61"/>
      <c r="F3" s="61"/>
    </row>
    <row r="4" spans="1:16" ht="15" customHeight="1" x14ac:dyDescent="0.25">
      <c r="A4" s="61"/>
      <c r="B4" s="61"/>
      <c r="C4" s="61"/>
      <c r="D4" s="61"/>
      <c r="E4" s="61"/>
      <c r="F4" s="61"/>
    </row>
    <row r="5" spans="1:16" ht="15" customHeight="1" x14ac:dyDescent="0.25">
      <c r="A5" s="61"/>
      <c r="B5" s="61"/>
      <c r="C5" s="61"/>
      <c r="D5" s="61"/>
      <c r="E5" s="61"/>
      <c r="F5" s="61"/>
    </row>
    <row r="6" spans="1:16" ht="15" customHeight="1" x14ac:dyDescent="0.25">
      <c r="A6" s="61"/>
      <c r="B6" s="61"/>
      <c r="C6" s="61"/>
      <c r="D6" s="61"/>
      <c r="E6" s="61"/>
      <c r="F6" s="61"/>
    </row>
    <row r="7" spans="1:16" ht="15" customHeight="1" x14ac:dyDescent="0.25">
      <c r="A7" s="61"/>
      <c r="B7" s="61"/>
      <c r="C7" s="61"/>
      <c r="D7" s="61"/>
      <c r="E7" s="61"/>
      <c r="F7" s="61"/>
    </row>
    <row r="8" spans="1:16" ht="15" customHeight="1" x14ac:dyDescent="0.25">
      <c r="A8" s="61"/>
      <c r="B8" s="61"/>
      <c r="C8" s="61"/>
      <c r="D8" s="61"/>
      <c r="E8" s="61"/>
      <c r="F8" s="61"/>
    </row>
    <row r="9" spans="1:16" ht="15" customHeight="1" x14ac:dyDescent="0.25">
      <c r="A9" s="61"/>
      <c r="B9" s="61"/>
      <c r="C9" s="61"/>
      <c r="D9" s="61"/>
      <c r="E9" s="61"/>
      <c r="F9" s="61"/>
    </row>
    <row r="10" spans="1:16" ht="15" customHeight="1" x14ac:dyDescent="0.25">
      <c r="A10" s="61"/>
      <c r="B10" s="61"/>
      <c r="C10" s="61"/>
      <c r="D10" s="61"/>
      <c r="E10" s="61"/>
      <c r="F10" s="61"/>
    </row>
    <row r="11" spans="1:16" ht="15" customHeight="1" x14ac:dyDescent="0.25">
      <c r="A11" s="61"/>
      <c r="B11" s="61"/>
      <c r="C11" s="61"/>
      <c r="D11" s="61"/>
      <c r="E11" s="61"/>
      <c r="F11" s="61"/>
    </row>
    <row r="12" spans="1:16" ht="15" customHeight="1" x14ac:dyDescent="0.25">
      <c r="A12" s="61"/>
      <c r="B12" s="61"/>
      <c r="C12" s="61"/>
      <c r="D12" s="61"/>
      <c r="E12" s="61"/>
      <c r="F12" s="61"/>
    </row>
    <row r="13" spans="1:16" ht="15" customHeight="1" x14ac:dyDescent="0.25">
      <c r="A13" s="61"/>
      <c r="B13" s="61"/>
      <c r="C13" s="61"/>
      <c r="D13" s="61"/>
      <c r="E13" s="61"/>
      <c r="F13" s="61"/>
    </row>
    <row r="14" spans="1:16" ht="15" customHeight="1" x14ac:dyDescent="0.25">
      <c r="A14" s="61"/>
      <c r="B14" s="61"/>
      <c r="C14" s="61"/>
      <c r="D14" s="61"/>
      <c r="E14" s="61"/>
      <c r="F14" s="61"/>
    </row>
    <row r="15" spans="1:16" ht="15" customHeight="1" x14ac:dyDescent="0.25">
      <c r="A15" s="61"/>
      <c r="B15" s="61"/>
      <c r="C15" s="61"/>
      <c r="D15" s="61"/>
      <c r="E15" s="61"/>
      <c r="F15" s="61"/>
    </row>
    <row r="16" spans="1:16" ht="15" customHeight="1" x14ac:dyDescent="0.25">
      <c r="A16" s="61"/>
      <c r="B16" s="61"/>
      <c r="C16" s="61"/>
      <c r="D16" s="61"/>
      <c r="E16" s="61"/>
      <c r="F16" s="61"/>
    </row>
    <row r="17" spans="1:6" ht="15" customHeight="1" x14ac:dyDescent="0.25">
      <c r="A17" s="61"/>
      <c r="B17" s="61"/>
      <c r="C17" s="61"/>
      <c r="D17" s="61"/>
      <c r="E17" s="61"/>
      <c r="F17" s="61"/>
    </row>
    <row r="18" spans="1:6" ht="15" customHeight="1" x14ac:dyDescent="0.25">
      <c r="A18" s="61"/>
      <c r="B18" s="61"/>
      <c r="C18" s="61"/>
      <c r="D18" s="61"/>
      <c r="E18" s="61"/>
      <c r="F18" s="61"/>
    </row>
    <row r="19" spans="1:6" ht="15" customHeight="1" x14ac:dyDescent="0.25">
      <c r="A19" s="61"/>
      <c r="B19" s="61"/>
      <c r="C19" s="61"/>
      <c r="D19" s="61"/>
      <c r="E19" s="61"/>
      <c r="F19" s="61"/>
    </row>
    <row r="20" spans="1:6" ht="15" customHeight="1" x14ac:dyDescent="0.25">
      <c r="A20" s="61"/>
      <c r="B20" s="61"/>
      <c r="C20" s="61"/>
      <c r="D20" s="61"/>
      <c r="E20" s="61"/>
      <c r="F20" s="61"/>
    </row>
    <row r="21" spans="1:6" ht="15" customHeight="1" x14ac:dyDescent="0.25">
      <c r="A21" s="61"/>
      <c r="B21" s="61"/>
      <c r="C21" s="61"/>
      <c r="D21" s="61"/>
      <c r="E21" s="61"/>
      <c r="F21" s="61"/>
    </row>
    <row r="22" spans="1:6" ht="15" customHeight="1" x14ac:dyDescent="0.25">
      <c r="A22" s="61"/>
      <c r="B22" s="61"/>
      <c r="C22" s="61"/>
      <c r="D22" s="61"/>
      <c r="E22" s="61"/>
      <c r="F22" s="61"/>
    </row>
    <row r="23" spans="1:6" ht="15" customHeight="1" x14ac:dyDescent="0.25">
      <c r="A23" s="61"/>
      <c r="B23" s="61"/>
      <c r="C23" s="61"/>
      <c r="D23" s="61"/>
      <c r="E23" s="61"/>
      <c r="F23" s="61"/>
    </row>
    <row r="24" spans="1:6" ht="15" customHeight="1" x14ac:dyDescent="0.25">
      <c r="A24" s="61"/>
      <c r="B24" s="61"/>
      <c r="C24" s="61"/>
      <c r="D24" s="61"/>
      <c r="E24" s="61"/>
      <c r="F24" s="61"/>
    </row>
    <row r="25" spans="1:6" ht="15" customHeight="1" x14ac:dyDescent="0.25">
      <c r="A25" s="61"/>
      <c r="B25" s="61"/>
      <c r="C25" s="61"/>
      <c r="D25" s="61"/>
      <c r="E25" s="61"/>
      <c r="F25" s="61"/>
    </row>
    <row r="26" spans="1:6" ht="15" customHeight="1" x14ac:dyDescent="0.25">
      <c r="A26" s="61"/>
      <c r="B26" s="61"/>
      <c r="C26" s="61"/>
      <c r="D26" s="61"/>
      <c r="E26" s="61"/>
      <c r="F26" s="61"/>
    </row>
    <row r="27" spans="1:6" ht="15" customHeight="1" x14ac:dyDescent="0.25">
      <c r="A27" s="61"/>
      <c r="B27" s="61"/>
      <c r="C27" s="61"/>
      <c r="D27" s="61"/>
      <c r="E27" s="61"/>
      <c r="F27" s="61"/>
    </row>
    <row r="28" spans="1:6" ht="15" customHeight="1" x14ac:dyDescent="0.25">
      <c r="A28" s="61"/>
      <c r="B28" s="61"/>
      <c r="C28" s="61"/>
      <c r="D28" s="61"/>
      <c r="E28" s="61"/>
      <c r="F28" s="61"/>
    </row>
    <row r="29" spans="1:6" ht="15" customHeight="1" x14ac:dyDescent="0.25">
      <c r="A29" s="61"/>
      <c r="B29" s="61"/>
      <c r="C29" s="61"/>
      <c r="D29" s="61"/>
      <c r="E29" s="61"/>
      <c r="F29" s="61"/>
    </row>
    <row r="30" spans="1:6" ht="15" customHeight="1" x14ac:dyDescent="0.25">
      <c r="A30" s="61"/>
      <c r="B30" s="61"/>
      <c r="C30" s="61"/>
      <c r="D30" s="61"/>
      <c r="E30" s="61"/>
      <c r="F30" s="61"/>
    </row>
    <row r="31" spans="1:6" ht="15" customHeight="1" x14ac:dyDescent="0.25">
      <c r="A31" s="61"/>
      <c r="B31" s="61"/>
      <c r="C31" s="61"/>
      <c r="D31" s="61"/>
      <c r="E31" s="61"/>
      <c r="F31" s="61"/>
    </row>
    <row r="32" spans="1:6" ht="15" customHeight="1" x14ac:dyDescent="0.25">
      <c r="A32" s="61"/>
      <c r="B32" s="61"/>
      <c r="C32" s="61"/>
      <c r="D32" s="61"/>
      <c r="E32" s="61"/>
      <c r="F32" s="61"/>
    </row>
    <row r="33" spans="1:8" s="1" customFormat="1" ht="30" customHeight="1" x14ac:dyDescent="0.25">
      <c r="A33" s="54" t="s">
        <v>8</v>
      </c>
      <c r="B33" s="169" t="s">
        <v>107</v>
      </c>
      <c r="C33" s="167"/>
      <c r="D33" s="167"/>
      <c r="E33" s="167"/>
      <c r="F33" s="167"/>
    </row>
    <row r="34" spans="1:8" s="147" customFormat="1" ht="15" customHeight="1" x14ac:dyDescent="0.25">
      <c r="A34" s="145" t="s">
        <v>5</v>
      </c>
      <c r="B34" s="162" t="s">
        <v>131</v>
      </c>
      <c r="C34" s="163"/>
      <c r="D34" s="163"/>
      <c r="E34" s="163"/>
      <c r="F34" s="163"/>
      <c r="G34" s="163"/>
      <c r="H34" s="146"/>
    </row>
    <row r="35" spans="1:8" s="147" customFormat="1" ht="15" customHeight="1" x14ac:dyDescent="0.25">
      <c r="A35" s="145" t="s">
        <v>1</v>
      </c>
      <c r="B35" s="161" t="s">
        <v>132</v>
      </c>
      <c r="C35" s="161"/>
      <c r="D35" s="161"/>
      <c r="E35" s="161"/>
      <c r="F35" s="161"/>
      <c r="G35" s="146"/>
    </row>
    <row r="36" spans="1:8" s="147" customFormat="1" ht="15" customHeight="1" x14ac:dyDescent="0.25">
      <c r="A36" s="145"/>
      <c r="B36" s="161" t="s">
        <v>133</v>
      </c>
      <c r="C36" s="161"/>
      <c r="D36" s="161"/>
      <c r="E36" s="161"/>
      <c r="F36" s="161"/>
      <c r="G36" s="146"/>
    </row>
    <row r="37" spans="1:8" ht="15" customHeight="1" x14ac:dyDescent="0.25"/>
    <row r="38" spans="1:8" ht="15" customHeight="1" x14ac:dyDescent="0.25"/>
    <row r="39" spans="1:8" ht="15" customHeight="1" x14ac:dyDescent="0.25"/>
    <row r="40" spans="1:8" ht="15" customHeight="1" x14ac:dyDescent="0.25"/>
    <row r="41" spans="1:8" ht="15" customHeight="1" x14ac:dyDescent="0.25"/>
    <row r="42" spans="1:8" ht="15" customHeight="1" x14ac:dyDescent="0.25"/>
    <row r="43" spans="1:8" ht="15" customHeight="1" x14ac:dyDescent="0.25"/>
    <row r="44" spans="1:8" ht="15" customHeight="1" x14ac:dyDescent="0.25"/>
    <row r="45" spans="1:8" ht="15" customHeight="1" x14ac:dyDescent="0.25"/>
    <row r="49" spans="1:14" ht="12" customHeight="1" x14ac:dyDescent="0.25">
      <c r="B49" s="137" t="s">
        <v>59</v>
      </c>
      <c r="C49" s="141" t="s">
        <v>39</v>
      </c>
    </row>
    <row r="50" spans="1:14" ht="12" customHeight="1" x14ac:dyDescent="0.25">
      <c r="B50" s="137" t="s">
        <v>105</v>
      </c>
      <c r="C50" s="141">
        <v>24.092800337561666</v>
      </c>
    </row>
    <row r="51" spans="1:14" ht="12" customHeight="1" x14ac:dyDescent="0.25">
      <c r="B51" s="137" t="s">
        <v>65</v>
      </c>
      <c r="C51" s="141">
        <v>24.070867987259081</v>
      </c>
    </row>
    <row r="52" spans="1:14" ht="12" customHeight="1" x14ac:dyDescent="0.25">
      <c r="B52" s="137" t="s">
        <v>115</v>
      </c>
      <c r="C52" s="141">
        <v>23.401197131255575</v>
      </c>
    </row>
    <row r="53" spans="1:14" ht="12" customHeight="1" x14ac:dyDescent="0.25">
      <c r="B53" s="137" t="s">
        <v>61</v>
      </c>
      <c r="C53" s="141">
        <v>18.867015323940638</v>
      </c>
    </row>
    <row r="54" spans="1:14" ht="12" customHeight="1" x14ac:dyDescent="0.25">
      <c r="B54" s="137" t="s">
        <v>55</v>
      </c>
      <c r="C54" s="141">
        <v>14.69350729597563</v>
      </c>
    </row>
    <row r="55" spans="1:14" ht="12" customHeight="1" x14ac:dyDescent="0.25">
      <c r="B55" s="137" t="s">
        <v>136</v>
      </c>
      <c r="C55" s="141">
        <v>12.11167940158443</v>
      </c>
    </row>
    <row r="56" spans="1:14" ht="12" customHeight="1" x14ac:dyDescent="0.25">
      <c r="B56" s="137" t="s">
        <v>101</v>
      </c>
      <c r="C56" s="141">
        <v>10.567101851974703</v>
      </c>
    </row>
    <row r="57" spans="1:14" ht="12" customHeight="1" x14ac:dyDescent="0.25">
      <c r="B57" s="137" t="s">
        <v>68</v>
      </c>
      <c r="C57" s="141">
        <v>9.9000118641110308</v>
      </c>
    </row>
    <row r="58" spans="1:14" ht="12" customHeight="1" x14ac:dyDescent="0.25">
      <c r="B58" s="137" t="s">
        <v>78</v>
      </c>
      <c r="C58" s="141">
        <v>9.6759259789103851</v>
      </c>
    </row>
    <row r="59" spans="1:14" ht="12" customHeight="1" x14ac:dyDescent="0.25">
      <c r="B59" s="137" t="s">
        <v>69</v>
      </c>
      <c r="C59" s="141">
        <v>9.658193963177613</v>
      </c>
    </row>
    <row r="60" spans="1:14" ht="12" customHeight="1" x14ac:dyDescent="0.25">
      <c r="B60" s="137" t="s">
        <v>75</v>
      </c>
      <c r="C60" s="141">
        <v>8.8468600830312045</v>
      </c>
    </row>
    <row r="61" spans="1:14" ht="12" customHeight="1" x14ac:dyDescent="0.25">
      <c r="A61" s="45"/>
      <c r="B61" s="137" t="s">
        <v>54</v>
      </c>
      <c r="C61" s="141">
        <v>8.1535135223367696</v>
      </c>
      <c r="D61" s="45"/>
      <c r="E61" s="45"/>
      <c r="F61" s="45"/>
      <c r="G61" s="45"/>
      <c r="H61" s="45"/>
      <c r="I61" s="45"/>
    </row>
    <row r="62" spans="1:14" ht="12" customHeight="1" x14ac:dyDescent="0.25">
      <c r="A62" s="45"/>
      <c r="B62" s="137" t="s">
        <v>49</v>
      </c>
      <c r="C62" s="141">
        <v>6.7079189435209994</v>
      </c>
      <c r="D62" s="45"/>
      <c r="E62" s="45"/>
      <c r="F62" s="45"/>
      <c r="G62" s="45"/>
      <c r="H62" s="45"/>
      <c r="I62" s="45"/>
    </row>
    <row r="63" spans="1:14" ht="12" customHeight="1" x14ac:dyDescent="0.25">
      <c r="A63" s="26"/>
      <c r="B63" s="137" t="s">
        <v>63</v>
      </c>
      <c r="C63" s="141">
        <v>6.5726225369622355</v>
      </c>
      <c r="D63" s="43"/>
      <c r="E63" s="43"/>
      <c r="F63" s="43"/>
      <c r="G63" s="43"/>
      <c r="H63" s="43"/>
      <c r="I63" s="43"/>
      <c r="L63" s="6"/>
      <c r="M63" s="6"/>
      <c r="N63" s="6"/>
    </row>
    <row r="64" spans="1:14" ht="12" customHeight="1" x14ac:dyDescent="0.25">
      <c r="A64" s="26"/>
      <c r="B64" s="137" t="s">
        <v>103</v>
      </c>
      <c r="C64" s="141">
        <v>6.3431548984384243</v>
      </c>
      <c r="D64" s="43"/>
      <c r="E64" s="43"/>
      <c r="F64" s="43"/>
      <c r="G64" s="43"/>
      <c r="H64" s="43"/>
      <c r="I64" s="43"/>
    </row>
    <row r="65" spans="1:9" ht="12" customHeight="1" x14ac:dyDescent="0.25">
      <c r="A65" s="26"/>
      <c r="B65" s="137" t="s">
        <v>62</v>
      </c>
      <c r="C65" s="141">
        <v>3.9845553930802744</v>
      </c>
      <c r="D65" s="44"/>
      <c r="E65" s="44"/>
      <c r="F65" s="44"/>
      <c r="G65" s="44"/>
      <c r="H65" s="44"/>
      <c r="I65" s="44"/>
    </row>
    <row r="66" spans="1:9" ht="12" customHeight="1" x14ac:dyDescent="0.25">
      <c r="A66" s="26"/>
      <c r="B66" s="137" t="s">
        <v>67</v>
      </c>
      <c r="C66" s="141">
        <v>3.9805216384958255</v>
      </c>
      <c r="D66" s="43"/>
      <c r="E66" s="43"/>
      <c r="F66" s="43"/>
      <c r="G66" s="43"/>
      <c r="H66" s="43"/>
      <c r="I66" s="43"/>
    </row>
    <row r="67" spans="1:9" s="45" customFormat="1" ht="12" customHeight="1" x14ac:dyDescent="0.25">
      <c r="B67" s="137" t="s">
        <v>57</v>
      </c>
      <c r="C67" s="141">
        <v>3.1700158481880987</v>
      </c>
      <c r="D67" s="69"/>
      <c r="E67" s="69"/>
      <c r="F67" s="69"/>
    </row>
    <row r="68" spans="1:9" s="45" customFormat="1" ht="12" customHeight="1" x14ac:dyDescent="0.25">
      <c r="B68" s="137" t="s">
        <v>31</v>
      </c>
      <c r="C68" s="141">
        <v>2.9941517258388362</v>
      </c>
      <c r="D68" s="69"/>
      <c r="E68" s="69"/>
      <c r="F68" s="69"/>
    </row>
    <row r="69" spans="1:9" s="45" customFormat="1" ht="12" customHeight="1" x14ac:dyDescent="0.25">
      <c r="B69" s="137" t="s">
        <v>10</v>
      </c>
      <c r="C69" s="141">
        <v>2.5460962996642529</v>
      </c>
      <c r="D69" s="69"/>
      <c r="E69" s="69"/>
      <c r="F69" s="69"/>
    </row>
    <row r="70" spans="1:9" s="45" customFormat="1" ht="12" customHeight="1" x14ac:dyDescent="0.25">
      <c r="B70" s="137" t="s">
        <v>53</v>
      </c>
      <c r="C70" s="141">
        <v>2.5331241205926522</v>
      </c>
    </row>
    <row r="71" spans="1:9" ht="12" customHeight="1" x14ac:dyDescent="0.25">
      <c r="B71" s="137" t="s">
        <v>3</v>
      </c>
      <c r="C71" s="141">
        <v>1.8710540666918116</v>
      </c>
    </row>
    <row r="72" spans="1:9" ht="12" customHeight="1" x14ac:dyDescent="0.25">
      <c r="B72" s="137" t="s">
        <v>76</v>
      </c>
      <c r="C72" s="141">
        <v>1.6076724194143226</v>
      </c>
    </row>
    <row r="73" spans="1:9" ht="12" customHeight="1" x14ac:dyDescent="0.25">
      <c r="B73" s="137" t="s">
        <v>137</v>
      </c>
      <c r="C73" s="141">
        <v>1.5190800351982667</v>
      </c>
    </row>
    <row r="74" spans="1:9" ht="12" customHeight="1" x14ac:dyDescent="0.25">
      <c r="B74" s="137" t="s">
        <v>30</v>
      </c>
      <c r="C74" s="141">
        <v>0.99803978440189378</v>
      </c>
    </row>
    <row r="75" spans="1:9" ht="12" customHeight="1" x14ac:dyDescent="0.25">
      <c r="B75" s="137" t="s">
        <v>19</v>
      </c>
      <c r="C75" s="141">
        <v>0.94051546029533406</v>
      </c>
    </row>
    <row r="76" spans="1:9" ht="12" customHeight="1" x14ac:dyDescent="0.25">
      <c r="B76" s="137" t="s">
        <v>58</v>
      </c>
      <c r="C76" s="141">
        <v>0.91182055732821188</v>
      </c>
    </row>
    <row r="77" spans="1:9" ht="12" customHeight="1" x14ac:dyDescent="0.25">
      <c r="B77" s="137" t="s">
        <v>18</v>
      </c>
      <c r="C77" s="141">
        <v>0.66415170850962868</v>
      </c>
    </row>
    <row r="78" spans="1:9" ht="12" customHeight="1" x14ac:dyDescent="0.25">
      <c r="B78" s="137" t="s">
        <v>70</v>
      </c>
      <c r="C78" s="141">
        <v>0.6630491868835422</v>
      </c>
    </row>
    <row r="79" spans="1:9" ht="12" customHeight="1" x14ac:dyDescent="0.25">
      <c r="B79" s="137" t="s">
        <v>21</v>
      </c>
      <c r="C79" s="141">
        <v>0.51479056116894317</v>
      </c>
    </row>
    <row r="80" spans="1:9" ht="12" customHeight="1" x14ac:dyDescent="0.25">
      <c r="B80" s="137" t="s">
        <v>14</v>
      </c>
      <c r="C80" s="141">
        <v>0.47027104354652632</v>
      </c>
    </row>
    <row r="81" spans="2:3" ht="12" customHeight="1" x14ac:dyDescent="0.25">
      <c r="B81" s="137" t="s">
        <v>60</v>
      </c>
      <c r="C81" s="141">
        <v>0.45462657580447924</v>
      </c>
    </row>
    <row r="82" spans="2:3" ht="12" customHeight="1" x14ac:dyDescent="0.25">
      <c r="B82" s="137" t="s">
        <v>43</v>
      </c>
      <c r="C82" s="141">
        <v>0.40418231216688544</v>
      </c>
    </row>
    <row r="83" spans="2:3" ht="12" customHeight="1" x14ac:dyDescent="0.25">
      <c r="B83" s="137" t="s">
        <v>79</v>
      </c>
      <c r="C83" s="141">
        <v>2.9450818184423452E-2</v>
      </c>
    </row>
  </sheetData>
  <sortState xmlns:xlrd2="http://schemas.microsoft.com/office/spreadsheetml/2017/richdata2" ref="B49:C83">
    <sortCondition descending="1" ref="C49:C83"/>
  </sortState>
  <mergeCells count="5">
    <mergeCell ref="B2:F2"/>
    <mergeCell ref="B33:F33"/>
    <mergeCell ref="B35:F35"/>
    <mergeCell ref="B36:F36"/>
    <mergeCell ref="B34:G34"/>
  </mergeCells>
  <hyperlinks>
    <hyperlink ref="C1" location="Contents!A1" display="[contents Ç]" xr:uid="{00000000-0004-0000-0A00-000000000000}"/>
    <hyperlink ref="B35" r:id="rId1" display="http://www.observatorioemigracao.pt/np4/5810.html" xr:uid="{DE08307A-FCB1-4160-AA26-F7EAF97D42FF}"/>
    <hyperlink ref="B35:F35" r:id="rId2" display="http://www.observatorioemigracao.pt/np4EN/8383.html" xr:uid="{37313C93-1ECC-4E5F-A32B-DE4C05144FC1}"/>
    <hyperlink ref="B36" r:id="rId3" display="http://www.observatorioemigracao.pt/np4/5810.html" xr:uid="{E0A1BC07-2C21-4C90-8AE8-08B27ED95344}"/>
    <hyperlink ref="B36:F36" r:id="rId4" display="http://www.observatorioemigracao.pt/np4/8383.html" xr:uid="{BDD8D20A-76D8-4C8B-A8EA-BEDACEB72A87}"/>
  </hyperlinks>
  <pageMargins left="0.23622047244094491" right="0.23622047244094491" top="0.74803149606299213" bottom="0.74803149606299213" header="0.31496062992125984" footer="0.31496062992125984"/>
  <pageSetup paperSize="9" orientation="portrait" horizontalDpi="4294967293" verticalDpi="0" r:id="rId5"/>
  <headerFooter>
    <oddFooter>&amp;C&amp;"Arial,Negrito"&amp;8&amp;P/&amp;N</oddFooter>
  </headerFooter>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79"/>
  <sheetViews>
    <sheetView showGridLines="0" zoomScaleNormal="100" workbookViewId="0">
      <selection activeCell="C1" sqref="C1"/>
    </sheetView>
  </sheetViews>
  <sheetFormatPr defaultColWidth="8.7109375" defaultRowHeight="12" customHeight="1" x14ac:dyDescent="0.25"/>
  <cols>
    <col min="1" max="1" width="8.7109375" style="1"/>
    <col min="2" max="2" width="24.7109375" style="1" customWidth="1"/>
    <col min="3" max="5" width="16.7109375" style="11" customWidth="1"/>
    <col min="6" max="16384" width="8.7109375" style="1"/>
  </cols>
  <sheetData>
    <row r="1" spans="1:6" ht="30" customHeight="1" x14ac:dyDescent="0.25">
      <c r="A1" s="47" t="s">
        <v>0</v>
      </c>
      <c r="B1" s="111"/>
      <c r="C1" s="64" t="s">
        <v>4</v>
      </c>
      <c r="D1" s="12"/>
    </row>
    <row r="2" spans="1:6" ht="30" customHeight="1" thickBot="1" x14ac:dyDescent="0.3">
      <c r="B2" s="164" t="s">
        <v>120</v>
      </c>
      <c r="C2" s="165"/>
      <c r="D2" s="165"/>
      <c r="E2" s="165"/>
    </row>
    <row r="3" spans="1:6" ht="45" customHeight="1" x14ac:dyDescent="0.25">
      <c r="B3" s="16" t="s">
        <v>9</v>
      </c>
      <c r="C3" s="13" t="s">
        <v>87</v>
      </c>
      <c r="D3" s="13" t="s">
        <v>88</v>
      </c>
      <c r="E3" s="14" t="s">
        <v>45</v>
      </c>
    </row>
    <row r="4" spans="1:6" ht="30" customHeight="1" x14ac:dyDescent="0.25">
      <c r="B4" s="79" t="s">
        <v>2</v>
      </c>
      <c r="C4" s="80">
        <v>3612860</v>
      </c>
      <c r="D4" s="80">
        <v>486230</v>
      </c>
      <c r="E4" s="80">
        <f>C4-D4</f>
        <v>3126630</v>
      </c>
    </row>
    <row r="5" spans="1:6" ht="15" customHeight="1" x14ac:dyDescent="0.25">
      <c r="B5" s="187" t="s">
        <v>47</v>
      </c>
      <c r="C5" s="188">
        <v>10</v>
      </c>
      <c r="D5" s="188">
        <v>330</v>
      </c>
      <c r="E5" s="188">
        <f t="shared" ref="E5:E67" si="0">C5-D5</f>
        <v>-320</v>
      </c>
    </row>
    <row r="6" spans="1:6" ht="15" customHeight="1" x14ac:dyDescent="0.25">
      <c r="B6" s="185" t="s">
        <v>41</v>
      </c>
      <c r="C6" s="186">
        <v>245530</v>
      </c>
      <c r="D6" s="186">
        <v>8210</v>
      </c>
      <c r="E6" s="186">
        <f t="shared" si="0"/>
        <v>237320</v>
      </c>
      <c r="F6" s="80"/>
    </row>
    <row r="7" spans="1:6" ht="15" customHeight="1" x14ac:dyDescent="0.25">
      <c r="B7" s="185" t="s">
        <v>42</v>
      </c>
      <c r="C7" s="186">
        <v>800</v>
      </c>
      <c r="D7" s="186">
        <v>520</v>
      </c>
      <c r="E7" s="186">
        <f t="shared" si="0"/>
        <v>280</v>
      </c>
    </row>
    <row r="8" spans="1:6" ht="15" customHeight="1" x14ac:dyDescent="0.25">
      <c r="B8" s="185" t="s">
        <v>48</v>
      </c>
      <c r="C8" s="186">
        <v>3680</v>
      </c>
      <c r="D8" s="186">
        <v>1550</v>
      </c>
      <c r="E8" s="186">
        <f t="shared" si="0"/>
        <v>2130</v>
      </c>
    </row>
    <row r="9" spans="1:6" ht="15" customHeight="1" x14ac:dyDescent="0.25">
      <c r="B9" s="185" t="s">
        <v>29</v>
      </c>
      <c r="C9" s="186">
        <v>8840</v>
      </c>
      <c r="D9" s="186">
        <v>150</v>
      </c>
      <c r="E9" s="186">
        <f t="shared" si="0"/>
        <v>8690</v>
      </c>
    </row>
    <row r="10" spans="1:6" ht="15" customHeight="1" x14ac:dyDescent="0.25">
      <c r="B10" s="185" t="s">
        <v>10</v>
      </c>
      <c r="C10" s="186">
        <v>58900</v>
      </c>
      <c r="D10" s="186">
        <v>1430</v>
      </c>
      <c r="E10" s="186">
        <f t="shared" si="0"/>
        <v>57470</v>
      </c>
    </row>
    <row r="11" spans="1:6" ht="15" customHeight="1" x14ac:dyDescent="0.25">
      <c r="B11" s="185" t="s">
        <v>50</v>
      </c>
      <c r="C11" s="186">
        <v>12720</v>
      </c>
      <c r="D11" s="186">
        <v>241470</v>
      </c>
      <c r="E11" s="186">
        <f t="shared" si="0"/>
        <v>-228750</v>
      </c>
    </row>
    <row r="12" spans="1:6" ht="15" customHeight="1" x14ac:dyDescent="0.25">
      <c r="B12" s="185" t="s">
        <v>11</v>
      </c>
      <c r="C12" s="186">
        <v>1020</v>
      </c>
      <c r="D12" s="186">
        <v>5210</v>
      </c>
      <c r="E12" s="186">
        <f t="shared" si="0"/>
        <v>-4190</v>
      </c>
    </row>
    <row r="13" spans="1:6" ht="15" customHeight="1" x14ac:dyDescent="0.25">
      <c r="B13" s="185" t="s">
        <v>51</v>
      </c>
      <c r="C13" s="186">
        <v>21990</v>
      </c>
      <c r="D13" s="186">
        <v>2500</v>
      </c>
      <c r="E13" s="186">
        <f t="shared" si="0"/>
        <v>19490</v>
      </c>
    </row>
    <row r="14" spans="1:6" ht="15" customHeight="1" x14ac:dyDescent="0.25">
      <c r="B14" s="185" t="s">
        <v>52</v>
      </c>
      <c r="C14" s="186">
        <v>1690</v>
      </c>
      <c r="D14" s="186">
        <v>18090</v>
      </c>
      <c r="E14" s="186">
        <f t="shared" si="0"/>
        <v>-16400</v>
      </c>
    </row>
    <row r="15" spans="1:6" ht="15" customHeight="1" x14ac:dyDescent="0.25">
      <c r="B15" s="185" t="s">
        <v>43</v>
      </c>
      <c r="C15" s="186">
        <v>260</v>
      </c>
      <c r="D15" s="186">
        <v>42810</v>
      </c>
      <c r="E15" s="186">
        <f t="shared" si="0"/>
        <v>-42550</v>
      </c>
    </row>
    <row r="16" spans="1:6" ht="15" customHeight="1" x14ac:dyDescent="0.25">
      <c r="B16" s="185" t="s">
        <v>53</v>
      </c>
      <c r="C16" s="186">
        <v>240</v>
      </c>
      <c r="D16" s="186">
        <v>870</v>
      </c>
      <c r="E16" s="186">
        <f t="shared" si="0"/>
        <v>-630</v>
      </c>
    </row>
    <row r="17" spans="2:5" ht="15" customHeight="1" x14ac:dyDescent="0.25">
      <c r="B17" s="185" t="s">
        <v>20</v>
      </c>
      <c r="C17" s="186">
        <v>70</v>
      </c>
      <c r="D17" s="186">
        <v>230</v>
      </c>
      <c r="E17" s="186">
        <f t="shared" si="0"/>
        <v>-160</v>
      </c>
    </row>
    <row r="18" spans="2:5" ht="15" customHeight="1" x14ac:dyDescent="0.25">
      <c r="B18" s="185" t="s">
        <v>22</v>
      </c>
      <c r="C18" s="186">
        <v>40</v>
      </c>
      <c r="D18" s="186">
        <v>40</v>
      </c>
      <c r="E18" s="186">
        <f t="shared" si="0"/>
        <v>0</v>
      </c>
    </row>
    <row r="19" spans="2:5" ht="15" customHeight="1" x14ac:dyDescent="0.25">
      <c r="B19" s="185" t="s">
        <v>12</v>
      </c>
      <c r="C19" s="186">
        <v>510</v>
      </c>
      <c r="D19" s="186">
        <v>1290</v>
      </c>
      <c r="E19" s="186">
        <f t="shared" si="0"/>
        <v>-780</v>
      </c>
    </row>
    <row r="20" spans="2:5" ht="15" customHeight="1" x14ac:dyDescent="0.25">
      <c r="B20" s="185" t="s">
        <v>13</v>
      </c>
      <c r="C20" s="186">
        <v>4490</v>
      </c>
      <c r="D20" s="186">
        <v>920</v>
      </c>
      <c r="E20" s="186">
        <f t="shared" si="0"/>
        <v>3570</v>
      </c>
    </row>
    <row r="21" spans="2:5" ht="15" customHeight="1" x14ac:dyDescent="0.25">
      <c r="B21" s="185" t="s">
        <v>54</v>
      </c>
      <c r="C21" s="186">
        <v>400</v>
      </c>
      <c r="D21" s="186">
        <v>460</v>
      </c>
      <c r="E21" s="186">
        <f t="shared" si="0"/>
        <v>-60</v>
      </c>
    </row>
    <row r="22" spans="2:5" ht="15" customHeight="1" x14ac:dyDescent="0.25">
      <c r="B22" s="185" t="s">
        <v>110</v>
      </c>
      <c r="C22" s="186">
        <v>0</v>
      </c>
      <c r="D22" s="186">
        <v>50</v>
      </c>
      <c r="E22" s="186">
        <f t="shared" si="0"/>
        <v>-50</v>
      </c>
    </row>
    <row r="23" spans="2:5" ht="15" customHeight="1" x14ac:dyDescent="0.25">
      <c r="B23" s="185" t="s">
        <v>15</v>
      </c>
      <c r="C23" s="186">
        <v>50</v>
      </c>
      <c r="D23" s="186">
        <v>400</v>
      </c>
      <c r="E23" s="186">
        <f t="shared" si="0"/>
        <v>-350</v>
      </c>
    </row>
    <row r="24" spans="2:5" ht="15" customHeight="1" x14ac:dyDescent="0.25">
      <c r="B24" s="185" t="s">
        <v>33</v>
      </c>
      <c r="C24" s="186">
        <v>1450</v>
      </c>
      <c r="D24" s="186">
        <v>390</v>
      </c>
      <c r="E24" s="186">
        <f t="shared" si="0"/>
        <v>1060</v>
      </c>
    </row>
    <row r="25" spans="2:5" ht="15" customHeight="1" x14ac:dyDescent="0.25">
      <c r="B25" s="185" t="s">
        <v>19</v>
      </c>
      <c r="C25" s="186">
        <v>1036569.9999999999</v>
      </c>
      <c r="D25" s="186">
        <v>20250</v>
      </c>
      <c r="E25" s="186">
        <f t="shared" si="0"/>
        <v>1016319.9999999999</v>
      </c>
    </row>
    <row r="26" spans="2:5" ht="15" customHeight="1" x14ac:dyDescent="0.25">
      <c r="B26" s="185" t="s">
        <v>14</v>
      </c>
      <c r="C26" s="186">
        <v>225870</v>
      </c>
      <c r="D26" s="186">
        <v>3740</v>
      </c>
      <c r="E26" s="186">
        <f t="shared" si="0"/>
        <v>222130</v>
      </c>
    </row>
    <row r="27" spans="2:5" ht="15" customHeight="1" x14ac:dyDescent="0.25">
      <c r="B27" s="185" t="s">
        <v>17</v>
      </c>
      <c r="C27" s="186">
        <v>1000</v>
      </c>
      <c r="D27" s="186">
        <v>220</v>
      </c>
      <c r="E27" s="186">
        <f t="shared" si="0"/>
        <v>780</v>
      </c>
    </row>
    <row r="28" spans="2:5" ht="15" customHeight="1" x14ac:dyDescent="0.25">
      <c r="B28" s="185" t="s">
        <v>56</v>
      </c>
      <c r="C28" s="186">
        <v>450</v>
      </c>
      <c r="D28" s="186">
        <v>2730</v>
      </c>
      <c r="E28" s="186">
        <f t="shared" si="0"/>
        <v>-2280</v>
      </c>
    </row>
    <row r="29" spans="2:5" ht="15" customHeight="1" x14ac:dyDescent="0.25">
      <c r="B29" s="185" t="s">
        <v>26</v>
      </c>
      <c r="C29" s="186">
        <v>470</v>
      </c>
      <c r="D29" s="186">
        <v>860</v>
      </c>
      <c r="E29" s="186">
        <f t="shared" si="0"/>
        <v>-390</v>
      </c>
    </row>
    <row r="30" spans="2:5" ht="15" customHeight="1" x14ac:dyDescent="0.25">
      <c r="B30" s="185" t="s">
        <v>36</v>
      </c>
      <c r="C30" s="186">
        <v>480</v>
      </c>
      <c r="D30" s="186">
        <v>40</v>
      </c>
      <c r="E30" s="186">
        <f t="shared" si="0"/>
        <v>440</v>
      </c>
    </row>
    <row r="31" spans="2:5" ht="15" customHeight="1" x14ac:dyDescent="0.25">
      <c r="B31" s="185" t="s">
        <v>57</v>
      </c>
      <c r="C31" s="186">
        <v>560</v>
      </c>
      <c r="D31" s="186">
        <v>4420</v>
      </c>
      <c r="E31" s="186">
        <f t="shared" si="0"/>
        <v>-3860</v>
      </c>
    </row>
    <row r="32" spans="2:5" ht="15" customHeight="1" x14ac:dyDescent="0.25">
      <c r="B32" s="185" t="s">
        <v>16</v>
      </c>
      <c r="C32" s="186">
        <v>3840</v>
      </c>
      <c r="D32" s="186">
        <v>200</v>
      </c>
      <c r="E32" s="186">
        <f t="shared" si="0"/>
        <v>3640</v>
      </c>
    </row>
    <row r="33" spans="2:5" ht="15" customHeight="1" x14ac:dyDescent="0.25">
      <c r="B33" s="185" t="s">
        <v>21</v>
      </c>
      <c r="C33" s="186">
        <v>4260</v>
      </c>
      <c r="D33" s="186">
        <v>1760</v>
      </c>
      <c r="E33" s="186">
        <f t="shared" si="0"/>
        <v>2500</v>
      </c>
    </row>
    <row r="34" spans="2:5" ht="15" customHeight="1" x14ac:dyDescent="0.25">
      <c r="B34" s="185" t="s">
        <v>59</v>
      </c>
      <c r="C34" s="186">
        <v>650</v>
      </c>
      <c r="D34" s="186">
        <v>600</v>
      </c>
      <c r="E34" s="186">
        <f t="shared" si="0"/>
        <v>50</v>
      </c>
    </row>
    <row r="35" spans="2:5" ht="15" customHeight="1" x14ac:dyDescent="0.25">
      <c r="B35" s="185" t="s">
        <v>60</v>
      </c>
      <c r="C35" s="186">
        <v>70</v>
      </c>
      <c r="D35" s="186">
        <v>130</v>
      </c>
      <c r="E35" s="186">
        <f t="shared" si="0"/>
        <v>-60</v>
      </c>
    </row>
    <row r="36" spans="2:5" ht="15" customHeight="1" x14ac:dyDescent="0.25">
      <c r="B36" s="185" t="s">
        <v>23</v>
      </c>
      <c r="C36" s="186">
        <v>40</v>
      </c>
      <c r="D36" s="186">
        <v>570</v>
      </c>
      <c r="E36" s="186">
        <f t="shared" si="0"/>
        <v>-530</v>
      </c>
    </row>
    <row r="37" spans="2:5" ht="15" customHeight="1" x14ac:dyDescent="0.25">
      <c r="B37" s="185" t="s">
        <v>24</v>
      </c>
      <c r="C37" s="186">
        <v>80</v>
      </c>
      <c r="D37" s="186">
        <v>1070</v>
      </c>
      <c r="E37" s="186">
        <f t="shared" si="0"/>
        <v>-990</v>
      </c>
    </row>
    <row r="38" spans="2:5" ht="15" customHeight="1" x14ac:dyDescent="0.25">
      <c r="B38" s="185" t="s">
        <v>25</v>
      </c>
      <c r="C38" s="186">
        <v>78400</v>
      </c>
      <c r="D38" s="186">
        <v>610</v>
      </c>
      <c r="E38" s="186">
        <f t="shared" si="0"/>
        <v>77790</v>
      </c>
    </row>
    <row r="39" spans="2:5" ht="15" customHeight="1" x14ac:dyDescent="0.25">
      <c r="B39" s="185" t="s">
        <v>111</v>
      </c>
      <c r="C39" s="186">
        <v>20</v>
      </c>
      <c r="D39" s="186">
        <v>0</v>
      </c>
      <c r="E39" s="186">
        <f t="shared" si="0"/>
        <v>20</v>
      </c>
    </row>
    <row r="40" spans="2:5" ht="15" customHeight="1" x14ac:dyDescent="0.25">
      <c r="B40" s="185" t="s">
        <v>27</v>
      </c>
      <c r="C40" s="186">
        <v>220</v>
      </c>
      <c r="D40" s="186">
        <v>20</v>
      </c>
      <c r="E40" s="186">
        <f t="shared" si="0"/>
        <v>200</v>
      </c>
    </row>
    <row r="41" spans="2:5" ht="15" customHeight="1" x14ac:dyDescent="0.25">
      <c r="B41" s="185" t="s">
        <v>62</v>
      </c>
      <c r="C41" s="186">
        <v>990</v>
      </c>
      <c r="D41" s="186">
        <v>270</v>
      </c>
      <c r="E41" s="186">
        <f t="shared" si="0"/>
        <v>720</v>
      </c>
    </row>
    <row r="42" spans="2:5" ht="15" customHeight="1" x14ac:dyDescent="0.25">
      <c r="B42" s="185" t="s">
        <v>63</v>
      </c>
      <c r="C42" s="186">
        <v>50</v>
      </c>
      <c r="D42" s="186">
        <v>4040</v>
      </c>
      <c r="E42" s="186">
        <f t="shared" si="0"/>
        <v>-3990</v>
      </c>
    </row>
    <row r="43" spans="2:5" ht="15" customHeight="1" x14ac:dyDescent="0.25">
      <c r="B43" s="185" t="s">
        <v>64</v>
      </c>
      <c r="C43" s="186">
        <v>5450</v>
      </c>
      <c r="D43" s="186">
        <v>5550</v>
      </c>
      <c r="E43" s="186">
        <f t="shared" si="0"/>
        <v>-100</v>
      </c>
    </row>
    <row r="44" spans="2:5" ht="15" customHeight="1" x14ac:dyDescent="0.25">
      <c r="B44" s="185" t="s">
        <v>28</v>
      </c>
      <c r="C44" s="186">
        <v>44470</v>
      </c>
      <c r="D44" s="186">
        <v>1280</v>
      </c>
      <c r="E44" s="186">
        <f t="shared" si="0"/>
        <v>43190</v>
      </c>
    </row>
    <row r="45" spans="2:5" ht="15" customHeight="1" x14ac:dyDescent="0.25">
      <c r="B45" s="185" t="s">
        <v>66</v>
      </c>
      <c r="C45" s="186">
        <v>130</v>
      </c>
      <c r="D45" s="186">
        <v>60</v>
      </c>
      <c r="E45" s="186">
        <f t="shared" si="0"/>
        <v>70</v>
      </c>
    </row>
    <row r="46" spans="2:5" ht="15" customHeight="1" x14ac:dyDescent="0.25">
      <c r="B46" s="185" t="s">
        <v>67</v>
      </c>
      <c r="C46" s="186">
        <v>0</v>
      </c>
      <c r="D46" s="186">
        <v>670</v>
      </c>
      <c r="E46" s="186">
        <f t="shared" si="0"/>
        <v>-670</v>
      </c>
    </row>
    <row r="47" spans="2:5" ht="15" customHeight="1" x14ac:dyDescent="0.25">
      <c r="B47" s="185" t="s">
        <v>37</v>
      </c>
      <c r="C47" s="186">
        <v>2980</v>
      </c>
      <c r="D47" s="186">
        <v>1200</v>
      </c>
      <c r="E47" s="186">
        <f t="shared" si="0"/>
        <v>1780</v>
      </c>
    </row>
    <row r="48" spans="2:5" ht="15" customHeight="1" x14ac:dyDescent="0.25">
      <c r="B48" s="185" t="s">
        <v>30</v>
      </c>
      <c r="C48" s="186">
        <v>380</v>
      </c>
      <c r="D48" s="186">
        <v>7940</v>
      </c>
      <c r="E48" s="186">
        <f t="shared" si="0"/>
        <v>-7560</v>
      </c>
    </row>
    <row r="49" spans="2:5" ht="15" customHeight="1" x14ac:dyDescent="0.25">
      <c r="B49" s="185" t="s">
        <v>31</v>
      </c>
      <c r="C49" s="186">
        <v>620</v>
      </c>
      <c r="D49" s="186">
        <v>18580</v>
      </c>
      <c r="E49" s="186">
        <f t="shared" si="0"/>
        <v>-17960</v>
      </c>
    </row>
    <row r="50" spans="2:5" ht="15" customHeight="1" x14ac:dyDescent="0.25">
      <c r="B50" s="185" t="s">
        <v>70</v>
      </c>
      <c r="C50" s="186">
        <v>790</v>
      </c>
      <c r="D50" s="186">
        <v>3400</v>
      </c>
      <c r="E50" s="186">
        <f t="shared" si="0"/>
        <v>-2610</v>
      </c>
    </row>
    <row r="51" spans="2:5" ht="15" customHeight="1" x14ac:dyDescent="0.25">
      <c r="B51" s="185" t="s">
        <v>71</v>
      </c>
      <c r="C51" s="186">
        <v>40</v>
      </c>
      <c r="D51" s="186">
        <v>1120</v>
      </c>
      <c r="E51" s="186">
        <f t="shared" si="0"/>
        <v>-1080</v>
      </c>
    </row>
    <row r="52" spans="2:5" ht="15" customHeight="1" x14ac:dyDescent="0.25">
      <c r="B52" s="185" t="s">
        <v>72</v>
      </c>
      <c r="C52" s="186">
        <v>80</v>
      </c>
      <c r="D52" s="186">
        <v>30</v>
      </c>
      <c r="E52" s="186">
        <f t="shared" si="0"/>
        <v>50</v>
      </c>
    </row>
    <row r="53" spans="2:5" ht="15" customHeight="1" x14ac:dyDescent="0.25">
      <c r="B53" s="185" t="s">
        <v>73</v>
      </c>
      <c r="C53" s="186">
        <v>170</v>
      </c>
      <c r="D53" s="186">
        <v>150</v>
      </c>
      <c r="E53" s="186">
        <f t="shared" si="0"/>
        <v>20</v>
      </c>
    </row>
    <row r="54" spans="2:5" ht="15" customHeight="1" x14ac:dyDescent="0.25">
      <c r="B54" s="185" t="s">
        <v>32</v>
      </c>
      <c r="C54" s="186">
        <v>30</v>
      </c>
      <c r="D54" s="186">
        <v>550</v>
      </c>
      <c r="E54" s="186">
        <f t="shared" si="0"/>
        <v>-520</v>
      </c>
    </row>
    <row r="55" spans="2:5" ht="15" customHeight="1" x14ac:dyDescent="0.25">
      <c r="B55" s="185" t="s">
        <v>74</v>
      </c>
      <c r="C55" s="186">
        <v>34650</v>
      </c>
      <c r="D55" s="186">
        <v>1160</v>
      </c>
      <c r="E55" s="186">
        <f t="shared" si="0"/>
        <v>33490</v>
      </c>
    </row>
    <row r="56" spans="2:5" ht="15" customHeight="1" x14ac:dyDescent="0.25">
      <c r="B56" s="185" t="s">
        <v>18</v>
      </c>
      <c r="C56" s="186">
        <v>111780</v>
      </c>
      <c r="D56" s="186">
        <v>10700</v>
      </c>
      <c r="E56" s="186">
        <f t="shared" si="0"/>
        <v>101080</v>
      </c>
    </row>
    <row r="57" spans="2:5" ht="15" customHeight="1" x14ac:dyDescent="0.25">
      <c r="B57" s="185" t="s">
        <v>34</v>
      </c>
      <c r="C57" s="186">
        <v>9890</v>
      </c>
      <c r="D57" s="186">
        <v>1360</v>
      </c>
      <c r="E57" s="186">
        <f t="shared" si="0"/>
        <v>8530</v>
      </c>
    </row>
    <row r="58" spans="2:5" ht="15" customHeight="1" x14ac:dyDescent="0.25">
      <c r="B58" s="185" t="s">
        <v>38</v>
      </c>
      <c r="C58" s="186">
        <v>1037020</v>
      </c>
      <c r="D58" s="186">
        <v>7600</v>
      </c>
      <c r="E58" s="186">
        <f t="shared" si="0"/>
        <v>1029420</v>
      </c>
    </row>
    <row r="59" spans="2:5" ht="15" customHeight="1" x14ac:dyDescent="0.25">
      <c r="B59" s="185" t="s">
        <v>112</v>
      </c>
      <c r="C59" s="186">
        <v>80</v>
      </c>
      <c r="D59" s="186">
        <v>330</v>
      </c>
      <c r="E59" s="186">
        <f t="shared" si="0"/>
        <v>-250</v>
      </c>
    </row>
    <row r="60" spans="2:5" ht="15" customHeight="1" x14ac:dyDescent="0.25">
      <c r="B60" s="185" t="s">
        <v>118</v>
      </c>
      <c r="C60" s="186">
        <v>0</v>
      </c>
      <c r="D60" s="186">
        <v>150</v>
      </c>
      <c r="E60" s="186">
        <f t="shared" si="0"/>
        <v>-150</v>
      </c>
    </row>
    <row r="61" spans="2:5" ht="15" customHeight="1" x14ac:dyDescent="0.25">
      <c r="B61" s="185" t="s">
        <v>77</v>
      </c>
      <c r="C61" s="186">
        <v>420</v>
      </c>
      <c r="D61" s="186">
        <v>210</v>
      </c>
      <c r="E61" s="186">
        <f t="shared" si="0"/>
        <v>210</v>
      </c>
    </row>
    <row r="62" spans="2:5" ht="15" customHeight="1" x14ac:dyDescent="0.25">
      <c r="B62" s="185" t="s">
        <v>78</v>
      </c>
      <c r="C62" s="186">
        <v>270</v>
      </c>
      <c r="D62" s="186">
        <v>16379.999999999998</v>
      </c>
      <c r="E62" s="186">
        <f t="shared" si="0"/>
        <v>-16109.999999999998</v>
      </c>
    </row>
    <row r="63" spans="2:5" ht="15" customHeight="1" x14ac:dyDescent="0.25">
      <c r="B63" s="185" t="s">
        <v>102</v>
      </c>
      <c r="C63" s="186">
        <v>590</v>
      </c>
      <c r="D63" s="186">
        <v>0</v>
      </c>
      <c r="E63" s="186">
        <f t="shared" si="0"/>
        <v>590</v>
      </c>
    </row>
    <row r="64" spans="2:5" ht="15" customHeight="1" x14ac:dyDescent="0.25">
      <c r="B64" s="185" t="s">
        <v>35</v>
      </c>
      <c r="C64" s="186">
        <v>379350</v>
      </c>
      <c r="D64" s="186">
        <v>5760</v>
      </c>
      <c r="E64" s="186">
        <f t="shared" si="0"/>
        <v>373590</v>
      </c>
    </row>
    <row r="65" spans="1:8" ht="15" customHeight="1" x14ac:dyDescent="0.25">
      <c r="B65" s="189" t="s">
        <v>79</v>
      </c>
      <c r="C65" s="190">
        <v>244740</v>
      </c>
      <c r="D65" s="190">
        <v>8290</v>
      </c>
      <c r="E65" s="190">
        <f t="shared" si="0"/>
        <v>236450</v>
      </c>
    </row>
    <row r="66" spans="1:8" ht="15" customHeight="1" x14ac:dyDescent="0.25">
      <c r="B66" s="185" t="s">
        <v>80</v>
      </c>
      <c r="C66" s="186">
        <v>5180</v>
      </c>
      <c r="D66" s="186">
        <v>1060</v>
      </c>
      <c r="E66" s="186">
        <f t="shared" si="0"/>
        <v>4120</v>
      </c>
    </row>
    <row r="67" spans="1:8" ht="15" customHeight="1" x14ac:dyDescent="0.25">
      <c r="B67" s="15" t="s">
        <v>134</v>
      </c>
      <c r="C67" s="17">
        <v>17040</v>
      </c>
      <c r="D67" s="17">
        <v>24250</v>
      </c>
      <c r="E67" s="17">
        <f t="shared" si="0"/>
        <v>-7210</v>
      </c>
    </row>
    <row r="68" spans="1:8" ht="15" customHeight="1" x14ac:dyDescent="0.25">
      <c r="B68" s="15"/>
      <c r="C68" s="17"/>
      <c r="D68" s="17"/>
      <c r="E68" s="17"/>
    </row>
    <row r="69" spans="1:8" ht="15" customHeight="1" x14ac:dyDescent="0.2">
      <c r="B69" s="81" t="s">
        <v>7</v>
      </c>
      <c r="C69" s="82">
        <v>3285640</v>
      </c>
      <c r="D69" s="82">
        <v>83110</v>
      </c>
      <c r="E69" s="82">
        <f t="shared" ref="E69:E72" si="1">C69-D69</f>
        <v>3202530</v>
      </c>
    </row>
    <row r="70" spans="1:8" ht="15" customHeight="1" x14ac:dyDescent="0.25">
      <c r="B70" s="32" t="s">
        <v>44</v>
      </c>
      <c r="C70" s="83">
        <v>253150</v>
      </c>
      <c r="D70" s="83">
        <v>35710</v>
      </c>
      <c r="E70" s="83">
        <f t="shared" si="1"/>
        <v>217440</v>
      </c>
    </row>
    <row r="71" spans="1:8" ht="15" customHeight="1" x14ac:dyDescent="0.25">
      <c r="B71" s="32" t="s">
        <v>135</v>
      </c>
      <c r="C71" s="83">
        <v>1593450</v>
      </c>
      <c r="D71" s="83">
        <v>43540</v>
      </c>
      <c r="E71" s="83">
        <f t="shared" si="1"/>
        <v>1549910</v>
      </c>
    </row>
    <row r="72" spans="1:8" ht="15" customHeight="1" thickBot="1" x14ac:dyDescent="0.3">
      <c r="B72" s="84" t="s">
        <v>46</v>
      </c>
      <c r="C72" s="85">
        <v>1575990</v>
      </c>
      <c r="D72" s="85">
        <v>79930</v>
      </c>
      <c r="E72" s="85">
        <f t="shared" si="1"/>
        <v>1496060</v>
      </c>
    </row>
    <row r="73" spans="1:8" ht="15" customHeight="1" x14ac:dyDescent="0.25">
      <c r="B73" s="3"/>
      <c r="C73" s="4"/>
      <c r="D73" s="4"/>
      <c r="E73" s="4"/>
    </row>
    <row r="74" spans="1:8" ht="30" customHeight="1" x14ac:dyDescent="0.25">
      <c r="A74" s="54" t="s">
        <v>8</v>
      </c>
      <c r="B74" s="166" t="s">
        <v>108</v>
      </c>
      <c r="C74" s="167"/>
      <c r="D74" s="167"/>
      <c r="E74" s="167"/>
    </row>
    <row r="75" spans="1:8" s="147" customFormat="1" ht="15" customHeight="1" x14ac:dyDescent="0.25">
      <c r="A75" s="145" t="s">
        <v>5</v>
      </c>
      <c r="B75" s="162" t="s">
        <v>131</v>
      </c>
      <c r="C75" s="163"/>
      <c r="D75" s="163"/>
      <c r="E75" s="163"/>
      <c r="F75" s="163"/>
      <c r="G75" s="163"/>
      <c r="H75" s="146"/>
    </row>
    <row r="76" spans="1:8" s="147" customFormat="1" ht="15" customHeight="1" x14ac:dyDescent="0.25">
      <c r="A76" s="145" t="s">
        <v>1</v>
      </c>
      <c r="B76" s="161" t="s">
        <v>132</v>
      </c>
      <c r="C76" s="161"/>
      <c r="D76" s="161"/>
      <c r="E76" s="161"/>
      <c r="F76" s="161"/>
      <c r="G76" s="146"/>
    </row>
    <row r="77" spans="1:8" s="147" customFormat="1" ht="15" customHeight="1" x14ac:dyDescent="0.25">
      <c r="A77" s="145"/>
      <c r="B77" s="161" t="s">
        <v>133</v>
      </c>
      <c r="C77" s="161"/>
      <c r="D77" s="161"/>
      <c r="E77" s="161"/>
      <c r="F77" s="161"/>
      <c r="G77" s="146"/>
    </row>
    <row r="78" spans="1:8" ht="15" customHeight="1" x14ac:dyDescent="0.25"/>
    <row r="79" spans="1:8" ht="15" customHeight="1" x14ac:dyDescent="0.25"/>
  </sheetData>
  <mergeCells count="5">
    <mergeCell ref="B2:E2"/>
    <mergeCell ref="B74:E74"/>
    <mergeCell ref="B76:F76"/>
    <mergeCell ref="B77:F77"/>
    <mergeCell ref="B75:G75"/>
  </mergeCells>
  <hyperlinks>
    <hyperlink ref="C1" location="Contents!A1" display="[contents Ç]" xr:uid="{00000000-0004-0000-0100-000000000000}"/>
    <hyperlink ref="B76" r:id="rId1" display="http://www.observatorioemigracao.pt/np4/5810.html" xr:uid="{6DBCE645-06FF-4B9C-A15C-152577EC7F09}"/>
    <hyperlink ref="B76:F76" r:id="rId2" display="http://www.observatorioemigracao.pt/np4EN/8383.html" xr:uid="{8B7B43F5-4B52-4BB6-A26A-470098F9F463}"/>
    <hyperlink ref="B77" r:id="rId3" display="http://www.observatorioemigracao.pt/np4/5810.html" xr:uid="{D4EDAA89-A143-4020-B219-F809E6FDF3A0}"/>
    <hyperlink ref="B77:F77" r:id="rId4" display="http://www.observatorioemigracao.pt/np4/8383.html" xr:uid="{C94DE75C-C27C-42DD-ACBB-49CC8834D6D9}"/>
  </hyperlinks>
  <pageMargins left="0.23622047244094491" right="0.23622047244094491" top="0.74803149606299213" bottom="0.74803149606299213" header="0.31496062992125984" footer="0.31496062992125984"/>
  <pageSetup paperSize="9" orientation="portrait" horizontalDpi="4294967293" verticalDpi="1200" r:id="rId5"/>
  <headerFooter>
    <oddFooter>&amp;C&amp;"Arial,Negrito"&amp;8&amp;P/&amp;N</oddFooter>
  </headerFooter>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2"/>
  <sheetViews>
    <sheetView showGridLines="0" zoomScaleNormal="100" workbookViewId="0">
      <selection activeCell="C1" sqref="C1"/>
    </sheetView>
  </sheetViews>
  <sheetFormatPr defaultColWidth="8.7109375" defaultRowHeight="12" customHeight="1" x14ac:dyDescent="0.25"/>
  <cols>
    <col min="1" max="1" width="8.7109375" style="1"/>
    <col min="2" max="2" width="24.7109375" style="1" customWidth="1"/>
    <col min="3" max="5" width="16.7109375" style="11" customWidth="1"/>
    <col min="8" max="16384" width="8.7109375" style="1"/>
  </cols>
  <sheetData>
    <row r="1" spans="1:7" ht="30" customHeight="1" x14ac:dyDescent="0.25">
      <c r="A1" s="47" t="s">
        <v>0</v>
      </c>
      <c r="B1" s="111"/>
      <c r="C1" s="64" t="s">
        <v>4</v>
      </c>
      <c r="D1" s="12"/>
    </row>
    <row r="2" spans="1:7" ht="30" customHeight="1" thickBot="1" x14ac:dyDescent="0.3">
      <c r="B2" s="164" t="s">
        <v>121</v>
      </c>
      <c r="C2" s="168"/>
      <c r="D2" s="168"/>
      <c r="E2" s="168"/>
    </row>
    <row r="3" spans="1:7" ht="45" customHeight="1" x14ac:dyDescent="0.25">
      <c r="B3" s="16" t="s">
        <v>9</v>
      </c>
      <c r="C3" s="13" t="s">
        <v>85</v>
      </c>
      <c r="D3" s="13" t="s">
        <v>81</v>
      </c>
      <c r="E3" s="14" t="s">
        <v>82</v>
      </c>
    </row>
    <row r="4" spans="1:7" ht="30" customHeight="1" x14ac:dyDescent="0.25">
      <c r="B4" s="79" t="s">
        <v>84</v>
      </c>
      <c r="C4" s="94">
        <v>3612860</v>
      </c>
      <c r="D4" s="88">
        <f>C4/C$4*100</f>
        <v>100</v>
      </c>
      <c r="E4" s="88" t="s">
        <v>39</v>
      </c>
    </row>
    <row r="5" spans="1:7" ht="15" customHeight="1" x14ac:dyDescent="0.25">
      <c r="B5" s="79" t="s">
        <v>83</v>
      </c>
      <c r="C5" s="115"/>
      <c r="D5" s="116"/>
      <c r="E5" s="116"/>
      <c r="F5" s="77"/>
      <c r="G5" s="77"/>
    </row>
    <row r="6" spans="1:7" ht="15" customHeight="1" x14ac:dyDescent="0.25">
      <c r="A6" s="142"/>
      <c r="B6" s="191" t="s">
        <v>38</v>
      </c>
      <c r="C6" s="192">
        <v>1037020</v>
      </c>
      <c r="D6" s="193">
        <f>C6/C$4*100</f>
        <v>28.703575560636175</v>
      </c>
      <c r="E6" s="193">
        <f>D6</f>
        <v>28.703575560636175</v>
      </c>
    </row>
    <row r="7" spans="1:7" ht="15" customHeight="1" x14ac:dyDescent="0.25">
      <c r="A7" s="142"/>
      <c r="B7" s="194" t="s">
        <v>19</v>
      </c>
      <c r="C7" s="195">
        <v>1036570</v>
      </c>
      <c r="D7" s="196">
        <f>C7/C$4*100</f>
        <v>28.69112005447208</v>
      </c>
      <c r="E7" s="196">
        <f>D7+E6</f>
        <v>57.394695615108255</v>
      </c>
    </row>
    <row r="8" spans="1:7" ht="15" customHeight="1" x14ac:dyDescent="0.25">
      <c r="A8" s="142"/>
      <c r="B8" s="194" t="s">
        <v>35</v>
      </c>
      <c r="C8" s="195">
        <v>379350</v>
      </c>
      <c r="D8" s="196">
        <f>C8/C$4*100</f>
        <v>10.499991696329223</v>
      </c>
      <c r="E8" s="196">
        <f t="shared" ref="E8:E19" si="0">D8+E7</f>
        <v>67.89468731143748</v>
      </c>
    </row>
    <row r="9" spans="1:7" ht="15" customHeight="1" x14ac:dyDescent="0.25">
      <c r="A9" s="142"/>
      <c r="B9" s="194" t="s">
        <v>41</v>
      </c>
      <c r="C9" s="195">
        <v>245530</v>
      </c>
      <c r="D9" s="196">
        <f>C9/C$4*100</f>
        <v>6.796000952154249</v>
      </c>
      <c r="E9" s="196">
        <f t="shared" si="0"/>
        <v>74.690688263591724</v>
      </c>
    </row>
    <row r="10" spans="1:7" ht="15" customHeight="1" x14ac:dyDescent="0.25">
      <c r="A10" s="142"/>
      <c r="B10" s="194" t="s">
        <v>79</v>
      </c>
      <c r="C10" s="195">
        <v>244740</v>
      </c>
      <c r="D10" s="196">
        <f>C10/C$4*100</f>
        <v>6.7741346191106206</v>
      </c>
      <c r="E10" s="196">
        <f t="shared" si="0"/>
        <v>81.46482288270235</v>
      </c>
    </row>
    <row r="11" spans="1:7" ht="15" customHeight="1" x14ac:dyDescent="0.25">
      <c r="A11" s="142"/>
      <c r="B11" s="194" t="s">
        <v>14</v>
      </c>
      <c r="C11" s="195">
        <v>225870</v>
      </c>
      <c r="D11" s="196">
        <f>C11/C$4*100</f>
        <v>6.25183372729638</v>
      </c>
      <c r="E11" s="196">
        <f t="shared" si="0"/>
        <v>87.716656609998736</v>
      </c>
    </row>
    <row r="12" spans="1:7" ht="15" customHeight="1" x14ac:dyDescent="0.25">
      <c r="A12" s="142"/>
      <c r="B12" s="194" t="s">
        <v>18</v>
      </c>
      <c r="C12" s="195">
        <v>111780</v>
      </c>
      <c r="D12" s="196">
        <f>C12/C$4*100</f>
        <v>3.0939477311603549</v>
      </c>
      <c r="E12" s="196">
        <f t="shared" si="0"/>
        <v>90.810604341159092</v>
      </c>
    </row>
    <row r="13" spans="1:7" ht="15" customHeight="1" x14ac:dyDescent="0.25">
      <c r="A13" s="142"/>
      <c r="B13" s="194" t="s">
        <v>25</v>
      </c>
      <c r="C13" s="195">
        <v>78400</v>
      </c>
      <c r="D13" s="196">
        <f>C13/C$4*100</f>
        <v>2.1700259628106267</v>
      </c>
      <c r="E13" s="196">
        <f t="shared" si="0"/>
        <v>92.980630303969718</v>
      </c>
    </row>
    <row r="14" spans="1:7" ht="15" customHeight="1" x14ac:dyDescent="0.25">
      <c r="A14" s="142"/>
      <c r="B14" s="194" t="s">
        <v>10</v>
      </c>
      <c r="C14" s="195">
        <v>58900</v>
      </c>
      <c r="D14" s="196">
        <f>C14/C$4*100</f>
        <v>1.6302873623666569</v>
      </c>
      <c r="E14" s="196">
        <f t="shared" si="0"/>
        <v>94.610917666336377</v>
      </c>
    </row>
    <row r="15" spans="1:7" ht="15" customHeight="1" x14ac:dyDescent="0.25">
      <c r="A15" s="142"/>
      <c r="B15" s="194" t="s">
        <v>28</v>
      </c>
      <c r="C15" s="195">
        <v>44470</v>
      </c>
      <c r="D15" s="196">
        <f>C15/C$4*100</f>
        <v>1.2308807980381193</v>
      </c>
      <c r="E15" s="196">
        <f t="shared" si="0"/>
        <v>95.841798464374492</v>
      </c>
    </row>
    <row r="16" spans="1:7" ht="15" customHeight="1" x14ac:dyDescent="0.25">
      <c r="A16" s="142"/>
      <c r="B16" s="194" t="s">
        <v>74</v>
      </c>
      <c r="C16" s="195">
        <v>34650</v>
      </c>
      <c r="D16" s="196">
        <f>C16/C$4*100</f>
        <v>0.95907397463505362</v>
      </c>
      <c r="E16" s="196">
        <f t="shared" si="0"/>
        <v>96.800872439009538</v>
      </c>
    </row>
    <row r="17" spans="1:8" ht="15" customHeight="1" x14ac:dyDescent="0.25">
      <c r="A17" s="142"/>
      <c r="B17" s="194" t="s">
        <v>51</v>
      </c>
      <c r="C17" s="195">
        <v>21990</v>
      </c>
      <c r="D17" s="196">
        <f>C17/C$4*100</f>
        <v>0.60865906788527646</v>
      </c>
      <c r="E17" s="196">
        <f t="shared" si="0"/>
        <v>97.409531506894808</v>
      </c>
    </row>
    <row r="18" spans="1:8" ht="15" customHeight="1" x14ac:dyDescent="0.25">
      <c r="A18" s="142"/>
      <c r="B18" s="197" t="s">
        <v>50</v>
      </c>
      <c r="C18" s="198">
        <v>12720</v>
      </c>
      <c r="D18" s="199">
        <f>C18/C$4*100</f>
        <v>0.35207564090498938</v>
      </c>
      <c r="E18" s="199">
        <f t="shared" si="0"/>
        <v>97.761607147799793</v>
      </c>
    </row>
    <row r="19" spans="1:8" ht="15" customHeight="1" thickBot="1" x14ac:dyDescent="0.3">
      <c r="A19" s="142"/>
      <c r="B19" s="90" t="s">
        <v>34</v>
      </c>
      <c r="C19" s="93">
        <v>9890</v>
      </c>
      <c r="D19" s="87">
        <f>C19/C$4*100</f>
        <v>0.27374434658414665</v>
      </c>
      <c r="E19" s="87">
        <f t="shared" si="0"/>
        <v>98.035351494383946</v>
      </c>
    </row>
    <row r="20" spans="1:8" ht="15" customHeight="1" x14ac:dyDescent="0.25"/>
    <row r="21" spans="1:8" ht="30" customHeight="1" x14ac:dyDescent="0.25">
      <c r="A21" s="54" t="s">
        <v>8</v>
      </c>
      <c r="B21" s="166" t="s">
        <v>108</v>
      </c>
      <c r="C21" s="167"/>
      <c r="D21" s="167"/>
      <c r="E21" s="167"/>
    </row>
    <row r="22" spans="1:8" s="147" customFormat="1" ht="15" customHeight="1" x14ac:dyDescent="0.25">
      <c r="A22" s="145" t="s">
        <v>5</v>
      </c>
      <c r="B22" s="162" t="s">
        <v>131</v>
      </c>
      <c r="C22" s="163"/>
      <c r="D22" s="163"/>
      <c r="E22" s="163"/>
      <c r="F22" s="163"/>
      <c r="G22" s="163"/>
      <c r="H22" s="146"/>
    </row>
    <row r="23" spans="1:8" s="147" customFormat="1" ht="15" customHeight="1" x14ac:dyDescent="0.25">
      <c r="A23" s="145" t="s">
        <v>1</v>
      </c>
      <c r="B23" s="161" t="s">
        <v>132</v>
      </c>
      <c r="C23" s="161"/>
      <c r="D23" s="161"/>
      <c r="E23" s="161"/>
      <c r="F23" s="161"/>
      <c r="G23" s="146"/>
    </row>
    <row r="24" spans="1:8" s="147" customFormat="1" ht="15" customHeight="1" x14ac:dyDescent="0.25">
      <c r="A24" s="145"/>
      <c r="B24" s="161" t="s">
        <v>133</v>
      </c>
      <c r="C24" s="161"/>
      <c r="D24" s="161"/>
      <c r="E24" s="161"/>
      <c r="F24" s="161"/>
      <c r="G24" s="146"/>
    </row>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sheetData>
  <mergeCells count="5">
    <mergeCell ref="B2:E2"/>
    <mergeCell ref="B21:E21"/>
    <mergeCell ref="B23:F23"/>
    <mergeCell ref="B24:F24"/>
    <mergeCell ref="B22:G22"/>
  </mergeCells>
  <hyperlinks>
    <hyperlink ref="C1" location="Contents!A1" display="[contents Ç]" xr:uid="{00000000-0004-0000-0200-000000000000}"/>
    <hyperlink ref="B23" r:id="rId1" display="http://www.observatorioemigracao.pt/np4/5810.html" xr:uid="{00C63ED0-F6E4-4C20-863B-62934ADDEED7}"/>
    <hyperlink ref="B23:F23" r:id="rId2" display="http://www.observatorioemigracao.pt/np4EN/8383.html" xr:uid="{E6E8A1CA-1227-4274-A6EA-A9402A40295E}"/>
    <hyperlink ref="B24" r:id="rId3" display="http://www.observatorioemigracao.pt/np4/5810.html" xr:uid="{1A9851AD-958C-4A00-BDA2-9652F3E15648}"/>
    <hyperlink ref="B24:F24" r:id="rId4" display="http://www.observatorioemigracao.pt/np4/8383.html" xr:uid="{C9CCBAF1-E66A-4C12-87AB-22DC66526795}"/>
  </hyperlinks>
  <pageMargins left="0.23622047244094491" right="0.23622047244094491" top="0.74803149606299213" bottom="0.74803149606299213" header="0.31496062992125984" footer="0.31496062992125984"/>
  <pageSetup paperSize="9" orientation="portrait" horizontalDpi="4294967293" verticalDpi="0" r:id="rId5"/>
  <headerFooter>
    <oddFooter>&amp;C&amp;"Arial,Negrito"&amp;8&amp;P/&amp;N</oddFooter>
  </headerFooter>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6"/>
  <sheetViews>
    <sheetView showGridLines="0" zoomScaleNormal="100" workbookViewId="0">
      <selection activeCell="E6" activeCellId="1" sqref="B6:B19 E6:E19"/>
    </sheetView>
  </sheetViews>
  <sheetFormatPr defaultColWidth="8.7109375" defaultRowHeight="12" customHeight="1" x14ac:dyDescent="0.25"/>
  <cols>
    <col min="1" max="1" width="8.7109375" style="1"/>
    <col min="2" max="2" width="24.7109375" style="1" customWidth="1"/>
    <col min="3" max="6" width="16.7109375" style="11" customWidth="1"/>
    <col min="7" max="7" width="8.7109375" style="1"/>
    <col min="9" max="16384" width="8.7109375" style="1"/>
  </cols>
  <sheetData>
    <row r="1" spans="1:6" ht="30" customHeight="1" x14ac:dyDescent="0.25">
      <c r="A1" s="47" t="s">
        <v>0</v>
      </c>
      <c r="B1" s="111"/>
      <c r="C1" s="64" t="s">
        <v>4</v>
      </c>
      <c r="D1" s="12"/>
      <c r="E1" s="12"/>
    </row>
    <row r="2" spans="1:6" ht="30" customHeight="1" thickBot="1" x14ac:dyDescent="0.3">
      <c r="B2" s="164" t="s">
        <v>122</v>
      </c>
      <c r="C2" s="168"/>
      <c r="D2" s="168"/>
      <c r="E2" s="168"/>
      <c r="F2" s="168"/>
    </row>
    <row r="3" spans="1:6" ht="45" customHeight="1" x14ac:dyDescent="0.25">
      <c r="B3" s="41" t="s">
        <v>9</v>
      </c>
      <c r="C3" s="91" t="s">
        <v>117</v>
      </c>
      <c r="D3" s="91" t="s">
        <v>123</v>
      </c>
      <c r="E3" s="91" t="s">
        <v>100</v>
      </c>
      <c r="F3" s="91" t="s">
        <v>86</v>
      </c>
    </row>
    <row r="4" spans="1:6" ht="30" customHeight="1" x14ac:dyDescent="0.25">
      <c r="B4" s="79" t="s">
        <v>84</v>
      </c>
      <c r="C4" s="74">
        <v>3662130</v>
      </c>
      <c r="D4" s="74">
        <v>3612860</v>
      </c>
      <c r="E4" s="73">
        <f>D4-C4</f>
        <v>-49270</v>
      </c>
      <c r="F4" s="92">
        <f>(D4/C4*100)-100</f>
        <v>-1.3453918894195454</v>
      </c>
    </row>
    <row r="5" spans="1:6" ht="15" customHeight="1" x14ac:dyDescent="0.25">
      <c r="B5" s="89" t="s">
        <v>83</v>
      </c>
      <c r="C5" s="74"/>
      <c r="D5" s="74"/>
      <c r="E5" s="73"/>
      <c r="F5" s="92"/>
    </row>
    <row r="6" spans="1:6" ht="15" customHeight="1" x14ac:dyDescent="0.25">
      <c r="A6" s="142"/>
      <c r="B6" s="191" t="s">
        <v>38</v>
      </c>
      <c r="C6" s="192">
        <v>988660</v>
      </c>
      <c r="D6" s="192">
        <v>1037020</v>
      </c>
      <c r="E6" s="188">
        <f t="shared" ref="E6:E19" si="0">D6-C6</f>
        <v>48360</v>
      </c>
      <c r="F6" s="200">
        <f t="shared" ref="F6:F19" si="1">(D6/C6*100)-100</f>
        <v>4.891469261424561</v>
      </c>
    </row>
    <row r="7" spans="1:6" ht="15" customHeight="1" x14ac:dyDescent="0.25">
      <c r="A7" s="142"/>
      <c r="B7" s="194" t="s">
        <v>19</v>
      </c>
      <c r="C7" s="195">
        <v>1093540</v>
      </c>
      <c r="D7" s="195">
        <v>1036570</v>
      </c>
      <c r="E7" s="186">
        <f t="shared" si="0"/>
        <v>-56970</v>
      </c>
      <c r="F7" s="201">
        <f t="shared" si="1"/>
        <v>-5.2096859739927197</v>
      </c>
    </row>
    <row r="8" spans="1:6" ht="15" customHeight="1" x14ac:dyDescent="0.25">
      <c r="A8" s="142"/>
      <c r="B8" s="194" t="s">
        <v>35</v>
      </c>
      <c r="C8" s="195">
        <v>359620</v>
      </c>
      <c r="D8" s="195">
        <v>379350</v>
      </c>
      <c r="E8" s="186">
        <f t="shared" si="0"/>
        <v>19730</v>
      </c>
      <c r="F8" s="201">
        <f t="shared" si="1"/>
        <v>5.4863466992937049</v>
      </c>
    </row>
    <row r="9" spans="1:6" ht="15" customHeight="1" x14ac:dyDescent="0.25">
      <c r="A9" s="142"/>
      <c r="B9" s="194" t="s">
        <v>41</v>
      </c>
      <c r="C9" s="195">
        <v>248360</v>
      </c>
      <c r="D9" s="195">
        <v>245530</v>
      </c>
      <c r="E9" s="186">
        <f>D9-C9</f>
        <v>-2830</v>
      </c>
      <c r="F9" s="201">
        <f>(D9/C9*100)-100</f>
        <v>-1.1394749557094457</v>
      </c>
    </row>
    <row r="10" spans="1:6" ht="15" customHeight="1" x14ac:dyDescent="0.25">
      <c r="A10" s="142"/>
      <c r="B10" s="194" t="s">
        <v>79</v>
      </c>
      <c r="C10" s="195">
        <v>231110</v>
      </c>
      <c r="D10" s="195">
        <v>244740</v>
      </c>
      <c r="E10" s="186">
        <f t="shared" si="0"/>
        <v>13630</v>
      </c>
      <c r="F10" s="201">
        <f t="shared" si="1"/>
        <v>5.8976245078101215</v>
      </c>
    </row>
    <row r="11" spans="1:6" ht="15" customHeight="1" x14ac:dyDescent="0.25">
      <c r="A11" s="142"/>
      <c r="B11" s="194" t="s">
        <v>14</v>
      </c>
      <c r="C11" s="195">
        <v>274470</v>
      </c>
      <c r="D11" s="195">
        <v>225870</v>
      </c>
      <c r="E11" s="186">
        <f t="shared" si="0"/>
        <v>-48600</v>
      </c>
      <c r="F11" s="201">
        <f t="shared" si="1"/>
        <v>-17.706853208000865</v>
      </c>
    </row>
    <row r="12" spans="1:6" ht="15" customHeight="1" x14ac:dyDescent="0.25">
      <c r="A12" s="142"/>
      <c r="B12" s="194" t="s">
        <v>18</v>
      </c>
      <c r="C12" s="195">
        <v>114280</v>
      </c>
      <c r="D12" s="195">
        <v>111780</v>
      </c>
      <c r="E12" s="186">
        <f t="shared" si="0"/>
        <v>-2500</v>
      </c>
      <c r="F12" s="201">
        <f t="shared" si="1"/>
        <v>-2.1876093804690271</v>
      </c>
    </row>
    <row r="13" spans="1:6" ht="15" customHeight="1" x14ac:dyDescent="0.25">
      <c r="A13" s="142"/>
      <c r="B13" s="194" t="s">
        <v>25</v>
      </c>
      <c r="C13" s="195">
        <v>82470</v>
      </c>
      <c r="D13" s="195">
        <v>78400</v>
      </c>
      <c r="E13" s="186">
        <f t="shared" si="0"/>
        <v>-4070</v>
      </c>
      <c r="F13" s="201">
        <f t="shared" si="1"/>
        <v>-4.9351279253061762</v>
      </c>
    </row>
    <row r="14" spans="1:6" ht="15" customHeight="1" x14ac:dyDescent="0.25">
      <c r="A14" s="142"/>
      <c r="B14" s="194" t="s">
        <v>10</v>
      </c>
      <c r="C14" s="195">
        <v>56280</v>
      </c>
      <c r="D14" s="195">
        <v>58900</v>
      </c>
      <c r="E14" s="186">
        <f t="shared" si="0"/>
        <v>2620</v>
      </c>
      <c r="F14" s="201">
        <f t="shared" si="1"/>
        <v>4.6552949538024109</v>
      </c>
    </row>
    <row r="15" spans="1:6" ht="15" customHeight="1" x14ac:dyDescent="0.25">
      <c r="A15" s="142"/>
      <c r="B15" s="194" t="s">
        <v>28</v>
      </c>
      <c r="C15" s="195">
        <v>41440</v>
      </c>
      <c r="D15" s="195">
        <v>44470</v>
      </c>
      <c r="E15" s="186">
        <f t="shared" si="0"/>
        <v>3030</v>
      </c>
      <c r="F15" s="201">
        <f t="shared" si="1"/>
        <v>7.3117760617760723</v>
      </c>
    </row>
    <row r="16" spans="1:6" ht="15" customHeight="1" x14ac:dyDescent="0.25">
      <c r="A16" s="142"/>
      <c r="B16" s="194" t="s">
        <v>74</v>
      </c>
      <c r="C16" s="195">
        <v>49600</v>
      </c>
      <c r="D16" s="195">
        <v>34650</v>
      </c>
      <c r="E16" s="186">
        <f t="shared" si="0"/>
        <v>-14950</v>
      </c>
      <c r="F16" s="201">
        <f t="shared" si="1"/>
        <v>-30.141129032258064</v>
      </c>
    </row>
    <row r="17" spans="1:8" ht="15" customHeight="1" x14ac:dyDescent="0.25">
      <c r="A17" s="142"/>
      <c r="B17" s="194" t="s">
        <v>51</v>
      </c>
      <c r="C17" s="195">
        <v>21610</v>
      </c>
      <c r="D17" s="195">
        <v>21990</v>
      </c>
      <c r="E17" s="186">
        <f t="shared" si="0"/>
        <v>380</v>
      </c>
      <c r="F17" s="201">
        <f t="shared" si="1"/>
        <v>1.7584451642757841</v>
      </c>
    </row>
    <row r="18" spans="1:8" ht="15" customHeight="1" x14ac:dyDescent="0.25">
      <c r="A18" s="142"/>
      <c r="B18" s="194" t="s">
        <v>50</v>
      </c>
      <c r="C18" s="195">
        <v>15890</v>
      </c>
      <c r="D18" s="195">
        <v>12720</v>
      </c>
      <c r="E18" s="186">
        <f t="shared" si="0"/>
        <v>-3170</v>
      </c>
      <c r="F18" s="201">
        <f t="shared" si="1"/>
        <v>-19.949653870358716</v>
      </c>
    </row>
    <row r="19" spans="1:8" ht="15" customHeight="1" thickBot="1" x14ac:dyDescent="0.3">
      <c r="A19" s="142"/>
      <c r="B19" s="202" t="s">
        <v>34</v>
      </c>
      <c r="C19" s="203">
        <v>9520</v>
      </c>
      <c r="D19" s="203">
        <v>9890</v>
      </c>
      <c r="E19" s="204">
        <f t="shared" si="0"/>
        <v>370</v>
      </c>
      <c r="F19" s="205">
        <f t="shared" si="1"/>
        <v>3.8865546218487452</v>
      </c>
    </row>
    <row r="20" spans="1:8" ht="15" customHeight="1" x14ac:dyDescent="0.25">
      <c r="B20" s="3"/>
      <c r="C20" s="4"/>
      <c r="D20" s="4"/>
      <c r="E20" s="4"/>
      <c r="F20" s="4"/>
    </row>
    <row r="21" spans="1:8" ht="15" customHeight="1" x14ac:dyDescent="0.25">
      <c r="A21" s="54" t="s">
        <v>8</v>
      </c>
      <c r="B21" s="169" t="s">
        <v>108</v>
      </c>
      <c r="C21" s="167"/>
      <c r="D21" s="167"/>
      <c r="E21" s="167"/>
      <c r="F21" s="167"/>
    </row>
    <row r="22" spans="1:8" s="147" customFormat="1" ht="15" customHeight="1" x14ac:dyDescent="0.25">
      <c r="A22" s="145" t="s">
        <v>5</v>
      </c>
      <c r="B22" s="162" t="s">
        <v>131</v>
      </c>
      <c r="C22" s="163"/>
      <c r="D22" s="163"/>
      <c r="E22" s="163"/>
      <c r="F22" s="163"/>
      <c r="G22" s="163"/>
      <c r="H22" s="146"/>
    </row>
    <row r="23" spans="1:8" s="147" customFormat="1" ht="15" customHeight="1" x14ac:dyDescent="0.25">
      <c r="A23" s="145" t="s">
        <v>1</v>
      </c>
      <c r="B23" s="161" t="s">
        <v>132</v>
      </c>
      <c r="C23" s="161"/>
      <c r="D23" s="161"/>
      <c r="E23" s="161"/>
      <c r="F23" s="161"/>
      <c r="G23" s="146"/>
    </row>
    <row r="24" spans="1:8" s="147" customFormat="1" ht="15" customHeight="1" x14ac:dyDescent="0.25">
      <c r="A24" s="145"/>
      <c r="B24" s="161" t="s">
        <v>133</v>
      </c>
      <c r="C24" s="161"/>
      <c r="D24" s="161"/>
      <c r="E24" s="161"/>
      <c r="F24" s="161"/>
      <c r="G24" s="146"/>
    </row>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ht="15" customHeight="1" x14ac:dyDescent="0.25"/>
    <row r="34" ht="15" customHeight="1" x14ac:dyDescent="0.25"/>
    <row r="35" ht="15" customHeight="1" x14ac:dyDescent="0.25"/>
    <row r="36" ht="15" customHeight="1" x14ac:dyDescent="0.25"/>
  </sheetData>
  <mergeCells count="5">
    <mergeCell ref="B2:F2"/>
    <mergeCell ref="B21:F21"/>
    <mergeCell ref="B23:F23"/>
    <mergeCell ref="B24:F24"/>
    <mergeCell ref="B22:G22"/>
  </mergeCells>
  <hyperlinks>
    <hyperlink ref="C1" location="Contents!A1" display="[contents Ç]" xr:uid="{00000000-0004-0000-0300-000000000000}"/>
    <hyperlink ref="B23" r:id="rId1" display="http://www.observatorioemigracao.pt/np4/5810.html" xr:uid="{1E512546-A1E6-4258-BC4C-4B97E899195D}"/>
    <hyperlink ref="B23:F23" r:id="rId2" display="http://www.observatorioemigracao.pt/np4EN/8383.html" xr:uid="{ECC4F0F3-657D-4111-B56E-813E0D8C088A}"/>
    <hyperlink ref="B24" r:id="rId3" display="http://www.observatorioemigracao.pt/np4/5810.html" xr:uid="{CE4D0EB0-6241-4C4F-9733-79E2E57D96AB}"/>
    <hyperlink ref="B24:F24" r:id="rId4" display="http://www.observatorioemigracao.pt/np4/8383.html" xr:uid="{E0AB2871-249C-4021-95D6-F92D95B75AE4}"/>
  </hyperlinks>
  <pageMargins left="0.23622047244094491" right="0.23622047244094491" top="0.74803149606299213" bottom="0.74803149606299213" header="0.31496062992125984" footer="0.31496062992125984"/>
  <pageSetup paperSize="9" orientation="portrait" horizontalDpi="4294967293" verticalDpi="0" r:id="rId5"/>
  <headerFooter>
    <oddFooter>&amp;C&amp;"Arial,Negrito"&amp;8&amp;P/&amp;N</oddFooter>
  </headerFooter>
  <ignoredErrors>
    <ignoredError sqref="E4:E19 F4" unlockedFormula="1"/>
  </ignoredErrors>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9"/>
  <sheetViews>
    <sheetView showGridLines="0" zoomScaleNormal="100" workbookViewId="0">
      <selection activeCell="C1" sqref="C1"/>
    </sheetView>
  </sheetViews>
  <sheetFormatPr defaultColWidth="8.7109375" defaultRowHeight="12" customHeight="1" x14ac:dyDescent="0.25"/>
  <cols>
    <col min="1" max="1" width="8.7109375" style="1"/>
    <col min="2" max="2" width="32.7109375" style="1" customWidth="1"/>
    <col min="3" max="5" width="16.7109375" style="11" customWidth="1"/>
    <col min="6" max="6" width="8.7109375" style="1"/>
    <col min="7" max="8" width="9" style="1" bestFit="1" customWidth="1"/>
    <col min="9" max="16384" width="8.7109375" style="1"/>
  </cols>
  <sheetData>
    <row r="1" spans="1:11" ht="30" customHeight="1" x14ac:dyDescent="0.25">
      <c r="A1" s="47" t="s">
        <v>0</v>
      </c>
      <c r="B1" s="111"/>
      <c r="C1" s="64" t="s">
        <v>4</v>
      </c>
      <c r="D1" s="12"/>
    </row>
    <row r="2" spans="1:11" s="33" customFormat="1" ht="30" customHeight="1" thickBot="1" x14ac:dyDescent="0.25">
      <c r="B2" s="164" t="s">
        <v>124</v>
      </c>
      <c r="C2" s="168"/>
      <c r="D2" s="168"/>
      <c r="E2" s="168"/>
    </row>
    <row r="3" spans="1:11" customFormat="1" ht="45" customHeight="1" x14ac:dyDescent="0.25">
      <c r="B3" s="96" t="s">
        <v>6</v>
      </c>
      <c r="C3" s="98">
        <v>2019</v>
      </c>
      <c r="D3" s="98">
        <v>2020</v>
      </c>
      <c r="E3" s="91" t="s">
        <v>86</v>
      </c>
    </row>
    <row r="4" spans="1:11" customFormat="1" ht="30" customHeight="1" x14ac:dyDescent="0.25">
      <c r="B4" s="99" t="s">
        <v>93</v>
      </c>
      <c r="C4" s="100"/>
      <c r="D4" s="100"/>
      <c r="E4" s="100"/>
    </row>
    <row r="5" spans="1:11" customFormat="1" ht="15" customHeight="1" x14ac:dyDescent="0.25">
      <c r="B5" s="206" t="s">
        <v>89</v>
      </c>
      <c r="C5" s="207">
        <v>3662130</v>
      </c>
      <c r="D5" s="207">
        <v>3612860</v>
      </c>
      <c r="E5" s="200">
        <f t="shared" ref="E5:E10" si="0">(D5/C5*100)-100</f>
        <v>-1.3453918894195454</v>
      </c>
    </row>
    <row r="6" spans="1:11" customFormat="1" ht="15" customHeight="1" x14ac:dyDescent="0.25">
      <c r="B6" s="208" t="s">
        <v>90</v>
      </c>
      <c r="C6" s="209">
        <v>213949289</v>
      </c>
      <c r="D6" s="209">
        <v>202708684</v>
      </c>
      <c r="E6" s="201">
        <f t="shared" si="0"/>
        <v>-5.2538641528273615</v>
      </c>
    </row>
    <row r="7" spans="1:11" customFormat="1" ht="15" customHeight="1" x14ac:dyDescent="0.25">
      <c r="B7" s="210" t="s">
        <v>91</v>
      </c>
      <c r="C7" s="211">
        <v>93162742</v>
      </c>
      <c r="D7" s="212">
        <v>74302273</v>
      </c>
      <c r="E7" s="213">
        <f t="shared" si="0"/>
        <v>-20.244647801371059</v>
      </c>
    </row>
    <row r="8" spans="1:11" customFormat="1" ht="30" customHeight="1" x14ac:dyDescent="0.25">
      <c r="B8" s="97" t="s">
        <v>92</v>
      </c>
      <c r="C8" s="95"/>
      <c r="D8" s="95"/>
      <c r="E8" s="95"/>
    </row>
    <row r="9" spans="1:11" customFormat="1" ht="15" customHeight="1" x14ac:dyDescent="0.25">
      <c r="B9" s="206" t="s">
        <v>90</v>
      </c>
      <c r="C9" s="214">
        <f>C$5/C6*100</f>
        <v>1.7116813134162836</v>
      </c>
      <c r="D9" s="214">
        <f>D$5/D6*100</f>
        <v>1.7822916752791902</v>
      </c>
      <c r="E9" s="214">
        <f>(D9/C9*100)-100</f>
        <v>4.1252049262591868</v>
      </c>
    </row>
    <row r="10" spans="1:11" customFormat="1" ht="15" customHeight="1" thickBot="1" x14ac:dyDescent="0.3">
      <c r="B10" s="215" t="s">
        <v>91</v>
      </c>
      <c r="C10" s="216">
        <f>C$5/C7*100</f>
        <v>3.9308954646268353</v>
      </c>
      <c r="D10" s="216">
        <f>D$5/D7*100</f>
        <v>4.8623815317197634</v>
      </c>
      <c r="E10" s="216">
        <f t="shared" si="0"/>
        <v>23.696536208483352</v>
      </c>
    </row>
    <row r="11" spans="1:11" customFormat="1" ht="15" customHeight="1" x14ac:dyDescent="0.25">
      <c r="B11" s="86"/>
      <c r="C11" s="86"/>
      <c r="D11" s="86"/>
      <c r="E11" s="86"/>
    </row>
    <row r="12" spans="1:11" ht="30" customHeight="1" x14ac:dyDescent="0.25">
      <c r="A12" s="54" t="s">
        <v>8</v>
      </c>
      <c r="B12" s="170" t="s">
        <v>113</v>
      </c>
      <c r="C12" s="171"/>
      <c r="D12" s="171"/>
      <c r="E12" s="171"/>
    </row>
    <row r="13" spans="1:11" s="147" customFormat="1" ht="15" customHeight="1" x14ac:dyDescent="0.25">
      <c r="A13" s="145" t="s">
        <v>5</v>
      </c>
      <c r="B13" s="162" t="s">
        <v>131</v>
      </c>
      <c r="C13" s="163"/>
      <c r="D13" s="163"/>
      <c r="E13" s="163"/>
      <c r="F13" s="163"/>
      <c r="G13" s="163"/>
      <c r="H13" s="146"/>
    </row>
    <row r="14" spans="1:11" s="147" customFormat="1" ht="15" customHeight="1" x14ac:dyDescent="0.25">
      <c r="A14" s="145" t="s">
        <v>1</v>
      </c>
      <c r="B14" s="161" t="s">
        <v>132</v>
      </c>
      <c r="C14" s="161"/>
      <c r="D14" s="161"/>
      <c r="E14" s="161"/>
      <c r="F14" s="161"/>
      <c r="G14" s="146"/>
    </row>
    <row r="15" spans="1:11" s="147" customFormat="1" ht="15" customHeight="1" x14ac:dyDescent="0.25">
      <c r="A15" s="145"/>
      <c r="B15" s="161" t="s">
        <v>133</v>
      </c>
      <c r="C15" s="161"/>
      <c r="D15" s="161"/>
      <c r="E15" s="161"/>
      <c r="F15" s="161"/>
      <c r="G15" s="146"/>
    </row>
    <row r="16" spans="1:11" ht="15" customHeight="1" x14ac:dyDescent="0.25">
      <c r="J16"/>
      <c r="K16"/>
    </row>
    <row r="17" spans="10:11" ht="12" customHeight="1" x14ac:dyDescent="0.25">
      <c r="J17"/>
      <c r="K17"/>
    </row>
    <row r="18" spans="10:11" ht="12" customHeight="1" x14ac:dyDescent="0.25">
      <c r="J18"/>
      <c r="K18"/>
    </row>
    <row r="19" spans="10:11" ht="12" customHeight="1" x14ac:dyDescent="0.25">
      <c r="J19"/>
      <c r="K19"/>
    </row>
  </sheetData>
  <mergeCells count="5">
    <mergeCell ref="B2:E2"/>
    <mergeCell ref="B12:E12"/>
    <mergeCell ref="B14:F14"/>
    <mergeCell ref="B15:F15"/>
    <mergeCell ref="B13:G13"/>
  </mergeCells>
  <hyperlinks>
    <hyperlink ref="C1" location="Contents!A1" display="[contents Ç]" xr:uid="{00000000-0004-0000-0400-000000000000}"/>
    <hyperlink ref="B14" r:id="rId1" display="http://www.observatorioemigracao.pt/np4/5810.html" xr:uid="{11EE9E58-7F94-496E-9002-8B30274E92B6}"/>
    <hyperlink ref="B14:F14" r:id="rId2" display="http://www.observatorioemigracao.pt/np4EN/8383.html" xr:uid="{23195C6A-9139-476D-9EA9-FFC8BF9C39FF}"/>
    <hyperlink ref="B15" r:id="rId3" display="http://www.observatorioemigracao.pt/np4/5810.html" xr:uid="{30760BE5-9ADF-4615-BECF-4269F63E2732}"/>
    <hyperlink ref="B15:F15" r:id="rId4" display="http://www.observatorioemigracao.pt/np4/8383.html" xr:uid="{82B75983-1434-4A22-BD13-F385BDB09AB6}"/>
  </hyperlinks>
  <pageMargins left="0.23622047244094491" right="0.23622047244094491" top="0.74803149606299213" bottom="0.74803149606299213" header="0.31496062992125984" footer="0.31496062992125984"/>
  <pageSetup paperSize="9" orientation="portrait" horizontalDpi="4294967293" verticalDpi="0" r:id="rId5"/>
  <headerFooter>
    <oddFooter>&amp;C&amp;"Arial,Negrito"&amp;8&amp;P/&amp;N</oddFooter>
  </headerFooter>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56"/>
  <sheetViews>
    <sheetView showGridLines="0" workbookViewId="0">
      <selection activeCell="C1" sqref="C1"/>
    </sheetView>
  </sheetViews>
  <sheetFormatPr defaultRowHeight="15" x14ac:dyDescent="0.25"/>
  <cols>
    <col min="1" max="1" width="8.7109375" customWidth="1"/>
    <col min="2" max="3" width="24.7109375" customWidth="1"/>
    <col min="4" max="4" width="24.7109375" style="51" customWidth="1"/>
    <col min="7" max="7" width="15.28515625" bestFit="1" customWidth="1"/>
    <col min="8" max="8" width="17.7109375" bestFit="1" customWidth="1"/>
  </cols>
  <sheetData>
    <row r="1" spans="1:23" s="40" customFormat="1" ht="30" customHeight="1" x14ac:dyDescent="0.25">
      <c r="A1" s="46" t="s">
        <v>0</v>
      </c>
      <c r="B1" s="112"/>
      <c r="C1" s="64" t="s">
        <v>4</v>
      </c>
      <c r="F1"/>
      <c r="G1"/>
      <c r="H1"/>
      <c r="I1"/>
      <c r="J1"/>
      <c r="K1"/>
      <c r="L1"/>
    </row>
    <row r="2" spans="1:23" s="40" customFormat="1" ht="30" customHeight="1" thickBot="1" x14ac:dyDescent="0.3">
      <c r="B2" s="172" t="s">
        <v>125</v>
      </c>
      <c r="C2" s="173"/>
      <c r="D2" s="173"/>
      <c r="F2"/>
      <c r="G2"/>
      <c r="H2"/>
      <c r="I2"/>
      <c r="J2"/>
      <c r="K2"/>
      <c r="L2"/>
    </row>
    <row r="3" spans="1:23" s="40" customFormat="1" ht="45" customHeight="1" thickBot="1" x14ac:dyDescent="0.3">
      <c r="B3" s="102" t="s">
        <v>9</v>
      </c>
      <c r="C3" s="101" t="s">
        <v>96</v>
      </c>
      <c r="D3" s="101" t="s">
        <v>94</v>
      </c>
      <c r="F3"/>
      <c r="G3"/>
      <c r="H3"/>
      <c r="I3"/>
      <c r="J3"/>
      <c r="K3"/>
      <c r="L3"/>
    </row>
    <row r="4" spans="1:23" s="40" customFormat="1" ht="30" customHeight="1" x14ac:dyDescent="0.25">
      <c r="B4" s="99" t="s">
        <v>95</v>
      </c>
      <c r="C4" s="107">
        <v>701930644.20552135</v>
      </c>
      <c r="D4" s="106">
        <f>C4/C$4*100</f>
        <v>100</v>
      </c>
      <c r="F4"/>
      <c r="G4"/>
      <c r="H4"/>
      <c r="I4"/>
      <c r="J4"/>
      <c r="K4"/>
      <c r="L4"/>
    </row>
    <row r="5" spans="1:23" s="53" customFormat="1" ht="15" customHeight="1" x14ac:dyDescent="0.25">
      <c r="A5" s="52"/>
      <c r="B5" s="89" t="s">
        <v>97</v>
      </c>
      <c r="C5" s="74"/>
      <c r="D5" s="74"/>
      <c r="E5" s="92"/>
      <c r="F5"/>
      <c r="G5"/>
      <c r="H5"/>
      <c r="I5"/>
      <c r="J5"/>
      <c r="K5"/>
      <c r="L5"/>
      <c r="M5" s="52"/>
      <c r="N5" s="52"/>
      <c r="O5" s="52"/>
      <c r="P5" s="52"/>
      <c r="Q5" s="52"/>
      <c r="R5" s="52"/>
      <c r="S5" s="52"/>
      <c r="T5" s="52"/>
      <c r="U5" s="52"/>
      <c r="V5" s="52"/>
      <c r="W5" s="52"/>
    </row>
    <row r="6" spans="1:23" s="77" customFormat="1" ht="15" customHeight="1" x14ac:dyDescent="0.25">
      <c r="A6" s="144"/>
      <c r="B6" s="224" t="s">
        <v>57</v>
      </c>
      <c r="C6" s="225">
        <v>83149000</v>
      </c>
      <c r="D6" s="226">
        <f>C6/C$4*100</f>
        <v>11.845757224933813</v>
      </c>
      <c r="E6" s="52"/>
      <c r="F6" s="143"/>
      <c r="G6"/>
      <c r="H6"/>
      <c r="I6"/>
      <c r="J6" s="52"/>
      <c r="K6" s="52"/>
      <c r="L6" s="52"/>
      <c r="M6" s="52"/>
      <c r="N6" s="52"/>
      <c r="O6" s="52"/>
      <c r="P6" s="52"/>
      <c r="Q6" s="52"/>
      <c r="R6" s="52"/>
      <c r="S6" s="52"/>
      <c r="T6" s="52"/>
    </row>
    <row r="7" spans="1:23" s="77" customFormat="1" ht="15" customHeight="1" x14ac:dyDescent="0.25">
      <c r="A7" s="104"/>
      <c r="B7" s="208" t="s">
        <v>43</v>
      </c>
      <c r="C7" s="217">
        <v>59506673.348836035</v>
      </c>
      <c r="D7" s="218">
        <f t="shared" ref="D7:D21" si="0">C7/C$4*100</f>
        <v>8.477571657551513</v>
      </c>
      <c r="E7" s="52"/>
      <c r="F7"/>
      <c r="G7"/>
      <c r="H7"/>
      <c r="I7"/>
      <c r="J7" s="52"/>
      <c r="K7" s="52"/>
      <c r="L7" s="52"/>
      <c r="M7" s="52"/>
      <c r="N7" s="52"/>
      <c r="O7" s="52"/>
      <c r="P7" s="52"/>
      <c r="Q7" s="52"/>
      <c r="R7" s="52"/>
      <c r="S7" s="52"/>
      <c r="T7" s="52"/>
    </row>
    <row r="8" spans="1:23" s="77" customFormat="1" ht="15" customHeight="1" x14ac:dyDescent="0.25">
      <c r="A8" s="104"/>
      <c r="B8" s="208" t="s">
        <v>62</v>
      </c>
      <c r="C8" s="217">
        <v>42880323.453000002</v>
      </c>
      <c r="D8" s="218">
        <f t="shared" si="0"/>
        <v>6.1089117289549311</v>
      </c>
      <c r="E8" s="52"/>
      <c r="F8"/>
      <c r="G8"/>
      <c r="H8"/>
      <c r="I8"/>
      <c r="J8" s="52"/>
      <c r="K8" s="52"/>
      <c r="L8" s="52"/>
      <c r="M8" s="52"/>
      <c r="N8" s="52"/>
      <c r="O8" s="52"/>
      <c r="P8" s="52"/>
      <c r="Q8" s="52"/>
      <c r="R8" s="52"/>
      <c r="S8" s="52"/>
      <c r="T8" s="52"/>
    </row>
    <row r="9" spans="1:23" s="77" customFormat="1" ht="15" customHeight="1" x14ac:dyDescent="0.25">
      <c r="A9" s="140"/>
      <c r="B9" s="219" t="s">
        <v>69</v>
      </c>
      <c r="C9" s="217">
        <v>34913342.999361455</v>
      </c>
      <c r="D9" s="218">
        <f t="shared" si="0"/>
        <v>4.9739020924037369</v>
      </c>
      <c r="E9" s="52"/>
      <c r="F9"/>
      <c r="G9"/>
      <c r="H9"/>
      <c r="I9"/>
      <c r="J9" s="52"/>
      <c r="K9" s="52"/>
      <c r="L9" s="52"/>
      <c r="M9" s="52"/>
      <c r="N9" s="52"/>
      <c r="O9" s="52"/>
      <c r="P9" s="52"/>
      <c r="Q9" s="52"/>
      <c r="R9" s="52"/>
      <c r="S9" s="52"/>
      <c r="T9" s="52"/>
    </row>
    <row r="10" spans="1:23" s="77" customFormat="1" ht="15" customHeight="1" x14ac:dyDescent="0.25">
      <c r="A10" s="135"/>
      <c r="B10" s="219" t="s">
        <v>54</v>
      </c>
      <c r="C10" s="217">
        <v>29602899.999999996</v>
      </c>
      <c r="D10" s="218">
        <f t="shared" si="0"/>
        <v>4.2173539856642064</v>
      </c>
      <c r="E10" s="52"/>
      <c r="F10"/>
      <c r="G10"/>
      <c r="H10"/>
      <c r="I10"/>
      <c r="J10" s="52"/>
      <c r="K10" s="52"/>
      <c r="L10" s="52"/>
      <c r="M10" s="52"/>
      <c r="N10" s="52"/>
      <c r="O10" s="52"/>
      <c r="P10" s="52"/>
      <c r="Q10" s="52"/>
      <c r="R10" s="52"/>
      <c r="S10" s="52"/>
      <c r="T10" s="52"/>
    </row>
    <row r="11" spans="1:23" s="77" customFormat="1" ht="15" customHeight="1" x14ac:dyDescent="0.25">
      <c r="A11" s="104"/>
      <c r="B11" s="220" t="s">
        <v>68</v>
      </c>
      <c r="C11" s="217">
        <v>26105000</v>
      </c>
      <c r="D11" s="218">
        <f t="shared" si="0"/>
        <v>3.7190283991015787</v>
      </c>
      <c r="E11" s="52"/>
      <c r="F11"/>
      <c r="G11"/>
      <c r="H11"/>
      <c r="I11"/>
      <c r="J11" s="52"/>
      <c r="K11" s="52"/>
      <c r="L11" s="52"/>
      <c r="M11" s="52"/>
      <c r="N11" s="52"/>
      <c r="O11" s="52"/>
      <c r="P11" s="52"/>
      <c r="Q11" s="52"/>
      <c r="R11" s="52"/>
      <c r="S11" s="52"/>
      <c r="T11" s="52"/>
    </row>
    <row r="12" spans="1:23" s="77" customFormat="1" ht="15" customHeight="1" x14ac:dyDescent="0.25">
      <c r="A12" s="140"/>
      <c r="B12" s="221" t="s">
        <v>19</v>
      </c>
      <c r="C12" s="217">
        <v>24481658.775625031</v>
      </c>
      <c r="D12" s="218">
        <f t="shared" si="0"/>
        <v>3.4877603617569002</v>
      </c>
      <c r="E12" s="52"/>
      <c r="F12"/>
      <c r="G12"/>
      <c r="H12"/>
      <c r="I12"/>
      <c r="J12" s="52"/>
      <c r="K12" s="52"/>
      <c r="L12" s="52"/>
      <c r="M12" s="52"/>
      <c r="N12" s="52"/>
      <c r="O12" s="52"/>
      <c r="P12" s="52"/>
      <c r="Q12" s="52"/>
      <c r="R12" s="52"/>
      <c r="S12" s="52"/>
      <c r="T12" s="52"/>
    </row>
    <row r="13" spans="1:23" s="77" customFormat="1" ht="15" customHeight="1" x14ac:dyDescent="0.25">
      <c r="A13" s="135"/>
      <c r="B13" s="221" t="s">
        <v>49</v>
      </c>
      <c r="C13" s="217">
        <v>21749701.160539534</v>
      </c>
      <c r="D13" s="218">
        <f t="shared" si="0"/>
        <v>3.0985541577482891</v>
      </c>
      <c r="E13" s="52"/>
      <c r="F13"/>
      <c r="G13"/>
      <c r="H13"/>
      <c r="I13"/>
      <c r="J13" s="52"/>
      <c r="K13" s="52"/>
      <c r="L13" s="52"/>
      <c r="M13" s="52"/>
      <c r="N13" s="52"/>
      <c r="O13" s="52"/>
      <c r="P13" s="52"/>
      <c r="Q13" s="52"/>
      <c r="R13" s="52"/>
      <c r="S13" s="52"/>
      <c r="T13" s="52"/>
    </row>
    <row r="14" spans="1:23" s="77" customFormat="1" ht="15" customHeight="1" x14ac:dyDescent="0.25">
      <c r="A14" s="104"/>
      <c r="B14" s="208" t="s">
        <v>14</v>
      </c>
      <c r="C14" s="217">
        <v>17898798.738971982</v>
      </c>
      <c r="D14" s="218">
        <f t="shared" si="0"/>
        <v>2.5499383574043413</v>
      </c>
      <c r="E14" s="52"/>
      <c r="F14"/>
      <c r="G14"/>
      <c r="H14"/>
      <c r="I14"/>
      <c r="J14" s="52"/>
      <c r="K14" s="52"/>
      <c r="L14" s="52"/>
      <c r="M14" s="52"/>
      <c r="N14" s="52"/>
      <c r="O14" s="52"/>
      <c r="P14" s="52"/>
      <c r="Q14" s="52"/>
      <c r="R14" s="52"/>
      <c r="S14" s="52"/>
      <c r="T14" s="52"/>
    </row>
    <row r="15" spans="1:23" s="77" customFormat="1" ht="15" customHeight="1" x14ac:dyDescent="0.25">
      <c r="A15" s="144"/>
      <c r="B15" s="221" t="s">
        <v>67</v>
      </c>
      <c r="C15" s="217">
        <v>17207547.305995483</v>
      </c>
      <c r="D15" s="218">
        <f t="shared" si="0"/>
        <v>2.4514597628761181</v>
      </c>
      <c r="E15" s="52"/>
      <c r="F15"/>
      <c r="G15"/>
      <c r="H15"/>
      <c r="I15"/>
      <c r="J15" s="52"/>
      <c r="K15" s="52"/>
      <c r="L15" s="52"/>
      <c r="M15" s="52"/>
      <c r="N15" s="52"/>
      <c r="O15" s="52"/>
      <c r="P15" s="52"/>
      <c r="Q15" s="52"/>
      <c r="R15" s="52"/>
      <c r="S15" s="52"/>
      <c r="T15" s="52"/>
    </row>
    <row r="16" spans="1:23" s="77" customFormat="1" ht="15" customHeight="1" x14ac:dyDescent="0.25">
      <c r="A16" s="144"/>
      <c r="B16" s="220" t="s">
        <v>103</v>
      </c>
      <c r="C16" s="217">
        <v>17200000</v>
      </c>
      <c r="D16" s="218">
        <f t="shared" si="0"/>
        <v>2.4503845418328734</v>
      </c>
      <c r="E16" s="52"/>
      <c r="F16"/>
      <c r="G16"/>
      <c r="H16"/>
      <c r="I16"/>
      <c r="J16" s="52"/>
      <c r="K16" s="52"/>
      <c r="L16" s="52"/>
      <c r="M16" s="52"/>
      <c r="N16" s="52"/>
      <c r="O16" s="52"/>
      <c r="P16" s="52"/>
      <c r="Q16" s="52"/>
      <c r="R16" s="52"/>
      <c r="S16" s="52"/>
      <c r="T16" s="52"/>
    </row>
    <row r="17" spans="1:20" s="77" customFormat="1" ht="15" customHeight="1" x14ac:dyDescent="0.25">
      <c r="A17" s="104"/>
      <c r="B17" s="208" t="s">
        <v>78</v>
      </c>
      <c r="C17" s="217">
        <v>15054000</v>
      </c>
      <c r="D17" s="218">
        <f t="shared" si="0"/>
        <v>2.1446563309739579</v>
      </c>
      <c r="E17" s="52"/>
      <c r="F17"/>
      <c r="G17"/>
      <c r="H17"/>
      <c r="I17"/>
      <c r="J17" s="52"/>
      <c r="K17" s="52"/>
      <c r="L17" s="52"/>
      <c r="M17" s="52"/>
      <c r="N17" s="52"/>
      <c r="O17" s="52"/>
      <c r="P17" s="52"/>
      <c r="Q17" s="52"/>
      <c r="R17" s="52"/>
      <c r="S17" s="52"/>
      <c r="T17" s="52"/>
    </row>
    <row r="18" spans="1:20" s="77" customFormat="1" ht="15" customHeight="1" x14ac:dyDescent="0.25">
      <c r="A18" s="135"/>
      <c r="B18" s="220" t="s">
        <v>10</v>
      </c>
      <c r="C18" s="217">
        <v>13120861.703992277</v>
      </c>
      <c r="D18" s="218">
        <f t="shared" si="0"/>
        <v>1.8692532962203263</v>
      </c>
      <c r="E18" s="52"/>
      <c r="F18"/>
      <c r="G18"/>
      <c r="H18"/>
      <c r="I18"/>
      <c r="J18" s="52"/>
      <c r="K18" s="52"/>
      <c r="L18" s="52"/>
      <c r="M18" s="52"/>
      <c r="N18" s="52"/>
      <c r="O18" s="52"/>
      <c r="P18" s="52"/>
      <c r="Q18" s="52"/>
      <c r="R18" s="52"/>
      <c r="S18" s="52"/>
      <c r="T18" s="52"/>
    </row>
    <row r="19" spans="1:20" s="77" customFormat="1" ht="15" customHeight="1" x14ac:dyDescent="0.25">
      <c r="A19" s="104"/>
      <c r="B19" s="208" t="s">
        <v>55</v>
      </c>
      <c r="C19" s="217">
        <v>11402842.290000001</v>
      </c>
      <c r="D19" s="218">
        <f t="shared" si="0"/>
        <v>1.6244970046729166</v>
      </c>
      <c r="E19" s="52"/>
      <c r="F19"/>
      <c r="G19"/>
      <c r="H19"/>
      <c r="I19"/>
      <c r="J19" s="52"/>
      <c r="K19" s="52"/>
      <c r="L19" s="52"/>
      <c r="M19" s="52"/>
      <c r="N19" s="52"/>
      <c r="O19" s="52"/>
      <c r="P19" s="52"/>
      <c r="Q19" s="52"/>
      <c r="R19" s="52"/>
      <c r="S19" s="52"/>
      <c r="T19" s="52"/>
    </row>
    <row r="20" spans="1:20" s="77" customFormat="1" ht="15" customHeight="1" x14ac:dyDescent="0.25">
      <c r="A20" s="144"/>
      <c r="B20" s="208" t="s">
        <v>70</v>
      </c>
      <c r="C20" s="217">
        <v>9836320</v>
      </c>
      <c r="D20" s="218">
        <f t="shared" si="0"/>
        <v>1.4013236323559028</v>
      </c>
      <c r="E20" s="52"/>
      <c r="F20"/>
      <c r="G20"/>
      <c r="H20"/>
      <c r="I20"/>
      <c r="J20" s="52"/>
      <c r="K20" s="52"/>
      <c r="L20" s="52"/>
      <c r="M20" s="52"/>
      <c r="N20" s="52"/>
      <c r="O20" s="52"/>
      <c r="P20" s="52"/>
      <c r="Q20" s="52"/>
      <c r="R20" s="52"/>
      <c r="S20" s="52"/>
      <c r="T20" s="52"/>
    </row>
    <row r="21" spans="1:20" s="77" customFormat="1" ht="15" customHeight="1" x14ac:dyDescent="0.25">
      <c r="A21" s="235"/>
      <c r="B21" s="208" t="s">
        <v>21</v>
      </c>
      <c r="C21" s="217">
        <v>9711242.1830360945</v>
      </c>
      <c r="D21" s="218">
        <f t="shared" si="0"/>
        <v>1.383504519029475</v>
      </c>
      <c r="E21" s="52"/>
      <c r="F21"/>
      <c r="G21"/>
      <c r="H21"/>
      <c r="I21"/>
      <c r="J21" s="52"/>
      <c r="K21" s="52"/>
      <c r="L21" s="52"/>
      <c r="M21" s="52"/>
      <c r="N21" s="52"/>
      <c r="O21" s="52"/>
      <c r="P21" s="52"/>
      <c r="Q21" s="52"/>
      <c r="R21" s="52"/>
      <c r="S21" s="52"/>
      <c r="T21" s="52"/>
    </row>
    <row r="22" spans="1:20" s="77" customFormat="1" ht="15" customHeight="1" x14ac:dyDescent="0.25">
      <c r="A22" s="104"/>
      <c r="B22" s="221" t="s">
        <v>58</v>
      </c>
      <c r="C22" s="217">
        <v>9650926.1416933481</v>
      </c>
      <c r="D22" s="218">
        <f>C22/C$4*100</f>
        <v>1.3749116413939624</v>
      </c>
      <c r="E22" s="52"/>
      <c r="F22"/>
      <c r="G22"/>
      <c r="H22"/>
      <c r="I22"/>
      <c r="J22" s="52"/>
      <c r="K22" s="52"/>
      <c r="L22" s="52"/>
      <c r="M22" s="52"/>
      <c r="N22" s="52"/>
      <c r="O22" s="52"/>
      <c r="P22" s="52"/>
      <c r="Q22" s="52"/>
      <c r="R22" s="52"/>
      <c r="S22" s="52"/>
      <c r="T22" s="52"/>
    </row>
    <row r="23" spans="1:20" s="77" customFormat="1" ht="15" customHeight="1" x14ac:dyDescent="0.25">
      <c r="A23" s="104"/>
      <c r="B23" s="221" t="s">
        <v>18</v>
      </c>
      <c r="C23" s="217">
        <v>8509105.6523948945</v>
      </c>
      <c r="D23" s="218">
        <f>C23/C$4*100</f>
        <v>1.2122430788053009</v>
      </c>
      <c r="E23" s="52"/>
      <c r="F23"/>
      <c r="G23"/>
      <c r="H23"/>
      <c r="I23"/>
      <c r="J23" s="52"/>
      <c r="K23" s="52"/>
      <c r="L23" s="52"/>
      <c r="M23" s="52"/>
      <c r="N23" s="52"/>
      <c r="O23" s="52"/>
      <c r="P23" s="52"/>
      <c r="Q23" s="52"/>
      <c r="R23" s="52"/>
      <c r="S23" s="52"/>
      <c r="T23" s="52"/>
    </row>
    <row r="24" spans="1:20" s="77" customFormat="1" ht="15" customHeight="1" x14ac:dyDescent="0.25">
      <c r="A24" s="105"/>
      <c r="B24" s="208" t="s">
        <v>101</v>
      </c>
      <c r="C24" s="217">
        <v>8331600</v>
      </c>
      <c r="D24" s="218">
        <f t="shared" ref="D24:D39" si="1">C24/C$4*100</f>
        <v>1.18695487492644</v>
      </c>
      <c r="E24" s="52"/>
      <c r="F24"/>
      <c r="G24"/>
      <c r="H24"/>
      <c r="I24"/>
      <c r="J24" s="52"/>
      <c r="K24" s="52"/>
      <c r="L24" s="52"/>
      <c r="M24" s="52"/>
      <c r="N24" s="52"/>
      <c r="O24" s="52"/>
      <c r="P24" s="52"/>
      <c r="Q24" s="52"/>
      <c r="R24" s="52"/>
      <c r="S24" s="52"/>
      <c r="T24" s="52"/>
    </row>
    <row r="25" spans="1:20" s="77" customFormat="1" ht="15" customHeight="1" x14ac:dyDescent="0.25">
      <c r="A25" s="104"/>
      <c r="B25" s="208" t="s">
        <v>65</v>
      </c>
      <c r="C25" s="217">
        <v>8101574.2976075364</v>
      </c>
      <c r="D25" s="218">
        <f t="shared" si="1"/>
        <v>1.1541844432190713</v>
      </c>
      <c r="E25" s="52"/>
      <c r="F25"/>
      <c r="G25"/>
      <c r="H25"/>
      <c r="I25"/>
      <c r="J25" s="52"/>
      <c r="K25" s="52"/>
      <c r="L25" s="52"/>
      <c r="M25" s="52"/>
      <c r="N25" s="52"/>
      <c r="O25" s="52"/>
      <c r="P25" s="52"/>
      <c r="Q25" s="52"/>
      <c r="R25" s="52"/>
      <c r="S25" s="52"/>
      <c r="T25" s="52"/>
    </row>
    <row r="26" spans="1:20" s="77" customFormat="1" ht="15" customHeight="1" x14ac:dyDescent="0.25">
      <c r="A26" s="104"/>
      <c r="B26" s="208" t="s">
        <v>76</v>
      </c>
      <c r="C26" s="217">
        <v>8067219.2048827456</v>
      </c>
      <c r="D26" s="218">
        <f t="shared" si="1"/>
        <v>1.1492900718152304</v>
      </c>
      <c r="E26" s="52"/>
      <c r="F26"/>
      <c r="G26"/>
      <c r="H26"/>
      <c r="I26"/>
      <c r="J26" s="52"/>
      <c r="K26" s="52"/>
      <c r="L26" s="52"/>
      <c r="M26" s="52"/>
      <c r="N26" s="52"/>
      <c r="O26" s="52"/>
      <c r="P26" s="52"/>
      <c r="Q26" s="52"/>
      <c r="R26" s="52"/>
      <c r="S26" s="52"/>
      <c r="T26" s="52"/>
    </row>
    <row r="27" spans="1:20" s="77" customFormat="1" ht="15" customHeight="1" x14ac:dyDescent="0.25">
      <c r="A27" s="105"/>
      <c r="B27" s="221" t="s">
        <v>31</v>
      </c>
      <c r="C27" s="217">
        <v>7446920.9736736873</v>
      </c>
      <c r="D27" s="218">
        <f t="shared" si="1"/>
        <v>1.0609197696593611</v>
      </c>
      <c r="E27" s="52"/>
      <c r="F27"/>
      <c r="G27"/>
      <c r="H27"/>
      <c r="I27"/>
      <c r="J27" s="52"/>
      <c r="K27" s="52"/>
      <c r="L27" s="52"/>
      <c r="M27" s="52"/>
      <c r="N27" s="52"/>
      <c r="O27" s="52"/>
      <c r="P27" s="52"/>
      <c r="Q27" s="52"/>
      <c r="R27" s="52"/>
      <c r="S27" s="52"/>
      <c r="T27" s="52"/>
    </row>
    <row r="28" spans="1:20" s="77" customFormat="1" ht="15" customHeight="1" x14ac:dyDescent="0.25">
      <c r="A28" s="104"/>
      <c r="B28" s="208" t="s">
        <v>63</v>
      </c>
      <c r="C28" s="217">
        <v>7418557.9472853811</v>
      </c>
      <c r="D28" s="218">
        <f t="shared" si="1"/>
        <v>1.056879053297646</v>
      </c>
      <c r="E28" s="52"/>
      <c r="F28"/>
      <c r="G28"/>
      <c r="H28"/>
      <c r="I28"/>
      <c r="J28" s="52"/>
      <c r="K28" s="52"/>
      <c r="L28" s="52"/>
      <c r="M28" s="52"/>
      <c r="N28" s="52"/>
      <c r="O28" s="52"/>
      <c r="P28" s="52"/>
      <c r="Q28" s="52"/>
      <c r="R28" s="52"/>
      <c r="S28" s="52"/>
      <c r="T28" s="52"/>
    </row>
    <row r="29" spans="1:20" s="77" customFormat="1" ht="15" customHeight="1" x14ac:dyDescent="0.25">
      <c r="A29" s="104"/>
      <c r="B29" s="221" t="s">
        <v>60</v>
      </c>
      <c r="C29" s="217">
        <v>7412800</v>
      </c>
      <c r="D29" s="218">
        <f t="shared" si="1"/>
        <v>1.056058751842949</v>
      </c>
      <c r="E29" s="52"/>
      <c r="F29" s="135"/>
      <c r="G29" s="103"/>
      <c r="H29"/>
      <c r="I29"/>
      <c r="J29" s="52"/>
      <c r="K29" s="52"/>
      <c r="L29" s="52"/>
      <c r="M29" s="52"/>
      <c r="N29" s="52"/>
      <c r="O29" s="52"/>
      <c r="P29" s="52"/>
      <c r="Q29" s="52"/>
      <c r="R29" s="52"/>
      <c r="S29" s="52"/>
      <c r="T29" s="52"/>
    </row>
    <row r="30" spans="1:20" s="77" customFormat="1" ht="15" customHeight="1" x14ac:dyDescent="0.25">
      <c r="A30" s="104"/>
      <c r="B30" s="222" t="s">
        <v>75</v>
      </c>
      <c r="C30" s="223">
        <v>7140000</v>
      </c>
      <c r="D30" s="218">
        <f t="shared" si="1"/>
        <v>1.0171945132957394</v>
      </c>
      <c r="E30" s="52"/>
      <c r="F30"/>
      <c r="G30"/>
      <c r="H30"/>
      <c r="I30"/>
      <c r="J30" s="52"/>
      <c r="K30" s="52"/>
      <c r="L30" s="52"/>
      <c r="M30" s="52"/>
      <c r="N30" s="52"/>
      <c r="O30" s="52"/>
      <c r="P30" s="52"/>
      <c r="Q30" s="52"/>
      <c r="R30" s="52"/>
      <c r="S30" s="52"/>
      <c r="T30" s="52"/>
    </row>
    <row r="31" spans="1:20" s="53" customFormat="1" ht="15" customHeight="1" x14ac:dyDescent="0.25">
      <c r="A31" s="236"/>
      <c r="B31" s="221" t="s">
        <v>136</v>
      </c>
      <c r="C31" s="217">
        <v>6989309.8378528105</v>
      </c>
      <c r="D31" s="218">
        <f t="shared" si="1"/>
        <v>0.99572655725319492</v>
      </c>
      <c r="E31" s="52"/>
      <c r="F31"/>
      <c r="G31"/>
      <c r="H31"/>
      <c r="I31"/>
      <c r="J31" s="52"/>
      <c r="K31" s="52"/>
      <c r="L31" s="52"/>
      <c r="M31" s="52"/>
      <c r="N31" s="52"/>
      <c r="O31" s="52"/>
      <c r="P31" s="52"/>
      <c r="Q31" s="52"/>
      <c r="R31" s="52"/>
      <c r="S31" s="52"/>
      <c r="T31" s="52"/>
    </row>
    <row r="32" spans="1:20" s="53" customFormat="1" ht="15" customHeight="1" x14ac:dyDescent="0.25">
      <c r="A32" s="105"/>
      <c r="B32" s="208" t="s">
        <v>53</v>
      </c>
      <c r="C32" s="217">
        <v>6873553.688923398</v>
      </c>
      <c r="D32" s="218">
        <f t="shared" si="1"/>
        <v>0.97923544806954743</v>
      </c>
      <c r="E32" s="52"/>
      <c r="F32"/>
      <c r="G32"/>
      <c r="H32"/>
      <c r="I32"/>
      <c r="J32" s="52"/>
      <c r="K32" s="52"/>
      <c r="L32" s="52"/>
      <c r="M32" s="52"/>
      <c r="N32" s="52"/>
      <c r="O32" s="52"/>
      <c r="P32" s="52"/>
      <c r="Q32" s="52"/>
      <c r="R32" s="52"/>
      <c r="S32" s="52"/>
      <c r="T32" s="52"/>
    </row>
    <row r="33" spans="1:23" s="53" customFormat="1" ht="15" customHeight="1" x14ac:dyDescent="0.25">
      <c r="A33" s="144"/>
      <c r="B33" s="222" t="s">
        <v>61</v>
      </c>
      <c r="C33" s="223">
        <v>6298422.3002485558</v>
      </c>
      <c r="D33" s="218">
        <f t="shared" si="1"/>
        <v>0.89729980479444826</v>
      </c>
      <c r="E33" s="52"/>
      <c r="F33"/>
      <c r="G33"/>
      <c r="H33"/>
      <c r="I33"/>
      <c r="J33" s="52"/>
      <c r="K33" s="52"/>
      <c r="L33" s="52"/>
      <c r="M33" s="52"/>
      <c r="N33" s="52"/>
      <c r="O33" s="52"/>
      <c r="P33" s="52"/>
      <c r="Q33" s="52"/>
      <c r="R33" s="52"/>
      <c r="S33" s="52"/>
      <c r="T33" s="52"/>
    </row>
    <row r="34" spans="1:23" s="53" customFormat="1" ht="15" customHeight="1" x14ac:dyDescent="0.25">
      <c r="A34" s="104"/>
      <c r="B34" s="222" t="s">
        <v>79</v>
      </c>
      <c r="C34" s="223">
        <v>6166000</v>
      </c>
      <c r="D34" s="218">
        <f t="shared" si="1"/>
        <v>0.87843436540357545</v>
      </c>
      <c r="E34" s="52"/>
      <c r="F34"/>
      <c r="G34"/>
      <c r="H34"/>
      <c r="I34"/>
      <c r="J34" s="52"/>
      <c r="K34" s="52"/>
      <c r="L34" s="52"/>
      <c r="M34" s="52"/>
      <c r="N34" s="52"/>
      <c r="O34" s="52"/>
      <c r="P34" s="52"/>
      <c r="Q34" s="52"/>
      <c r="R34" s="52"/>
      <c r="S34" s="52"/>
      <c r="T34" s="52"/>
    </row>
    <row r="35" spans="1:23" s="77" customFormat="1" ht="15" customHeight="1" x14ac:dyDescent="0.25">
      <c r="A35" s="236"/>
      <c r="B35" s="222" t="s">
        <v>137</v>
      </c>
      <c r="C35" s="223">
        <v>6106000</v>
      </c>
      <c r="D35" s="218">
        <f t="shared" si="1"/>
        <v>0.86988651235066994</v>
      </c>
      <c r="E35" s="52"/>
      <c r="F35"/>
      <c r="G35"/>
      <c r="H35"/>
      <c r="I35"/>
      <c r="J35" s="52"/>
      <c r="K35" s="52"/>
      <c r="L35" s="52"/>
      <c r="M35" s="52"/>
      <c r="N35" s="52"/>
      <c r="O35" s="52"/>
      <c r="P35" s="52"/>
      <c r="Q35" s="52"/>
      <c r="R35" s="52"/>
      <c r="S35" s="52"/>
      <c r="T35" s="52"/>
    </row>
    <row r="36" spans="1:23" x14ac:dyDescent="0.25">
      <c r="A36" s="105"/>
      <c r="B36" s="222" t="s">
        <v>105</v>
      </c>
      <c r="C36" s="223">
        <v>5936157.615330874</v>
      </c>
      <c r="D36" s="218">
        <f t="shared" si="1"/>
        <v>0.84569004991222463</v>
      </c>
      <c r="E36" s="57"/>
      <c r="J36" s="39"/>
      <c r="K36" s="39"/>
      <c r="L36" s="39"/>
      <c r="M36" s="39"/>
      <c r="N36" s="39"/>
      <c r="O36" s="39"/>
      <c r="P36" s="39"/>
      <c r="Q36" s="39"/>
      <c r="R36" s="39"/>
      <c r="S36" s="39"/>
      <c r="T36" s="39"/>
    </row>
    <row r="37" spans="1:23" x14ac:dyDescent="0.25">
      <c r="A37" s="104"/>
      <c r="B37" s="222" t="s">
        <v>30</v>
      </c>
      <c r="C37" s="223">
        <v>5930000</v>
      </c>
      <c r="D37" s="218">
        <f t="shared" si="1"/>
        <v>0.84481281006214759</v>
      </c>
      <c r="E37" s="57"/>
      <c r="J37" s="39"/>
      <c r="K37" s="39"/>
      <c r="L37" s="39"/>
      <c r="M37" s="39"/>
      <c r="N37" s="39"/>
      <c r="O37" s="39"/>
      <c r="P37" s="39"/>
      <c r="Q37" s="39"/>
      <c r="R37" s="39"/>
      <c r="S37" s="39"/>
      <c r="T37" s="39"/>
    </row>
    <row r="38" spans="1:23" x14ac:dyDescent="0.25">
      <c r="A38" s="105"/>
      <c r="B38" s="222" t="s">
        <v>115</v>
      </c>
      <c r="C38" s="223">
        <v>5576000</v>
      </c>
      <c r="D38" s="218">
        <f t="shared" si="1"/>
        <v>0.79438047705000581</v>
      </c>
      <c r="E38" s="57"/>
      <c r="J38" s="39"/>
      <c r="K38" s="39"/>
      <c r="L38" s="39"/>
      <c r="M38" s="39"/>
      <c r="N38" s="39"/>
      <c r="O38" s="39"/>
      <c r="P38" s="39"/>
      <c r="Q38" s="39"/>
      <c r="R38" s="39"/>
      <c r="S38" s="39"/>
      <c r="T38" s="39"/>
    </row>
    <row r="39" spans="1:23" x14ac:dyDescent="0.25">
      <c r="A39" s="237"/>
      <c r="B39" s="222" t="s">
        <v>59</v>
      </c>
      <c r="C39" s="223">
        <v>4875181.0744368043</v>
      </c>
      <c r="D39" s="218">
        <f t="shared" si="1"/>
        <v>0.69453885717651886</v>
      </c>
      <c r="E39" s="57"/>
      <c r="J39" s="39"/>
      <c r="K39" s="39"/>
      <c r="L39" s="39"/>
      <c r="M39" s="39"/>
      <c r="N39" s="39"/>
      <c r="O39" s="39"/>
      <c r="P39" s="39"/>
      <c r="Q39" s="39"/>
      <c r="R39" s="39"/>
      <c r="S39" s="39"/>
      <c r="T39" s="39"/>
    </row>
    <row r="40" spans="1:23" ht="15.75" thickBot="1" x14ac:dyDescent="0.3">
      <c r="A40" s="39"/>
      <c r="B40" s="227" t="s">
        <v>3</v>
      </c>
      <c r="C40" s="228">
        <v>4326917.0701935031</v>
      </c>
      <c r="D40" s="229">
        <f>C40/C$4*100</f>
        <v>0.61643085480203164</v>
      </c>
      <c r="E40" s="57"/>
      <c r="J40" s="39"/>
      <c r="K40" s="39"/>
      <c r="L40" s="39"/>
      <c r="M40" s="39"/>
      <c r="N40" s="39"/>
      <c r="O40" s="39"/>
      <c r="P40" s="39"/>
      <c r="Q40" s="39"/>
      <c r="R40" s="39"/>
      <c r="S40" s="39"/>
      <c r="T40" s="39"/>
    </row>
    <row r="41" spans="1:23" ht="15" customHeight="1" x14ac:dyDescent="0.25">
      <c r="B41" s="39"/>
      <c r="C41" s="39"/>
      <c r="D41" s="50"/>
      <c r="E41" s="39"/>
    </row>
    <row r="42" spans="1:23" ht="30" customHeight="1" x14ac:dyDescent="0.25">
      <c r="A42" s="54" t="s">
        <v>8</v>
      </c>
      <c r="B42" s="174" t="s">
        <v>116</v>
      </c>
      <c r="C42" s="175"/>
      <c r="D42" s="175"/>
    </row>
    <row r="43" spans="1:23" s="147" customFormat="1" ht="15" customHeight="1" x14ac:dyDescent="0.25">
      <c r="A43" s="145" t="s">
        <v>5</v>
      </c>
      <c r="B43" s="162" t="s">
        <v>131</v>
      </c>
      <c r="C43" s="163"/>
      <c r="D43" s="163"/>
      <c r="E43" s="163"/>
      <c r="F43" s="163"/>
      <c r="G43" s="163"/>
      <c r="H43" s="146"/>
    </row>
    <row r="44" spans="1:23" s="147" customFormat="1" ht="15" customHeight="1" x14ac:dyDescent="0.25">
      <c r="A44" s="145" t="s">
        <v>1</v>
      </c>
      <c r="B44" s="161" t="s">
        <v>132</v>
      </c>
      <c r="C44" s="161"/>
      <c r="D44" s="161"/>
      <c r="E44" s="161"/>
      <c r="F44" s="161"/>
      <c r="G44" s="146"/>
    </row>
    <row r="45" spans="1:23" s="147" customFormat="1" ht="15" customHeight="1" x14ac:dyDescent="0.25">
      <c r="A45" s="145"/>
      <c r="B45" s="161" t="s">
        <v>133</v>
      </c>
      <c r="C45" s="161"/>
      <c r="D45" s="161"/>
      <c r="E45" s="161"/>
      <c r="F45" s="161"/>
      <c r="G45" s="146"/>
    </row>
    <row r="46" spans="1:23" x14ac:dyDescent="0.25">
      <c r="D46"/>
    </row>
    <row r="47" spans="1:23" ht="12.75" customHeight="1" x14ac:dyDescent="0.25">
      <c r="D47"/>
    </row>
    <row r="48" spans="1:23" x14ac:dyDescent="0.25">
      <c r="A48" s="39"/>
      <c r="D48"/>
      <c r="M48" s="39"/>
      <c r="N48" s="39"/>
      <c r="O48" s="39"/>
      <c r="P48" s="39"/>
      <c r="Q48" s="39"/>
      <c r="R48" s="39"/>
      <c r="S48" s="39"/>
      <c r="T48" s="39"/>
      <c r="U48" s="39"/>
      <c r="V48" s="39"/>
      <c r="W48" s="39"/>
    </row>
    <row r="49" spans="1:23" x14ac:dyDescent="0.25">
      <c r="A49" s="39"/>
      <c r="B49" s="42"/>
      <c r="C49" s="42"/>
      <c r="D49" s="42"/>
      <c r="E49" s="39"/>
      <c r="M49" s="39"/>
      <c r="N49" s="39"/>
      <c r="O49" s="39"/>
      <c r="P49" s="39"/>
      <c r="Q49" s="39"/>
      <c r="R49" s="39"/>
      <c r="S49" s="39"/>
      <c r="T49" s="39"/>
      <c r="U49" s="39"/>
      <c r="V49" s="39"/>
      <c r="W49" s="39"/>
    </row>
    <row r="50" spans="1:23" x14ac:dyDescent="0.25">
      <c r="A50" s="39"/>
      <c r="B50" s="42"/>
      <c r="C50" s="42"/>
      <c r="D50" s="42"/>
      <c r="E50" s="39"/>
      <c r="M50" s="39"/>
      <c r="N50" s="39"/>
      <c r="O50" s="39"/>
      <c r="P50" s="39"/>
      <c r="Q50" s="39"/>
      <c r="R50" s="39"/>
      <c r="S50" s="39"/>
      <c r="T50" s="39"/>
      <c r="U50" s="39"/>
      <c r="V50" s="39"/>
      <c r="W50" s="39"/>
    </row>
    <row r="51" spans="1:23" x14ac:dyDescent="0.25">
      <c r="A51" s="39"/>
      <c r="B51" s="39"/>
      <c r="C51" s="39"/>
      <c r="D51" s="50"/>
      <c r="E51" s="39"/>
      <c r="M51" s="39"/>
      <c r="N51" s="39"/>
      <c r="O51" s="39"/>
      <c r="P51" s="39"/>
      <c r="Q51" s="39"/>
      <c r="R51" s="39"/>
      <c r="S51" s="39"/>
      <c r="T51" s="39"/>
      <c r="U51" s="39"/>
      <c r="V51" s="39"/>
      <c r="W51" s="39"/>
    </row>
    <row r="52" spans="1:23" x14ac:dyDescent="0.25">
      <c r="A52" s="39"/>
      <c r="B52" s="39"/>
      <c r="C52" s="39"/>
      <c r="D52" s="50"/>
      <c r="E52" s="39"/>
      <c r="M52" s="39"/>
      <c r="N52" s="39"/>
      <c r="O52" s="39"/>
      <c r="P52" s="39"/>
      <c r="Q52" s="39"/>
      <c r="R52" s="39"/>
      <c r="S52" s="39"/>
      <c r="T52" s="39"/>
      <c r="U52" s="39"/>
      <c r="V52" s="39"/>
      <c r="W52" s="39"/>
    </row>
    <row r="53" spans="1:23" x14ac:dyDescent="0.25">
      <c r="A53" s="39"/>
      <c r="B53" s="39"/>
      <c r="C53" s="39"/>
      <c r="D53" s="50"/>
      <c r="E53" s="39"/>
      <c r="M53" s="39"/>
      <c r="N53" s="39"/>
      <c r="O53" s="39"/>
      <c r="P53" s="39"/>
      <c r="Q53" s="39"/>
      <c r="R53" s="39"/>
      <c r="S53" s="39"/>
      <c r="T53" s="39"/>
      <c r="U53" s="39"/>
      <c r="V53" s="39"/>
      <c r="W53" s="39"/>
    </row>
    <row r="54" spans="1:23" x14ac:dyDescent="0.25">
      <c r="A54" s="39"/>
      <c r="B54" s="39"/>
      <c r="C54" s="39"/>
      <c r="D54" s="50"/>
      <c r="E54" s="39"/>
      <c r="M54" s="39"/>
      <c r="N54" s="39"/>
      <c r="O54" s="39"/>
      <c r="P54" s="39"/>
      <c r="Q54" s="39"/>
      <c r="R54" s="39"/>
      <c r="S54" s="39"/>
      <c r="T54" s="39"/>
      <c r="U54" s="39"/>
      <c r="V54" s="39"/>
      <c r="W54" s="39"/>
    </row>
    <row r="55" spans="1:23" x14ac:dyDescent="0.25">
      <c r="A55" s="39"/>
      <c r="B55" s="39"/>
      <c r="C55" s="39"/>
      <c r="D55" s="50"/>
      <c r="E55" s="39"/>
      <c r="M55" s="39"/>
      <c r="N55" s="39"/>
      <c r="O55" s="39"/>
      <c r="P55" s="39"/>
      <c r="Q55" s="39"/>
      <c r="R55" s="39"/>
      <c r="S55" s="39"/>
      <c r="T55" s="39"/>
      <c r="U55" s="39"/>
      <c r="V55" s="39"/>
      <c r="W55" s="39"/>
    </row>
    <row r="56" spans="1:23" x14ac:dyDescent="0.25">
      <c r="B56" s="39"/>
      <c r="C56" s="39"/>
      <c r="D56" s="50"/>
      <c r="E56" s="39"/>
    </row>
  </sheetData>
  <mergeCells count="5">
    <mergeCell ref="B2:D2"/>
    <mergeCell ref="B42:D42"/>
    <mergeCell ref="B44:F44"/>
    <mergeCell ref="B45:F45"/>
    <mergeCell ref="B43:G43"/>
  </mergeCells>
  <hyperlinks>
    <hyperlink ref="C1" location="Contents!A1" display="[contents Ç]" xr:uid="{00000000-0004-0000-0500-000000000000}"/>
    <hyperlink ref="B44" r:id="rId1" display="http://www.observatorioemigracao.pt/np4/5810.html" xr:uid="{32DEB8BD-E064-4666-8A19-E09E353C7D70}"/>
    <hyperlink ref="B44:F44" r:id="rId2" display="http://www.observatorioemigracao.pt/np4EN/8383.html" xr:uid="{F086B39C-D1DC-4605-A2DD-5C2B72CCDF54}"/>
    <hyperlink ref="B45" r:id="rId3" display="http://www.observatorioemigracao.pt/np4/5810.html" xr:uid="{57B30569-5034-4381-9C0F-CB448712A8B1}"/>
    <hyperlink ref="B45:F45" r:id="rId4" display="http://www.observatorioemigracao.pt/np4/8383.html" xr:uid="{5638E140-74E2-42A2-8645-4E0BDF754D42}"/>
  </hyperlinks>
  <pageMargins left="0.7" right="0.7" top="0.75" bottom="0.75" header="0.3" footer="0.3"/>
  <pageSetup paperSize="9" orientation="portrait" r:id="rId5"/>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55"/>
  <sheetViews>
    <sheetView showGridLines="0" workbookViewId="0">
      <selection activeCell="C1" sqref="C1"/>
    </sheetView>
  </sheetViews>
  <sheetFormatPr defaultRowHeight="15" x14ac:dyDescent="0.25"/>
  <cols>
    <col min="1" max="1" width="8.7109375" customWidth="1"/>
    <col min="2" max="5" width="24.7109375" customWidth="1"/>
    <col min="6" max="6" width="12.5703125" bestFit="1" customWidth="1"/>
    <col min="9" max="9" width="21.42578125" customWidth="1"/>
    <col min="10" max="10" width="11.7109375" bestFit="1" customWidth="1"/>
  </cols>
  <sheetData>
    <row r="1" spans="1:10" s="11" customFormat="1" ht="30" customHeight="1" x14ac:dyDescent="0.25">
      <c r="A1" s="48" t="s">
        <v>0</v>
      </c>
      <c r="B1" s="113"/>
      <c r="C1" s="64" t="s">
        <v>4</v>
      </c>
      <c r="D1" s="49"/>
      <c r="H1"/>
      <c r="I1"/>
      <c r="J1"/>
    </row>
    <row r="2" spans="1:10" s="40" customFormat="1" ht="30" customHeight="1" thickBot="1" x14ac:dyDescent="0.3">
      <c r="B2" s="176" t="s">
        <v>126</v>
      </c>
      <c r="C2" s="176"/>
      <c r="D2" s="176"/>
      <c r="E2" s="177"/>
      <c r="H2"/>
      <c r="I2"/>
      <c r="J2"/>
    </row>
    <row r="3" spans="1:10" s="40" customFormat="1" ht="45" customHeight="1" x14ac:dyDescent="0.25">
      <c r="B3" s="109" t="s">
        <v>9</v>
      </c>
      <c r="C3" s="108" t="s">
        <v>96</v>
      </c>
      <c r="D3" s="108" t="s">
        <v>99</v>
      </c>
      <c r="E3" s="108" t="s">
        <v>98</v>
      </c>
      <c r="H3"/>
      <c r="I3"/>
      <c r="J3"/>
    </row>
    <row r="4" spans="1:10" s="40" customFormat="1" ht="30" customHeight="1" x14ac:dyDescent="0.25">
      <c r="B4" s="99" t="s">
        <v>95</v>
      </c>
      <c r="C4" s="107">
        <v>701930644.20552135</v>
      </c>
      <c r="D4" s="110">
        <v>84705425882.119049</v>
      </c>
      <c r="E4" s="114">
        <f>C4/D4*100</f>
        <v>0.82867258725830439</v>
      </c>
      <c r="H4"/>
      <c r="I4"/>
      <c r="J4"/>
    </row>
    <row r="5" spans="1:10" s="39" customFormat="1" ht="15" customHeight="1" x14ac:dyDescent="0.25">
      <c r="A5" s="40"/>
      <c r="B5" s="89" t="s">
        <v>97</v>
      </c>
      <c r="C5" s="74"/>
      <c r="D5"/>
      <c r="E5"/>
      <c r="H5"/>
      <c r="I5"/>
      <c r="J5"/>
    </row>
    <row r="6" spans="1:10" s="39" customFormat="1" ht="15" customHeight="1" x14ac:dyDescent="0.25">
      <c r="A6" s="40"/>
      <c r="B6" s="232" t="s">
        <v>57</v>
      </c>
      <c r="C6" s="225">
        <v>83149000</v>
      </c>
      <c r="D6" s="225">
        <v>2622983732.0064468</v>
      </c>
      <c r="E6" s="233">
        <f>C6/D6*100</f>
        <v>3.1700158481880987</v>
      </c>
      <c r="H6"/>
      <c r="I6"/>
      <c r="J6"/>
    </row>
    <row r="7" spans="1:10" s="39" customFormat="1" ht="15" customHeight="1" x14ac:dyDescent="0.25">
      <c r="A7" s="40"/>
      <c r="B7" s="222" t="s">
        <v>43</v>
      </c>
      <c r="C7" s="223">
        <v>59506673.348836035</v>
      </c>
      <c r="D7" s="223">
        <v>14722730697.8901</v>
      </c>
      <c r="E7" s="230">
        <f t="shared" ref="E7:E34" si="0">C7/D7*100</f>
        <v>0.40418231216688544</v>
      </c>
      <c r="H7"/>
      <c r="I7"/>
      <c r="J7"/>
    </row>
    <row r="8" spans="1:10" s="39" customFormat="1" ht="15" customHeight="1" x14ac:dyDescent="0.25">
      <c r="A8" s="40"/>
      <c r="B8" s="208" t="s">
        <v>62</v>
      </c>
      <c r="C8" s="217">
        <v>42880323.453000002</v>
      </c>
      <c r="D8" s="217">
        <v>1076163316.1749375</v>
      </c>
      <c r="E8" s="231">
        <f t="shared" si="0"/>
        <v>3.9845553930802744</v>
      </c>
      <c r="H8"/>
      <c r="I8"/>
      <c r="J8"/>
    </row>
    <row r="9" spans="1:10" s="39" customFormat="1" ht="15" customHeight="1" x14ac:dyDescent="0.25">
      <c r="A9" s="40"/>
      <c r="B9" s="208" t="s">
        <v>69</v>
      </c>
      <c r="C9" s="217">
        <v>34913342.999361455</v>
      </c>
      <c r="D9" s="217">
        <v>361489354.35000026</v>
      </c>
      <c r="E9" s="231">
        <f t="shared" si="0"/>
        <v>9.658193963177613</v>
      </c>
      <c r="H9"/>
      <c r="I9"/>
      <c r="J9"/>
    </row>
    <row r="10" spans="1:10" s="39" customFormat="1" ht="15" customHeight="1" x14ac:dyDescent="0.25">
      <c r="A10" s="40"/>
      <c r="B10" s="208" t="s">
        <v>54</v>
      </c>
      <c r="C10" s="217">
        <v>29602899.999999996</v>
      </c>
      <c r="D10" s="217">
        <v>363069245.16531503</v>
      </c>
      <c r="E10" s="231">
        <f t="shared" si="0"/>
        <v>8.1535135223367696</v>
      </c>
      <c r="H10"/>
      <c r="I10"/>
      <c r="J10"/>
    </row>
    <row r="11" spans="1:10" s="39" customFormat="1" ht="15" customHeight="1" x14ac:dyDescent="0.25">
      <c r="A11" s="40"/>
      <c r="B11" s="208" t="s">
        <v>68</v>
      </c>
      <c r="C11" s="217">
        <v>26105000</v>
      </c>
      <c r="D11" s="217">
        <v>263686552.68620825</v>
      </c>
      <c r="E11" s="231">
        <f t="shared" si="0"/>
        <v>9.9000118641110308</v>
      </c>
      <c r="H11"/>
      <c r="I11"/>
      <c r="J11"/>
    </row>
    <row r="12" spans="1:10" s="39" customFormat="1" ht="15" customHeight="1" x14ac:dyDescent="0.25">
      <c r="A12" s="40"/>
      <c r="B12" s="208" t="s">
        <v>19</v>
      </c>
      <c r="C12" s="217">
        <v>24481658.775625031</v>
      </c>
      <c r="D12" s="217">
        <v>2603004395.9019527</v>
      </c>
      <c r="E12" s="231">
        <f t="shared" si="0"/>
        <v>0.94051546029533406</v>
      </c>
      <c r="H12"/>
      <c r="I12"/>
      <c r="J12"/>
    </row>
    <row r="13" spans="1:10" s="39" customFormat="1" ht="15" customHeight="1" x14ac:dyDescent="0.25">
      <c r="A13" s="40"/>
      <c r="B13" s="208" t="s">
        <v>49</v>
      </c>
      <c r="C13" s="217">
        <v>21749701.160539534</v>
      </c>
      <c r="D13" s="217">
        <v>324239176.76505309</v>
      </c>
      <c r="E13" s="231">
        <f t="shared" si="0"/>
        <v>6.7079189435209994</v>
      </c>
      <c r="H13"/>
      <c r="I13"/>
      <c r="J13"/>
    </row>
    <row r="14" spans="1:10" s="39" customFormat="1" ht="15" customHeight="1" x14ac:dyDescent="0.25">
      <c r="A14" s="40"/>
      <c r="B14" s="208" t="s">
        <v>14</v>
      </c>
      <c r="C14" s="217">
        <v>17898798.738971982</v>
      </c>
      <c r="D14" s="217">
        <v>3806060140.1245241</v>
      </c>
      <c r="E14" s="231">
        <f t="shared" si="0"/>
        <v>0.47027104354652632</v>
      </c>
      <c r="H14"/>
      <c r="I14"/>
      <c r="J14"/>
    </row>
    <row r="15" spans="1:10" s="39" customFormat="1" ht="15" customHeight="1" x14ac:dyDescent="0.25">
      <c r="A15" s="40"/>
      <c r="B15" s="208" t="s">
        <v>67</v>
      </c>
      <c r="C15" s="217">
        <v>17207547.305995483</v>
      </c>
      <c r="D15" s="217">
        <v>432293776.26239794</v>
      </c>
      <c r="E15" s="231">
        <f t="shared" si="0"/>
        <v>3.9805216384958255</v>
      </c>
      <c r="H15"/>
      <c r="I15"/>
      <c r="J15"/>
    </row>
    <row r="16" spans="1:10" s="39" customFormat="1" ht="15" customHeight="1" x14ac:dyDescent="0.25">
      <c r="A16" s="40"/>
      <c r="B16" s="208" t="s">
        <v>103</v>
      </c>
      <c r="C16" s="217">
        <v>17200000</v>
      </c>
      <c r="D16" s="217">
        <v>271158442.05908239</v>
      </c>
      <c r="E16" s="231">
        <f t="shared" si="0"/>
        <v>6.3431548984384243</v>
      </c>
      <c r="H16"/>
      <c r="I16"/>
      <c r="J16"/>
    </row>
    <row r="17" spans="1:10" s="39" customFormat="1" ht="15" customHeight="1" x14ac:dyDescent="0.25">
      <c r="A17" s="40"/>
      <c r="B17" s="208" t="s">
        <v>78</v>
      </c>
      <c r="C17" s="217">
        <v>15054000</v>
      </c>
      <c r="D17" s="217">
        <v>155582008.71742555</v>
      </c>
      <c r="E17" s="231">
        <f t="shared" si="0"/>
        <v>9.6759259789103851</v>
      </c>
      <c r="H17"/>
      <c r="I17"/>
      <c r="J17"/>
    </row>
    <row r="18" spans="1:10" s="39" customFormat="1" ht="15" customHeight="1" x14ac:dyDescent="0.25">
      <c r="A18" s="40"/>
      <c r="B18" s="208" t="s">
        <v>10</v>
      </c>
      <c r="C18" s="217">
        <v>13120861.703992277</v>
      </c>
      <c r="D18" s="217">
        <v>515332499.62786132</v>
      </c>
      <c r="E18" s="231">
        <f t="shared" si="0"/>
        <v>2.5460962996642529</v>
      </c>
      <c r="H18"/>
      <c r="I18"/>
      <c r="J18"/>
    </row>
    <row r="19" spans="1:10" s="39" customFormat="1" ht="15" customHeight="1" x14ac:dyDescent="0.25">
      <c r="A19" s="40"/>
      <c r="B19" s="208" t="s">
        <v>55</v>
      </c>
      <c r="C19" s="217">
        <v>11402842.290000001</v>
      </c>
      <c r="D19" s="217">
        <v>77604632.17058529</v>
      </c>
      <c r="E19" s="231">
        <f t="shared" si="0"/>
        <v>14.69350729597563</v>
      </c>
      <c r="H19"/>
      <c r="I19"/>
      <c r="J19"/>
    </row>
    <row r="20" spans="1:10" s="56" customFormat="1" ht="15" customHeight="1" x14ac:dyDescent="0.25">
      <c r="A20" s="55"/>
      <c r="B20" s="208" t="s">
        <v>70</v>
      </c>
      <c r="C20" s="217">
        <v>9836320</v>
      </c>
      <c r="D20" s="217">
        <v>1483497784.8676026</v>
      </c>
      <c r="E20" s="231">
        <f t="shared" si="0"/>
        <v>0.6630491868835422</v>
      </c>
      <c r="H20"/>
      <c r="I20"/>
      <c r="J20"/>
    </row>
    <row r="21" spans="1:10" s="39" customFormat="1" ht="15" customHeight="1" x14ac:dyDescent="0.25">
      <c r="A21" s="40"/>
      <c r="B21" s="208" t="s">
        <v>21</v>
      </c>
      <c r="C21" s="217">
        <v>9711242.1830360945</v>
      </c>
      <c r="D21" s="217">
        <v>1886445268.3407056</v>
      </c>
      <c r="E21" s="231">
        <f t="shared" si="0"/>
        <v>0.51479056116894317</v>
      </c>
      <c r="H21"/>
      <c r="I21"/>
      <c r="J21"/>
    </row>
    <row r="22" spans="1:10" s="39" customFormat="1" ht="15" customHeight="1" x14ac:dyDescent="0.25">
      <c r="A22" s="40"/>
      <c r="B22" s="208" t="s">
        <v>58</v>
      </c>
      <c r="C22" s="217">
        <v>9650926.1416933481</v>
      </c>
      <c r="D22" s="217">
        <v>1058423838.3451445</v>
      </c>
      <c r="E22" s="231">
        <f t="shared" si="0"/>
        <v>0.91182055732821188</v>
      </c>
      <c r="H22"/>
      <c r="I22"/>
      <c r="J22"/>
    </row>
    <row r="23" spans="1:10" s="39" customFormat="1" ht="15" customHeight="1" x14ac:dyDescent="0.25">
      <c r="A23" s="40"/>
      <c r="B23" s="222" t="s">
        <v>18</v>
      </c>
      <c r="C23" s="223">
        <v>8509105.6523948945</v>
      </c>
      <c r="D23" s="223">
        <v>1281199091.016346</v>
      </c>
      <c r="E23" s="230">
        <f t="shared" si="0"/>
        <v>0.66415170850962868</v>
      </c>
      <c r="F23" s="134"/>
      <c r="H23"/>
      <c r="I23"/>
      <c r="J23"/>
    </row>
    <row r="24" spans="1:10" s="39" customFormat="1" ht="15" customHeight="1" x14ac:dyDescent="0.25">
      <c r="A24" s="40"/>
      <c r="B24" s="208" t="s">
        <v>101</v>
      </c>
      <c r="C24" s="217">
        <v>8331600</v>
      </c>
      <c r="D24" s="217">
        <v>78844702.32907854</v>
      </c>
      <c r="E24" s="231">
        <f t="shared" si="0"/>
        <v>10.567101851974703</v>
      </c>
      <c r="H24"/>
      <c r="I24"/>
      <c r="J24"/>
    </row>
    <row r="25" spans="1:10" s="39" customFormat="1" ht="15" customHeight="1" x14ac:dyDescent="0.25">
      <c r="A25" s="40"/>
      <c r="B25" s="208" t="s">
        <v>65</v>
      </c>
      <c r="C25" s="217">
        <v>8101574.2976075364</v>
      </c>
      <c r="D25" s="217">
        <v>33657175.56132903</v>
      </c>
      <c r="E25" s="231">
        <f t="shared" si="0"/>
        <v>24.070867987259081</v>
      </c>
      <c r="H25"/>
      <c r="I25"/>
      <c r="J25"/>
    </row>
    <row r="26" spans="1:10" s="39" customFormat="1" ht="15" customHeight="1" x14ac:dyDescent="0.25">
      <c r="A26" s="40"/>
      <c r="B26" s="208" t="s">
        <v>76</v>
      </c>
      <c r="C26" s="217">
        <v>8067219.2048827456</v>
      </c>
      <c r="D26" s="217">
        <v>501794961.92524374</v>
      </c>
      <c r="E26" s="231">
        <f t="shared" si="0"/>
        <v>1.6076724194143226</v>
      </c>
      <c r="H26"/>
      <c r="I26"/>
      <c r="J26"/>
    </row>
    <row r="27" spans="1:10" s="39" customFormat="1" ht="15" customHeight="1" x14ac:dyDescent="0.25">
      <c r="A27" s="40"/>
      <c r="B27" s="208" t="s">
        <v>31</v>
      </c>
      <c r="C27" s="217">
        <v>7446920.9736736873</v>
      </c>
      <c r="D27" s="217">
        <v>248715551.36663526</v>
      </c>
      <c r="E27" s="231">
        <f t="shared" si="0"/>
        <v>2.9941517258388362</v>
      </c>
      <c r="H27"/>
      <c r="I27"/>
      <c r="J27"/>
    </row>
    <row r="28" spans="1:10" s="39" customFormat="1" ht="15" customHeight="1" x14ac:dyDescent="0.25">
      <c r="A28" s="40"/>
      <c r="B28" s="208" t="s">
        <v>63</v>
      </c>
      <c r="C28" s="217">
        <v>7418557.9472853811</v>
      </c>
      <c r="D28" s="217">
        <v>112870591.69404431</v>
      </c>
      <c r="E28" s="231">
        <f t="shared" si="0"/>
        <v>6.5726225369622355</v>
      </c>
      <c r="H28"/>
      <c r="I28"/>
      <c r="J28"/>
    </row>
    <row r="29" spans="1:10" s="39" customFormat="1" ht="15" customHeight="1" x14ac:dyDescent="0.25">
      <c r="A29" s="40"/>
      <c r="B29" s="208" t="s">
        <v>60</v>
      </c>
      <c r="C29" s="217">
        <v>7412800</v>
      </c>
      <c r="D29" s="217">
        <v>1630525005.4691072</v>
      </c>
      <c r="E29" s="231">
        <f t="shared" si="0"/>
        <v>0.45462657580447924</v>
      </c>
      <c r="H29"/>
      <c r="I29"/>
      <c r="J29"/>
    </row>
    <row r="30" spans="1:10" s="39" customFormat="1" ht="15" customHeight="1" x14ac:dyDescent="0.25">
      <c r="A30" s="40"/>
      <c r="B30" s="208" t="s">
        <v>75</v>
      </c>
      <c r="C30" s="217">
        <v>7140000</v>
      </c>
      <c r="D30" s="217">
        <v>80706600.228649914</v>
      </c>
      <c r="E30" s="231">
        <f t="shared" si="0"/>
        <v>8.8468600830312045</v>
      </c>
      <c r="H30"/>
      <c r="I30"/>
      <c r="J30"/>
    </row>
    <row r="31" spans="1:10" s="39" customFormat="1" ht="15" customHeight="1" x14ac:dyDescent="0.25">
      <c r="A31" s="40"/>
      <c r="B31" s="208" t="s">
        <v>136</v>
      </c>
      <c r="C31" s="217">
        <v>6989309.8378528105</v>
      </c>
      <c r="D31" s="217">
        <v>57707189.94542145</v>
      </c>
      <c r="E31" s="231">
        <f t="shared" si="0"/>
        <v>12.11167940158443</v>
      </c>
      <c r="H31"/>
      <c r="I31"/>
      <c r="J31"/>
    </row>
    <row r="32" spans="1:10" s="39" customFormat="1" ht="15" customHeight="1" x14ac:dyDescent="0.25">
      <c r="A32" s="40"/>
      <c r="B32" s="208" t="s">
        <v>53</v>
      </c>
      <c r="C32" s="217">
        <v>6873553.688923398</v>
      </c>
      <c r="D32" s="217">
        <v>271346896.62641776</v>
      </c>
      <c r="E32" s="231">
        <f t="shared" si="0"/>
        <v>2.5331241205926522</v>
      </c>
      <c r="H32"/>
      <c r="I32"/>
      <c r="J32"/>
    </row>
    <row r="33" spans="1:10" s="39" customFormat="1" ht="15" customHeight="1" x14ac:dyDescent="0.25">
      <c r="A33" s="40"/>
      <c r="B33" s="208" t="s">
        <v>61</v>
      </c>
      <c r="C33" s="217">
        <v>6298422.3002485558</v>
      </c>
      <c r="D33" s="217">
        <v>33383246.857580028</v>
      </c>
      <c r="E33" s="231">
        <f t="shared" si="0"/>
        <v>18.867015323940638</v>
      </c>
      <c r="H33"/>
      <c r="I33"/>
      <c r="J33"/>
    </row>
    <row r="34" spans="1:10" s="39" customFormat="1" ht="15" customHeight="1" x14ac:dyDescent="0.25">
      <c r="A34" s="40"/>
      <c r="B34" s="208" t="s">
        <v>79</v>
      </c>
      <c r="C34" s="217">
        <v>6166000</v>
      </c>
      <c r="D34" s="217">
        <v>20936600000</v>
      </c>
      <c r="E34" s="231">
        <f t="shared" si="0"/>
        <v>2.9450818184423452E-2</v>
      </c>
      <c r="H34"/>
      <c r="I34"/>
      <c r="J34"/>
    </row>
    <row r="35" spans="1:10" s="39" customFormat="1" ht="15" customHeight="1" x14ac:dyDescent="0.25">
      <c r="A35" s="40"/>
      <c r="B35" s="208" t="s">
        <v>137</v>
      </c>
      <c r="C35" s="217">
        <v>6106000</v>
      </c>
      <c r="D35" s="217">
        <v>401953804.83708739</v>
      </c>
      <c r="E35" s="231">
        <f t="shared" ref="E35" si="1">C35/D35*100</f>
        <v>1.5190800351982667</v>
      </c>
      <c r="H35"/>
      <c r="I35"/>
      <c r="J35"/>
    </row>
    <row r="36" spans="1:10" s="39" customFormat="1" ht="15" customHeight="1" x14ac:dyDescent="0.25">
      <c r="A36" s="40"/>
      <c r="B36" s="222" t="s">
        <v>105</v>
      </c>
      <c r="C36" s="223">
        <v>5936157.615330874</v>
      </c>
      <c r="D36" s="223">
        <v>24638720</v>
      </c>
      <c r="E36" s="230">
        <f>C36/D36*100</f>
        <v>24.092800337561666</v>
      </c>
      <c r="H36"/>
      <c r="I36"/>
      <c r="J36"/>
    </row>
    <row r="37" spans="1:10" s="39" customFormat="1" ht="15" customHeight="1" x14ac:dyDescent="0.25">
      <c r="A37" s="40"/>
      <c r="B37" s="222" t="s">
        <v>30</v>
      </c>
      <c r="C37" s="223">
        <v>5930000</v>
      </c>
      <c r="D37" s="223">
        <v>594164690.8949362</v>
      </c>
      <c r="E37" s="230">
        <f>C37/D37*100</f>
        <v>0.99803978440189378</v>
      </c>
      <c r="H37"/>
      <c r="I37"/>
      <c r="J37"/>
    </row>
    <row r="38" spans="1:10" s="39" customFormat="1" ht="15" customHeight="1" x14ac:dyDescent="0.25">
      <c r="A38" s="40"/>
      <c r="B38" s="222" t="s">
        <v>115</v>
      </c>
      <c r="C38" s="223">
        <v>5576000</v>
      </c>
      <c r="D38" s="223">
        <v>23827840.809701446</v>
      </c>
      <c r="E38" s="230">
        <f>C38/D38*100</f>
        <v>23.401197131255575</v>
      </c>
      <c r="H38"/>
      <c r="I38"/>
      <c r="J38"/>
    </row>
    <row r="39" spans="1:10" s="39" customFormat="1" ht="15" customHeight="1" x14ac:dyDescent="0.25">
      <c r="A39" s="40"/>
      <c r="B39" s="222" t="s">
        <v>59</v>
      </c>
      <c r="C39" s="223">
        <v>4875181.0744368043</v>
      </c>
      <c r="D39" s="223" t="s">
        <v>39</v>
      </c>
      <c r="E39" s="230" t="s">
        <v>39</v>
      </c>
      <c r="H39"/>
      <c r="I39"/>
      <c r="J39"/>
    </row>
    <row r="40" spans="1:10" s="39" customFormat="1" ht="15" customHeight="1" thickBot="1" x14ac:dyDescent="0.3">
      <c r="A40" s="40"/>
      <c r="B40" s="227" t="s">
        <v>3</v>
      </c>
      <c r="C40" s="228">
        <v>4326917.0701935031</v>
      </c>
      <c r="D40" s="228">
        <v>231255587.27674147</v>
      </c>
      <c r="E40" s="234">
        <f>C40/D40*100</f>
        <v>1.8710540666918116</v>
      </c>
      <c r="H40"/>
      <c r="I40"/>
      <c r="J40"/>
    </row>
    <row r="41" spans="1:10" s="39" customFormat="1" ht="15" customHeight="1" x14ac:dyDescent="0.25">
      <c r="A41" s="40"/>
      <c r="D41" s="72"/>
      <c r="E41" s="71"/>
      <c r="H41"/>
      <c r="I41"/>
      <c r="J41"/>
    </row>
    <row r="42" spans="1:10" s="40" customFormat="1" ht="30" customHeight="1" x14ac:dyDescent="0.25">
      <c r="A42" s="54" t="s">
        <v>8</v>
      </c>
      <c r="B42" s="178" t="s">
        <v>109</v>
      </c>
      <c r="C42" s="167"/>
      <c r="D42" s="167"/>
      <c r="E42" s="167"/>
      <c r="H42"/>
      <c r="I42"/>
      <c r="J42"/>
    </row>
    <row r="43" spans="1:10" s="147" customFormat="1" ht="15" customHeight="1" x14ac:dyDescent="0.25">
      <c r="A43" s="145" t="s">
        <v>5</v>
      </c>
      <c r="B43" s="162" t="s">
        <v>131</v>
      </c>
      <c r="C43" s="163"/>
      <c r="D43" s="163"/>
      <c r="E43" s="163"/>
      <c r="F43" s="163"/>
      <c r="G43" s="163"/>
      <c r="H43" s="146"/>
    </row>
    <row r="44" spans="1:10" s="147" customFormat="1" ht="15" customHeight="1" x14ac:dyDescent="0.25">
      <c r="A44" s="145" t="s">
        <v>1</v>
      </c>
      <c r="B44" s="161" t="s">
        <v>132</v>
      </c>
      <c r="C44" s="161"/>
      <c r="D44" s="161"/>
      <c r="E44" s="161"/>
      <c r="F44" s="161"/>
      <c r="G44" s="146"/>
    </row>
    <row r="45" spans="1:10" s="147" customFormat="1" ht="15" customHeight="1" x14ac:dyDescent="0.25">
      <c r="A45" s="145"/>
      <c r="B45" s="161" t="s">
        <v>133</v>
      </c>
      <c r="C45" s="161"/>
      <c r="D45" s="161"/>
      <c r="E45" s="161"/>
      <c r="F45" s="161"/>
      <c r="G45" s="146"/>
    </row>
    <row r="46" spans="1:10" ht="15" customHeight="1" x14ac:dyDescent="0.25">
      <c r="A46" s="39"/>
      <c r="B46" s="39"/>
      <c r="C46" s="39"/>
      <c r="D46" s="39"/>
      <c r="E46" s="39"/>
      <c r="F46" s="39"/>
      <c r="G46" s="39"/>
    </row>
    <row r="47" spans="1:10" ht="15" customHeight="1" x14ac:dyDescent="0.25">
      <c r="A47" s="39"/>
      <c r="B47" s="39"/>
      <c r="C47" s="39"/>
      <c r="D47" s="39"/>
      <c r="E47" s="39"/>
      <c r="F47" s="39"/>
      <c r="G47" s="39"/>
    </row>
    <row r="48" spans="1:10" ht="15" customHeight="1" x14ac:dyDescent="0.25">
      <c r="A48" s="39"/>
      <c r="B48" s="39"/>
      <c r="C48" s="39"/>
      <c r="D48" s="39"/>
      <c r="E48" s="39"/>
      <c r="F48" s="39"/>
      <c r="G48" s="39"/>
    </row>
    <row r="49" spans="1:7" ht="15" customHeight="1" x14ac:dyDescent="0.25">
      <c r="A49" s="39"/>
      <c r="B49" s="39"/>
      <c r="C49" s="39"/>
      <c r="D49" s="39"/>
      <c r="E49" s="39"/>
      <c r="F49" s="39"/>
      <c r="G49" s="39"/>
    </row>
    <row r="50" spans="1:7" ht="15" customHeight="1" x14ac:dyDescent="0.25">
      <c r="A50" s="39"/>
      <c r="B50" s="39"/>
      <c r="C50" s="39"/>
      <c r="D50" s="39"/>
      <c r="E50" s="39"/>
      <c r="F50" s="39"/>
      <c r="G50" s="39"/>
    </row>
    <row r="51" spans="1:7" ht="15" customHeight="1" x14ac:dyDescent="0.25">
      <c r="A51" s="39"/>
      <c r="B51" s="39"/>
      <c r="C51" s="39"/>
      <c r="D51" s="39"/>
      <c r="E51" s="39"/>
      <c r="F51" s="39"/>
      <c r="G51" s="39"/>
    </row>
    <row r="52" spans="1:7" ht="15" customHeight="1" x14ac:dyDescent="0.25">
      <c r="A52" s="39"/>
      <c r="B52" s="39"/>
      <c r="C52" s="39"/>
      <c r="D52" s="39"/>
      <c r="E52" s="39"/>
      <c r="F52" s="39"/>
      <c r="G52" s="39"/>
    </row>
    <row r="53" spans="1:7" ht="15" customHeight="1" x14ac:dyDescent="0.25">
      <c r="A53" s="39"/>
      <c r="B53" s="39"/>
      <c r="C53" s="39"/>
      <c r="D53" s="39"/>
      <c r="E53" s="39"/>
      <c r="F53" s="39"/>
      <c r="G53" s="39"/>
    </row>
    <row r="54" spans="1:7" ht="15" customHeight="1" x14ac:dyDescent="0.25"/>
    <row r="55" spans="1:7" ht="15" customHeight="1" x14ac:dyDescent="0.25"/>
  </sheetData>
  <sortState xmlns:xlrd2="http://schemas.microsoft.com/office/spreadsheetml/2017/richdata2" ref="B6:E35">
    <sortCondition descending="1" ref="E6:E35"/>
  </sortState>
  <mergeCells count="5">
    <mergeCell ref="B2:E2"/>
    <mergeCell ref="B42:E42"/>
    <mergeCell ref="B44:F44"/>
    <mergeCell ref="B45:F45"/>
    <mergeCell ref="B43:G43"/>
  </mergeCells>
  <hyperlinks>
    <hyperlink ref="C1" location="Contents!A1" display="[contents Ç]" xr:uid="{00000000-0004-0000-0600-000000000000}"/>
    <hyperlink ref="B44" r:id="rId1" display="http://www.observatorioemigracao.pt/np4/5810.html" xr:uid="{642F8B84-67BB-49FA-9EB0-72A5465D6DFF}"/>
    <hyperlink ref="B44:F44" r:id="rId2" display="http://www.observatorioemigracao.pt/np4EN/8383.html" xr:uid="{4ED76F37-59C4-4B27-B53D-74FAC9968ADE}"/>
    <hyperlink ref="B45" r:id="rId3" display="http://www.observatorioemigracao.pt/np4/5810.html" xr:uid="{EB5E3716-2E05-4BFB-BD20-74023518EB1F}"/>
    <hyperlink ref="B45:F45" r:id="rId4" display="http://www.observatorioemigracao.pt/np4/8383.html" xr:uid="{87FF6740-7510-4EDC-8D83-CFF7E492EDBA}"/>
  </hyperlinks>
  <pageMargins left="0.7" right="0.7" top="0.75" bottom="0.75" header="0.3" footer="0.3"/>
  <pageSetup paperSize="9" orientation="portrait" r:id="rId5"/>
  <drawing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70"/>
  <sheetViews>
    <sheetView showGridLines="0" zoomScaleNormal="100" workbookViewId="0">
      <selection activeCell="C1" sqref="C1"/>
    </sheetView>
  </sheetViews>
  <sheetFormatPr defaultColWidth="8.7109375" defaultRowHeight="12" customHeight="1" x14ac:dyDescent="0.25"/>
  <cols>
    <col min="1" max="1" width="8.7109375" style="2"/>
    <col min="2" max="6" width="16.7109375" style="2" customWidth="1"/>
    <col min="7" max="16384" width="8.7109375" style="2"/>
  </cols>
  <sheetData>
    <row r="1" spans="1:16" s="1" customFormat="1" ht="30" customHeight="1" x14ac:dyDescent="0.25">
      <c r="A1" s="47" t="s">
        <v>0</v>
      </c>
      <c r="B1" s="113"/>
      <c r="C1" s="64" t="s">
        <v>4</v>
      </c>
      <c r="D1" s="62"/>
      <c r="E1" s="62"/>
    </row>
    <row r="2" spans="1:16" s="20" customFormat="1" ht="30" customHeight="1" x14ac:dyDescent="0.25">
      <c r="A2" s="18"/>
      <c r="B2" s="179" t="s">
        <v>127</v>
      </c>
      <c r="C2" s="180"/>
      <c r="D2" s="180"/>
      <c r="E2" s="180"/>
      <c r="F2" s="180"/>
      <c r="G2" s="28"/>
      <c r="H2" s="28"/>
      <c r="I2" s="28"/>
      <c r="J2" s="21"/>
      <c r="K2" s="21"/>
      <c r="L2" s="19"/>
      <c r="M2" s="19"/>
      <c r="N2" s="19"/>
      <c r="O2" s="10"/>
      <c r="P2" s="10"/>
    </row>
    <row r="3" spans="1:16" ht="15" customHeight="1" x14ac:dyDescent="0.25"/>
    <row r="4" spans="1:16" s="62" customFormat="1" ht="15" customHeight="1" x14ac:dyDescent="0.25"/>
    <row r="5" spans="1:16" s="62" customFormat="1" ht="15" customHeight="1" x14ac:dyDescent="0.25"/>
    <row r="6" spans="1:16" s="62" customFormat="1" ht="15" customHeight="1" x14ac:dyDescent="0.25"/>
    <row r="7" spans="1:16" s="62" customFormat="1" ht="15" customHeight="1" x14ac:dyDescent="0.25"/>
    <row r="8" spans="1:16" s="62" customFormat="1" ht="15" customHeight="1" x14ac:dyDescent="0.25"/>
    <row r="9" spans="1:16" s="62" customFormat="1" ht="15" customHeight="1" x14ac:dyDescent="0.25"/>
    <row r="10" spans="1:16" s="62" customFormat="1" ht="15" customHeight="1" x14ac:dyDescent="0.25"/>
    <row r="11" spans="1:16" s="62" customFormat="1" ht="15" customHeight="1" x14ac:dyDescent="0.25"/>
    <row r="12" spans="1:16" s="62" customFormat="1"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s="62" customFormat="1"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s="31" customFormat="1" ht="15" customHeight="1" x14ac:dyDescent="0.25"/>
    <row r="32" s="31" customFormat="1" ht="15" customHeight="1" x14ac:dyDescent="0.25"/>
    <row r="33" spans="1:8" s="1" customFormat="1" ht="30" customHeight="1" x14ac:dyDescent="0.25">
      <c r="A33" s="54" t="s">
        <v>8</v>
      </c>
      <c r="B33" s="169" t="s">
        <v>106</v>
      </c>
      <c r="C33" s="167"/>
      <c r="D33" s="167"/>
      <c r="E33" s="167"/>
      <c r="F33" s="167"/>
    </row>
    <row r="34" spans="1:8" s="147" customFormat="1" ht="15" customHeight="1" x14ac:dyDescent="0.25">
      <c r="A34" s="145" t="s">
        <v>5</v>
      </c>
      <c r="B34" s="162" t="s">
        <v>131</v>
      </c>
      <c r="C34" s="163"/>
      <c r="D34" s="163"/>
      <c r="E34" s="163"/>
      <c r="F34" s="163"/>
      <c r="G34" s="163"/>
      <c r="H34" s="146"/>
    </row>
    <row r="35" spans="1:8" s="147" customFormat="1" ht="15" customHeight="1" x14ac:dyDescent="0.25">
      <c r="A35" s="145" t="s">
        <v>1</v>
      </c>
      <c r="B35" s="161" t="s">
        <v>132</v>
      </c>
      <c r="C35" s="161"/>
      <c r="D35" s="161"/>
      <c r="E35" s="161"/>
      <c r="F35" s="161"/>
      <c r="G35" s="146"/>
    </row>
    <row r="36" spans="1:8" s="147" customFormat="1" ht="15" customHeight="1" x14ac:dyDescent="0.25">
      <c r="A36" s="145"/>
      <c r="B36" s="161" t="s">
        <v>133</v>
      </c>
      <c r="C36" s="161"/>
      <c r="D36" s="161"/>
      <c r="E36" s="161"/>
      <c r="F36" s="161"/>
      <c r="G36" s="146"/>
    </row>
    <row r="37" spans="1:8" ht="15" customHeight="1" x14ac:dyDescent="0.25"/>
    <row r="38" spans="1:8" s="31" customFormat="1" ht="15" customHeight="1" x14ac:dyDescent="0.25"/>
    <row r="39" spans="1:8" s="31" customFormat="1" ht="15" customHeight="1" x14ac:dyDescent="0.25"/>
    <row r="40" spans="1:8" s="31" customFormat="1" ht="15" customHeight="1" x14ac:dyDescent="0.25"/>
    <row r="41" spans="1:8" s="31" customFormat="1" ht="15" customHeight="1" x14ac:dyDescent="0.25"/>
    <row r="42" spans="1:8" s="31" customFormat="1" ht="15" customHeight="1" x14ac:dyDescent="0.25"/>
    <row r="43" spans="1:8" s="31" customFormat="1" ht="15" customHeight="1" x14ac:dyDescent="0.25"/>
    <row r="44" spans="1:8" s="31" customFormat="1" ht="15" customHeight="1" x14ac:dyDescent="0.25"/>
    <row r="45" spans="1:8" s="31" customFormat="1" ht="15" customHeight="1" x14ac:dyDescent="0.25"/>
    <row r="46" spans="1:8" s="31" customFormat="1" ht="12" customHeight="1" x14ac:dyDescent="0.25"/>
    <row r="47" spans="1:8" s="31" customFormat="1" ht="12" customHeight="1" x14ac:dyDescent="0.25"/>
    <row r="48" spans="1:8" s="31" customFormat="1" ht="12" customHeight="1" x14ac:dyDescent="0.25"/>
    <row r="49" spans="1:16" s="31" customFormat="1" ht="12" customHeight="1" x14ac:dyDescent="0.25"/>
    <row r="50" spans="1:16" s="31" customFormat="1" ht="12" customHeight="1" x14ac:dyDescent="0.25"/>
    <row r="51" spans="1:16" s="31" customFormat="1" ht="12" customHeight="1" x14ac:dyDescent="0.25"/>
    <row r="52" spans="1:16" s="31" customFormat="1" ht="12" customHeight="1" x14ac:dyDescent="0.25"/>
    <row r="53" spans="1:16" s="31" customFormat="1" ht="12" customHeight="1" x14ac:dyDescent="0.25"/>
    <row r="61" spans="1:16" ht="12" customHeight="1" x14ac:dyDescent="0.25">
      <c r="A61" s="30"/>
      <c r="B61" s="30"/>
      <c r="C61" s="30"/>
      <c r="D61" s="30"/>
      <c r="E61" s="30"/>
      <c r="F61" s="30"/>
      <c r="G61" s="30"/>
      <c r="H61" s="30"/>
      <c r="I61" s="30"/>
    </row>
    <row r="62" spans="1:16" ht="12" customHeight="1" x14ac:dyDescent="0.25">
      <c r="A62" s="30"/>
      <c r="B62" s="30"/>
      <c r="C62" s="30"/>
      <c r="D62" s="30"/>
      <c r="E62" s="30"/>
      <c r="F62" s="30"/>
      <c r="G62" s="30"/>
      <c r="H62" s="30"/>
      <c r="I62" s="30"/>
    </row>
    <row r="63" spans="1:16" ht="12" customHeight="1" x14ac:dyDescent="0.25">
      <c r="A63" s="26"/>
      <c r="B63" s="34"/>
      <c r="C63" s="27"/>
      <c r="D63" s="27"/>
      <c r="E63" s="27"/>
      <c r="F63" s="27"/>
      <c r="G63" s="27"/>
      <c r="H63" s="27"/>
      <c r="I63" s="27"/>
      <c r="J63" s="8"/>
      <c r="K63" s="8"/>
      <c r="L63" s="6"/>
      <c r="M63" s="6"/>
      <c r="N63" s="6"/>
      <c r="O63" s="5"/>
      <c r="P63" s="5"/>
    </row>
    <row r="64" spans="1:16" ht="12" customHeight="1" x14ac:dyDescent="0.25">
      <c r="A64" s="26"/>
      <c r="B64" s="35"/>
      <c r="C64" s="27"/>
      <c r="D64" s="27"/>
      <c r="E64" s="27"/>
      <c r="F64" s="27"/>
      <c r="G64" s="27"/>
      <c r="H64" s="27"/>
      <c r="I64" s="27"/>
      <c r="J64" s="8"/>
      <c r="K64" s="8"/>
      <c r="L64" s="5"/>
      <c r="M64" s="5"/>
      <c r="N64" s="5"/>
      <c r="O64" s="5"/>
      <c r="P64" s="5"/>
    </row>
    <row r="65" spans="1:16" ht="12" customHeight="1" x14ac:dyDescent="0.25">
      <c r="A65" s="26"/>
      <c r="B65" s="36"/>
      <c r="C65" s="29"/>
      <c r="D65" s="29"/>
      <c r="E65" s="29"/>
      <c r="F65" s="29"/>
      <c r="G65" s="29"/>
      <c r="H65" s="29"/>
      <c r="I65" s="29"/>
      <c r="J65" s="8"/>
      <c r="K65" s="8"/>
      <c r="L65" s="5"/>
      <c r="M65" s="5"/>
      <c r="N65" s="5"/>
      <c r="O65" s="5"/>
      <c r="P65" s="5"/>
    </row>
    <row r="66" spans="1:16" ht="12" customHeight="1" x14ac:dyDescent="0.25">
      <c r="A66" s="26"/>
      <c r="B66" s="37"/>
      <c r="C66" s="26"/>
      <c r="D66" s="27"/>
      <c r="E66" s="27"/>
      <c r="F66" s="27"/>
      <c r="G66" s="27"/>
      <c r="H66" s="27"/>
      <c r="I66" s="27"/>
      <c r="J66" s="8"/>
      <c r="K66" s="8"/>
      <c r="L66" s="5"/>
      <c r="M66" s="5"/>
      <c r="N66" s="5"/>
      <c r="O66" s="5"/>
      <c r="P66" s="5"/>
    </row>
    <row r="67" spans="1:16" s="30" customFormat="1" ht="12" customHeight="1" x14ac:dyDescent="0.25">
      <c r="B67" s="35"/>
      <c r="C67" s="24"/>
      <c r="D67" s="23"/>
      <c r="E67" s="23"/>
      <c r="F67" s="23"/>
    </row>
    <row r="68" spans="1:16" s="30" customFormat="1" ht="12" customHeight="1" x14ac:dyDescent="0.25">
      <c r="B68" s="36"/>
      <c r="C68" s="22"/>
      <c r="D68" s="23"/>
      <c r="E68" s="23"/>
      <c r="F68" s="23"/>
    </row>
    <row r="69" spans="1:16" s="30" customFormat="1" ht="12" customHeight="1" x14ac:dyDescent="0.25">
      <c r="B69" s="37"/>
      <c r="C69" s="24"/>
      <c r="D69" s="23"/>
      <c r="E69" s="23"/>
      <c r="F69" s="23"/>
    </row>
    <row r="70" spans="1:16" s="30" customFormat="1" ht="12" customHeight="1" x14ac:dyDescent="0.25"/>
  </sheetData>
  <mergeCells count="5">
    <mergeCell ref="B2:F2"/>
    <mergeCell ref="B33:F33"/>
    <mergeCell ref="B35:F35"/>
    <mergeCell ref="B36:F36"/>
    <mergeCell ref="B34:G34"/>
  </mergeCells>
  <hyperlinks>
    <hyperlink ref="C1" location="Contents!A1" display="[contents Ç]" xr:uid="{00000000-0004-0000-0700-000000000000}"/>
    <hyperlink ref="B35" r:id="rId1" display="http://www.observatorioemigracao.pt/np4/5810.html" xr:uid="{AB3E4633-4BD1-4671-98AE-7D05081A1796}"/>
    <hyperlink ref="B35:F35" r:id="rId2" display="http://www.observatorioemigracao.pt/np4EN/8383.html" xr:uid="{3C560D89-291E-4E0C-A9FF-3C8B39C40E1E}"/>
    <hyperlink ref="B36" r:id="rId3" display="http://www.observatorioemigracao.pt/np4/5810.html" xr:uid="{62B2B8D0-4B07-481A-B766-2C69A116F311}"/>
    <hyperlink ref="B36:F36" r:id="rId4" display="http://www.observatorioemigracao.pt/np4/8383.html" xr:uid="{D3273CE8-70B5-445C-B80D-0EC251AE36AA}"/>
  </hyperlinks>
  <pageMargins left="0.23622047244094491" right="0.23622047244094491" top="0.74803149606299213" bottom="0.74803149606299213" header="0.31496062992125984" footer="0.31496062992125984"/>
  <pageSetup paperSize="9" orientation="portrait" horizontalDpi="4294967293" verticalDpi="0" r:id="rId5"/>
  <headerFooter>
    <oddFooter>&amp;C&amp;"Arial,Negrito"&amp;8&amp;P/&amp;N</oddFooter>
  </headerFooter>
  <drawing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78"/>
  <sheetViews>
    <sheetView showGridLines="0" zoomScaleNormal="100" workbookViewId="0">
      <selection activeCell="C1" sqref="C1"/>
    </sheetView>
  </sheetViews>
  <sheetFormatPr defaultColWidth="8.7109375" defaultRowHeight="12" customHeight="1" x14ac:dyDescent="0.25"/>
  <cols>
    <col min="1" max="1" width="8.7109375" style="31"/>
    <col min="2" max="6" width="16.7109375" style="31" customWidth="1"/>
    <col min="7" max="16384" width="8.7109375" style="31"/>
  </cols>
  <sheetData>
    <row r="1" spans="1:16" s="1" customFormat="1" ht="30" customHeight="1" x14ac:dyDescent="0.25">
      <c r="A1" s="47" t="s">
        <v>0</v>
      </c>
      <c r="B1" s="111"/>
      <c r="C1" s="64" t="s">
        <v>4</v>
      </c>
      <c r="D1" s="62"/>
      <c r="E1" s="62"/>
    </row>
    <row r="2" spans="1:16" s="20" customFormat="1" ht="30" customHeight="1" x14ac:dyDescent="0.25">
      <c r="A2" s="18"/>
      <c r="B2" s="179" t="s">
        <v>128</v>
      </c>
      <c r="C2" s="180"/>
      <c r="D2" s="180"/>
      <c r="E2" s="180"/>
      <c r="F2" s="180"/>
      <c r="G2" s="28"/>
      <c r="H2" s="28"/>
      <c r="I2" s="28"/>
      <c r="J2" s="25"/>
      <c r="K2" s="25"/>
      <c r="L2" s="19"/>
      <c r="M2" s="19"/>
      <c r="N2" s="19"/>
      <c r="O2" s="28"/>
      <c r="P2" s="28"/>
    </row>
    <row r="3" spans="1:16" s="9" customFormat="1" ht="15" customHeight="1" x14ac:dyDescent="0.25">
      <c r="B3" s="75"/>
      <c r="C3" s="76"/>
      <c r="D3" s="76"/>
      <c r="E3" s="76"/>
      <c r="F3" s="76"/>
      <c r="G3" s="58"/>
      <c r="H3" s="58"/>
      <c r="I3" s="58"/>
      <c r="J3" s="7"/>
      <c r="K3" s="7"/>
      <c r="L3" s="7"/>
      <c r="M3" s="7"/>
      <c r="N3" s="7"/>
      <c r="O3" s="58"/>
      <c r="P3" s="58"/>
    </row>
    <row r="4" spans="1:16" s="9" customFormat="1" ht="15" customHeight="1" x14ac:dyDescent="0.25">
      <c r="B4" s="75"/>
      <c r="C4" s="76"/>
      <c r="D4" s="76"/>
      <c r="E4" s="76"/>
      <c r="F4" s="76"/>
      <c r="G4" s="58"/>
      <c r="H4" s="58"/>
      <c r="I4" s="58"/>
      <c r="J4" s="7"/>
      <c r="K4" s="7"/>
      <c r="L4" s="7"/>
      <c r="M4" s="7"/>
      <c r="N4" s="7"/>
      <c r="O4" s="58"/>
      <c r="P4" s="58"/>
    </row>
    <row r="5" spans="1:16" s="9" customFormat="1" ht="15" customHeight="1" x14ac:dyDescent="0.25">
      <c r="B5" s="75"/>
      <c r="C5" s="76"/>
      <c r="D5" s="76"/>
      <c r="E5" s="76"/>
      <c r="F5" s="76"/>
      <c r="G5" s="58"/>
      <c r="H5" s="58"/>
      <c r="I5" s="58"/>
      <c r="J5" s="7"/>
      <c r="K5" s="7"/>
      <c r="L5" s="7"/>
      <c r="M5" s="7"/>
      <c r="N5" s="7"/>
      <c r="O5" s="58"/>
      <c r="P5" s="58"/>
    </row>
    <row r="6" spans="1:16" s="9" customFormat="1" ht="15" customHeight="1" x14ac:dyDescent="0.25">
      <c r="B6" s="75"/>
      <c r="C6" s="76"/>
      <c r="D6" s="76"/>
      <c r="E6" s="76"/>
      <c r="F6" s="76"/>
      <c r="G6" s="58"/>
      <c r="H6" s="58"/>
      <c r="I6" s="58"/>
      <c r="J6" s="7"/>
      <c r="K6" s="7"/>
      <c r="L6" s="7"/>
      <c r="M6" s="7"/>
      <c r="N6" s="7"/>
      <c r="O6" s="58"/>
      <c r="P6" s="58"/>
    </row>
    <row r="7" spans="1:16" s="9" customFormat="1" ht="15" customHeight="1" x14ac:dyDescent="0.25">
      <c r="B7" s="75"/>
      <c r="C7" s="76"/>
      <c r="D7" s="76"/>
      <c r="E7" s="76"/>
      <c r="F7" s="76"/>
      <c r="G7" s="58"/>
      <c r="H7" s="58"/>
      <c r="I7" s="58"/>
      <c r="J7" s="7"/>
      <c r="K7" s="7"/>
      <c r="L7" s="7"/>
      <c r="M7" s="7"/>
      <c r="N7" s="7"/>
      <c r="O7" s="58"/>
      <c r="P7" s="58"/>
    </row>
    <row r="8" spans="1:16" s="9" customFormat="1" ht="15" customHeight="1" x14ac:dyDescent="0.25">
      <c r="B8" s="75"/>
      <c r="C8" s="76"/>
      <c r="D8" s="76"/>
      <c r="E8" s="76"/>
      <c r="F8" s="76"/>
      <c r="G8" s="58"/>
      <c r="H8" s="58"/>
      <c r="I8" s="58"/>
      <c r="J8" s="7"/>
      <c r="K8" s="7"/>
      <c r="L8" s="7"/>
      <c r="M8" s="7"/>
      <c r="N8" s="7"/>
      <c r="O8" s="58"/>
      <c r="P8" s="58"/>
    </row>
    <row r="9" spans="1:16" s="9" customFormat="1" ht="15" customHeight="1" x14ac:dyDescent="0.25">
      <c r="B9" s="75"/>
      <c r="C9" s="76"/>
      <c r="D9" s="76"/>
      <c r="E9" s="76"/>
      <c r="F9" s="76"/>
      <c r="G9" s="58"/>
      <c r="H9" s="58"/>
      <c r="I9" s="58"/>
      <c r="J9" s="7"/>
      <c r="K9" s="7"/>
      <c r="L9" s="7"/>
      <c r="M9" s="7"/>
      <c r="N9" s="7"/>
      <c r="O9" s="58"/>
      <c r="P9" s="58"/>
    </row>
    <row r="10" spans="1:16" s="9" customFormat="1" ht="15" customHeight="1" x14ac:dyDescent="0.25">
      <c r="B10" s="75"/>
      <c r="C10" s="76"/>
      <c r="D10" s="76"/>
      <c r="E10" s="76"/>
      <c r="F10" s="76"/>
      <c r="G10" s="58"/>
      <c r="H10" s="58"/>
      <c r="I10" s="58"/>
      <c r="J10" s="7"/>
      <c r="K10" s="7"/>
      <c r="L10" s="7"/>
      <c r="M10" s="7"/>
      <c r="N10" s="7"/>
      <c r="O10" s="58"/>
      <c r="P10" s="58"/>
    </row>
    <row r="11" spans="1:16" s="9" customFormat="1" ht="15" customHeight="1" x14ac:dyDescent="0.25">
      <c r="B11" s="75"/>
      <c r="C11" s="76"/>
      <c r="D11" s="76"/>
      <c r="E11" s="76"/>
      <c r="F11" s="76"/>
      <c r="G11" s="58"/>
      <c r="H11" s="58"/>
      <c r="I11" s="58"/>
      <c r="J11" s="7"/>
      <c r="K11" s="7"/>
      <c r="L11" s="7"/>
      <c r="M11" s="7"/>
      <c r="N11" s="7"/>
      <c r="O11" s="58"/>
      <c r="P11" s="58"/>
    </row>
    <row r="12" spans="1:16" s="9" customFormat="1" ht="15" customHeight="1" x14ac:dyDescent="0.25">
      <c r="B12" s="75"/>
      <c r="C12" s="76"/>
      <c r="D12" s="76"/>
      <c r="E12" s="76"/>
      <c r="F12" s="76"/>
      <c r="G12" s="58"/>
      <c r="H12" s="58"/>
      <c r="I12" s="58"/>
      <c r="J12" s="7"/>
      <c r="K12" s="7"/>
      <c r="L12" s="7"/>
      <c r="M12" s="7"/>
      <c r="N12" s="7"/>
      <c r="O12" s="58"/>
      <c r="P12" s="58"/>
    </row>
    <row r="13" spans="1:16" s="9" customFormat="1" ht="15" customHeight="1" x14ac:dyDescent="0.25">
      <c r="B13" s="75"/>
      <c r="C13" s="76"/>
      <c r="D13" s="76"/>
      <c r="E13" s="76"/>
      <c r="F13" s="76"/>
      <c r="G13" s="58"/>
      <c r="H13" s="58"/>
      <c r="I13" s="58"/>
      <c r="J13" s="7"/>
      <c r="K13" s="7"/>
      <c r="L13" s="7"/>
      <c r="M13" s="7"/>
      <c r="N13" s="7"/>
      <c r="O13" s="58"/>
      <c r="P13" s="58"/>
    </row>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s="38" customFormat="1" ht="15" customHeight="1" x14ac:dyDescent="0.25"/>
    <row r="33" spans="1:8" s="1" customFormat="1" ht="30" customHeight="1" x14ac:dyDescent="0.25">
      <c r="A33" s="54" t="s">
        <v>8</v>
      </c>
      <c r="B33" s="169" t="s">
        <v>106</v>
      </c>
      <c r="C33" s="167"/>
      <c r="D33" s="167"/>
      <c r="E33" s="167"/>
      <c r="F33" s="167"/>
    </row>
    <row r="34" spans="1:8" s="147" customFormat="1" ht="15" customHeight="1" x14ac:dyDescent="0.25">
      <c r="A34" s="145" t="s">
        <v>5</v>
      </c>
      <c r="B34" s="162" t="s">
        <v>131</v>
      </c>
      <c r="C34" s="163"/>
      <c r="D34" s="163"/>
      <c r="E34" s="163"/>
      <c r="F34" s="163"/>
      <c r="G34" s="163"/>
      <c r="H34" s="146"/>
    </row>
    <row r="35" spans="1:8" s="147" customFormat="1" ht="15" customHeight="1" x14ac:dyDescent="0.25">
      <c r="A35" s="145" t="s">
        <v>1</v>
      </c>
      <c r="B35" s="161" t="s">
        <v>132</v>
      </c>
      <c r="C35" s="161"/>
      <c r="D35" s="161"/>
      <c r="E35" s="161"/>
      <c r="F35" s="161"/>
      <c r="G35" s="146"/>
    </row>
    <row r="36" spans="1:8" s="147" customFormat="1" ht="15" customHeight="1" x14ac:dyDescent="0.25">
      <c r="A36" s="145"/>
      <c r="B36" s="161" t="s">
        <v>133</v>
      </c>
      <c r="C36" s="161"/>
      <c r="D36" s="161"/>
      <c r="E36" s="161"/>
      <c r="F36" s="161"/>
      <c r="G36" s="146"/>
    </row>
    <row r="37" spans="1:8" ht="15" customHeight="1" x14ac:dyDescent="0.25"/>
    <row r="38" spans="1:8" ht="15" customHeight="1" x14ac:dyDescent="0.25"/>
    <row r="39" spans="1:8" ht="15" customHeight="1" x14ac:dyDescent="0.25"/>
    <row r="40" spans="1:8" ht="15" customHeight="1" x14ac:dyDescent="0.25"/>
    <row r="41" spans="1:8" ht="15" customHeight="1" x14ac:dyDescent="0.25"/>
    <row r="42" spans="1:8" ht="15" customHeight="1" x14ac:dyDescent="0.25"/>
    <row r="43" spans="1:8" ht="15" customHeight="1" x14ac:dyDescent="0.25"/>
    <row r="44" spans="1:8" ht="15" customHeight="1" x14ac:dyDescent="0.25"/>
    <row r="45" spans="1:8" ht="15" customHeight="1" x14ac:dyDescent="0.25"/>
    <row r="46" spans="1:8" ht="15" customHeight="1" x14ac:dyDescent="0.25"/>
    <row r="50" spans="1:12" ht="15" customHeight="1" x14ac:dyDescent="0.25">
      <c r="B50" s="137" t="s">
        <v>38</v>
      </c>
      <c r="C50" s="138">
        <v>48360</v>
      </c>
    </row>
    <row r="51" spans="1:12" ht="15" customHeight="1" x14ac:dyDescent="0.25">
      <c r="B51" s="138" t="s">
        <v>35</v>
      </c>
      <c r="C51" s="138">
        <v>19730</v>
      </c>
    </row>
    <row r="52" spans="1:12" ht="15" customHeight="1" x14ac:dyDescent="0.25">
      <c r="B52" s="137" t="s">
        <v>79</v>
      </c>
      <c r="C52" s="138">
        <v>13630</v>
      </c>
      <c r="E52" s="62"/>
      <c r="F52" s="62"/>
    </row>
    <row r="53" spans="1:12" ht="15" customHeight="1" x14ac:dyDescent="0.25">
      <c r="B53" s="137" t="s">
        <v>28</v>
      </c>
      <c r="C53" s="138">
        <v>3030</v>
      </c>
      <c r="E53" s="62"/>
      <c r="F53" s="62"/>
    </row>
    <row r="54" spans="1:12" ht="15" customHeight="1" x14ac:dyDescent="0.25">
      <c r="B54" s="137" t="s">
        <v>10</v>
      </c>
      <c r="C54" s="138">
        <v>2620</v>
      </c>
      <c r="E54" s="62"/>
      <c r="F54" s="62"/>
    </row>
    <row r="55" spans="1:12" ht="15" customHeight="1" x14ac:dyDescent="0.25">
      <c r="B55" s="137" t="s">
        <v>51</v>
      </c>
      <c r="C55" s="138">
        <v>380</v>
      </c>
      <c r="E55" s="62"/>
      <c r="F55" s="62"/>
    </row>
    <row r="56" spans="1:12" ht="15" customHeight="1" x14ac:dyDescent="0.25">
      <c r="B56" s="137" t="s">
        <v>34</v>
      </c>
      <c r="C56" s="138">
        <v>370</v>
      </c>
      <c r="E56" s="45"/>
      <c r="F56" s="45"/>
    </row>
    <row r="57" spans="1:12" ht="15" customHeight="1" x14ac:dyDescent="0.25">
      <c r="B57" s="137" t="s">
        <v>18</v>
      </c>
      <c r="C57" s="138">
        <v>-2500</v>
      </c>
      <c r="E57" s="44"/>
      <c r="F57" s="44"/>
    </row>
    <row r="58" spans="1:12" ht="15" customHeight="1" x14ac:dyDescent="0.25">
      <c r="A58" s="30"/>
      <c r="B58" s="139" t="s">
        <v>41</v>
      </c>
      <c r="C58" s="138">
        <v>-2830</v>
      </c>
      <c r="D58" s="30"/>
      <c r="E58" s="43"/>
      <c r="F58" s="43"/>
      <c r="G58" s="30"/>
    </row>
    <row r="59" spans="1:12" ht="15" customHeight="1" x14ac:dyDescent="0.25">
      <c r="A59" s="30"/>
      <c r="B59" s="137" t="s">
        <v>50</v>
      </c>
      <c r="C59" s="138">
        <v>-3170</v>
      </c>
      <c r="D59" s="30"/>
      <c r="E59" s="43"/>
      <c r="F59" s="43"/>
      <c r="G59" s="30"/>
    </row>
    <row r="60" spans="1:12" ht="15" customHeight="1" x14ac:dyDescent="0.25">
      <c r="A60" s="26"/>
      <c r="B60" s="137" t="s">
        <v>25</v>
      </c>
      <c r="C60" s="138">
        <v>-4070</v>
      </c>
      <c r="D60" s="27"/>
      <c r="E60" s="45"/>
      <c r="F60" s="45"/>
      <c r="G60" s="27"/>
      <c r="J60" s="6"/>
      <c r="K60" s="6"/>
      <c r="L60" s="6"/>
    </row>
    <row r="61" spans="1:12" ht="15" customHeight="1" x14ac:dyDescent="0.25">
      <c r="A61" s="26"/>
      <c r="B61" s="138" t="s">
        <v>74</v>
      </c>
      <c r="C61" s="138">
        <v>-14950</v>
      </c>
      <c r="D61" s="27"/>
      <c r="E61" s="43"/>
      <c r="F61" s="43"/>
      <c r="G61" s="27"/>
    </row>
    <row r="62" spans="1:12" ht="15" customHeight="1" x14ac:dyDescent="0.25">
      <c r="A62" s="26"/>
      <c r="B62" s="138" t="s">
        <v>14</v>
      </c>
      <c r="C62" s="138">
        <v>-48600</v>
      </c>
      <c r="D62" s="29"/>
      <c r="E62" s="62"/>
      <c r="F62" s="62"/>
      <c r="G62" s="29"/>
    </row>
    <row r="63" spans="1:12" ht="15" customHeight="1" x14ac:dyDescent="0.25">
      <c r="A63" s="26"/>
      <c r="B63" s="137" t="s">
        <v>19</v>
      </c>
      <c r="C63" s="138">
        <v>-56970</v>
      </c>
      <c r="D63" s="27"/>
      <c r="E63" s="62"/>
      <c r="F63" s="62"/>
      <c r="G63" s="27"/>
    </row>
    <row r="64" spans="1:12" s="30" customFormat="1" ht="15" customHeight="1" x14ac:dyDescent="0.25">
      <c r="B64" s="35"/>
      <c r="C64" s="24"/>
      <c r="D64" s="23"/>
      <c r="E64" s="23"/>
      <c r="F64" s="23"/>
    </row>
    <row r="65" spans="2:6" s="30" customFormat="1" ht="15" customHeight="1" x14ac:dyDescent="0.25">
      <c r="B65" s="36"/>
      <c r="C65" s="22"/>
      <c r="D65" s="23"/>
      <c r="E65" s="23"/>
      <c r="F65" s="23"/>
    </row>
    <row r="66" spans="2:6" s="30" customFormat="1" ht="15" customHeight="1" x14ac:dyDescent="0.25">
      <c r="B66" s="37"/>
      <c r="C66" s="24"/>
      <c r="D66" s="23"/>
      <c r="E66" s="23"/>
      <c r="F66" s="23"/>
    </row>
    <row r="67" spans="2:6" s="30" customFormat="1" ht="15" customHeight="1" x14ac:dyDescent="0.25"/>
    <row r="68" spans="2:6" ht="15" customHeight="1" x14ac:dyDescent="0.25"/>
    <row r="69" spans="2:6" ht="15" customHeight="1" x14ac:dyDescent="0.25"/>
    <row r="70" spans="2:6" ht="15" customHeight="1" x14ac:dyDescent="0.25"/>
    <row r="71" spans="2:6" ht="15" customHeight="1" x14ac:dyDescent="0.25"/>
    <row r="72" spans="2:6" ht="15" customHeight="1" x14ac:dyDescent="0.25"/>
    <row r="73" spans="2:6" ht="15" customHeight="1" x14ac:dyDescent="0.25"/>
    <row r="74" spans="2:6" ht="15" customHeight="1" x14ac:dyDescent="0.25"/>
    <row r="75" spans="2:6" ht="15" customHeight="1" x14ac:dyDescent="0.25"/>
    <row r="76" spans="2:6" ht="15" customHeight="1" x14ac:dyDescent="0.25"/>
    <row r="77" spans="2:6" ht="15" customHeight="1" x14ac:dyDescent="0.25"/>
    <row r="78" spans="2:6" ht="15" customHeight="1" x14ac:dyDescent="0.25"/>
  </sheetData>
  <sortState xmlns:xlrd2="http://schemas.microsoft.com/office/spreadsheetml/2017/richdata2" ref="B50:C63">
    <sortCondition descending="1" ref="C50:C63"/>
  </sortState>
  <mergeCells count="5">
    <mergeCell ref="B2:F2"/>
    <mergeCell ref="B33:F33"/>
    <mergeCell ref="B35:F35"/>
    <mergeCell ref="B36:F36"/>
    <mergeCell ref="B34:G34"/>
  </mergeCells>
  <hyperlinks>
    <hyperlink ref="C1" location="Contents!A1" display="[contents Ç]" xr:uid="{00000000-0004-0000-0800-000000000000}"/>
    <hyperlink ref="B35" r:id="rId1" display="http://www.observatorioemigracao.pt/np4/5810.html" xr:uid="{C55247DC-D2C7-41DD-BFC5-D007DE92DF98}"/>
    <hyperlink ref="B35:F35" r:id="rId2" display="http://www.observatorioemigracao.pt/np4EN/8383.html" xr:uid="{6A59D358-178E-4C82-82F6-8BCB4EC31C05}"/>
    <hyperlink ref="B36" r:id="rId3" display="http://www.observatorioemigracao.pt/np4/5810.html" xr:uid="{57EA0C34-5389-4D0A-BE1A-5921451FAF89}"/>
    <hyperlink ref="B36:F36" r:id="rId4" display="http://www.observatorioemigracao.pt/np4/8383.html" xr:uid="{8A081712-CD5F-4072-81FE-B70B1E260EB5}"/>
  </hyperlinks>
  <pageMargins left="0.23622047244094491" right="0.23622047244094491" top="0.74803149606299213" bottom="0.74803149606299213" header="0.31496062992125984" footer="0.31496062992125984"/>
  <pageSetup paperSize="9" orientation="portrait" horizontalDpi="4294967293" verticalDpi="0" r:id="rId5"/>
  <headerFooter>
    <oddFooter>&amp;C&amp;"Arial,Negrito"&amp;8&amp;P/&amp;N</oddFooter>
  </headerFooter>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11</vt:i4>
      </vt:variant>
      <vt:variant>
        <vt:lpstr>Intervalos com Nome</vt:lpstr>
      </vt:variant>
      <vt:variant>
        <vt:i4>5</vt:i4>
      </vt:variant>
    </vt:vector>
  </HeadingPairs>
  <TitlesOfParts>
    <vt:vector size="16" baseType="lpstr">
      <vt:lpstr>Contents</vt:lpstr>
      <vt:lpstr>Table 3.1</vt:lpstr>
      <vt:lpstr>Table 3.2</vt:lpstr>
      <vt:lpstr>Table 3.3</vt:lpstr>
      <vt:lpstr>Table 3.4</vt:lpstr>
      <vt:lpstr>Table 3.5</vt:lpstr>
      <vt:lpstr>Table 3.6</vt:lpstr>
      <vt:lpstr>Chart 3.1</vt:lpstr>
      <vt:lpstr>Chart 3.2</vt:lpstr>
      <vt:lpstr>Chart 3.3</vt:lpstr>
      <vt:lpstr>Chart 3.4</vt:lpstr>
      <vt:lpstr>Contents!Títulos_de_Impressão</vt:lpstr>
      <vt:lpstr>'Table 3.1'!Títulos_de_Impressão</vt:lpstr>
      <vt:lpstr>'Table 3.2'!Títulos_de_Impressão</vt:lpstr>
      <vt:lpstr>'Table 3.3'!Títulos_de_Impressão</vt:lpstr>
      <vt:lpstr>'Table 3.4'!Títulos_de_Impressão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Inês Vidigal</cp:lastModifiedBy>
  <cp:lastPrinted>2014-05-01T00:44:53Z</cp:lastPrinted>
  <dcterms:created xsi:type="dcterms:W3CDTF">2014-04-13T11:25:45Z</dcterms:created>
  <dcterms:modified xsi:type="dcterms:W3CDTF">2022-02-14T11:42:50Z</dcterms:modified>
</cp:coreProperties>
</file>