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xml"/>
  <Override PartName="/xl/charts/chart2.xml" ContentType="application/vnd.openxmlformats-officedocument.drawingml.chart+xml"/>
  <Override PartName="/xl/drawings/drawing15.xml" ContentType="application/vnd.openxmlformats-officedocument.drawing+xml"/>
  <Override PartName="/xl/charts/chart3.xml" ContentType="application/vnd.openxmlformats-officedocument.drawingml.chart+xml"/>
  <Override PartName="/xl/drawings/drawing16.xml" ContentType="application/vnd.openxmlformats-officedocument.drawing+xml"/>
  <Override PartName="/xl/charts/chart4.xml" ContentType="application/vnd.openxmlformats-officedocument.drawingml.chart+xml"/>
  <Override PartName="/xl/drawings/drawing17.xml" ContentType="application/vnd.openxmlformats-officedocument.drawing+xml"/>
  <Override PartName="/xl/charts/chart5.xml" ContentType="application/vnd.openxmlformats-officedocument.drawingml.chart+xml"/>
  <Override PartName="/xl/drawings/drawing1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9.xml" ContentType="application/vnd.openxmlformats-officedocument.drawing+xml"/>
  <Override PartName="/xl/charts/chart8.xml" ContentType="application/vnd.openxmlformats-officedocument.drawingml.chart+xml"/>
  <Override PartName="/xl/drawings/drawing20.xml" ContentType="application/vnd.openxmlformats-officedocument.drawing+xml"/>
  <Override PartName="/xl/charts/chart9.xml" ContentType="application/vnd.openxmlformats-officedocument.drawingml.chart+xml"/>
  <Override PartName="/xl/drawings/drawing2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inesm\Desktop\OEm\Teletrabalho\Factbook 2021\"/>
    </mc:Choice>
  </mc:AlternateContent>
  <xr:revisionPtr revIDLastSave="0" documentId="13_ncr:1_{6355A366-A37E-4EB8-BCD0-D3BABCC6D7D9}" xr6:coauthVersionLast="47" xr6:coauthVersionMax="47" xr10:uidLastSave="{00000000-0000-0000-0000-000000000000}"/>
  <bookViews>
    <workbookView xWindow="-120" yWindow="-120" windowWidth="29040" windowHeight="15720" tabRatio="921" xr2:uid="{00000000-000D-0000-FFFF-FFFF00000000}"/>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5" i="26" l="1"/>
  <c r="D85" i="26"/>
  <c r="J11" i="18"/>
  <c r="H11" i="18"/>
  <c r="F11" i="18"/>
  <c r="D11" i="18"/>
  <c r="J10" i="18" l="1"/>
  <c r="H10" i="18"/>
  <c r="H9" i="18"/>
  <c r="F10" i="18"/>
  <c r="F9" i="18"/>
  <c r="D10" i="18"/>
  <c r="D9" i="18"/>
  <c r="E14" i="38" l="1"/>
  <c r="E13" i="38"/>
  <c r="E12" i="38"/>
  <c r="E11" i="38"/>
  <c r="E10" i="38"/>
  <c r="E9" i="38"/>
  <c r="E8" i="38"/>
  <c r="E7" i="38"/>
  <c r="E6" i="38"/>
  <c r="E5" i="38"/>
  <c r="E4" i="38"/>
  <c r="F35" i="16" l="1"/>
  <c r="F34" i="16"/>
  <c r="F33" i="16"/>
  <c r="F32" i="16"/>
  <c r="F29" i="16"/>
  <c r="F27" i="16"/>
  <c r="F24" i="16"/>
  <c r="F20" i="16"/>
  <c r="F19" i="16"/>
  <c r="F18" i="16"/>
  <c r="F16" i="16"/>
  <c r="F14" i="16"/>
  <c r="F13" i="16"/>
  <c r="F11" i="16"/>
  <c r="F6" i="16"/>
  <c r="F5" i="16"/>
  <c r="B4" i="36" l="1"/>
  <c r="J9" i="18" l="1"/>
  <c r="J8" i="18"/>
  <c r="J6" i="18"/>
  <c r="H12" i="18"/>
  <c r="H8" i="18"/>
  <c r="H7" i="18"/>
  <c r="H6" i="18"/>
  <c r="H5" i="18"/>
  <c r="F12" i="18"/>
  <c r="F8" i="18"/>
  <c r="F7" i="18"/>
  <c r="F6" i="18"/>
  <c r="F5" i="18"/>
  <c r="D12"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J12" i="18"/>
  <c r="J7" i="18"/>
  <c r="J5" i="18"/>
  <c r="D5" i="18"/>
  <c r="E34" i="16"/>
  <c r="E27" i="16"/>
  <c r="E18" i="16"/>
  <c r="E35" i="16"/>
  <c r="E33" i="16"/>
  <c r="E13" i="16"/>
  <c r="E30" i="16"/>
  <c r="E31" i="16"/>
  <c r="E29" i="16"/>
  <c r="E28" i="16"/>
  <c r="E5" i="16"/>
  <c r="E17" i="16"/>
  <c r="E24" i="16"/>
  <c r="E21" i="16"/>
  <c r="E9" i="16"/>
  <c r="E20" i="16"/>
  <c r="E14" i="16"/>
  <c r="E32" i="16"/>
  <c r="E16" i="16"/>
  <c r="E19" i="16"/>
  <c r="E12" i="16"/>
  <c r="E11" i="16"/>
  <c r="D4" i="16"/>
  <c r="C4" i="16"/>
  <c r="E12" i="36"/>
  <c r="E11" i="36"/>
  <c r="B14" i="36"/>
  <c r="B13" i="36"/>
  <c r="B11" i="36"/>
  <c r="B10" i="36"/>
  <c r="E9" i="36"/>
  <c r="E8" i="36"/>
  <c r="E7" i="36"/>
  <c r="E5" i="36"/>
  <c r="B9" i="36"/>
  <c r="B7" i="36"/>
  <c r="B6" i="36"/>
  <c r="B5" i="36"/>
  <c r="E4" i="36"/>
  <c r="F4" i="16" l="1"/>
  <c r="E4" i="16"/>
</calcChain>
</file>

<file path=xl/sharedStrings.xml><?xml version="1.0" encoding="utf-8"?>
<sst xmlns="http://schemas.openxmlformats.org/spreadsheetml/2006/main" count="663" uniqueCount="199">
  <si>
    <t>OEm</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</si>
  <si>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</si>
  <si>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</si>
  <si>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</si>
  <si>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</si>
  <si>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</si>
  <si>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</si>
  <si>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</si>
  <si>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</si>
  <si>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</si>
  <si>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</si>
  <si>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</si>
  <si>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</si>
  <si>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</si>
  <si>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</si>
  <si>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</si>
  <si>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</si>
  <si>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</si>
  <si>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</si>
  <si>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</si>
  <si>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</si>
  <si>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</si>
  <si>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</si>
  <si>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</si>
  <si>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</si>
  <si>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</si>
  <si>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</si>
  <si>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</si>
  <si>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</si>
  <si>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</si>
  <si>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</si>
  <si>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</si>
  <si>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</si>
  <si>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</si>
  <si>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</si>
  <si>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</si>
  <si>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</si>
  <si>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</si>
  <si>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</si>
  <si>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</si>
  <si>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</si>
  <si>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</si>
  <si>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</si>
  <si>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</si>
  <si>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</si>
  <si>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</si>
  <si>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</si>
  <si>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</si>
  <si>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</si>
  <si>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</si>
  <si>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</si>
  <si>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</si>
  <si>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</si>
  <si>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</si>
  <si>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</si>
  <si>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</si>
  <si>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</si>
  <si>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</si>
  <si>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</si>
  <si>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</si>
  <si>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</si>
  <si>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</si>
  <si>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</si>
  <si>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</si>
  <si>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</si>
  <si>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</si>
  <si>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</si>
  <si>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</si>
  <si>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</si>
  <si>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</si>
  <si>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</si>
  <si>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</si>
  <si>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</si>
  <si>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</si>
  <si>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</si>
  <si>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</si>
  <si>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</si>
  <si>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</si>
  <si>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</si>
  <si>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</si>
  <si>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</si>
  <si>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</si>
  <si>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</si>
  <si>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</si>
  <si>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</si>
  <si>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</si>
  <si>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t>Emigrants, millions</t>
  </si>
  <si>
    <t>Instituto Nacional de Estatística (National Institute of Statistics)
[A]</t>
  </si>
  <si>
    <t xml:space="preserve">65+           </t>
  </si>
  <si>
    <t>Low</t>
  </si>
  <si>
    <t>Medium</t>
  </si>
  <si>
    <t>High</t>
  </si>
  <si>
    <t xml:space="preserve">Medium    </t>
  </si>
  <si>
    <t>Thousands</t>
  </si>
  <si>
    <t>By destination</t>
  </si>
  <si>
    <t>By legal status</t>
  </si>
  <si>
    <t xml:space="preserve">Clandestine </t>
  </si>
  <si>
    <t>Legal</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</si>
  <si>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</si>
  <si>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</si>
  <si>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</si>
  <si>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</si>
  <si>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</si>
  <si>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</si>
  <si>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Resident 
population</t>
  </si>
  <si>
    <t>Rate</t>
  </si>
  <si>
    <t>(a) Only outflows of nationals and inflows of foreigners.</t>
  </si>
  <si>
    <t>Except return flows: only outflows of nationals and inflows of foreigners.</t>
  </si>
  <si>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</si>
  <si>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t>Absolute change</t>
  </si>
  <si>
    <t>Percentage change</t>
  </si>
  <si>
    <t>n.s.</t>
  </si>
  <si>
    <t>[n.s.] not significant; low reliability of data on Poland for 2010.</t>
  </si>
  <si>
    <t>Myanmar</t>
  </si>
  <si>
    <t>(*)</t>
  </si>
  <si>
    <t>Observatório da Emigração
[B]</t>
  </si>
  <si>
    <t>Current series</t>
  </si>
  <si>
    <t>Paquistan</t>
  </si>
  <si>
    <t>Syria</t>
  </si>
  <si>
    <t>Palestine</t>
  </si>
  <si>
    <t xml:space="preserve">Egypt </t>
  </si>
  <si>
    <t xml:space="preserve">Turkey </t>
  </si>
  <si>
    <t>USA</t>
  </si>
  <si>
    <t>Morroco</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</si>
  <si>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</si>
  <si>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(Average)</t>
  </si>
  <si>
    <t>Previous series</t>
  </si>
  <si>
    <r>
      <rPr>
        <b/>
        <sz val="9"/>
        <color rgb="FFC00000"/>
        <rFont val="Arial"/>
        <family val="2"/>
      </rPr>
      <t>Chart 1.5</t>
    </r>
    <r>
      <rPr>
        <b/>
        <sz val="9"/>
        <rFont val="Arial"/>
        <family val="2"/>
      </rPr>
      <t xml:space="preserve"> Major changes in the stock of Portuguese-born emigrants in EU and EFTA countries, 2000/2001 to 2010/11</t>
    </r>
  </si>
  <si>
    <t>Table by Observatório da Emigração, data from Maria Joannis Baganha and José Carlos Marques (2001), “População”, in Nuno Valério (ed.) (2001), Estatísticas Históricas Portuguesas, vol. I, Lisbon, Instituto Nacional de Estatística, pp. 33-126.</t>
  </si>
  <si>
    <t>Table by Observatório da Emigração, data from Eurostat, database on population and social conditions.</t>
  </si>
  <si>
    <t>Table by Observatório da Emigração, data from Eurostat, based on member states census data, 2000/2001 and 2010/2011.</t>
  </si>
  <si>
    <t>Table by Observatório da Emigração, data from OECD, Database on Immigrants in OECD Countries,  DIOC 2000-2001 and DIOC 2010-2011 (Rev 3 File C).</t>
  </si>
  <si>
    <t>Chart by Observatório da Emigração, data from Maria Joannis Baganha and José Carlos Marques (2001), “População”, in Nuno Valério (ed.) (2001), Estatísticas Históricas Portuguesas, vol. I, Lisbon, Instituto Nacional de Estatística, pp. 33-126.</t>
  </si>
  <si>
    <t>Chart by Observatório da Emigração, data from OEm estimates based on destination countries permanent inflows data.</t>
  </si>
  <si>
    <t>Chart by Observatório da Emigração, data from Eurostat, database on population and social conditions.</t>
  </si>
  <si>
    <t>Chart by Observatório da Emigração, data from Eurostat, based on member states census data, 2000/2001 and 2010/2011.</t>
  </si>
  <si>
    <t>Chart by Observatório da Emigração, data from OECD, Database on Immigrants in OECD Countries, DIOC 2010-2011.</t>
  </si>
  <si>
    <t>Net migration except return flows (a)</t>
  </si>
  <si>
    <t>Emigration rate = number of emigrants as a percentage of the population of the country of origin; immigration rate = number of immigrants as a percentage of the population of the country of residence.</t>
  </si>
  <si>
    <t>Only countries with more than one million inhabitants.
Emigration rate = number of emigrants as a percentage of the population of the country of origin;
immigration rate = number of immigrants as a percentage of the population of the country of residence.</t>
  </si>
  <si>
    <t>Chart by Observatório da Emigração, data from United Nations, Department of Economic and Social Affairs, Population Division (2017). Trends in International Migrant Stock: The 2017 revision (United Nations database, POP/DB/MIG/Stock/Rev.2017).</t>
  </si>
  <si>
    <t>Chart by Observatório da Emigração, data from the  United Nations, Department of Economic and Social Affairs, Population Division (2017). Trends in International Migrant Stock: The 2017 revision (United Nations database, POP/DB/MIG/Stock/Rev.2017).</t>
  </si>
  <si>
    <t>(**)</t>
  </si>
  <si>
    <t>(*) Provisional values. (**) Years in which there are differences between the values of the current series and the previous series.</t>
  </si>
  <si>
    <t>Oem</t>
  </si>
  <si>
    <t>Labor force with tertiary education (% of total, 2018)</t>
  </si>
  <si>
    <t>Long-term unemployment (% of total unemployment, 2018)</t>
  </si>
  <si>
    <r>
      <rPr>
        <b/>
        <sz val="9"/>
        <color rgb="FFC00000"/>
        <rFont val="Arial"/>
        <family val="2"/>
      </rPr>
      <t>Table 1.2</t>
    </r>
    <r>
      <rPr>
        <b/>
        <sz val="9"/>
        <rFont val="Arial"/>
        <family val="2"/>
      </rPr>
      <t xml:space="preserve"> Main migration indicators: international comparison</t>
    </r>
  </si>
  <si>
    <t>Top three countries of emigration and immigration with available data for the last six years (2014-2019).</t>
  </si>
  <si>
    <t>Table by Observatório da Emigração, data from: [A] Instituto Nacional de Estatística (INE), Migratory Exit Movement Survey (1992 until 2007) and Annual Estimates of Emigration (as from 2008), based on the Portuguese Labour Force Survey data; [B] OEm estimates based on destination countries permanent inflows data.</t>
  </si>
  <si>
    <t>Infant mortality rate (deaths per 1000 live births, 2019)</t>
  </si>
  <si>
    <t>Factbook 2021: list of tables and charts</t>
  </si>
  <si>
    <r>
      <rPr>
        <b/>
        <sz val="9"/>
        <color rgb="FFC00000"/>
        <rFont val="Arial"/>
        <family val="2"/>
      </rPr>
      <t>Table 1.4</t>
    </r>
    <r>
      <rPr>
        <b/>
        <sz val="9"/>
        <rFont val="Arial"/>
        <family val="2"/>
      </rPr>
      <t xml:space="preserve"> Estimates of the outflows of Portuguese emigrants, 2001-2020</t>
    </r>
  </si>
  <si>
    <r>
      <rPr>
        <b/>
        <sz val="9"/>
        <color rgb="FFC00000"/>
        <rFont val="Arial"/>
        <family val="2"/>
      </rPr>
      <t>Table 1.5</t>
    </r>
    <r>
      <rPr>
        <b/>
        <sz val="9"/>
        <rFont val="Arial"/>
        <family val="2"/>
      </rPr>
      <t xml:space="preserve"> Eurostat estimates of Portuguese net migration, 2004-2019</t>
    </r>
  </si>
  <si>
    <r>
      <t>Table 1.6</t>
    </r>
    <r>
      <rPr>
        <b/>
        <sz val="9"/>
        <rFont val="Arial"/>
        <family val="2"/>
      </rPr>
      <t xml:space="preserve"> UN estimates of the stock of Portuguese-born emigrants, 1990-2019</t>
    </r>
  </si>
  <si>
    <r>
      <rPr>
        <b/>
        <sz val="9"/>
        <color rgb="FFC00000"/>
        <rFont val="Arial"/>
        <family val="2"/>
      </rPr>
      <t>Table 1.9</t>
    </r>
    <r>
      <rPr>
        <b/>
        <sz val="9"/>
        <rFont val="Arial"/>
        <family val="2"/>
      </rPr>
      <t xml:space="preserve"> Net migration in EU and EFTA countries, 2019</t>
    </r>
  </si>
  <si>
    <r>
      <rPr>
        <b/>
        <sz val="9"/>
        <color rgb="FFC00000"/>
        <rFont val="Arial"/>
        <family val="2"/>
      </rPr>
      <t>Chart 1.2</t>
    </r>
    <r>
      <rPr>
        <b/>
        <sz val="9"/>
        <rFont val="Arial"/>
        <family val="2"/>
      </rPr>
      <t xml:space="preserve"> OEm Estimates of the outflows of Portuguese emigrants, 2001-2020</t>
    </r>
  </si>
  <si>
    <r>
      <rPr>
        <b/>
        <sz val="9"/>
        <color rgb="FFC00000"/>
        <rFont val="Arial"/>
        <family val="2"/>
      </rPr>
      <t>Chart 1.3</t>
    </r>
    <r>
      <rPr>
        <b/>
        <sz val="9"/>
        <rFont val="Arial"/>
        <family val="2"/>
      </rPr>
      <t xml:space="preserve"> Eurostat estimates of Portuguese permanent outflows and inflows, 2004-2019</t>
    </r>
  </si>
  <si>
    <r>
      <rPr>
        <b/>
        <sz val="9"/>
        <color rgb="FFC00000"/>
        <rFont val="Arial"/>
        <family val="2"/>
      </rPr>
      <t>Chart 1.4</t>
    </r>
    <r>
      <rPr>
        <b/>
        <sz val="9"/>
        <rFont val="Arial"/>
        <family val="2"/>
      </rPr>
      <t xml:space="preserve"> UN estimates of the stock of Portuguese-born emigrants, 1990-2019</t>
    </r>
  </si>
  <si>
    <r>
      <rPr>
        <b/>
        <sz val="9"/>
        <color rgb="FFC00000"/>
        <rFont val="Arial"/>
        <family val="2"/>
      </rPr>
      <t>Chart 1.7</t>
    </r>
    <r>
      <rPr>
        <b/>
        <sz val="9"/>
        <rFont val="Arial"/>
        <family val="2"/>
      </rPr>
      <t xml:space="preserve"> Net migration rates in EU and EFTA countries, except return flows, 2019</t>
    </r>
  </si>
  <si>
    <t>09 February 2022.</t>
  </si>
  <si>
    <t>http://www.observatorioemigracao.pt/np4EN/8383.html</t>
  </si>
  <si>
    <t>http://www.observatorioemigracao.pt/np4/8383.html</t>
  </si>
  <si>
    <t xml:space="preserve">Top three countries of emigration and immigration with available data for the last six years (2015-2020). </t>
  </si>
  <si>
    <t>Table by Observatório da Emigração, data from the World Bank, DataBank, World Development Indicators, updated 09/02/2022, International Labour Organization (ILO), updated 09/02/2022, (for employment and unemployment) and the United Nations Development Programme (UNDP), Human Development Report (for mean years of schooling, HDI score and HDI ranking).</t>
  </si>
  <si>
    <t>Population (millions, 2020)</t>
  </si>
  <si>
    <t>Surface area (1000 km2, 2020)</t>
  </si>
  <si>
    <t>Population density (people per km2, 2020)</t>
  </si>
  <si>
    <t>Urban population (% of total, 2020)</t>
  </si>
  <si>
    <t>Population growth (annual %, 2020)</t>
  </si>
  <si>
    <t>Population ages 0-14 (% of total, 2020)</t>
  </si>
  <si>
    <t>Population ages 65 and above (% of total, 2020)</t>
  </si>
  <si>
    <t>Labor force, total (millions, 2020)</t>
  </si>
  <si>
    <t>Unemployment, total (% of total labor force, 2020)</t>
  </si>
  <si>
    <t>Unemployment, youth (ages 15-24, ILO estimate, 2019)</t>
  </si>
  <si>
    <t>GDP (current US$, billions, 2020)</t>
  </si>
  <si>
    <t>GDP growth (annual %, 2020)</t>
  </si>
  <si>
    <t>GDP per capita (current US$, thousands, 2020)</t>
  </si>
  <si>
    <t>Mean years of schooling (2019)</t>
  </si>
  <si>
    <t>HDI score (2019)</t>
  </si>
  <si>
    <t>HDI ranking (2019)</t>
  </si>
  <si>
    <t>Fertility rate, total (births per woman, 2019)</t>
  </si>
  <si>
    <t>Stock of emigrants (thousands, 2019)</t>
  </si>
  <si>
    <t>Stock of emigrants as percentage of population (2019)</t>
  </si>
  <si>
    <t>Stock of immigrants (thousands, 2019)</t>
  </si>
  <si>
    <t>Stock of immigrants as percentage of population (2019)</t>
  </si>
  <si>
    <t>Inward remittance flows (current US$, million, 2020)</t>
  </si>
  <si>
    <t>Inward remittance flows as a percentage of GDP (2020)</t>
  </si>
  <si>
    <t>Outward remittance flows (current US$, million, 2020)</t>
  </si>
  <si>
    <t>Table by Observatório da Emigração, data from United Nations, Department of Economic and Social Affairs, Population Division (2019). Trends in International Migrant Stock: The 2017 revision (United Nations database, POP/DB/MIG/Stock/Rev.2017) (number of emigrants and immigrants); Migration Database with Age of Entry, 1900-2000 (emigration rate of tertiary-educated population); World Bank, Migration and Remittances Data, Annual Remittances Data (remittance).</t>
  </si>
  <si>
    <t>Table by Observatório da Emigração, data from United Nations, Department of Economic and Social Affairs, Population Division (2017). Trends in International Migrant Stock (The 2017 Revision for the 2017 data and The 2019 Revision for the remaining data).</t>
  </si>
  <si>
    <r>
      <rPr>
        <b/>
        <sz val="9"/>
        <color rgb="FFC00000"/>
        <rFont val="Arial"/>
        <family val="2"/>
      </rPr>
      <t>Table 1.10</t>
    </r>
    <r>
      <rPr>
        <b/>
        <sz val="9"/>
        <rFont val="Arial"/>
        <family val="2"/>
      </rPr>
      <t xml:space="preserve"> Emigrants by country of origin, 2019</t>
    </r>
  </si>
  <si>
    <t>Table by Observatório da Emigração, data from the United Nations, Department of Economic and Social Affairs, Population Division (2019). Trends in International Migrant Stock: The 2019 revision.</t>
  </si>
  <si>
    <t>Sudan</t>
  </si>
  <si>
    <t>Venezuela</t>
  </si>
  <si>
    <t>Nepal</t>
  </si>
  <si>
    <r>
      <rPr>
        <b/>
        <sz val="9"/>
        <color rgb="FFC00000"/>
        <rFont val="Arial"/>
        <family val="2"/>
      </rPr>
      <t>Table 1.11</t>
    </r>
    <r>
      <rPr>
        <b/>
        <sz val="9"/>
        <rFont val="Arial"/>
        <family val="2"/>
      </rPr>
      <t xml:space="preserve"> Emigration and immigration rates in EU countries, 2019</t>
    </r>
  </si>
  <si>
    <r>
      <rPr>
        <b/>
        <sz val="9"/>
        <color rgb="FFC00000"/>
        <rFont val="Arial"/>
        <family val="2"/>
      </rPr>
      <t>Chart 1.8</t>
    </r>
    <r>
      <rPr>
        <b/>
        <sz val="9"/>
        <rFont val="Arial"/>
        <family val="2"/>
      </rPr>
      <t xml:space="preserve"> Emigrants by country of origin, 2019</t>
    </r>
  </si>
  <si>
    <r>
      <rPr>
        <b/>
        <sz val="9"/>
        <color rgb="FFC00000"/>
        <rFont val="Arial"/>
        <family val="2"/>
      </rPr>
      <t>Chart 1.9</t>
    </r>
    <r>
      <rPr>
        <b/>
        <sz val="9"/>
        <rFont val="Arial"/>
        <family val="2"/>
      </rPr>
      <t xml:space="preserve"> Emigration and immigration rates in EU countries,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</si>
</sst>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47"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4">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right/>
      <top style="thin">
        <color auto="1"/>
      </top>
      <bottom style="thin">
        <color theme="4" tint="0.79998168889431442"/>
      </bottom>
      <diagonal/>
    </border>
    <border>
      <left style="thin">
        <color indexed="64"/>
      </left>
      <right style="thin">
        <color indexed="64"/>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medium">
        <color indexed="64"/>
      </bottom>
      <diagonal/>
    </border>
    <border>
      <left style="thin">
        <color indexed="64"/>
      </left>
      <right style="thin">
        <color indexed="64"/>
      </right>
      <top style="thin">
        <color theme="4" tint="0.79998168889431442"/>
      </top>
      <bottom style="medium">
        <color indexed="64"/>
      </bottom>
      <diagonal/>
    </border>
    <border>
      <left style="thin">
        <color auto="1"/>
      </left>
      <right/>
      <top style="thin">
        <color theme="4" tint="0.79998168889431442"/>
      </top>
      <bottom style="medium">
        <color indexed="64"/>
      </bottom>
      <diagonal/>
    </border>
    <border>
      <left/>
      <right style="thin">
        <color auto="1"/>
      </right>
      <top style="thin">
        <color theme="4" tint="0.79998168889431442"/>
      </top>
      <bottom style="medium">
        <color indexed="64"/>
      </bottom>
      <diagonal/>
    </border>
    <border>
      <left/>
      <right/>
      <top/>
      <bottom style="thin">
        <color theme="4" tint="0.79998168889431442"/>
      </bottom>
      <diagonal/>
    </border>
    <border>
      <left style="thin">
        <color auto="1"/>
      </left>
      <right/>
      <top/>
      <bottom style="thin">
        <color theme="4" tint="0.79998168889431442"/>
      </bottom>
      <diagonal/>
    </border>
    <border>
      <left/>
      <right style="thin">
        <color auto="1"/>
      </right>
      <top/>
      <bottom style="thin">
        <color theme="4" tint="0.79998168889431442"/>
      </bottom>
      <diagonal/>
    </border>
    <border>
      <left/>
      <right/>
      <top style="thin">
        <color theme="4" tint="0.79998168889431442"/>
      </top>
      <bottom style="thin">
        <color indexed="64"/>
      </bottom>
      <diagonal/>
    </border>
    <border>
      <left style="thin">
        <color auto="1"/>
      </left>
      <right/>
      <top style="thin">
        <color theme="4" tint="0.79998168889431442"/>
      </top>
      <bottom style="thin">
        <color indexed="64"/>
      </bottom>
      <diagonal/>
    </border>
    <border>
      <left/>
      <right style="thin">
        <color auto="1"/>
      </right>
      <top style="thin">
        <color theme="4" tint="0.79998168889431442"/>
      </top>
      <bottom style="thin">
        <color indexed="64"/>
      </bottom>
      <diagonal/>
    </border>
    <border>
      <left/>
      <right/>
      <top style="thin">
        <color theme="4" tint="0.79998168889431442"/>
      </top>
      <bottom/>
      <diagonal/>
    </border>
    <border>
      <left style="thin">
        <color auto="1"/>
      </left>
      <right/>
      <top style="thin">
        <color theme="4" tint="0.79998168889431442"/>
      </top>
      <bottom/>
      <diagonal/>
    </border>
    <border>
      <left/>
      <right style="thin">
        <color auto="1"/>
      </right>
      <top style="thin">
        <color theme="4" tint="0.79998168889431442"/>
      </top>
      <bottom/>
      <diagonal/>
    </border>
    <border>
      <left/>
      <right/>
      <top style="thin">
        <color theme="4" tint="0.79998168889431442"/>
      </top>
      <bottom style="medium">
        <color theme="1"/>
      </bottom>
      <diagonal/>
    </border>
  </borders>
  <cellStyleXfs count="21">
    <xf numFmtId="0" fontId="0" fillId="0" borderId="0"/>
    <xf numFmtId="0" fontId="24" fillId="0" borderId="0" applyNumberFormat="0" applyFill="0" applyBorder="0" applyAlignment="0" applyProtection="0"/>
    <xf numFmtId="0" fontId="33" fillId="0" borderId="0"/>
    <xf numFmtId="166" fontId="42" fillId="0" borderId="8" applyFill="0" applyProtection="0">
      <alignment horizontal="right" vertical="center" wrapText="1"/>
    </xf>
    <xf numFmtId="167" fontId="42" fillId="0" borderId="11" applyFill="0" applyProtection="0">
      <alignment horizontal="right" vertical="center" wrapText="1"/>
    </xf>
    <xf numFmtId="0" fontId="42" fillId="0" borderId="0" applyNumberFormat="0" applyFill="0" applyBorder="0" applyProtection="0">
      <alignment horizontal="left" vertical="center" wrapText="1"/>
    </xf>
    <xf numFmtId="168" fontId="42" fillId="0" borderId="0" applyFill="0" applyBorder="0" applyProtection="0">
      <alignment horizontal="right" vertical="center" wrapText="1"/>
    </xf>
    <xf numFmtId="169" fontId="42" fillId="0" borderId="5" applyFill="0" applyProtection="0">
      <alignment horizontal="right" vertical="center" wrapText="1"/>
    </xf>
    <xf numFmtId="0" fontId="1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 fillId="0" borderId="0"/>
    <xf numFmtId="0" fontId="43" fillId="0" borderId="0"/>
  </cellStyleXfs>
  <cellXfs count="503">
    <xf numFmtId="0" fontId="0" fillId="0" borderId="0" xfId="0"/>
    <xf numFmtId="3" fontId="25" fillId="0" borderId="0" xfId="0" applyNumberFormat="1" applyFont="1" applyAlignment="1">
      <alignment vertical="center"/>
    </xf>
    <xf numFmtId="0" fontId="0" fillId="0" borderId="0" xfId="0" applyAlignment="1">
      <alignment horizontal="left" vertical="center" indent="1"/>
    </xf>
    <xf numFmtId="3" fontId="24" fillId="0" borderId="0" xfId="0" applyNumberFormat="1" applyFont="1" applyBorder="1" applyAlignment="1">
      <alignment horizontal="left" vertical="center" indent="1"/>
    </xf>
    <xf numFmtId="3" fontId="24"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5" fillId="0" borderId="0" xfId="0" applyNumberFormat="1" applyFont="1" applyAlignment="1">
      <alignment horizontal="left" vertical="center" indent="1"/>
    </xf>
    <xf numFmtId="0" fontId="0" fillId="0" borderId="0" xfId="0" applyAlignment="1">
      <alignment horizontal="left" indent="1"/>
    </xf>
    <xf numFmtId="3" fontId="25" fillId="0" borderId="0" xfId="0" applyNumberFormat="1" applyFont="1" applyBorder="1" applyAlignment="1">
      <alignment vertical="center"/>
    </xf>
    <xf numFmtId="0" fontId="28" fillId="0" borderId="0" xfId="0" applyFont="1" applyBorder="1" applyAlignment="1">
      <alignment horizontal="left" vertical="center" indent="1"/>
    </xf>
    <xf numFmtId="3" fontId="26" fillId="0" borderId="0" xfId="0" applyNumberFormat="1" applyFont="1" applyAlignment="1">
      <alignment horizontal="left" indent="1"/>
    </xf>
    <xf numFmtId="0" fontId="29" fillId="0" borderId="0" xfId="0" applyFont="1" applyAlignment="1">
      <alignment horizontal="left" indent="1"/>
    </xf>
    <xf numFmtId="3" fontId="25" fillId="0" borderId="0" xfId="0" applyNumberFormat="1" applyFont="1" applyAlignment="1">
      <alignment horizontal="left" indent="1"/>
    </xf>
    <xf numFmtId="0" fontId="0" fillId="0" borderId="0" xfId="0" applyAlignment="1">
      <alignment horizontal="left" wrapText="1" indent="1"/>
    </xf>
    <xf numFmtId="14" fontId="25" fillId="0" borderId="0" xfId="0" applyNumberFormat="1" applyFont="1" applyBorder="1" applyAlignment="1">
      <alignment horizontal="left" vertical="center"/>
    </xf>
    <xf numFmtId="0" fontId="28" fillId="0" borderId="0" xfId="0" applyFont="1" applyBorder="1" applyAlignment="1">
      <alignment horizontal="left" vertical="center"/>
    </xf>
    <xf numFmtId="0" fontId="25" fillId="0" borderId="0" xfId="0" applyFont="1" applyBorder="1" applyAlignment="1">
      <alignment horizontal="left" vertical="center"/>
    </xf>
    <xf numFmtId="0" fontId="0" fillId="0" borderId="0" xfId="0" applyAlignment="1">
      <alignment horizontal="left" wrapText="1" indent="1"/>
    </xf>
    <xf numFmtId="3" fontId="25" fillId="0" borderId="0" xfId="0" applyNumberFormat="1" applyFont="1" applyAlignment="1">
      <alignment horizontal="left" vertical="center"/>
    </xf>
    <xf numFmtId="0" fontId="25" fillId="0" borderId="0" xfId="0" applyFont="1" applyAlignment="1">
      <alignment horizontal="left" vertical="center"/>
    </xf>
    <xf numFmtId="0" fontId="0" fillId="0" borderId="0" xfId="0" applyAlignment="1">
      <alignment horizontal="left" indent="1"/>
    </xf>
    <xf numFmtId="14" fontId="25"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5" fillId="0" borderId="0" xfId="0" applyNumberFormat="1" applyFont="1" applyAlignment="1"/>
    <xf numFmtId="3" fontId="26" fillId="0" borderId="0" xfId="0" applyNumberFormat="1" applyFont="1" applyBorder="1" applyAlignment="1">
      <alignment horizontal="right" vertical="center"/>
    </xf>
    <xf numFmtId="3" fontId="26" fillId="0" borderId="0" xfId="0" applyNumberFormat="1" applyFont="1" applyAlignment="1">
      <alignment horizontal="right" vertical="center"/>
    </xf>
    <xf numFmtId="3" fontId="25" fillId="0" borderId="0" xfId="0" applyNumberFormat="1" applyFont="1" applyAlignment="1">
      <alignment horizontal="right" vertical="center"/>
    </xf>
    <xf numFmtId="3" fontId="27" fillId="0" borderId="0" xfId="0" applyNumberFormat="1" applyFont="1" applyAlignment="1">
      <alignment horizontal="right" vertical="center"/>
    </xf>
    <xf numFmtId="0" fontId="0" fillId="0" borderId="0" xfId="0" applyAlignment="1">
      <alignment horizontal="left" vertical="center" indent="1"/>
    </xf>
    <xf numFmtId="0" fontId="0" fillId="3" borderId="0" xfId="0" applyFill="1"/>
    <xf numFmtId="3" fontId="25" fillId="3" borderId="0" xfId="0" applyNumberFormat="1" applyFont="1" applyFill="1" applyAlignment="1">
      <alignment vertical="center"/>
    </xf>
    <xf numFmtId="3" fontId="23" fillId="3" borderId="1" xfId="0" applyNumberFormat="1" applyFont="1" applyFill="1" applyBorder="1" applyAlignment="1" applyProtection="1">
      <alignment horizontal="left" vertical="center" wrapText="1" indent="1"/>
      <protection locked="0"/>
    </xf>
    <xf numFmtId="3" fontId="23" fillId="3" borderId="0" xfId="0" applyNumberFormat="1" applyFont="1" applyFill="1" applyBorder="1" applyAlignment="1" applyProtection="1">
      <alignment horizontal="left" vertical="center" indent="1"/>
      <protection locked="0"/>
    </xf>
    <xf numFmtId="14" fontId="25" fillId="0" borderId="0" xfId="0" applyNumberFormat="1" applyFont="1" applyBorder="1" applyAlignment="1">
      <alignment horizontal="left" vertical="center"/>
    </xf>
    <xf numFmtId="0" fontId="28" fillId="0" borderId="0" xfId="0" applyFont="1" applyBorder="1" applyAlignment="1">
      <alignment horizontal="left" vertical="center"/>
    </xf>
    <xf numFmtId="0" fontId="25"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5" fillId="3" borderId="0" xfId="0" applyFont="1" applyFill="1" applyAlignment="1">
      <alignment horizontal="left" vertical="center" wrapText="1"/>
    </xf>
    <xf numFmtId="0" fontId="25" fillId="0" borderId="0" xfId="0" applyFont="1" applyAlignment="1">
      <alignment horizontal="left" vertical="center"/>
    </xf>
    <xf numFmtId="14" fontId="25" fillId="0" borderId="0" xfId="0" applyNumberFormat="1" applyFont="1" applyAlignment="1">
      <alignment horizontal="left" vertical="center"/>
    </xf>
    <xf numFmtId="0" fontId="0" fillId="0" borderId="0" xfId="0" applyAlignment="1">
      <alignment horizontal="left" vertical="center"/>
    </xf>
    <xf numFmtId="3" fontId="31" fillId="3" borderId="0" xfId="0" applyNumberFormat="1" applyFont="1" applyFill="1" applyAlignment="1">
      <alignment horizontal="center" vertical="center"/>
    </xf>
    <xf numFmtId="3" fontId="31" fillId="0" borderId="0" xfId="0" applyNumberFormat="1" applyFont="1" applyAlignment="1">
      <alignment horizontal="center" vertical="center"/>
    </xf>
    <xf numFmtId="3" fontId="31" fillId="0" borderId="0" xfId="0" applyNumberFormat="1" applyFont="1" applyBorder="1" applyAlignment="1">
      <alignment horizontal="center" vertical="center"/>
    </xf>
    <xf numFmtId="3" fontId="30"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6" fillId="0" borderId="0" xfId="0" applyNumberFormat="1" applyFont="1" applyAlignment="1">
      <alignment horizontal="right" vertical="top" indent="1"/>
    </xf>
    <xf numFmtId="3" fontId="25" fillId="0" borderId="0" xfId="0" applyNumberFormat="1" applyFont="1" applyFill="1" applyAlignment="1">
      <alignment vertical="center"/>
    </xf>
    <xf numFmtId="3" fontId="24" fillId="0" borderId="0" xfId="0" applyNumberFormat="1" applyFont="1" applyFill="1" applyBorder="1" applyAlignment="1" applyProtection="1">
      <alignment horizontal="left" vertical="center" indent="1"/>
      <protection locked="0"/>
    </xf>
    <xf numFmtId="0" fontId="0" fillId="0" borderId="0" xfId="0" applyFill="1"/>
    <xf numFmtId="0" fontId="25" fillId="3" borderId="0" xfId="0" applyFont="1" applyFill="1" applyBorder="1" applyAlignment="1">
      <alignment horizontal="left" vertical="center" wrapText="1"/>
    </xf>
    <xf numFmtId="0" fontId="28"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1" fillId="0" borderId="0" xfId="0" applyNumberFormat="1" applyFont="1" applyFill="1" applyAlignment="1">
      <alignment horizontal="center" vertical="center"/>
    </xf>
    <xf numFmtId="0" fontId="0" fillId="0" borderId="0" xfId="0" applyFill="1" applyAlignment="1">
      <alignment horizontal="left" vertical="center" indent="1"/>
    </xf>
    <xf numFmtId="3" fontId="30" fillId="0" borderId="0" xfId="0" applyNumberFormat="1" applyFont="1" applyAlignment="1">
      <alignment horizontal="left" vertical="center" indent="1"/>
    </xf>
    <xf numFmtId="0" fontId="0" fillId="0" borderId="0" xfId="0" applyAlignment="1">
      <alignment horizontal="left" vertical="center" indent="1"/>
    </xf>
    <xf numFmtId="0" fontId="32" fillId="0" borderId="0" xfId="0" applyFont="1" applyAlignment="1">
      <alignment horizontal="left" vertical="center" indent="1"/>
    </xf>
    <xf numFmtId="0" fontId="36" fillId="0" borderId="0" xfId="1" applyFont="1" applyBorder="1" applyAlignment="1">
      <alignment horizontal="right" vertical="center" indent="1"/>
    </xf>
    <xf numFmtId="0" fontId="36" fillId="0" borderId="0" xfId="0" applyFont="1" applyFill="1" applyAlignment="1">
      <alignment horizontal="left" vertical="top"/>
    </xf>
    <xf numFmtId="0" fontId="36" fillId="0" borderId="0" xfId="1" applyFont="1" applyFill="1" applyAlignment="1">
      <alignment horizontal="left" vertical="top"/>
    </xf>
    <xf numFmtId="0" fontId="36" fillId="0" borderId="0" xfId="0" applyFont="1" applyFill="1" applyAlignment="1">
      <alignment horizontal="left" vertical="top" indent="1"/>
    </xf>
    <xf numFmtId="0" fontId="0" fillId="0" borderId="0" xfId="0" applyAlignment="1">
      <alignment horizontal="left" wrapText="1" indent="1"/>
    </xf>
    <xf numFmtId="0" fontId="28" fillId="0" borderId="0" xfId="0" applyFont="1" applyFill="1" applyBorder="1" applyAlignment="1">
      <alignment horizontal="right" vertical="center" indent="1"/>
    </xf>
    <xf numFmtId="1" fontId="23" fillId="0" borderId="1" xfId="0" applyNumberFormat="1" applyFont="1" applyFill="1" applyBorder="1" applyAlignment="1" applyProtection="1">
      <alignment horizontal="center" vertical="center" wrapText="1"/>
      <protection locked="0"/>
    </xf>
    <xf numFmtId="3" fontId="26" fillId="0" borderId="0" xfId="0" applyNumberFormat="1" applyFont="1" applyFill="1" applyAlignment="1">
      <alignment horizontal="left" indent="1"/>
    </xf>
    <xf numFmtId="3" fontId="26" fillId="0" borderId="0" xfId="0" applyNumberFormat="1" applyFont="1" applyFill="1" applyAlignment="1">
      <alignment horizontal="left"/>
    </xf>
    <xf numFmtId="3" fontId="20" fillId="0" borderId="0" xfId="0" applyNumberFormat="1" applyFont="1" applyAlignment="1">
      <alignment horizontal="right" vertical="center" indent="1"/>
    </xf>
    <xf numFmtId="3" fontId="23" fillId="3" borderId="1" xfId="0" applyNumberFormat="1" applyFont="1" applyFill="1" applyBorder="1" applyAlignment="1" applyProtection="1">
      <alignment horizontal="center" vertical="center" wrapText="1"/>
      <protection locked="0"/>
    </xf>
    <xf numFmtId="1" fontId="23" fillId="3" borderId="1" xfId="0" quotePrefix="1" applyNumberFormat="1" applyFont="1" applyFill="1" applyBorder="1" applyAlignment="1" applyProtection="1">
      <alignment horizontal="center" vertical="center" wrapText="1"/>
      <protection locked="0"/>
    </xf>
    <xf numFmtId="3" fontId="24" fillId="0" borderId="0" xfId="0" applyNumberFormat="1" applyFont="1" applyFill="1" applyBorder="1" applyAlignment="1" applyProtection="1">
      <alignment horizontal="right" vertical="center" indent="4"/>
      <protection locked="0"/>
    </xf>
    <xf numFmtId="3" fontId="26" fillId="3" borderId="3" xfId="0" applyNumberFormat="1" applyFont="1" applyFill="1" applyBorder="1" applyAlignment="1">
      <alignment horizontal="left" vertical="center" indent="1"/>
    </xf>
    <xf numFmtId="1" fontId="23" fillId="3" borderId="1" xfId="0" applyNumberFormat="1" applyFont="1" applyFill="1" applyBorder="1" applyAlignment="1" applyProtection="1">
      <alignment horizontal="left" vertical="center" wrapText="1" indent="1"/>
      <protection locked="0"/>
    </xf>
    <xf numFmtId="3" fontId="26" fillId="3" borderId="1" xfId="0" applyNumberFormat="1" applyFont="1" applyFill="1" applyBorder="1" applyAlignment="1">
      <alignment horizontal="left" vertical="center" indent="1"/>
    </xf>
    <xf numFmtId="3" fontId="23" fillId="0" borderId="16" xfId="0" applyNumberFormat="1" applyFont="1" applyBorder="1" applyAlignment="1">
      <alignment horizontal="center" vertical="center" wrapText="1"/>
    </xf>
    <xf numFmtId="3" fontId="23" fillId="0" borderId="13" xfId="0" applyNumberFormat="1" applyFont="1" applyBorder="1" applyAlignment="1">
      <alignment horizontal="center" vertical="center" wrapText="1"/>
    </xf>
    <xf numFmtId="3" fontId="23" fillId="0" borderId="17" xfId="0" applyNumberFormat="1" applyFont="1" applyBorder="1" applyAlignment="1">
      <alignment horizontal="center" vertical="center" wrapText="1"/>
    </xf>
    <xf numFmtId="3" fontId="23" fillId="0" borderId="9" xfId="0" applyNumberFormat="1" applyFont="1" applyBorder="1" applyAlignment="1">
      <alignment horizontal="center" vertical="center" wrapText="1"/>
    </xf>
    <xf numFmtId="3" fontId="23" fillId="0" borderId="12" xfId="0" applyNumberFormat="1" applyFont="1" applyBorder="1" applyAlignment="1">
      <alignment horizontal="center" vertical="center" wrapText="1"/>
    </xf>
    <xf numFmtId="3" fontId="24" fillId="0" borderId="0" xfId="0" applyNumberFormat="1" applyFont="1" applyFill="1" applyBorder="1" applyAlignment="1" applyProtection="1">
      <alignment horizontal="right" vertical="center" indent="3"/>
      <protection locked="0"/>
    </xf>
    <xf numFmtId="0" fontId="26" fillId="3" borderId="0" xfId="0" applyFont="1" applyFill="1" applyAlignment="1">
      <alignment horizontal="right" vertical="top" indent="1"/>
    </xf>
    <xf numFmtId="3" fontId="25"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3" fillId="0" borderId="3" xfId="0" applyNumberFormat="1" applyFont="1" applyFill="1" applyBorder="1" applyAlignment="1" applyProtection="1">
      <alignment horizontal="left" vertical="center" indent="1"/>
      <protection locked="0"/>
    </xf>
    <xf numFmtId="3" fontId="23" fillId="3" borderId="13" xfId="0" quotePrefix="1" applyNumberFormat="1" applyFont="1" applyFill="1" applyBorder="1" applyAlignment="1" applyProtection="1">
      <alignment horizontal="center" vertical="center" wrapText="1"/>
      <protection locked="0"/>
    </xf>
    <xf numFmtId="3" fontId="23" fillId="3" borderId="16" xfId="0" quotePrefix="1" applyNumberFormat="1" applyFont="1" applyFill="1" applyBorder="1" applyAlignment="1" applyProtection="1">
      <alignment horizontal="center" vertical="center" wrapText="1"/>
      <protection locked="0"/>
    </xf>
    <xf numFmtId="3" fontId="23" fillId="3" borderId="1" xfId="0" quotePrefix="1" applyNumberFormat="1" applyFont="1" applyFill="1" applyBorder="1" applyAlignment="1" applyProtection="1">
      <alignment horizontal="center" vertical="center" wrapText="1"/>
      <protection locked="0"/>
    </xf>
    <xf numFmtId="3" fontId="23" fillId="3" borderId="0" xfId="0" applyNumberFormat="1" applyFont="1" applyFill="1" applyBorder="1" applyAlignment="1" applyProtection="1">
      <alignment horizontal="right" vertical="center" indent="7"/>
      <protection locked="0"/>
    </xf>
    <xf numFmtId="1" fontId="23" fillId="3" borderId="1" xfId="0" applyNumberFormat="1" applyFont="1" applyFill="1" applyBorder="1" applyAlignment="1" applyProtection="1">
      <alignment horizontal="center" vertical="center" wrapText="1"/>
      <protection locked="0"/>
    </xf>
    <xf numFmtId="3" fontId="23" fillId="0" borderId="10" xfId="0" applyNumberFormat="1" applyFont="1" applyBorder="1" applyAlignment="1">
      <alignment horizontal="center" vertical="center" wrapText="1"/>
    </xf>
    <xf numFmtId="3" fontId="23" fillId="0" borderId="5" xfId="0" applyNumberFormat="1" applyFont="1" applyBorder="1" applyAlignment="1">
      <alignment horizontal="center" vertical="center" wrapText="1"/>
    </xf>
    <xf numFmtId="3" fontId="23" fillId="0" borderId="10" xfId="0" applyNumberFormat="1" applyFont="1" applyBorder="1" applyAlignment="1">
      <alignment horizontal="center" vertical="center" wrapText="1"/>
    </xf>
    <xf numFmtId="3" fontId="23"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3" fontId="39" fillId="0" borderId="0" xfId="0" applyNumberFormat="1" applyFont="1" applyAlignment="1">
      <alignment horizontal="left" vertical="center" indent="1"/>
    </xf>
    <xf numFmtId="3" fontId="23" fillId="0" borderId="11" xfId="0" applyNumberFormat="1" applyFont="1" applyBorder="1" applyAlignment="1">
      <alignment horizontal="center" vertical="center" wrapText="1"/>
    </xf>
    <xf numFmtId="0" fontId="28" fillId="0" borderId="0" xfId="0" applyFont="1" applyBorder="1" applyAlignment="1">
      <alignment horizontal="left" vertical="center"/>
    </xf>
    <xf numFmtId="0" fontId="0" fillId="0" borderId="0" xfId="0" applyAlignment="1">
      <alignment horizontal="left" wrapText="1"/>
    </xf>
    <xf numFmtId="0" fontId="24" fillId="0" borderId="0" xfId="0" applyFont="1" applyFill="1" applyAlignment="1">
      <alignment horizontal="left" vertical="center"/>
    </xf>
    <xf numFmtId="0" fontId="24" fillId="0" borderId="0" xfId="0" applyFont="1" applyFill="1" applyAlignment="1">
      <alignment horizontal="left" vertical="center" indent="1"/>
    </xf>
    <xf numFmtId="3" fontId="23" fillId="3" borderId="0" xfId="0" applyNumberFormat="1" applyFont="1" applyFill="1" applyAlignment="1">
      <alignment horizontal="left" vertical="center" indent="1"/>
    </xf>
    <xf numFmtId="3" fontId="23" fillId="3" borderId="0" xfId="0" applyNumberFormat="1" applyFont="1" applyFill="1" applyAlignment="1">
      <alignment horizontal="left" vertical="center"/>
    </xf>
    <xf numFmtId="3" fontId="23" fillId="0" borderId="0" xfId="0" applyNumberFormat="1" applyFont="1" applyAlignment="1">
      <alignment horizontal="left" vertical="center"/>
    </xf>
    <xf numFmtId="3" fontId="23" fillId="0" borderId="0" xfId="0" applyNumberFormat="1" applyFont="1" applyBorder="1" applyAlignment="1">
      <alignment horizontal="left" vertical="center"/>
    </xf>
    <xf numFmtId="3" fontId="23" fillId="0" borderId="0" xfId="0" applyNumberFormat="1" applyFont="1" applyFill="1" applyBorder="1" applyAlignment="1">
      <alignment horizontal="left" vertical="center"/>
    </xf>
    <xf numFmtId="3" fontId="23" fillId="0" borderId="0" xfId="0" applyNumberFormat="1" applyFont="1" applyFill="1" applyAlignment="1">
      <alignment horizontal="left" vertical="center"/>
    </xf>
    <xf numFmtId="0" fontId="26" fillId="0" borderId="16" xfId="0" applyFont="1" applyBorder="1" applyAlignment="1">
      <alignment horizontal="center" vertical="center"/>
    </xf>
    <xf numFmtId="3" fontId="23" fillId="0" borderId="17" xfId="0" applyNumberFormat="1" applyFont="1" applyFill="1" applyBorder="1" applyAlignment="1" applyProtection="1">
      <alignment horizontal="center" vertical="center" wrapText="1"/>
      <protection locked="0"/>
    </xf>
    <xf numFmtId="0" fontId="26" fillId="0" borderId="13" xfId="0" applyFont="1" applyBorder="1" applyAlignment="1">
      <alignment horizontal="center" vertical="center"/>
    </xf>
    <xf numFmtId="3" fontId="23" fillId="0" borderId="13" xfId="0" applyNumberFormat="1" applyFont="1" applyFill="1" applyBorder="1" applyAlignment="1" applyProtection="1">
      <alignment horizontal="center" vertical="center" wrapText="1"/>
      <protection locked="0"/>
    </xf>
    <xf numFmtId="0" fontId="26" fillId="0" borderId="17" xfId="0" applyFont="1" applyBorder="1" applyAlignment="1">
      <alignment horizontal="center" vertical="center"/>
    </xf>
    <xf numFmtId="0" fontId="18" fillId="0" borderId="0" xfId="0" applyFont="1"/>
    <xf numFmtId="3" fontId="18" fillId="0" borderId="0" xfId="0" applyNumberFormat="1" applyFont="1"/>
    <xf numFmtId="0" fontId="26" fillId="0" borderId="0" xfId="0" applyFont="1" applyFill="1" applyAlignment="1">
      <alignment horizontal="right" vertical="center" indent="1"/>
    </xf>
    <xf numFmtId="1" fontId="23" fillId="3" borderId="17" xfId="0" quotePrefix="1" applyNumberFormat="1" applyFont="1" applyFill="1" applyBorder="1" applyAlignment="1" applyProtection="1">
      <alignment horizontal="center" vertical="center" wrapText="1"/>
      <protection locked="0"/>
    </xf>
    <xf numFmtId="165" fontId="23" fillId="3" borderId="8" xfId="0" applyNumberFormat="1" applyFont="1" applyFill="1" applyBorder="1" applyAlignment="1" applyProtection="1">
      <alignment horizontal="right" vertical="center" indent="6"/>
      <protection locked="0"/>
    </xf>
    <xf numFmtId="165" fontId="25" fillId="3" borderId="12" xfId="0" applyNumberFormat="1" applyFont="1" applyFill="1" applyBorder="1" applyAlignment="1">
      <alignment horizontal="right" vertical="center" indent="6"/>
    </xf>
    <xf numFmtId="165" fontId="24" fillId="0" borderId="12" xfId="0" applyNumberFormat="1" applyFont="1" applyFill="1" applyBorder="1" applyAlignment="1" applyProtection="1">
      <alignment horizontal="right" vertical="center" indent="6"/>
      <protection locked="0"/>
    </xf>
    <xf numFmtId="165" fontId="23" fillId="3" borderId="0" xfId="0" applyNumberFormat="1" applyFont="1" applyFill="1" applyBorder="1" applyAlignment="1" applyProtection="1">
      <alignment horizontal="right" vertical="center" indent="6"/>
      <protection locked="0"/>
    </xf>
    <xf numFmtId="165" fontId="25" fillId="3" borderId="3" xfId="0" applyNumberFormat="1" applyFont="1" applyFill="1" applyBorder="1" applyAlignment="1">
      <alignment horizontal="right" vertical="center" indent="6"/>
    </xf>
    <xf numFmtId="165" fontId="24" fillId="0" borderId="3" xfId="0" applyNumberFormat="1" applyFont="1" applyFill="1" applyBorder="1" applyAlignment="1" applyProtection="1">
      <alignment horizontal="right" vertical="center" indent="6"/>
      <protection locked="0"/>
    </xf>
    <xf numFmtId="0" fontId="0" fillId="0" borderId="0" xfId="0" applyAlignment="1">
      <alignment vertical="center" wrapText="1"/>
    </xf>
    <xf numFmtId="3" fontId="25" fillId="0" borderId="0" xfId="0" applyNumberFormat="1" applyFont="1" applyAlignment="1">
      <alignment vertical="center" wrapText="1"/>
    </xf>
    <xf numFmtId="0" fontId="16" fillId="0" borderId="0" xfId="0" applyFont="1"/>
    <xf numFmtId="165" fontId="16" fillId="0" borderId="0" xfId="0" applyNumberFormat="1" applyFont="1" applyAlignment="1">
      <alignment horizontal="right" vertical="center"/>
    </xf>
    <xf numFmtId="0" fontId="26" fillId="0" borderId="0" xfId="0" applyFont="1"/>
    <xf numFmtId="3" fontId="0" fillId="0" borderId="0" xfId="0" applyNumberFormat="1"/>
    <xf numFmtId="0" fontId="15" fillId="0" borderId="0" xfId="0" applyFont="1"/>
    <xf numFmtId="3" fontId="15" fillId="0" borderId="0" xfId="0" applyNumberFormat="1" applyFont="1"/>
    <xf numFmtId="3" fontId="23" fillId="3" borderId="7" xfId="0" applyNumberFormat="1" applyFont="1" applyFill="1" applyBorder="1" applyAlignment="1" applyProtection="1">
      <alignment horizontal="right" vertical="center" indent="6"/>
      <protection locked="0"/>
    </xf>
    <xf numFmtId="3" fontId="25" fillId="3" borderId="9" xfId="0" applyNumberFormat="1" applyFont="1" applyFill="1" applyBorder="1" applyAlignment="1">
      <alignment horizontal="right" vertical="center" indent="6"/>
    </xf>
    <xf numFmtId="3" fontId="24" fillId="0" borderId="9" xfId="0" applyNumberFormat="1" applyFont="1" applyFill="1" applyBorder="1" applyAlignment="1" applyProtection="1">
      <alignment horizontal="right" vertical="center" indent="6"/>
      <protection locked="0"/>
    </xf>
    <xf numFmtId="3" fontId="23" fillId="0" borderId="3" xfId="0" applyNumberFormat="1" applyFont="1" applyBorder="1" applyAlignment="1">
      <alignment horizontal="center" vertical="center" wrapText="1"/>
    </xf>
    <xf numFmtId="3" fontId="24" fillId="0" borderId="0" xfId="1" applyNumberFormat="1" applyFont="1" applyFill="1" applyBorder="1" applyAlignment="1">
      <alignment horizontal="left" vertical="top" wrapText="1"/>
    </xf>
    <xf numFmtId="0" fontId="24" fillId="0" borderId="0" xfId="1" applyFont="1" applyFill="1" applyBorder="1" applyAlignment="1">
      <alignment horizontal="left" vertical="top" wrapText="1"/>
    </xf>
    <xf numFmtId="0" fontId="28" fillId="0" borderId="0" xfId="0" applyFont="1" applyFill="1" applyAlignment="1">
      <alignment horizontal="left" vertical="center" indent="1"/>
    </xf>
    <xf numFmtId="3" fontId="12" fillId="0" borderId="0" xfId="0" applyNumberFormat="1" applyFont="1" applyFill="1" applyAlignment="1">
      <alignment horizontal="left" vertical="center" indent="1"/>
    </xf>
    <xf numFmtId="3" fontId="12" fillId="0" borderId="0" xfId="0" applyNumberFormat="1" applyFont="1" applyFill="1" applyAlignment="1">
      <alignment horizontal="left"/>
    </xf>
    <xf numFmtId="0" fontId="12" fillId="0" borderId="0" xfId="0" applyFont="1" applyFill="1" applyAlignment="1">
      <alignment horizontal="left" vertical="center"/>
    </xf>
    <xf numFmtId="0" fontId="28" fillId="0" borderId="0" xfId="0" applyFont="1"/>
    <xf numFmtId="0" fontId="12" fillId="0" borderId="0" xfId="0" applyFont="1" applyFill="1" applyAlignment="1">
      <alignment horizontal="left"/>
    </xf>
    <xf numFmtId="0" fontId="12" fillId="0" borderId="0" xfId="0" applyFont="1" applyFill="1" applyAlignment="1">
      <alignment horizontal="left" vertical="center" indent="1"/>
    </xf>
    <xf numFmtId="0" fontId="12" fillId="0" borderId="0" xfId="0" applyFont="1" applyFill="1" applyAlignment="1">
      <alignment horizontal="left" vertical="top" indent="1"/>
    </xf>
    <xf numFmtId="0" fontId="12" fillId="0" borderId="0" xfId="0" applyFont="1" applyFill="1" applyBorder="1" applyAlignment="1">
      <alignment horizontal="left" vertical="center" indent="1"/>
    </xf>
    <xf numFmtId="0" fontId="12" fillId="0" borderId="0" xfId="0" applyFont="1" applyFill="1" applyAlignment="1">
      <alignment horizontal="left" vertical="top"/>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23" fillId="0" borderId="21" xfId="0" applyFont="1" applyBorder="1" applyAlignment="1">
      <alignment horizontal="center" vertical="center" wrapText="1"/>
    </xf>
    <xf numFmtId="0" fontId="26" fillId="0" borderId="16" xfId="0" applyFont="1" applyBorder="1" applyAlignment="1">
      <alignment horizontal="center" vertical="center" wrapText="1"/>
    </xf>
    <xf numFmtId="165" fontId="35" fillId="0" borderId="0" xfId="0" applyNumberFormat="1" applyFont="1"/>
    <xf numFmtId="3" fontId="35" fillId="0" borderId="0" xfId="0" applyNumberFormat="1" applyFont="1"/>
    <xf numFmtId="165" fontId="35" fillId="0" borderId="0" xfId="0" applyNumberFormat="1" applyFont="1" applyBorder="1" applyAlignment="1">
      <alignment vertical="center"/>
    </xf>
    <xf numFmtId="2" fontId="0" fillId="0" borderId="0" xfId="0" applyNumberFormat="1"/>
    <xf numFmtId="3" fontId="0" fillId="3" borderId="0" xfId="0" applyNumberFormat="1" applyFill="1"/>
    <xf numFmtId="3" fontId="23" fillId="0" borderId="14" xfId="0" applyNumberFormat="1" applyFont="1" applyBorder="1" applyAlignment="1">
      <alignment horizontal="center" vertical="center" wrapText="1"/>
    </xf>
    <xf numFmtId="3" fontId="26" fillId="0" borderId="16" xfId="0" applyNumberFormat="1" applyFont="1" applyFill="1" applyBorder="1" applyAlignment="1">
      <alignment horizontal="center" vertical="center"/>
    </xf>
    <xf numFmtId="3" fontId="26" fillId="0" borderId="17" xfId="0" applyNumberFormat="1" applyFont="1" applyFill="1" applyBorder="1" applyAlignment="1">
      <alignment horizontal="center" vertical="center"/>
    </xf>
    <xf numFmtId="3" fontId="26" fillId="0" borderId="13" xfId="0" applyNumberFormat="1" applyFont="1" applyFill="1" applyBorder="1" applyAlignment="1">
      <alignment horizontal="center" vertical="center"/>
    </xf>
    <xf numFmtId="2" fontId="10" fillId="0" borderId="0" xfId="0" applyNumberFormat="1" applyFont="1" applyAlignment="1">
      <alignment horizontal="right" vertical="center" indent="1"/>
    </xf>
    <xf numFmtId="2" fontId="10" fillId="0" borderId="0" xfId="0" applyNumberFormat="1" applyFont="1" applyBorder="1" applyAlignment="1">
      <alignment horizontal="right" vertical="center" indent="1"/>
    </xf>
    <xf numFmtId="3" fontId="9" fillId="0" borderId="0" xfId="0" applyNumberFormat="1" applyFont="1" applyAlignment="1">
      <alignment horizontal="right" vertical="center"/>
    </xf>
    <xf numFmtId="3" fontId="9" fillId="0" borderId="0" xfId="0" applyNumberFormat="1" applyFont="1" applyBorder="1" applyAlignment="1">
      <alignment horizontal="right" vertical="center"/>
    </xf>
    <xf numFmtId="0" fontId="9" fillId="0" borderId="0" xfId="0" applyFont="1" applyAlignment="1">
      <alignment horizontal="right" vertical="center"/>
    </xf>
    <xf numFmtId="0" fontId="9" fillId="0" borderId="0" xfId="0" applyNumberFormat="1" applyFont="1" applyAlignment="1">
      <alignment horizontal="right" vertical="center"/>
    </xf>
    <xf numFmtId="3" fontId="24" fillId="0" borderId="0" xfId="1" applyNumberFormat="1" applyFont="1" applyFill="1" applyAlignment="1">
      <alignment horizontal="left" vertical="top" wrapText="1" indent="1"/>
    </xf>
    <xf numFmtId="0" fontId="24" fillId="0" borderId="0" xfId="1" applyFont="1" applyAlignment="1">
      <alignment horizontal="left" vertical="top" wrapText="1" indent="1"/>
    </xf>
    <xf numFmtId="0" fontId="28" fillId="0" borderId="7" xfId="0" applyFont="1" applyBorder="1" applyAlignment="1">
      <alignment horizontal="left" vertical="center" wrapText="1" indent="1"/>
    </xf>
    <xf numFmtId="3" fontId="5" fillId="0" borderId="0" xfId="0" applyNumberFormat="1" applyFont="1" applyAlignment="1">
      <alignment vertical="top"/>
    </xf>
    <xf numFmtId="2" fontId="0" fillId="0" borderId="0" xfId="0" applyNumberFormat="1" applyAlignment="1">
      <alignment horizontal="left" vertical="center" indent="1"/>
    </xf>
    <xf numFmtId="2" fontId="0" fillId="0" borderId="0" xfId="0" applyNumberFormat="1" applyAlignment="1">
      <alignment horizontal="left" vertical="center"/>
    </xf>
    <xf numFmtId="2" fontId="25" fillId="0" borderId="0" xfId="0" applyNumberFormat="1" applyFont="1" applyAlignment="1">
      <alignment horizontal="left" vertical="center"/>
    </xf>
    <xf numFmtId="2" fontId="28" fillId="0" borderId="0" xfId="0" applyNumberFormat="1" applyFont="1" applyBorder="1" applyAlignment="1">
      <alignment horizontal="left" vertical="center"/>
    </xf>
    <xf numFmtId="2" fontId="3" fillId="0" borderId="0" xfId="0" applyNumberFormat="1" applyFont="1" applyAlignment="1">
      <alignment vertical="center"/>
    </xf>
    <xf numFmtId="2" fontId="3" fillId="0" borderId="0" xfId="0" applyNumberFormat="1" applyFont="1" applyBorder="1" applyAlignment="1">
      <alignment vertical="center"/>
    </xf>
    <xf numFmtId="165" fontId="16" fillId="0" borderId="0" xfId="0" applyNumberFormat="1" applyFont="1"/>
    <xf numFmtId="0" fontId="3" fillId="0" borderId="0" xfId="0" applyFont="1"/>
    <xf numFmtId="165" fontId="26" fillId="0" borderId="0" xfId="0" applyNumberFormat="1" applyFont="1" applyAlignment="1">
      <alignment horizontal="right" vertical="center"/>
    </xf>
    <xf numFmtId="0" fontId="0" fillId="0" borderId="0" xfId="0" applyAlignment="1">
      <alignment vertical="center"/>
    </xf>
    <xf numFmtId="0" fontId="46" fillId="3" borderId="0" xfId="0" applyFont="1" applyFill="1"/>
    <xf numFmtId="3" fontId="1" fillId="0" borderId="0" xfId="0" applyNumberFormat="1" applyFont="1" applyAlignment="1">
      <alignment vertical="center"/>
    </xf>
    <xf numFmtId="0" fontId="0" fillId="0" borderId="0" xfId="0" applyFont="1"/>
    <xf numFmtId="0" fontId="0" fillId="3" borderId="0" xfId="0" applyFont="1" applyFill="1"/>
    <xf numFmtId="2" fontId="0" fillId="0" borderId="0" xfId="0" applyNumberFormat="1" applyFont="1"/>
    <xf numFmtId="0" fontId="0" fillId="2" borderId="0" xfId="0" applyFont="1" applyFill="1"/>
    <xf numFmtId="3" fontId="1" fillId="0" borderId="0" xfId="0" applyNumberFormat="1" applyFont="1" applyFill="1" applyAlignment="1">
      <alignment vertical="center"/>
    </xf>
    <xf numFmtId="0" fontId="0" fillId="0" borderId="0" xfId="0" applyFont="1" applyFill="1"/>
    <xf numFmtId="0" fontId="32" fillId="3" borderId="0" xfId="0" applyFont="1" applyFill="1"/>
    <xf numFmtId="0" fontId="32" fillId="0" borderId="0" xfId="0" applyFont="1"/>
    <xf numFmtId="0" fontId="32" fillId="2" borderId="0" xfId="0" applyFont="1" applyFill="1"/>
    <xf numFmtId="0" fontId="0" fillId="0" borderId="0" xfId="0" applyAlignment="1">
      <alignment vertical="center"/>
    </xf>
    <xf numFmtId="3" fontId="1" fillId="0" borderId="0" xfId="0" applyNumberFormat="1" applyFont="1" applyAlignment="1">
      <alignment horizontal="right" vertical="center" wrapText="1" indent="1"/>
    </xf>
    <xf numFmtId="0" fontId="36" fillId="0" borderId="0" xfId="0" applyFont="1" applyAlignment="1">
      <alignment horizontal="left" vertical="top" indent="1"/>
    </xf>
    <xf numFmtId="0" fontId="1" fillId="0" borderId="0" xfId="0" applyFont="1" applyAlignment="1">
      <alignment horizontal="left" vertical="center" indent="1"/>
    </xf>
    <xf numFmtId="3" fontId="1" fillId="0" borderId="26" xfId="0" applyNumberFormat="1" applyFont="1" applyFill="1" applyBorder="1" applyAlignment="1">
      <alignment horizontal="left" vertical="center" indent="1"/>
    </xf>
    <xf numFmtId="164" fontId="1" fillId="0" borderId="27" xfId="0" applyNumberFormat="1" applyFont="1" applyFill="1" applyBorder="1" applyAlignment="1">
      <alignment horizontal="right" vertical="center" indent="3"/>
    </xf>
    <xf numFmtId="164" fontId="1" fillId="0" borderId="28" xfId="0" applyNumberFormat="1" applyFont="1" applyFill="1" applyBorder="1" applyAlignment="1">
      <alignment horizontal="right" vertical="center" indent="3"/>
    </xf>
    <xf numFmtId="164" fontId="1" fillId="0" borderId="26" xfId="0" applyNumberFormat="1" applyFont="1" applyFill="1" applyBorder="1" applyAlignment="1">
      <alignment horizontal="right" vertical="center" indent="3"/>
    </xf>
    <xf numFmtId="164" fontId="1" fillId="0" borderId="29" xfId="0" applyNumberFormat="1" applyFont="1" applyFill="1" applyBorder="1" applyAlignment="1">
      <alignment horizontal="right" vertical="center" indent="3"/>
    </xf>
    <xf numFmtId="164" fontId="1" fillId="0" borderId="26" xfId="0" applyNumberFormat="1" applyFont="1" applyFill="1" applyBorder="1" applyAlignment="1">
      <alignment horizontal="right" vertical="center" indent="2"/>
    </xf>
    <xf numFmtId="3" fontId="1" fillId="0" borderId="30" xfId="0" applyNumberFormat="1" applyFont="1" applyFill="1" applyBorder="1" applyAlignment="1">
      <alignment horizontal="left" vertical="center" indent="1"/>
    </xf>
    <xf numFmtId="3" fontId="1" fillId="0" borderId="31" xfId="0" applyNumberFormat="1" applyFont="1" applyFill="1" applyBorder="1" applyAlignment="1">
      <alignment horizontal="right" vertical="center" indent="3"/>
    </xf>
    <xf numFmtId="3" fontId="1" fillId="0" borderId="32" xfId="0" applyNumberFormat="1" applyFont="1" applyFill="1" applyBorder="1" applyAlignment="1">
      <alignment horizontal="right" vertical="center" indent="3"/>
    </xf>
    <xf numFmtId="3" fontId="1" fillId="0" borderId="30" xfId="0" applyNumberFormat="1" applyFont="1" applyFill="1" applyBorder="1" applyAlignment="1">
      <alignment horizontal="right" vertical="center" indent="3"/>
    </xf>
    <xf numFmtId="3" fontId="1" fillId="0" borderId="33" xfId="0" applyNumberFormat="1" applyFont="1" applyFill="1" applyBorder="1" applyAlignment="1">
      <alignment horizontal="right" vertical="center" indent="3"/>
    </xf>
    <xf numFmtId="3" fontId="1" fillId="0" borderId="30" xfId="0" applyNumberFormat="1" applyFont="1" applyFill="1" applyBorder="1" applyAlignment="1">
      <alignment horizontal="right" vertical="center" indent="2"/>
    </xf>
    <xf numFmtId="3" fontId="1" fillId="0" borderId="22" xfId="0" applyNumberFormat="1" applyFont="1" applyFill="1" applyBorder="1" applyAlignment="1">
      <alignment horizontal="left" vertical="center" wrapText="1" indent="1"/>
    </xf>
    <xf numFmtId="164" fontId="1" fillId="0" borderId="23" xfId="0" applyNumberFormat="1" applyFont="1" applyFill="1" applyBorder="1" applyAlignment="1">
      <alignment horizontal="right" vertical="center" wrapText="1" indent="3"/>
    </xf>
    <xf numFmtId="164" fontId="1" fillId="0" borderId="24" xfId="0" applyNumberFormat="1" applyFont="1" applyFill="1" applyBorder="1" applyAlignment="1">
      <alignment horizontal="right" vertical="center" wrapText="1" indent="3"/>
    </xf>
    <xf numFmtId="164" fontId="1" fillId="0" borderId="22" xfId="0" applyNumberFormat="1" applyFont="1" applyFill="1" applyBorder="1" applyAlignment="1">
      <alignment horizontal="right" vertical="center" wrapText="1" indent="3"/>
    </xf>
    <xf numFmtId="164" fontId="1" fillId="0" borderId="25" xfId="0" applyNumberFormat="1" applyFont="1" applyFill="1" applyBorder="1" applyAlignment="1">
      <alignment horizontal="right" vertical="center" wrapText="1" indent="3"/>
    </xf>
    <xf numFmtId="164" fontId="1" fillId="0" borderId="22" xfId="0" applyNumberFormat="1" applyFont="1" applyFill="1" applyBorder="1" applyAlignment="1">
      <alignment horizontal="right" vertical="center" wrapText="1" indent="2"/>
    </xf>
    <xf numFmtId="3" fontId="24" fillId="0" borderId="22" xfId="0" applyNumberFormat="1" applyFont="1" applyFill="1" applyBorder="1" applyAlignment="1">
      <alignment horizontal="left" vertical="center" wrapText="1" indent="1"/>
    </xf>
    <xf numFmtId="164" fontId="24" fillId="0" borderId="23" xfId="0" applyNumberFormat="1" applyFont="1" applyFill="1" applyBorder="1" applyAlignment="1">
      <alignment horizontal="right" vertical="center" indent="2"/>
    </xf>
    <xf numFmtId="164" fontId="24" fillId="0" borderId="24" xfId="0" applyNumberFormat="1" applyFont="1" applyFill="1" applyBorder="1" applyAlignment="1">
      <alignment horizontal="right" vertical="center" indent="2"/>
    </xf>
    <xf numFmtId="164" fontId="24" fillId="0" borderId="22" xfId="0" applyNumberFormat="1" applyFont="1" applyFill="1" applyBorder="1" applyAlignment="1">
      <alignment horizontal="right" vertical="center" indent="2"/>
    </xf>
    <xf numFmtId="164" fontId="24" fillId="0" borderId="25" xfId="0" applyNumberFormat="1" applyFont="1" applyFill="1" applyBorder="1" applyAlignment="1">
      <alignment horizontal="right" vertical="center" indent="2"/>
    </xf>
    <xf numFmtId="3" fontId="24" fillId="0" borderId="26" xfId="0" applyNumberFormat="1" applyFont="1" applyFill="1" applyBorder="1" applyAlignment="1">
      <alignment horizontal="left" vertical="center" indent="1"/>
    </xf>
    <xf numFmtId="164" fontId="24" fillId="0" borderId="27" xfId="0" applyNumberFormat="1" applyFont="1" applyFill="1" applyBorder="1" applyAlignment="1">
      <alignment horizontal="right" vertical="center" indent="2"/>
    </xf>
    <xf numFmtId="164" fontId="24" fillId="0" borderId="28" xfId="0" applyNumberFormat="1" applyFont="1" applyFill="1" applyBorder="1" applyAlignment="1">
      <alignment horizontal="right" vertical="center" indent="2"/>
    </xf>
    <xf numFmtId="164" fontId="24" fillId="0" borderId="26" xfId="0" applyNumberFormat="1" applyFont="1" applyFill="1" applyBorder="1" applyAlignment="1">
      <alignment horizontal="right" vertical="center" indent="2"/>
    </xf>
    <xf numFmtId="164" fontId="24" fillId="0" borderId="29" xfId="0" applyNumberFormat="1" applyFont="1" applyFill="1" applyBorder="1" applyAlignment="1">
      <alignment horizontal="right" vertical="center" indent="2"/>
    </xf>
    <xf numFmtId="3" fontId="24" fillId="0" borderId="27" xfId="0" applyNumberFormat="1" applyFont="1" applyFill="1" applyBorder="1" applyAlignment="1">
      <alignment horizontal="right" vertical="center" indent="2"/>
    </xf>
    <xf numFmtId="3" fontId="24" fillId="0" borderId="28" xfId="0" applyNumberFormat="1" applyFont="1" applyFill="1" applyBorder="1" applyAlignment="1">
      <alignment horizontal="right" vertical="center" indent="2"/>
    </xf>
    <xf numFmtId="3" fontId="24" fillId="0" borderId="26" xfId="0" applyNumberFormat="1" applyFont="1" applyFill="1" applyBorder="1" applyAlignment="1">
      <alignment horizontal="right" vertical="center" indent="2"/>
    </xf>
    <xf numFmtId="3" fontId="24" fillId="0" borderId="29" xfId="0" applyNumberFormat="1" applyFont="1" applyFill="1" applyBorder="1" applyAlignment="1">
      <alignment horizontal="right" vertical="center" indent="2"/>
    </xf>
    <xf numFmtId="164" fontId="1" fillId="0" borderId="27" xfId="0" applyNumberFormat="1" applyFont="1" applyFill="1" applyBorder="1" applyAlignment="1">
      <alignment horizontal="right" vertical="center" indent="2"/>
    </xf>
    <xf numFmtId="164" fontId="1" fillId="0" borderId="28" xfId="0" applyNumberFormat="1" applyFont="1" applyFill="1" applyBorder="1" applyAlignment="1">
      <alignment horizontal="right" vertical="center" indent="2"/>
    </xf>
    <xf numFmtId="164" fontId="1" fillId="0" borderId="29" xfId="0" applyNumberFormat="1" applyFont="1" applyFill="1" applyBorder="1" applyAlignment="1">
      <alignment horizontal="right" vertical="center" indent="2"/>
    </xf>
    <xf numFmtId="3" fontId="24" fillId="0" borderId="30" xfId="0" applyNumberFormat="1" applyFont="1" applyFill="1" applyBorder="1" applyAlignment="1">
      <alignment horizontal="left" vertical="center" indent="1"/>
    </xf>
    <xf numFmtId="3" fontId="24" fillId="0" borderId="31" xfId="0" applyNumberFormat="1" applyFont="1" applyFill="1" applyBorder="1" applyAlignment="1">
      <alignment horizontal="right" vertical="center" indent="2"/>
    </xf>
    <xf numFmtId="3" fontId="24" fillId="0" borderId="32" xfId="0" applyNumberFormat="1" applyFont="1" applyFill="1" applyBorder="1" applyAlignment="1">
      <alignment horizontal="right" vertical="center" indent="2"/>
    </xf>
    <xf numFmtId="3" fontId="24" fillId="0" borderId="30" xfId="0" applyNumberFormat="1" applyFont="1" applyFill="1" applyBorder="1" applyAlignment="1">
      <alignment horizontal="right" vertical="center" indent="2"/>
    </xf>
    <xf numFmtId="3" fontId="24" fillId="0" borderId="33" xfId="0" applyNumberFormat="1" applyFont="1" applyFill="1" applyBorder="1" applyAlignment="1">
      <alignment horizontal="right" vertical="center" indent="2"/>
    </xf>
    <xf numFmtId="1" fontId="24" fillId="0" borderId="22" xfId="0" applyNumberFormat="1" applyFont="1" applyFill="1" applyBorder="1" applyAlignment="1">
      <alignment horizontal="center" vertical="center"/>
    </xf>
    <xf numFmtId="3" fontId="24" fillId="0" borderId="24" xfId="0" applyNumberFormat="1" applyFont="1" applyFill="1" applyBorder="1" applyAlignment="1">
      <alignment horizontal="right" vertical="center" indent="2"/>
    </xf>
    <xf numFmtId="3" fontId="24" fillId="0" borderId="22" xfId="0" applyNumberFormat="1" applyFont="1" applyFill="1" applyBorder="1" applyAlignment="1">
      <alignment horizontal="right" vertical="center" indent="2"/>
    </xf>
    <xf numFmtId="3" fontId="24" fillId="0" borderId="25" xfId="0" applyNumberFormat="1" applyFont="1" applyFill="1" applyBorder="1" applyAlignment="1">
      <alignment horizontal="right" vertical="center" indent="2"/>
    </xf>
    <xf numFmtId="1" fontId="24" fillId="0" borderId="26" xfId="0" applyNumberFormat="1" applyFont="1" applyFill="1" applyBorder="1" applyAlignment="1">
      <alignment horizontal="center" vertical="center"/>
    </xf>
    <xf numFmtId="1" fontId="24" fillId="0" borderId="30" xfId="0" applyNumberFormat="1" applyFont="1" applyFill="1" applyBorder="1" applyAlignment="1">
      <alignment horizontal="center" vertical="center"/>
    </xf>
    <xf numFmtId="3" fontId="24" fillId="0" borderId="28" xfId="0" applyNumberFormat="1" applyFont="1" applyFill="1" applyBorder="1" applyAlignment="1">
      <alignment horizontal="right" vertical="center" indent="4"/>
    </xf>
    <xf numFmtId="3" fontId="24" fillId="0" borderId="26" xfId="0" applyNumberFormat="1" applyFont="1" applyFill="1" applyBorder="1" applyAlignment="1">
      <alignment horizontal="right" vertical="center" indent="4"/>
    </xf>
    <xf numFmtId="3" fontId="24" fillId="0" borderId="29" xfId="0" applyNumberFormat="1" applyFont="1" applyFill="1" applyBorder="1" applyAlignment="1">
      <alignment horizontal="right" vertical="center" indent="4"/>
    </xf>
    <xf numFmtId="3" fontId="24" fillId="0" borderId="26" xfId="0" applyNumberFormat="1" applyFont="1" applyFill="1" applyBorder="1" applyAlignment="1">
      <alignment horizontal="right" vertical="center" indent="1"/>
    </xf>
    <xf numFmtId="1" fontId="1" fillId="0" borderId="26" xfId="0" applyNumberFormat="1" applyFont="1" applyFill="1" applyBorder="1" applyAlignment="1">
      <alignment horizontal="center" vertical="center"/>
    </xf>
    <xf numFmtId="3" fontId="1" fillId="0" borderId="28" xfId="0" applyNumberFormat="1" applyFont="1" applyFill="1" applyBorder="1" applyAlignment="1">
      <alignment horizontal="right" vertical="center" indent="4"/>
    </xf>
    <xf numFmtId="3" fontId="1" fillId="0" borderId="26" xfId="0" applyNumberFormat="1" applyFont="1" applyFill="1" applyBorder="1" applyAlignment="1">
      <alignment horizontal="right" vertical="center" indent="4"/>
    </xf>
    <xf numFmtId="3" fontId="1" fillId="0" borderId="29" xfId="0" applyNumberFormat="1" applyFont="1" applyFill="1" applyBorder="1" applyAlignment="1">
      <alignment horizontal="right" vertical="center" indent="4"/>
    </xf>
    <xf numFmtId="3" fontId="1" fillId="0" borderId="26" xfId="0" applyNumberFormat="1" applyFont="1" applyFill="1" applyBorder="1" applyAlignment="1">
      <alignment horizontal="right" vertical="center" indent="1"/>
    </xf>
    <xf numFmtId="3" fontId="1" fillId="0" borderId="26" xfId="0" applyNumberFormat="1" applyFont="1" applyFill="1" applyBorder="1" applyAlignment="1">
      <alignment vertical="center"/>
    </xf>
    <xf numFmtId="3" fontId="24" fillId="0" borderId="26" xfId="0" applyNumberFormat="1" applyFont="1" applyFill="1" applyBorder="1" applyAlignment="1">
      <alignment vertical="center"/>
    </xf>
    <xf numFmtId="1" fontId="24" fillId="0" borderId="22" xfId="0" applyNumberFormat="1" applyFont="1" applyFill="1" applyBorder="1" applyAlignment="1">
      <alignment horizontal="center" vertical="center" wrapText="1"/>
    </xf>
    <xf numFmtId="3" fontId="24" fillId="0" borderId="24" xfId="0" applyNumberFormat="1" applyFont="1" applyFill="1" applyBorder="1" applyAlignment="1">
      <alignment horizontal="right" vertical="center" wrapText="1" indent="4"/>
    </xf>
    <xf numFmtId="3" fontId="24" fillId="0" borderId="22" xfId="0" applyNumberFormat="1" applyFont="1" applyFill="1" applyBorder="1" applyAlignment="1">
      <alignment horizontal="right" vertical="center" wrapText="1" indent="4"/>
    </xf>
    <xf numFmtId="3" fontId="24" fillId="0" borderId="25" xfId="0" applyNumberFormat="1" applyFont="1" applyFill="1" applyBorder="1" applyAlignment="1">
      <alignment horizontal="right" vertical="center" wrapText="1" indent="4"/>
    </xf>
    <xf numFmtId="3" fontId="24" fillId="0" borderId="22" xfId="0" applyNumberFormat="1" applyFont="1" applyFill="1" applyBorder="1" applyAlignment="1">
      <alignment horizontal="right" vertical="center" wrapText="1" indent="1"/>
    </xf>
    <xf numFmtId="3" fontId="5" fillId="0" borderId="22" xfId="0" applyNumberFormat="1" applyFont="1" applyFill="1" applyBorder="1" applyAlignment="1">
      <alignment vertical="center"/>
    </xf>
    <xf numFmtId="3" fontId="5" fillId="0" borderId="26" xfId="0" applyNumberFormat="1" applyFont="1" applyFill="1" applyBorder="1" applyAlignment="1">
      <alignment vertical="center"/>
    </xf>
    <xf numFmtId="1" fontId="1" fillId="0" borderId="29" xfId="0" applyNumberFormat="1" applyFont="1" applyFill="1" applyBorder="1" applyAlignment="1">
      <alignment horizontal="center" vertical="center"/>
    </xf>
    <xf numFmtId="3" fontId="1" fillId="0" borderId="26" xfId="0" applyNumberFormat="1" applyFont="1" applyFill="1" applyBorder="1" applyAlignment="1">
      <alignment horizontal="left" vertical="center"/>
    </xf>
    <xf numFmtId="3" fontId="24" fillId="0" borderId="32" xfId="0" applyNumberFormat="1" applyFont="1" applyFill="1" applyBorder="1" applyAlignment="1">
      <alignment horizontal="right" vertical="center" indent="4"/>
    </xf>
    <xf numFmtId="3" fontId="24" fillId="0" borderId="30" xfId="0" applyNumberFormat="1" applyFont="1" applyFill="1" applyBorder="1" applyAlignment="1">
      <alignment horizontal="right" vertical="center" indent="4"/>
    </xf>
    <xf numFmtId="3" fontId="24" fillId="0" borderId="33" xfId="0" applyNumberFormat="1" applyFont="1" applyFill="1" applyBorder="1" applyAlignment="1">
      <alignment horizontal="right" vertical="center" indent="4"/>
    </xf>
    <xf numFmtId="3" fontId="24" fillId="0" borderId="32" xfId="0" applyNumberFormat="1" applyFont="1" applyFill="1" applyBorder="1" applyAlignment="1">
      <alignment horizontal="right" vertical="center" indent="1"/>
    </xf>
    <xf numFmtId="3" fontId="24" fillId="0" borderId="30" xfId="0" applyNumberFormat="1" applyFont="1" applyFill="1" applyBorder="1" applyAlignment="1">
      <alignment vertical="center"/>
    </xf>
    <xf numFmtId="3" fontId="24" fillId="0" borderId="30" xfId="0" applyNumberFormat="1" applyFont="1" applyFill="1" applyBorder="1" applyAlignment="1">
      <alignment horizontal="right" vertical="center" indent="1"/>
    </xf>
    <xf numFmtId="3" fontId="24" fillId="0" borderId="28" xfId="0" applyNumberFormat="1" applyFont="1" applyFill="1" applyBorder="1" applyAlignment="1">
      <alignment horizontal="center" vertical="center"/>
    </xf>
    <xf numFmtId="3" fontId="24" fillId="0" borderId="26" xfId="0" applyNumberFormat="1" applyFont="1" applyFill="1" applyBorder="1" applyAlignment="1">
      <alignment horizontal="center" vertical="center"/>
    </xf>
    <xf numFmtId="3" fontId="24" fillId="0" borderId="24" xfId="0" applyNumberFormat="1" applyFont="1" applyFill="1" applyBorder="1" applyAlignment="1">
      <alignment horizontal="center" vertical="center" wrapText="1"/>
    </xf>
    <xf numFmtId="3" fontId="24" fillId="0" borderId="22" xfId="0" applyNumberFormat="1" applyFont="1" applyFill="1" applyBorder="1" applyAlignment="1">
      <alignment horizontal="center" vertical="center" wrapText="1"/>
    </xf>
    <xf numFmtId="1" fontId="1" fillId="0" borderId="30" xfId="0" applyNumberFormat="1" applyFont="1" applyFill="1" applyBorder="1" applyAlignment="1">
      <alignment horizontal="center" vertical="center"/>
    </xf>
    <xf numFmtId="3" fontId="1" fillId="0" borderId="32" xfId="0" applyNumberFormat="1" applyFont="1" applyFill="1" applyBorder="1" applyAlignment="1">
      <alignment horizontal="center" vertical="center"/>
    </xf>
    <xf numFmtId="3" fontId="1" fillId="0" borderId="30" xfId="0" applyNumberFormat="1" applyFont="1" applyFill="1" applyBorder="1" applyAlignment="1">
      <alignment horizontal="center" vertical="center"/>
    </xf>
    <xf numFmtId="0" fontId="20" fillId="0" borderId="26" xfId="0" applyFont="1" applyFill="1" applyBorder="1" applyAlignment="1">
      <alignment horizontal="center" vertical="center"/>
    </xf>
    <xf numFmtId="3" fontId="25" fillId="0" borderId="28" xfId="0" applyNumberFormat="1" applyFont="1" applyFill="1" applyBorder="1" applyAlignment="1">
      <alignment horizontal="center" vertical="center"/>
    </xf>
    <xf numFmtId="165" fontId="24" fillId="0" borderId="29" xfId="0" applyNumberFormat="1" applyFont="1" applyFill="1" applyBorder="1" applyAlignment="1">
      <alignment horizontal="center" vertical="center"/>
    </xf>
    <xf numFmtId="3" fontId="25" fillId="0" borderId="26" xfId="0" applyNumberFormat="1" applyFont="1" applyFill="1" applyBorder="1" applyAlignment="1">
      <alignment horizontal="center" vertical="center"/>
    </xf>
    <xf numFmtId="164" fontId="25" fillId="0" borderId="26" xfId="0" applyNumberFormat="1" applyFont="1" applyFill="1" applyBorder="1" applyAlignment="1">
      <alignment horizontal="center" vertical="center"/>
    </xf>
    <xf numFmtId="164" fontId="25" fillId="0" borderId="29" xfId="0" applyNumberFormat="1" applyFont="1" applyFill="1" applyBorder="1" applyAlignment="1">
      <alignment horizontal="center" vertical="center"/>
    </xf>
    <xf numFmtId="164" fontId="24" fillId="0" borderId="26" xfId="0" applyNumberFormat="1" applyFont="1" applyFill="1" applyBorder="1" applyAlignment="1">
      <alignment horizontal="center" vertical="center"/>
    </xf>
    <xf numFmtId="0" fontId="20" fillId="0" borderId="25" xfId="0" applyFont="1" applyFill="1" applyBorder="1" applyAlignment="1">
      <alignment horizontal="center" vertical="center"/>
    </xf>
    <xf numFmtId="3" fontId="25" fillId="0" borderId="24" xfId="0" applyNumberFormat="1" applyFont="1" applyFill="1" applyBorder="1" applyAlignment="1">
      <alignment horizontal="center" vertical="center"/>
    </xf>
    <xf numFmtId="165" fontId="24" fillId="0" borderId="25" xfId="0" applyNumberFormat="1" applyFont="1" applyFill="1" applyBorder="1" applyAlignment="1">
      <alignment horizontal="center" vertical="center"/>
    </xf>
    <xf numFmtId="3" fontId="25" fillId="0" borderId="22" xfId="0" applyNumberFormat="1" applyFont="1" applyFill="1" applyBorder="1" applyAlignment="1">
      <alignment horizontal="center" vertical="center"/>
    </xf>
    <xf numFmtId="164" fontId="25" fillId="0" borderId="22" xfId="0" applyNumberFormat="1" applyFont="1" applyFill="1" applyBorder="1" applyAlignment="1">
      <alignment horizontal="center" vertical="center"/>
    </xf>
    <xf numFmtId="164" fontId="25" fillId="0" borderId="25" xfId="0" applyNumberFormat="1" applyFont="1" applyFill="1" applyBorder="1" applyAlignment="1">
      <alignment horizontal="center" vertical="center"/>
    </xf>
    <xf numFmtId="164" fontId="24" fillId="0" borderId="22" xfId="0" applyNumberFormat="1" applyFont="1" applyFill="1" applyBorder="1" applyAlignment="1">
      <alignment horizontal="center" vertical="center"/>
    </xf>
    <xf numFmtId="0" fontId="20" fillId="0" borderId="30" xfId="0" applyFont="1" applyFill="1" applyBorder="1" applyAlignment="1">
      <alignment horizontal="center" vertical="center"/>
    </xf>
    <xf numFmtId="3" fontId="25" fillId="0" borderId="32" xfId="0" applyNumberFormat="1" applyFont="1" applyFill="1" applyBorder="1" applyAlignment="1">
      <alignment horizontal="center" vertical="center"/>
    </xf>
    <xf numFmtId="165" fontId="24" fillId="0" borderId="33" xfId="0" applyNumberFormat="1" applyFont="1" applyFill="1" applyBorder="1" applyAlignment="1">
      <alignment horizontal="center" vertical="center"/>
    </xf>
    <xf numFmtId="3" fontId="25" fillId="0" borderId="30" xfId="0" applyNumberFormat="1" applyFont="1" applyFill="1" applyBorder="1" applyAlignment="1">
      <alignment horizontal="center" vertical="center"/>
    </xf>
    <xf numFmtId="164" fontId="25" fillId="0" borderId="30" xfId="0" applyNumberFormat="1" applyFont="1" applyFill="1" applyBorder="1" applyAlignment="1">
      <alignment horizontal="center" vertical="center"/>
    </xf>
    <xf numFmtId="164" fontId="25" fillId="0" borderId="33" xfId="0" applyNumberFormat="1" applyFont="1" applyFill="1" applyBorder="1" applyAlignment="1">
      <alignment horizontal="center" vertical="center"/>
    </xf>
    <xf numFmtId="164" fontId="24" fillId="0" borderId="30" xfId="0" applyNumberFormat="1" applyFont="1" applyFill="1" applyBorder="1" applyAlignment="1">
      <alignment horizontal="center" vertical="center"/>
    </xf>
    <xf numFmtId="3" fontId="24" fillId="0" borderId="26" xfId="0" applyNumberFormat="1" applyFont="1" applyFill="1" applyBorder="1" applyAlignment="1" applyProtection="1">
      <alignment horizontal="left" vertical="center" indent="1"/>
      <protection locked="0"/>
    </xf>
    <xf numFmtId="3" fontId="24" fillId="0" borderId="26" xfId="0" applyNumberFormat="1" applyFont="1" applyFill="1" applyBorder="1" applyAlignment="1" applyProtection="1">
      <alignment horizontal="right" vertical="center" indent="7"/>
      <protection locked="0"/>
    </xf>
    <xf numFmtId="3" fontId="24" fillId="0" borderId="34" xfId="0" applyNumberFormat="1" applyFont="1" applyFill="1" applyBorder="1" applyAlignment="1" applyProtection="1">
      <alignment horizontal="left" vertical="center" indent="1"/>
      <protection locked="0"/>
    </xf>
    <xf numFmtId="3" fontId="24" fillId="0" borderId="34" xfId="0" applyNumberFormat="1" applyFont="1" applyFill="1" applyBorder="1" applyAlignment="1" applyProtection="1">
      <alignment horizontal="right" vertical="center" indent="7"/>
      <protection locked="0"/>
    </xf>
    <xf numFmtId="3" fontId="24" fillId="0" borderId="30" xfId="0" applyNumberFormat="1" applyFont="1" applyFill="1" applyBorder="1" applyAlignment="1" applyProtection="1">
      <alignment horizontal="left" vertical="center" indent="1"/>
      <protection locked="0"/>
    </xf>
    <xf numFmtId="3" fontId="24" fillId="0" borderId="30" xfId="0" applyNumberFormat="1" applyFont="1" applyFill="1" applyBorder="1" applyAlignment="1" applyProtection="1">
      <alignment horizontal="right" vertical="center" indent="7"/>
      <protection locked="0"/>
    </xf>
    <xf numFmtId="3" fontId="24" fillId="0" borderId="28" xfId="0" applyNumberFormat="1" applyFont="1" applyFill="1" applyBorder="1" applyAlignment="1" applyProtection="1">
      <alignment horizontal="right" vertical="center" indent="6"/>
      <protection locked="0"/>
    </xf>
    <xf numFmtId="165" fontId="24" fillId="0" borderId="29" xfId="0" applyNumberFormat="1" applyFont="1" applyFill="1" applyBorder="1" applyAlignment="1" applyProtection="1">
      <alignment horizontal="right" vertical="center" indent="6"/>
      <protection locked="0"/>
    </xf>
    <xf numFmtId="165" fontId="24" fillId="0" borderId="26" xfId="0" applyNumberFormat="1" applyFont="1" applyFill="1" applyBorder="1" applyAlignment="1" applyProtection="1">
      <alignment horizontal="right" vertical="center" indent="6"/>
      <protection locked="0"/>
    </xf>
    <xf numFmtId="3" fontId="24" fillId="0" borderId="35" xfId="0" applyNumberFormat="1" applyFont="1" applyFill="1" applyBorder="1" applyAlignment="1" applyProtection="1">
      <alignment horizontal="right" vertical="center" indent="6"/>
      <protection locked="0"/>
    </xf>
    <xf numFmtId="165" fontId="24" fillId="0" borderId="36" xfId="0" applyNumberFormat="1" applyFont="1" applyFill="1" applyBorder="1" applyAlignment="1" applyProtection="1">
      <alignment horizontal="right" vertical="center" indent="6"/>
      <protection locked="0"/>
    </xf>
    <xf numFmtId="165" fontId="24" fillId="0" borderId="34" xfId="0" applyNumberFormat="1" applyFont="1" applyFill="1" applyBorder="1" applyAlignment="1" applyProtection="1">
      <alignment horizontal="right" vertical="center" indent="6"/>
      <protection locked="0"/>
    </xf>
    <xf numFmtId="3" fontId="24" fillId="0" borderId="37" xfId="0" applyNumberFormat="1" applyFont="1" applyFill="1" applyBorder="1" applyAlignment="1" applyProtection="1">
      <alignment horizontal="left" vertical="center" indent="1"/>
      <protection locked="0"/>
    </xf>
    <xf numFmtId="3" fontId="24" fillId="0" borderId="38" xfId="0" applyNumberFormat="1" applyFont="1" applyFill="1" applyBorder="1" applyAlignment="1" applyProtection="1">
      <alignment horizontal="right" vertical="center" indent="6"/>
      <protection locked="0"/>
    </xf>
    <xf numFmtId="165" fontId="24" fillId="0" borderId="39" xfId="0" applyNumberFormat="1" applyFont="1" applyFill="1" applyBorder="1" applyAlignment="1" applyProtection="1">
      <alignment horizontal="right" vertical="center" indent="6"/>
      <protection locked="0"/>
    </xf>
    <xf numFmtId="165" fontId="24" fillId="0" borderId="37" xfId="0" applyNumberFormat="1" applyFont="1" applyFill="1" applyBorder="1" applyAlignment="1" applyProtection="1">
      <alignment horizontal="right" vertical="center" indent="6"/>
      <protection locked="0"/>
    </xf>
    <xf numFmtId="3" fontId="24" fillId="0" borderId="32" xfId="0" applyNumberFormat="1" applyFont="1" applyFill="1" applyBorder="1" applyAlignment="1" applyProtection="1">
      <alignment horizontal="right" vertical="center" indent="6"/>
      <protection locked="0"/>
    </xf>
    <xf numFmtId="165" fontId="24" fillId="0" borderId="33" xfId="0" applyNumberFormat="1" applyFont="1" applyFill="1" applyBorder="1" applyAlignment="1" applyProtection="1">
      <alignment horizontal="right" vertical="center" indent="6"/>
      <protection locked="0"/>
    </xf>
    <xf numFmtId="165" fontId="24" fillId="0" borderId="30" xfId="0" applyNumberFormat="1" applyFont="1" applyFill="1" applyBorder="1" applyAlignment="1" applyProtection="1">
      <alignment horizontal="right" vertical="center" indent="6"/>
      <protection locked="0"/>
    </xf>
    <xf numFmtId="0" fontId="1" fillId="0" borderId="22" xfId="0" applyFont="1" applyFill="1" applyBorder="1" applyAlignment="1">
      <alignment horizontal="left" vertical="center" indent="1"/>
    </xf>
    <xf numFmtId="3" fontId="1" fillId="0" borderId="23" xfId="0" applyNumberFormat="1" applyFont="1" applyFill="1" applyBorder="1" applyAlignment="1">
      <alignment horizontal="right" vertical="center" indent="3"/>
    </xf>
    <xf numFmtId="3" fontId="1" fillId="0" borderId="24" xfId="0" applyNumberFormat="1" applyFont="1" applyFill="1" applyBorder="1" applyAlignment="1">
      <alignment horizontal="right" vertical="center" indent="4"/>
    </xf>
    <xf numFmtId="4" fontId="1" fillId="0" borderId="25" xfId="0" applyNumberFormat="1" applyFont="1" applyFill="1" applyBorder="1" applyAlignment="1">
      <alignment horizontal="right" vertical="center" indent="5"/>
    </xf>
    <xf numFmtId="3" fontId="1" fillId="0" borderId="22" xfId="0" applyNumberFormat="1" applyFont="1" applyFill="1" applyBorder="1" applyAlignment="1">
      <alignment horizontal="right" vertical="center" indent="4"/>
    </xf>
    <xf numFmtId="4" fontId="1" fillId="0" borderId="22" xfId="0" applyNumberFormat="1" applyFont="1" applyFill="1" applyBorder="1" applyAlignment="1">
      <alignment horizontal="right" vertical="center" indent="5"/>
    </xf>
    <xf numFmtId="0" fontId="1" fillId="0" borderId="26" xfId="0" applyFont="1" applyFill="1" applyBorder="1" applyAlignment="1">
      <alignment horizontal="left" vertical="center" indent="1"/>
    </xf>
    <xf numFmtId="3" fontId="1" fillId="0" borderId="27" xfId="0" applyNumberFormat="1" applyFont="1" applyFill="1" applyBorder="1" applyAlignment="1">
      <alignment horizontal="right" vertical="center" indent="3"/>
    </xf>
    <xf numFmtId="4" fontId="1" fillId="0" borderId="29" xfId="0" applyNumberFormat="1" applyFont="1" applyFill="1" applyBorder="1" applyAlignment="1">
      <alignment horizontal="right" vertical="center" indent="5"/>
    </xf>
    <xf numFmtId="4" fontId="1" fillId="0" borderId="26" xfId="0" applyNumberFormat="1" applyFont="1" applyFill="1" applyBorder="1" applyAlignment="1">
      <alignment horizontal="right" vertical="center" indent="5"/>
    </xf>
    <xf numFmtId="0" fontId="24" fillId="0" borderId="26" xfId="0" applyFont="1" applyFill="1" applyBorder="1" applyAlignment="1">
      <alignment horizontal="left" vertical="center" indent="1"/>
    </xf>
    <xf numFmtId="3" fontId="24" fillId="0" borderId="27" xfId="0" applyNumberFormat="1" applyFont="1" applyFill="1" applyBorder="1" applyAlignment="1">
      <alignment horizontal="right" vertical="center" indent="3"/>
    </xf>
    <xf numFmtId="4" fontId="24" fillId="0" borderId="29" xfId="0" applyNumberFormat="1" applyFont="1" applyFill="1" applyBorder="1" applyAlignment="1">
      <alignment horizontal="right" vertical="center" indent="5"/>
    </xf>
    <xf numFmtId="4" fontId="24" fillId="0" borderId="26" xfId="0" applyNumberFormat="1" applyFont="1" applyFill="1" applyBorder="1" applyAlignment="1">
      <alignment horizontal="right" vertical="center" indent="5"/>
    </xf>
    <xf numFmtId="0" fontId="36" fillId="0" borderId="26" xfId="0" applyFont="1" applyFill="1" applyBorder="1" applyAlignment="1">
      <alignment horizontal="left" vertical="center" indent="1"/>
    </xf>
    <xf numFmtId="3" fontId="36" fillId="0" borderId="27" xfId="0" applyNumberFormat="1" applyFont="1" applyFill="1" applyBorder="1" applyAlignment="1">
      <alignment horizontal="right" vertical="center" indent="3"/>
    </xf>
    <xf numFmtId="3" fontId="36" fillId="0" borderId="28" xfId="0" applyNumberFormat="1" applyFont="1" applyFill="1" applyBorder="1" applyAlignment="1">
      <alignment horizontal="right" vertical="center" indent="4"/>
    </xf>
    <xf numFmtId="4" fontId="36" fillId="0" borderId="29" xfId="0" applyNumberFormat="1" applyFont="1" applyFill="1" applyBorder="1" applyAlignment="1">
      <alignment horizontal="right" vertical="center" indent="5"/>
    </xf>
    <xf numFmtId="3" fontId="36" fillId="0" borderId="26" xfId="0" applyNumberFormat="1" applyFont="1" applyFill="1" applyBorder="1" applyAlignment="1">
      <alignment horizontal="right" vertical="center" indent="4"/>
    </xf>
    <xf numFmtId="4" fontId="36" fillId="0" borderId="26" xfId="0" applyNumberFormat="1" applyFont="1" applyFill="1" applyBorder="1" applyAlignment="1">
      <alignment horizontal="right" vertical="center" indent="5"/>
    </xf>
    <xf numFmtId="0" fontId="24" fillId="0" borderId="30" xfId="0" applyFont="1" applyFill="1" applyBorder="1" applyAlignment="1">
      <alignment horizontal="left" vertical="center" indent="1"/>
    </xf>
    <xf numFmtId="3" fontId="24" fillId="0" borderId="31" xfId="0" applyNumberFormat="1" applyFont="1" applyFill="1" applyBorder="1" applyAlignment="1">
      <alignment horizontal="right" vertical="center" indent="3"/>
    </xf>
    <xf numFmtId="4" fontId="24" fillId="0" borderId="33" xfId="0" applyNumberFormat="1" applyFont="1" applyFill="1" applyBorder="1" applyAlignment="1">
      <alignment horizontal="right" vertical="center" indent="5"/>
    </xf>
    <xf numFmtId="4" fontId="24" fillId="0" borderId="30" xfId="0" applyNumberFormat="1" applyFont="1" applyFill="1" applyBorder="1" applyAlignment="1">
      <alignment horizontal="right" vertical="center" indent="5"/>
    </xf>
    <xf numFmtId="0" fontId="25" fillId="0" borderId="22" xfId="0" applyFont="1" applyFill="1" applyBorder="1" applyAlignment="1">
      <alignment horizontal="right" vertical="center" indent="2"/>
    </xf>
    <xf numFmtId="3" fontId="1" fillId="0" borderId="22" xfId="0" applyNumberFormat="1" applyFont="1" applyFill="1" applyBorder="1" applyAlignment="1" applyProtection="1">
      <alignment horizontal="left" vertical="center" indent="1"/>
      <protection locked="0"/>
    </xf>
    <xf numFmtId="164" fontId="24" fillId="0" borderId="22" xfId="0" applyNumberFormat="1" applyFont="1" applyFill="1" applyBorder="1" applyAlignment="1">
      <alignment horizontal="right" vertical="center" indent="5"/>
    </xf>
    <xf numFmtId="0" fontId="25" fillId="0" borderId="26" xfId="0" applyFont="1" applyFill="1" applyBorder="1" applyAlignment="1">
      <alignment horizontal="right" vertical="center" indent="2"/>
    </xf>
    <xf numFmtId="164" fontId="24" fillId="0" borderId="26" xfId="0" applyNumberFormat="1" applyFont="1" applyFill="1" applyBorder="1" applyAlignment="1">
      <alignment horizontal="right" vertical="center" indent="5"/>
    </xf>
    <xf numFmtId="0" fontId="22" fillId="0" borderId="26" xfId="0" applyFont="1" applyFill="1" applyBorder="1" applyAlignment="1">
      <alignment horizontal="right" vertical="center" indent="2"/>
    </xf>
    <xf numFmtId="3" fontId="5" fillId="0" borderId="26" xfId="0" applyNumberFormat="1" applyFont="1" applyFill="1" applyBorder="1" applyAlignment="1">
      <alignment horizontal="left" vertical="center" indent="1"/>
    </xf>
    <xf numFmtId="3" fontId="25" fillId="0" borderId="26" xfId="0" applyNumberFormat="1" applyFont="1" applyFill="1" applyBorder="1" applyAlignment="1">
      <alignment horizontal="left" vertical="center" indent="1"/>
    </xf>
    <xf numFmtId="0" fontId="21" fillId="0" borderId="26" xfId="0" applyFont="1" applyFill="1" applyBorder="1" applyAlignment="1">
      <alignment horizontal="right" vertical="center" indent="2"/>
    </xf>
    <xf numFmtId="0" fontId="36" fillId="0" borderId="26" xfId="0" applyFont="1" applyFill="1" applyBorder="1" applyAlignment="1">
      <alignment horizontal="right" vertical="center" indent="2"/>
    </xf>
    <xf numFmtId="3" fontId="36" fillId="0" borderId="26" xfId="0" applyNumberFormat="1" applyFont="1" applyFill="1" applyBorder="1" applyAlignment="1">
      <alignment horizontal="left" vertical="center" indent="1"/>
    </xf>
    <xf numFmtId="164" fontId="36" fillId="0" borderId="26" xfId="0" applyNumberFormat="1" applyFont="1" applyFill="1" applyBorder="1" applyAlignment="1">
      <alignment horizontal="right" vertical="center" indent="5"/>
    </xf>
    <xf numFmtId="0" fontId="25" fillId="0" borderId="30" xfId="0" applyFont="1" applyFill="1" applyBorder="1" applyAlignment="1">
      <alignment horizontal="right" vertical="center" indent="2"/>
    </xf>
    <xf numFmtId="164" fontId="24" fillId="0" borderId="30" xfId="0" applyNumberFormat="1" applyFont="1" applyFill="1" applyBorder="1" applyAlignment="1">
      <alignment horizontal="right" vertical="center" indent="5"/>
    </xf>
    <xf numFmtId="0" fontId="5" fillId="0" borderId="22" xfId="0" applyFont="1" applyFill="1" applyBorder="1" applyAlignment="1">
      <alignment horizontal="left" vertical="center" indent="1"/>
    </xf>
    <xf numFmtId="165" fontId="5" fillId="0" borderId="22" xfId="0" applyNumberFormat="1" applyFont="1" applyFill="1" applyBorder="1" applyAlignment="1">
      <alignment horizontal="right" vertical="center" indent="8"/>
    </xf>
    <xf numFmtId="165" fontId="24" fillId="0" borderId="22" xfId="0" applyNumberFormat="1" applyFont="1" applyFill="1" applyBorder="1" applyAlignment="1">
      <alignment horizontal="right" vertical="center" indent="8"/>
    </xf>
    <xf numFmtId="0" fontId="5" fillId="0" borderId="26" xfId="0" applyFont="1" applyFill="1" applyBorder="1" applyAlignment="1">
      <alignment horizontal="left" vertical="center" indent="1"/>
    </xf>
    <xf numFmtId="165" fontId="5" fillId="0" borderId="26" xfId="0" applyNumberFormat="1" applyFont="1" applyFill="1" applyBorder="1" applyAlignment="1">
      <alignment horizontal="right" vertical="center" indent="8"/>
    </xf>
    <xf numFmtId="165" fontId="24" fillId="0" borderId="26" xfId="0" applyNumberFormat="1" applyFont="1" applyFill="1" applyBorder="1" applyAlignment="1">
      <alignment horizontal="right" vertical="center" indent="8"/>
    </xf>
    <xf numFmtId="165" fontId="36" fillId="0" borderId="26" xfId="0" applyNumberFormat="1" applyFont="1" applyFill="1" applyBorder="1" applyAlignment="1">
      <alignment horizontal="right" vertical="center" indent="8"/>
    </xf>
    <xf numFmtId="1" fontId="24" fillId="0" borderId="40" xfId="0" applyNumberFormat="1" applyFont="1" applyFill="1" applyBorder="1" applyAlignment="1">
      <alignment horizontal="center" vertical="center"/>
    </xf>
    <xf numFmtId="3" fontId="24" fillId="0" borderId="41" xfId="0" applyNumberFormat="1" applyFont="1" applyFill="1" applyBorder="1" applyAlignment="1">
      <alignment horizontal="right" vertical="center" indent="4"/>
    </xf>
    <xf numFmtId="3" fontId="24" fillId="0" borderId="40" xfId="0" applyNumberFormat="1" applyFont="1" applyFill="1" applyBorder="1" applyAlignment="1">
      <alignment horizontal="right" vertical="center" indent="4"/>
    </xf>
    <xf numFmtId="3" fontId="24" fillId="0" borderId="42" xfId="0" applyNumberFormat="1" applyFont="1" applyFill="1" applyBorder="1" applyAlignment="1">
      <alignment horizontal="right" vertical="center" indent="4"/>
    </xf>
    <xf numFmtId="3" fontId="24" fillId="0" borderId="40" xfId="0" applyNumberFormat="1" applyFont="1" applyFill="1" applyBorder="1" applyAlignment="1">
      <alignment horizontal="right" vertical="center" indent="1"/>
    </xf>
    <xf numFmtId="3" fontId="24" fillId="0" borderId="40" xfId="0" applyNumberFormat="1" applyFont="1" applyFill="1" applyBorder="1" applyAlignment="1">
      <alignment vertical="center"/>
    </xf>
    <xf numFmtId="3" fontId="24" fillId="0" borderId="41" xfId="0" applyNumberFormat="1" applyFont="1" applyFill="1" applyBorder="1" applyAlignment="1">
      <alignment horizontal="center" vertical="center"/>
    </xf>
    <xf numFmtId="3" fontId="24" fillId="0" borderId="40" xfId="0" applyNumberFormat="1" applyFont="1" applyFill="1" applyBorder="1" applyAlignment="1">
      <alignment horizontal="center" vertical="center"/>
    </xf>
    <xf numFmtId="0" fontId="20" fillId="0" borderId="40" xfId="0" applyFont="1" applyFill="1" applyBorder="1" applyAlignment="1">
      <alignment horizontal="center" vertical="center"/>
    </xf>
    <xf numFmtId="3" fontId="25" fillId="0" borderId="41" xfId="0" applyNumberFormat="1" applyFont="1" applyFill="1" applyBorder="1" applyAlignment="1">
      <alignment horizontal="center" vertical="center"/>
    </xf>
    <xf numFmtId="3" fontId="25" fillId="0" borderId="40" xfId="0" applyNumberFormat="1" applyFont="1" applyFill="1" applyBorder="1" applyAlignment="1">
      <alignment horizontal="center" vertical="center"/>
    </xf>
    <xf numFmtId="0" fontId="24" fillId="0" borderId="26" xfId="0" applyFont="1" applyFill="1" applyBorder="1" applyAlignment="1">
      <alignment horizontal="right" vertical="center" indent="2"/>
    </xf>
    <xf numFmtId="0" fontId="24" fillId="0" borderId="43" xfId="0" applyFont="1" applyFill="1" applyBorder="1" applyAlignment="1">
      <alignment horizontal="left" vertical="center" indent="1"/>
    </xf>
    <xf numFmtId="165" fontId="24" fillId="0" borderId="43" xfId="0" applyNumberFormat="1" applyFont="1" applyFill="1" applyBorder="1" applyAlignment="1">
      <alignment horizontal="right" vertical="center" indent="8"/>
    </xf>
    <xf numFmtId="0" fontId="6" fillId="0" borderId="0" xfId="0" applyFont="1" applyFill="1" applyAlignment="1">
      <alignment horizontal="left" vertical="center" wrapText="1"/>
    </xf>
    <xf numFmtId="0" fontId="0" fillId="0" borderId="0" xfId="0" applyAlignment="1">
      <alignment horizontal="left" vertical="center" wrapText="1"/>
    </xf>
    <xf numFmtId="0" fontId="4" fillId="0" borderId="16" xfId="0" applyFont="1" applyFill="1" applyBorder="1" applyAlignment="1">
      <alignment horizontal="left" vertical="center" wrapText="1" indent="1"/>
    </xf>
    <xf numFmtId="0" fontId="0" fillId="0" borderId="13" xfId="0" applyBorder="1" applyAlignment="1">
      <alignment horizontal="left" vertical="center" wrapText="1" indent="1"/>
    </xf>
    <xf numFmtId="3" fontId="24" fillId="0" borderId="0" xfId="1" applyNumberFormat="1" applyFont="1" applyFill="1" applyAlignment="1">
      <alignment horizontal="left" vertical="top" wrapText="1" indent="1"/>
    </xf>
    <xf numFmtId="0" fontId="24" fillId="0" borderId="0" xfId="1" applyFont="1" applyAlignment="1">
      <alignment horizontal="left" vertical="top" wrapText="1" indent="1"/>
    </xf>
    <xf numFmtId="3" fontId="23" fillId="0" borderId="0" xfId="0" applyNumberFormat="1" applyFont="1" applyFill="1" applyAlignment="1">
      <alignment horizontal="left" vertical="center" wrapText="1"/>
    </xf>
    <xf numFmtId="0" fontId="43" fillId="0" borderId="0" xfId="0" applyFont="1" applyFill="1" applyAlignment="1">
      <alignment horizontal="left" vertical="center" wrapText="1"/>
    </xf>
    <xf numFmtId="3" fontId="24" fillId="0" borderId="0" xfId="1" applyNumberFormat="1" applyFont="1" applyFill="1" applyAlignment="1">
      <alignment horizontal="left" vertical="top" wrapText="1"/>
    </xf>
    <xf numFmtId="0" fontId="24" fillId="0" borderId="0" xfId="1" applyFont="1" applyFill="1" applyAlignment="1">
      <alignment horizontal="left" vertical="top" wrapText="1"/>
    </xf>
    <xf numFmtId="3" fontId="34" fillId="0" borderId="0" xfId="0" applyNumberFormat="1" applyFont="1" applyFill="1" applyAlignment="1">
      <alignment horizontal="left" wrapText="1"/>
    </xf>
    <xf numFmtId="0" fontId="44" fillId="0" borderId="0" xfId="0" applyFont="1" applyFill="1" applyAlignment="1">
      <alignment horizontal="left" wrapText="1"/>
    </xf>
    <xf numFmtId="0" fontId="44" fillId="0" borderId="0" xfId="0" applyFont="1" applyAlignment="1">
      <alignment horizontal="left" wrapText="1"/>
    </xf>
    <xf numFmtId="0" fontId="28" fillId="0" borderId="0" xfId="0" applyFont="1" applyAlignment="1">
      <alignment horizontal="left" wrapText="1"/>
    </xf>
    <xf numFmtId="0" fontId="23"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3" fontId="24" fillId="0" borderId="0" xfId="1" quotePrefix="1" applyNumberFormat="1" applyFont="1" applyFill="1" applyAlignment="1">
      <alignment horizontal="left" vertical="top" wrapText="1"/>
    </xf>
    <xf numFmtId="0" fontId="24" fillId="0" borderId="0" xfId="1" applyFill="1" applyAlignment="1">
      <alignment horizontal="left" vertical="center" wrapText="1"/>
    </xf>
    <xf numFmtId="0" fontId="1" fillId="0" borderId="0" xfId="0" quotePrefix="1" applyFont="1" applyAlignment="1">
      <alignment horizontal="left" vertical="center" wrapText="1"/>
    </xf>
    <xf numFmtId="0" fontId="28" fillId="0" borderId="0" xfId="0" applyFont="1" applyAlignment="1">
      <alignment horizontal="left" vertical="center" wrapText="1"/>
    </xf>
    <xf numFmtId="3" fontId="1" fillId="0" borderId="0" xfId="0" applyNumberFormat="1" applyFont="1" applyAlignment="1">
      <alignment horizontal="left" vertical="top" wrapText="1"/>
    </xf>
    <xf numFmtId="0" fontId="0" fillId="0" borderId="0" xfId="0" applyAlignment="1">
      <alignment horizontal="left" vertical="top" wrapText="1"/>
    </xf>
    <xf numFmtId="3" fontId="39"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3"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3" fillId="0" borderId="19" xfId="0" applyNumberFormat="1" applyFont="1" applyBorder="1" applyAlignment="1">
      <alignment horizontal="center" vertical="center" wrapText="1"/>
    </xf>
    <xf numFmtId="0" fontId="0" fillId="0" borderId="18" xfId="0" applyBorder="1" applyAlignment="1">
      <alignment horizontal="center" vertical="center" wrapText="1"/>
    </xf>
    <xf numFmtId="3" fontId="23"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23" fillId="0" borderId="6" xfId="0" applyFont="1" applyBorder="1" applyAlignment="1">
      <alignment horizontal="center" vertical="center" wrapText="1"/>
    </xf>
    <xf numFmtId="3" fontId="24" fillId="0" borderId="0" xfId="0" applyNumberFormat="1" applyFont="1" applyBorder="1" applyAlignment="1">
      <alignment horizontal="left" vertical="top"/>
    </xf>
    <xf numFmtId="0" fontId="0" fillId="0" borderId="0" xfId="0" applyAlignment="1">
      <alignment horizontal="left" vertical="top"/>
    </xf>
    <xf numFmtId="0" fontId="40" fillId="0" borderId="2" xfId="0" applyFont="1" applyBorder="1" applyAlignment="1">
      <alignment horizontal="left" vertical="center" wrapText="1"/>
    </xf>
    <xf numFmtId="0" fontId="0" fillId="0" borderId="2" xfId="0" applyBorder="1" applyAlignment="1">
      <alignment horizontal="left" wrapText="1"/>
    </xf>
    <xf numFmtId="3" fontId="1" fillId="0" borderId="0" xfId="0" applyNumberFormat="1" applyFont="1" applyAlignment="1">
      <alignment vertical="top" wrapText="1"/>
    </xf>
    <xf numFmtId="0" fontId="0" fillId="0" borderId="0" xfId="0" applyAlignment="1">
      <alignment vertical="top" wrapText="1"/>
    </xf>
    <xf numFmtId="0" fontId="19" fillId="0" borderId="0" xfId="0" applyFont="1" applyBorder="1" applyAlignment="1">
      <alignment horizontal="left" vertical="top" wrapText="1"/>
    </xf>
    <xf numFmtId="0" fontId="0" fillId="0" borderId="0" xfId="0" applyAlignment="1"/>
    <xf numFmtId="0" fontId="14" fillId="0" borderId="0" xfId="0" applyFont="1" applyBorder="1" applyAlignment="1">
      <alignment horizontal="left" vertical="top" wrapText="1"/>
    </xf>
    <xf numFmtId="0" fontId="0" fillId="0" borderId="0" xfId="0" applyAlignment="1">
      <alignment horizontal="left" wrapText="1"/>
    </xf>
    <xf numFmtId="3" fontId="23" fillId="0" borderId="4" xfId="0" applyNumberFormat="1" applyFont="1" applyBorder="1" applyAlignment="1">
      <alignment horizontal="center" vertical="center" wrapText="1"/>
    </xf>
    <xf numFmtId="0" fontId="0" fillId="0" borderId="5" xfId="0" applyBorder="1" applyAlignment="1">
      <alignment vertical="center"/>
    </xf>
    <xf numFmtId="3" fontId="23" fillId="0" borderId="18" xfId="0" applyNumberFormat="1" applyFont="1" applyBorder="1" applyAlignment="1">
      <alignment horizontal="center" vertical="center" wrapText="1"/>
    </xf>
    <xf numFmtId="3" fontId="39" fillId="0" borderId="6" xfId="0" applyNumberFormat="1" applyFont="1" applyBorder="1" applyAlignment="1">
      <alignment horizontal="center" vertical="center" wrapText="1"/>
    </xf>
    <xf numFmtId="3" fontId="39" fillId="0" borderId="1" xfId="0" applyNumberFormat="1" applyFont="1" applyBorder="1" applyAlignment="1">
      <alignment horizontal="center" vertical="center" wrapText="1"/>
    </xf>
    <xf numFmtId="3" fontId="39" fillId="0" borderId="14" xfId="0" applyNumberFormat="1" applyFont="1" applyBorder="1" applyAlignment="1">
      <alignment horizontal="center" vertical="center" wrapText="1"/>
    </xf>
    <xf numFmtId="3" fontId="34" fillId="0" borderId="6" xfId="0" applyNumberFormat="1" applyFont="1" applyBorder="1" applyAlignment="1">
      <alignment horizontal="center" vertical="center"/>
    </xf>
    <xf numFmtId="3" fontId="44" fillId="0" borderId="1" xfId="0" applyNumberFormat="1" applyFont="1" applyBorder="1" applyAlignment="1">
      <alignment horizontal="center" vertical="center"/>
    </xf>
    <xf numFmtId="3" fontId="23" fillId="0" borderId="10" xfId="0" applyNumberFormat="1" applyFont="1" applyBorder="1" applyAlignment="1">
      <alignment horizontal="center" vertical="center" wrapText="1"/>
    </xf>
    <xf numFmtId="3" fontId="23" fillId="0" borderId="5"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3" fillId="0" borderId="7" xfId="0" applyFont="1" applyBorder="1" applyAlignment="1">
      <alignment horizontal="center" vertical="center" wrapText="1"/>
    </xf>
    <xf numFmtId="0" fontId="0" fillId="0" borderId="0" xfId="0" applyAlignment="1">
      <alignment vertical="center" wrapText="1"/>
    </xf>
    <xf numFmtId="3" fontId="23" fillId="0" borderId="16" xfId="0" applyNumberFormat="1" applyFont="1" applyBorder="1" applyAlignment="1">
      <alignment horizontal="center" vertical="center" wrapText="1"/>
    </xf>
    <xf numFmtId="0" fontId="0" fillId="0" borderId="13" xfId="0" applyBorder="1" applyAlignment="1">
      <alignment horizontal="center" vertical="center" wrapText="1"/>
    </xf>
    <xf numFmtId="3" fontId="26" fillId="0" borderId="13" xfId="0" applyNumberFormat="1" applyFont="1" applyBorder="1" applyAlignment="1">
      <alignment horizontal="center" vertical="center" wrapText="1"/>
    </xf>
    <xf numFmtId="0" fontId="45" fillId="0" borderId="13" xfId="0" applyFont="1" applyBorder="1" applyAlignment="1">
      <alignment horizontal="center" vertical="center"/>
    </xf>
    <xf numFmtId="0" fontId="23" fillId="0" borderId="1" xfId="0" applyFont="1" applyBorder="1" applyAlignment="1">
      <alignment horizontal="center" vertical="center" wrapText="1"/>
    </xf>
    <xf numFmtId="0" fontId="0" fillId="0" borderId="0" xfId="0" applyFont="1" applyAlignment="1">
      <alignment wrapText="1"/>
    </xf>
    <xf numFmtId="0" fontId="0" fillId="0" borderId="0" xfId="0" applyAlignment="1">
      <alignment wrapText="1"/>
    </xf>
    <xf numFmtId="3" fontId="24" fillId="0" borderId="0" xfId="0" applyNumberFormat="1" applyFont="1" applyBorder="1" applyAlignment="1">
      <alignment vertical="top" wrapText="1"/>
    </xf>
    <xf numFmtId="3" fontId="8" fillId="0" borderId="0" xfId="0" applyNumberFormat="1" applyFont="1" applyAlignment="1">
      <alignment vertical="top" wrapText="1"/>
    </xf>
    <xf numFmtId="3" fontId="37" fillId="3" borderId="2" xfId="0" applyNumberFormat="1" applyFont="1" applyFill="1" applyBorder="1" applyAlignment="1">
      <alignment horizontal="left" vertical="center" wrapText="1"/>
    </xf>
    <xf numFmtId="0" fontId="35" fillId="0" borderId="2" xfId="0" applyFont="1" applyBorder="1" applyAlignment="1">
      <alignment horizontal="left" vertical="center" wrapText="1"/>
    </xf>
    <xf numFmtId="0" fontId="1" fillId="0" borderId="0" xfId="0" applyFont="1" applyBorder="1" applyAlignment="1">
      <alignment horizontal="left" vertical="top" wrapText="1"/>
    </xf>
    <xf numFmtId="0" fontId="26" fillId="0" borderId="15" xfId="0" applyFont="1" applyBorder="1" applyAlignment="1">
      <alignment horizontal="center" vertical="center"/>
    </xf>
    <xf numFmtId="0" fontId="0" fillId="0" borderId="20" xfId="0" applyBorder="1" applyAlignment="1">
      <alignment horizontal="center" vertical="center"/>
    </xf>
    <xf numFmtId="0" fontId="26" fillId="0" borderId="20" xfId="0" applyFont="1" applyBorder="1" applyAlignment="1">
      <alignment horizontal="center" vertical="center"/>
    </xf>
    <xf numFmtId="0" fontId="0" fillId="0" borderId="8" xfId="0" applyBorder="1" applyAlignment="1">
      <alignment horizontal="center" vertical="center"/>
    </xf>
    <xf numFmtId="0" fontId="26" fillId="0" borderId="6" xfId="0" applyFont="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26" fillId="0" borderId="1" xfId="0" applyFont="1" applyBorder="1" applyAlignment="1">
      <alignment horizontal="center" vertical="center"/>
    </xf>
    <xf numFmtId="3" fontId="39" fillId="3" borderId="0" xfId="0" applyNumberFormat="1" applyFont="1" applyFill="1" applyBorder="1" applyAlignment="1">
      <alignment horizontal="left" vertical="center" wrapText="1"/>
    </xf>
    <xf numFmtId="0" fontId="41" fillId="0" borderId="0" xfId="0" applyFont="1" applyBorder="1" applyAlignment="1">
      <alignment horizontal="left" vertical="center" wrapText="1"/>
    </xf>
    <xf numFmtId="0" fontId="7" fillId="3" borderId="0" xfId="0" applyFont="1" applyFill="1" applyAlignment="1">
      <alignment vertical="top" wrapText="1"/>
    </xf>
    <xf numFmtId="3" fontId="14" fillId="3" borderId="0" xfId="0" applyNumberFormat="1" applyFont="1" applyFill="1" applyAlignment="1">
      <alignment vertical="center" wrapText="1"/>
    </xf>
    <xf numFmtId="3" fontId="39" fillId="3" borderId="2" xfId="0" applyNumberFormat="1" applyFont="1" applyFill="1" applyBorder="1" applyAlignment="1">
      <alignment horizontal="left" vertical="center" wrapText="1"/>
    </xf>
    <xf numFmtId="0" fontId="41" fillId="0" borderId="2" xfId="0" applyFont="1" applyBorder="1" applyAlignment="1">
      <alignment horizontal="left" vertical="center" wrapText="1"/>
    </xf>
    <xf numFmtId="3" fontId="23" fillId="3" borderId="4" xfId="0" applyNumberFormat="1" applyFont="1" applyFill="1" applyBorder="1" applyAlignment="1" applyProtection="1">
      <alignment horizontal="left" vertical="center" wrapText="1" indent="1"/>
      <protection locked="0"/>
    </xf>
    <xf numFmtId="1" fontId="23"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3" fillId="3" borderId="6" xfId="0" quotePrefix="1" applyNumberFormat="1" applyFont="1" applyFill="1" applyBorder="1" applyAlignment="1" applyProtection="1">
      <alignment horizontal="center" vertical="center" wrapText="1"/>
      <protection locked="0"/>
    </xf>
    <xf numFmtId="1" fontId="0" fillId="0" borderId="14" xfId="0" applyNumberFormat="1" applyBorder="1" applyAlignment="1">
      <alignment horizontal="center" vertical="center" wrapText="1"/>
    </xf>
    <xf numFmtId="0" fontId="8" fillId="0" borderId="0" xfId="0" applyFont="1" applyAlignment="1">
      <alignment vertical="top" wrapText="1"/>
    </xf>
    <xf numFmtId="0" fontId="19" fillId="0" borderId="0" xfId="0" applyFont="1" applyAlignment="1">
      <alignment vertical="top" wrapText="1"/>
    </xf>
    <xf numFmtId="3" fontId="39" fillId="0" borderId="2" xfId="0" applyNumberFormat="1" applyFont="1" applyFill="1" applyBorder="1" applyAlignment="1">
      <alignment horizontal="left" vertical="center" wrapText="1"/>
    </xf>
    <xf numFmtId="0" fontId="41" fillId="0" borderId="2"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8" fillId="3" borderId="0" xfId="0" applyFont="1" applyFill="1" applyBorder="1" applyAlignment="1">
      <alignment horizontal="left" vertical="top" wrapText="1"/>
    </xf>
    <xf numFmtId="0" fontId="17" fillId="3" borderId="0" xfId="0" applyFont="1" applyFill="1" applyBorder="1" applyAlignment="1">
      <alignment horizontal="left" vertical="top" wrapText="1"/>
    </xf>
    <xf numFmtId="3" fontId="39" fillId="0" borderId="6" xfId="0"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 xfId="0" applyFill="1" applyBorder="1" applyAlignment="1">
      <alignment horizontal="center" vertical="center" wrapText="1"/>
    </xf>
    <xf numFmtId="3" fontId="39" fillId="0" borderId="19" xfId="0" applyNumberFormat="1" applyFont="1" applyFill="1" applyBorder="1" applyAlignment="1">
      <alignment horizontal="center" vertical="center" wrapText="1"/>
    </xf>
    <xf numFmtId="0" fontId="0" fillId="0" borderId="18" xfId="0" applyFill="1" applyBorder="1" applyAlignment="1">
      <alignment horizontal="center" vertical="center"/>
    </xf>
    <xf numFmtId="3" fontId="39"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1" fillId="3" borderId="0" xfId="0" applyFont="1" applyFill="1" applyBorder="1" applyAlignment="1">
      <alignment horizontal="left" vertical="top" wrapText="1"/>
    </xf>
    <xf numFmtId="0" fontId="32" fillId="0" borderId="2" xfId="0" applyFont="1" applyBorder="1" applyAlignment="1">
      <alignment horizontal="left" vertical="center" wrapText="1"/>
    </xf>
    <xf numFmtId="0" fontId="2" fillId="3" borderId="0" xfId="0" applyFont="1" applyFill="1" applyAlignment="1">
      <alignment vertical="top" wrapText="1"/>
    </xf>
    <xf numFmtId="3" fontId="39" fillId="0" borderId="0" xfId="0" applyNumberFormat="1" applyFont="1" applyAlignment="1">
      <alignment horizontal="left" vertical="center" wrapText="1"/>
    </xf>
    <xf numFmtId="0" fontId="41" fillId="0" borderId="0" xfId="0" applyFont="1" applyAlignment="1">
      <alignment horizontal="left" vertical="center" wrapText="1"/>
    </xf>
    <xf numFmtId="0" fontId="17" fillId="0" borderId="0" xfId="0" applyFont="1" applyBorder="1" applyAlignment="1">
      <alignment horizontal="left" vertical="top" wrapText="1"/>
    </xf>
    <xf numFmtId="3" fontId="13" fillId="0" borderId="0" xfId="0" applyNumberFormat="1" applyFont="1" applyAlignment="1">
      <alignment vertical="top" wrapText="1"/>
    </xf>
    <xf numFmtId="3" fontId="10" fillId="0" borderId="0" xfId="0" applyNumberFormat="1" applyFont="1" applyAlignment="1">
      <alignment vertical="top" wrapText="1"/>
    </xf>
    <xf numFmtId="3" fontId="39" fillId="0" borderId="0" xfId="0" applyNumberFormat="1" applyFont="1" applyFill="1" applyAlignment="1">
      <alignment horizontal="left" vertical="center" wrapText="1"/>
    </xf>
    <xf numFmtId="0" fontId="41" fillId="0" borderId="0" xfId="0" applyFont="1" applyFill="1" applyAlignment="1">
      <alignment horizontal="left" vertical="center" wrapText="1"/>
    </xf>
    <xf numFmtId="3" fontId="14" fillId="0" borderId="0" xfId="0" applyNumberFormat="1" applyFont="1" applyAlignment="1">
      <alignment vertical="top" wrapText="1"/>
    </xf>
    <xf numFmtId="0" fontId="8" fillId="0" borderId="0" xfId="0" applyFont="1" applyFill="1" applyAlignment="1">
      <alignment horizontal="left" vertical="center"/>
    </xf>
    <xf numFmtId="0" fontId="18" fillId="0" borderId="0" xfId="0" applyFont="1" applyAlignment="1">
      <alignment horizontal="left" vertical="center"/>
    </xf>
    <xf numFmtId="0" fontId="17" fillId="0" borderId="0" xfId="0" applyFont="1" applyAlignment="1">
      <alignment vertical="top" wrapText="1"/>
    </xf>
    <xf numFmtId="3" fontId="39" fillId="3" borderId="0" xfId="0" applyNumberFormat="1" applyFont="1" applyFill="1" applyAlignment="1">
      <alignment horizontal="left" vertical="center" wrapText="1"/>
    </xf>
    <xf numFmtId="0" fontId="41" fillId="3" borderId="0" xfId="0" applyFont="1" applyFill="1" applyAlignment="1">
      <alignment horizontal="left" vertical="center" wrapText="1"/>
    </xf>
    <xf numFmtId="0" fontId="2" fillId="0" borderId="0" xfId="0" applyFont="1" applyAlignment="1">
      <alignment horizontal="left" vertical="top" wrapText="1"/>
    </xf>
  </cellXfs>
  <cellStyles count="21">
    <cellStyle name="Hiperligação" xfId="1" builtinId="8" customBuiltin="1"/>
    <cellStyle name="Normal" xfId="0" builtinId="0"/>
    <cellStyle name="Normal 2" xfId="9" xr:uid="{00000000-0005-0000-0000-000002000000}"/>
    <cellStyle name="Normal 2 2" xfId="20" xr:uid="{00000000-0005-0000-0000-000003000000}"/>
    <cellStyle name="Normal 3" xfId="8" xr:uid="{00000000-0005-0000-0000-000004000000}"/>
    <cellStyle name="Normal 4" xfId="19" xr:uid="{00000000-0005-0000-0000-000005000000}"/>
    <cellStyle name="Normal 54" xfId="2" xr:uid="{00000000-0005-0000-0000-000006000000}"/>
    <cellStyle name="ss15" xfId="5" xr:uid="{00000000-0005-0000-0000-000007000000}"/>
    <cellStyle name="ss16" xfId="3" xr:uid="{00000000-0005-0000-0000-000008000000}"/>
    <cellStyle name="ss17" xfId="6" xr:uid="{00000000-0005-0000-0000-000009000000}"/>
    <cellStyle name="ss22" xfId="4" xr:uid="{00000000-0005-0000-0000-00000A000000}"/>
    <cellStyle name="ss23" xfId="7" xr:uid="{00000000-0005-0000-0000-00000B000000}"/>
    <cellStyle name="style1450177002774" xfId="10" xr:uid="{00000000-0005-0000-0000-00000C000000}"/>
    <cellStyle name="style1450177005489" xfId="11" xr:uid="{00000000-0005-0000-0000-00000D000000}"/>
    <cellStyle name="style1450177005785" xfId="14" xr:uid="{00000000-0005-0000-0000-00000E000000}"/>
    <cellStyle name="style1450177005894" xfId="15" xr:uid="{00000000-0005-0000-0000-00000F000000}"/>
    <cellStyle name="style1450177007236" xfId="12" xr:uid="{00000000-0005-0000-0000-000010000000}"/>
    <cellStyle name="style1450177007361" xfId="13" xr:uid="{00000000-0005-0000-0000-000011000000}"/>
    <cellStyle name="style1450351136772" xfId="17" xr:uid="{00000000-0005-0000-0000-000012000000}"/>
    <cellStyle name="style1450351137958" xfId="16" xr:uid="{00000000-0005-0000-0000-000013000000}"/>
    <cellStyle name="style1450351138083"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223008768"/>
        <c:axId val="222670784"/>
        <c:extLs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223008768"/>
        <c:scaling>
          <c:orientation val="minMax"/>
        </c:scaling>
        <c:delete val="0"/>
        <c:axPos val="b"/>
        <c:numFmt formatCode="0" sourceLinked="1"/>
        <c:majorTickMark val="none"/>
        <c:minorTickMark val="none"/>
        <c:tickLblPos val="nextTo"/>
        <c:txPr>
          <a:bodyPr rot="-5400000" vert="horz"/>
          <a:lstStyle/>
          <a:p>
            <a:pPr>
              <a:defRPr/>
            </a:pPr>
            <a:endParaRPr lang="pt-PT"/>
          </a:p>
        </c:txPr>
        <c:crossAx val="222670784"/>
        <c:crosses val="autoZero"/>
        <c:auto val="1"/>
        <c:lblAlgn val="ctr"/>
        <c:lblOffset val="100"/>
        <c:noMultiLvlLbl val="0"/>
      </c:catAx>
      <c:valAx>
        <c:axId val="2226707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3008768"/>
        <c:crosses val="autoZero"/>
        <c:crossBetween val="midCat"/>
      </c:valAx>
      <c:spPr>
        <a:noFill/>
        <a:ln>
          <a:noFill/>
        </a:ln>
      </c:spPr>
    </c:plotArea>
    <c:legend>
      <c:legendPos val="b"/>
      <c:overlay val="0"/>
    </c:legend>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{C156A97D-167F-48C3-8035-CD368740E63C}</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FAC1-4111-ADE1-DB6BD2FD412E}"/>
                </c:ext>
              </c:extLst>
            </c:dLbl>
            <c:dLbl>
              <c:idx val="1"/>
              <c:layout>
                <c:manualLayout>
                  <c:x val="2.3897849462365174E-3"/>
                  <c:y val="-1.3598566308243728E-3"/>
                </c:manualLayout>
              </c:layout>
              <c:tx>
                <c:strRef>
                  <c:f>'Chart 1.9'!$B$61</c:f>
                  <c:strCache>
                    <c:ptCount val="1"/>
                    <c:pt idx="0">
                      <c:v>Belgium</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{CB22D96C-4C4A-4ED6-8D2C-28B1C84E2AF0}</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FAC1-4111-ADE1-DB6BD2FD412E}"/>
                </c:ext>
              </c:extLst>
            </c:dLbl>
            <c:dLbl>
              <c:idx val="2"/>
              <c:layout>
                <c:manualLayout>
                  <c:x val="-4.5918100358423024E-2"/>
                  <c:y val="-2.4119713261648745E-2"/>
                </c:manualLayout>
              </c:layout>
              <c:tx>
                <c:strRef>
                  <c:f>'Chart 1.9'!$B$62</c:f>
                  <c:strCache>
                    <c:ptCount val="1"/>
                    <c:pt idx="0">
                      <c:v>Bulgaria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{1D0EE6F2-52A8-408A-BD9C-A1BE56D0C151}</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FAC1-4111-ADE1-DB6BD2FD412E}"/>
                </c:ext>
              </c:extLst>
            </c:dLbl>
            <c:dLbl>
              <c:idx val="3"/>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{779A38B4-82B7-4A62-9DF1-D7AC85560BF7}</c15:txfldGUID>
                      <c15:f>'Chart 1.9'!$B$63</c15:f>
                      <c15:dlblFieldTableCache>
                        <c:ptCount val="1"/>
                        <c:pt idx="0">
                          <c:v>Croatia</c:v>
                        </c:pt>
                      </c15:dlblFieldTableCache>
                    </c15:dlblFTEntry>
                  </c15:dlblFieldTable>
                  <c15:showDataLabelsRange val="0"/>
                </c:ext>
                <c:ext xmlns:c16="http://schemas.microsoft.com/office/drawing/2014/chart" uri="{C3380CC4-5D6E-409C-BE32-E72D297353CC}">
                  <c16:uniqueId val="{00000003-FAC1-4111-ADE1-DB6BD2FD412E}"/>
                </c:ext>
              </c:extLst>
            </c:dLbl>
            <c:dLbl>
              <c:idx val="4"/>
              <c:layout>
                <c:manualLayout>
                  <c:x val="5.6614695340501371E-3"/>
                  <c:y val="9.1612903225798102E-4"/>
                </c:manualLayout>
              </c:layout>
              <c:tx>
                <c:strRef>
                  <c:f>'Chart 1.9'!$B$64</c:f>
                  <c:strCache>
                    <c:ptCount val="1"/>
                    <c:pt idx="0">
                      <c:v>Czech Republic</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{993826EA-4BEE-4C12-A850-503C0B5C6FD9}</c15:txfldGUID>
                      <c15:f>'Chart 1.9'!$B$64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FAC1-4111-ADE1-DB6BD2FD412E}"/>
                </c:ext>
              </c:extLst>
            </c:dLbl>
            <c:dLbl>
              <c:idx val="5"/>
              <c:layout>
                <c:manualLayout>
                  <c:x val="-6.0831541218638013E-2"/>
                  <c:y val="2.5951971326164874E-2"/>
                </c:manualLayout>
              </c:layout>
              <c:tx>
                <c:strRef>
                  <c:f>'Chart 1.9'!$B$65</c:f>
                  <c:strCache>
                    <c:ptCount val="1"/>
                    <c:pt idx="0">
                      <c:v>Denmark</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{7BCD6BD8-711A-4FDE-901C-0307E3481516}</c15:txfldGUID>
                      <c15:f>'Chart 1.9'!$B$65</c15:f>
                      <c15:dlblFieldTableCache>
                        <c:ptCount val="1"/>
                        <c:pt idx="0">
                          <c:v>Denmark</c:v>
                        </c:pt>
                      </c15:dlblFieldTableCache>
                    </c15:dlblFTEntry>
                  </c15:dlblFieldTable>
                  <c15:showDataLabelsRange val="0"/>
                </c:ext>
                <c:ext xmlns:c16="http://schemas.microsoft.com/office/drawing/2014/chart" uri="{C3380CC4-5D6E-409C-BE32-E72D297353CC}">
                  <c16:uniqueId val="{00000005-FAC1-4111-ADE1-DB6BD2FD412E}"/>
                </c:ext>
              </c:extLst>
            </c:dLbl>
            <c:dLbl>
              <c:idx val="6"/>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{264D5889-FE45-4BC2-A27B-A4C509CE53C5}</c15:txfldGUID>
                      <c15:f>'Chart 1.9'!$B$66</c15:f>
                      <c15:dlblFieldTableCache>
                        <c:ptCount val="1"/>
                        <c:pt idx="0">
                          <c:v>Estonia</c:v>
                        </c:pt>
                      </c15:dlblFieldTableCache>
                    </c15:dlblFTEntry>
                  </c15:dlblFieldTable>
                  <c15:showDataLabelsRange val="0"/>
                </c:ext>
                <c:ext xmlns:c16="http://schemas.microsoft.com/office/drawing/2014/chart" uri="{C3380CC4-5D6E-409C-BE32-E72D297353CC}">
                  <c16:uniqueId val="{00000006-FAC1-4111-ADE1-DB6BD2FD412E}"/>
                </c:ext>
              </c:extLst>
            </c:dLbl>
            <c:dLbl>
              <c:idx val="7"/>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{C8C5AA45-02CC-46A3-8657-5AFCB185AF4C}</c15:txfldGUID>
                      <c15:f>'Chart 1.9'!$B$67</c15:f>
                      <c15:dlblFieldTableCache>
                        <c:ptCount val="1"/>
                        <c:pt idx="0">
                          <c:v>Finland</c:v>
                        </c:pt>
                      </c15:dlblFieldTableCache>
                    </c15:dlblFTEntry>
                  </c15:dlblFieldTable>
                  <c15:showDataLabelsRange val="0"/>
                </c:ext>
                <c:ext xmlns:c16="http://schemas.microsoft.com/office/drawing/2014/chart" uri="{C3380CC4-5D6E-409C-BE32-E72D297353CC}">
                  <c16:uniqueId val="{00000007-FAC1-4111-ADE1-DB6BD2FD412E}"/>
                </c:ext>
              </c:extLst>
            </c:dLbl>
            <c:dLbl>
              <c:idx val="8"/>
              <c:layout>
                <c:manualLayout>
                  <c:x val="-8.8774910394265258E-2"/>
                  <c:y val="3.2028673835125866E-3"/>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{3D52A625-5332-47BD-BD70-DB188FDE4555}</c15:txfldGUID>
                      <c15:f>'Chart 1.9'!$B$68</c15:f>
                      <c15:dlblFieldTableCache>
                        <c:ptCount val="1"/>
                        <c:pt idx="0">
                          <c:v>France</c:v>
                        </c:pt>
                      </c15:dlblFieldTableCache>
                    </c15:dlblFTEntry>
                  </c15:dlblFieldTable>
                  <c15:showDataLabelsRange val="0"/>
                </c:ext>
                <c:ext xmlns:c16="http://schemas.microsoft.com/office/drawing/2014/chart" uri="{C3380CC4-5D6E-409C-BE32-E72D297353CC}">
                  <c16:uniqueId val="{00000008-FAC1-4111-ADE1-DB6BD2FD412E}"/>
                </c:ext>
              </c:extLst>
            </c:dLbl>
            <c:dLbl>
              <c:idx val="9"/>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{5DB9A8C9-3B70-458A-A245-F59D3C9ED817}</c15:txfldGUID>
                      <c15:f>'Chart 1.9'!$B$69</c15:f>
                      <c15:dlblFieldTableCache>
                        <c:ptCount val="1"/>
                        <c:pt idx="0">
                          <c:v>Germany</c:v>
                        </c:pt>
                      </c15:dlblFieldTableCache>
                    </c15:dlblFTEntry>
                  </c15:dlblFieldTable>
                  <c15:showDataLabelsRange val="0"/>
                </c:ext>
                <c:ext xmlns:c16="http://schemas.microsoft.com/office/drawing/2014/chart" uri="{C3380CC4-5D6E-409C-BE32-E72D297353CC}">
                  <c16:uniqueId val="{00000009-FAC1-4111-ADE1-DB6BD2FD412E}"/>
                </c:ext>
              </c:extLst>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{C5DCF117-8794-4DDB-8FB5-511BAE67DD94}</c15:txfldGUID>
                      <c15:f>'Chart 1.9'!$B$70</c15:f>
                      <c15:dlblFieldTableCache>
                        <c:ptCount val="1"/>
                        <c:pt idx="0">
                          <c:v>Greece</c:v>
                        </c:pt>
                      </c15:dlblFieldTableCache>
                    </c15:dlblFTEntry>
                  </c15:dlblFieldTable>
                  <c15:showDataLabelsRange val="0"/>
                </c:ext>
                <c:ext xmlns:c16="http://schemas.microsoft.com/office/drawing/2014/chart" uri="{C3380CC4-5D6E-409C-BE32-E72D297353CC}">
                  <c16:uniqueId val="{0000000A-FAC1-4111-ADE1-DB6BD2FD412E}"/>
                </c:ext>
              </c:extLst>
            </c:dLbl>
            <c:dLbl>
              <c:idx val="11"/>
              <c:layout>
                <c:manualLayout>
                  <c:x val="-4.6930824372759854E-2"/>
                  <c:y val="-2.6395698924731183E-2"/>
                </c:manualLayout>
              </c:layout>
              <c:tx>
                <c:strRef>
                  <c:f>'Chart 1.9'!$B$71</c:f>
                  <c:strCache>
                    <c:ptCount val="1"/>
                    <c:pt idx="0">
                      <c:v>Hungary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{2CB57E22-6DDE-4831-8D3C-8C5BDC6CA935}</c15:txfldGUID>
                      <c15:f>'Chart 1.9'!$B$71</c15:f>
                      <c15:dlblFieldTableCache>
                        <c:ptCount val="1"/>
                        <c:pt idx="0">
                          <c:v>Hungary</c:v>
                        </c:pt>
                      </c15:dlblFieldTableCache>
                    </c15:dlblFTEntry>
                  </c15:dlblFieldTable>
                  <c15:showDataLabelsRange val="0"/>
                </c:ext>
                <c:ext xmlns:c16="http://schemas.microsoft.com/office/drawing/2014/chart" uri="{C3380CC4-5D6E-409C-BE32-E72D297353CC}">
                  <c16:uniqueId val="{0000000B-FAC1-4111-ADE1-DB6BD2FD412E}"/>
                </c:ext>
              </c:extLst>
            </c:dLbl>
            <c:dLbl>
              <c:idx val="12"/>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{4F161946-0E60-4644-986F-404233FABEA8}</c15:txfldGUID>
                      <c15:f>'Chart 1.9'!$B$72</c15:f>
                      <c15:dlblFieldTableCache>
                        <c:ptCount val="1"/>
                        <c:pt idx="0">
                          <c:v>Ireland</c:v>
                        </c:pt>
                      </c15:dlblFieldTableCache>
                    </c15:dlblFTEntry>
                  </c15:dlblFieldTable>
                  <c15:showDataLabelsRange val="0"/>
                </c:ext>
                <c:ext xmlns:c16="http://schemas.microsoft.com/office/drawing/2014/chart" uri="{C3380CC4-5D6E-409C-BE32-E72D297353CC}">
                  <c16:uniqueId val="{0000000C-FAC1-4111-ADE1-DB6BD2FD412E}"/>
                </c:ext>
              </c:extLst>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{C3CBF185-C960-4DBF-B586-B11EDD9EF53A}</c15:txfldGUID>
                      <c15:f>'Chart 1.9'!$B$73</c15:f>
                      <c15:dlblFieldTableCache>
                        <c:ptCount val="1"/>
                        <c:pt idx="0">
                          <c:v>Italy</c:v>
                        </c:pt>
                      </c15:dlblFieldTableCache>
                    </c15:dlblFTEntry>
                  </c15:dlblFieldTable>
                  <c15:showDataLabelsRange val="0"/>
                </c:ext>
                <c:ext xmlns:c16="http://schemas.microsoft.com/office/drawing/2014/chart" uri="{C3380CC4-5D6E-409C-BE32-E72D297353CC}">
                  <c16:uniqueId val="{0000000D-FAC1-4111-ADE1-DB6BD2FD412E}"/>
                </c:ext>
              </c:extLst>
            </c:dLbl>
            <c:dLbl>
              <c:idx val="14"/>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{AB9FC02A-46A5-4580-A304-CB614B601BE1}</c15:txfldGUID>
                      <c15:f>'Chart 1.9'!$B$74</c15:f>
                      <c15:dlblFieldTableCache>
                        <c:ptCount val="1"/>
                        <c:pt idx="0">
                          <c:v>Latvia</c:v>
                        </c:pt>
                      </c15:dlblFieldTableCache>
                    </c15:dlblFTEntry>
                  </c15:dlblFieldTable>
                  <c15:showDataLabelsRange val="0"/>
                </c:ext>
                <c:ext xmlns:c16="http://schemas.microsoft.com/office/drawing/2014/chart" uri="{C3380CC4-5D6E-409C-BE32-E72D297353CC}">
                  <c16:uniqueId val="{0000000E-FAC1-4111-ADE1-DB6BD2FD412E}"/>
                </c:ext>
              </c:extLst>
            </c:dLbl>
            <c:dLbl>
              <c:idx val="15"/>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{04D1BC54-CC05-44A7-87CA-4C4F03F48D22}</c15:txfldGUID>
                      <c15:f>'Chart 1.9'!$B$75</c15:f>
                      <c15:dlblFieldTableCache>
                        <c:ptCount val="1"/>
                        <c:pt idx="0">
                          <c:v>Lithuania</c:v>
                        </c:pt>
                      </c15:dlblFieldTableCache>
                    </c15:dlblFTEntry>
                  </c15:dlblFieldTable>
                  <c15:showDataLabelsRange val="0"/>
                </c:ext>
                <c:ext xmlns:c16="http://schemas.microsoft.com/office/drawing/2014/chart" uri="{C3380CC4-5D6E-409C-BE32-E72D297353CC}">
                  <c16:uniqueId val="{0000000F-FAC1-4111-ADE1-DB6BD2FD412E}"/>
                </c:ext>
              </c:extLst>
            </c:dLbl>
            <c:dLbl>
              <c:idx val="16"/>
              <c:layout>
                <c:manualLayout>
                  <c:x val="-7.0198924731182796E-3"/>
                  <c:y val="9.7356630824372761E-3"/>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{DF750254-C4EF-4D68-8439-94A8739DC122}</c15:txfldGUID>
                      <c15:f>'Chart 1.9'!$B$76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FAC1-4111-ADE1-DB6BD2FD412E}"/>
                </c:ext>
              </c:extLst>
            </c:dLbl>
            <c:dLbl>
              <c:idx val="17"/>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{DCEDC082-3E0F-4957-A8F9-DE5B5E58CC38}</c15:txfldGUID>
                      <c15:f>'Chart 1.9'!$B$77</c15:f>
                      <c15:dlblFieldTableCache>
                        <c:ptCount val="1"/>
                        <c:pt idx="0">
                          <c:v>Poland</c:v>
                        </c:pt>
                      </c15:dlblFieldTableCache>
                    </c15:dlblFTEntry>
                  </c15:dlblFieldTable>
                  <c15:showDataLabelsRange val="0"/>
                </c:ext>
                <c:ext xmlns:c16="http://schemas.microsoft.com/office/drawing/2014/chart" uri="{C3380CC4-5D6E-409C-BE32-E72D297353CC}">
                  <c16:uniqueId val="{00000011-FAC1-4111-ADE1-DB6BD2FD412E}"/>
                </c:ext>
              </c:extLst>
            </c:dLbl>
            <c:dLbl>
              <c:idx val="18"/>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FAC1-4111-ADE1-DB6BD2FD412E}"/>
                </c:ext>
              </c:extLst>
            </c:dLbl>
            <c:dLbl>
              <c:idx val="19"/>
              <c:layout>
                <c:manualLayout>
                  <c:x val="-3.9852150537634412E-2"/>
                  <c:y val="2.3660035842293908E-2"/>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{8FB586D2-D4DE-4C56-8BD4-BC775072A6B5}</c15:txfldGUID>
                      <c15:f>'Chart 1.9'!$B$79</c15:f>
                      <c15:dlblFieldTableCache>
                        <c:ptCount val="1"/>
                        <c:pt idx="0">
                          <c:v>Romania</c:v>
                        </c:pt>
                      </c15:dlblFieldTableCache>
                    </c15:dlblFTEntry>
                  </c15:dlblFieldTable>
                  <c15:showDataLabelsRange val="0"/>
                </c:ext>
                <c:ext xmlns:c16="http://schemas.microsoft.com/office/drawing/2014/chart" uri="{C3380CC4-5D6E-409C-BE32-E72D297353CC}">
                  <c16:uniqueId val="{00000013-FAC1-4111-ADE1-DB6BD2FD412E}"/>
                </c:ext>
              </c:extLst>
            </c:dLbl>
            <c:dLbl>
              <c:idx val="20"/>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{E95776BC-D4ED-45C6-B3E6-0F324610E78C}</c15:txfldGUID>
                      <c15:f>'Chart 1.9'!$B$80</c15:f>
                      <c15:dlblFieldTableCache>
                        <c:ptCount val="1"/>
                        <c:pt idx="0">
                          <c:v>Slovakia</c:v>
                        </c:pt>
                      </c15:dlblFieldTableCache>
                    </c15:dlblFTEntry>
                  </c15:dlblFieldTable>
                  <c15:showDataLabelsRange val="0"/>
                </c:ext>
                <c:ext xmlns:c16="http://schemas.microsoft.com/office/drawing/2014/chart" uri="{C3380CC4-5D6E-409C-BE32-E72D297353CC}">
                  <c16:uniqueId val="{00000014-FAC1-4111-ADE1-DB6BD2FD412E}"/>
                </c:ext>
              </c:extLst>
            </c:dLbl>
            <c:dLbl>
              <c:idx val="21"/>
              <c:layout>
                <c:manualLayout>
                  <c:x val="3.2347670250891883E-4"/>
                  <c:y val="-1.1344086021505793E-3"/>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{FBAA7426-FB83-4746-BD47-580DEDFDB981}</c15:txfldGUID>
                      <c15:f>'Chart 1.9'!$B$81</c15:f>
                      <c15:dlblFieldTableCache>
                        <c:ptCount val="1"/>
                        <c:pt idx="0">
                          <c:v>Slovenia</c:v>
                        </c:pt>
                      </c15:dlblFieldTableCache>
                    </c15:dlblFTEntry>
                  </c15:dlblFieldTable>
                  <c15:showDataLabelsRange val="0"/>
                </c:ext>
                <c:ext xmlns:c16="http://schemas.microsoft.com/office/drawing/2014/chart" uri="{C3380CC4-5D6E-409C-BE32-E72D297353CC}">
                  <c16:uniqueId val="{00000015-FAC1-4111-ADE1-DB6BD2FD412E}"/>
                </c:ext>
              </c:extLst>
            </c:dLbl>
            <c:dLbl>
              <c:idx val="22"/>
              <c:layout>
                <c:manualLayout>
                  <c:x val="-5.6285125448028696E-2"/>
                  <c:y val="-1.9567741935483912E-2"/>
                </c:manualLayout>
              </c:layout>
              <c:tx>
                <c:strRef>
                  <c:f>'Chart 1.9'!$B$82</c:f>
                  <c:strCache>
                    <c:ptCount val="1"/>
                    <c:pt idx="0">
                      <c:v>Spain</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{A54D1673-E0CF-4BE0-9590-273F076C4D97}</c15:txfldGUID>
                      <c15:f>'Chart 1.9'!$B$82</c15:f>
                      <c15:dlblFieldTableCache>
                        <c:ptCount val="1"/>
                        <c:pt idx="0">
                          <c:v>Spain</c:v>
                        </c:pt>
                      </c15:dlblFieldTableCache>
                    </c15:dlblFTEntry>
                  </c15:dlblFieldTable>
                  <c15:showDataLabelsRange val="0"/>
                </c:ext>
                <c:ext xmlns:c16="http://schemas.microsoft.com/office/drawing/2014/chart" uri="{C3380CC4-5D6E-409C-BE32-E72D297353CC}">
                  <c16:uniqueId val="{00000016-FAC1-4111-ADE1-DB6BD2FD412E}"/>
                </c:ext>
              </c:extLst>
            </c:dLbl>
            <c:dLbl>
              <c:idx val="23"/>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{B9060FEF-1DD5-495C-AEA2-FE1F95BDDE9C}</c15:txfldGUID>
                      <c15:f>'Chart 1.9'!$B$83</c15:f>
                      <c15:dlblFieldTableCache>
                        <c:ptCount val="1"/>
                        <c:pt idx="0">
                          <c:v>Sweden</c:v>
                        </c:pt>
                      </c15:dlblFieldTableCache>
                    </c15:dlblFTEntry>
                  </c15:dlblFieldTable>
                  <c15:showDataLabelsRange val="0"/>
                </c:ext>
                <c:ext xmlns:c16="http://schemas.microsoft.com/office/drawing/2014/chart" uri="{C3380CC4-5D6E-409C-BE32-E72D297353CC}">
                  <c16:uniqueId val="{00000017-FAC1-4111-ADE1-DB6BD2FD412E}"/>
                </c:ext>
              </c:extLst>
            </c:dLbl>
            <c:dLbl>
              <c:idx val="24"/>
              <c:layout>
                <c:manualLayout>
                  <c:x val="-9.0186379928315404E-3"/>
                  <c:y val="-1.5015770609318996E-2"/>
                </c:manualLayout>
              </c:layout>
              <c:tx>
                <c:strRef>
                  <c:f>'Chart 1.9'!$B$84</c:f>
                  <c:strCache>
                    <c:ptCount val="1"/>
                    <c:pt idx="0">
                      <c:v>United Kingdom</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{76AFEDEF-59D1-44E8-8D07-99D4A76A3175}</c15:txfldGUID>
                      <c15:f>'Chart 1.9'!$B$84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FAC1-4111-ADE1-DB6BD2FD412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1.9'!$C$60:$C$84</c:f>
              <c:numCache>
                <c:formatCode>0.0</c:formatCode>
                <c:ptCount val="25"/>
                <c:pt idx="0">
                  <c:v>6.4315291997790753</c:v>
                </c:pt>
                <c:pt idx="1">
                  <c:v>5.0413680935319629</c:v>
                </c:pt>
                <c:pt idx="2">
                  <c:v>22.026196983222714</c:v>
                </c:pt>
                <c:pt idx="3">
                  <c:v>23.969470528077352</c:v>
                </c:pt>
                <c:pt idx="4">
                  <c:v>8.5262436163424251</c:v>
                </c:pt>
                <c:pt idx="5">
                  <c:v>4.4286467692653133</c:v>
                </c:pt>
                <c:pt idx="6">
                  <c:v>15.709826439597842</c:v>
                </c:pt>
                <c:pt idx="7">
                  <c:v>5.24218767511256</c:v>
                </c:pt>
                <c:pt idx="8">
                  <c:v>3.5260918025022305</c:v>
                </c:pt>
                <c:pt idx="9">
                  <c:v>4.8064475940210771</c:v>
                </c:pt>
                <c:pt idx="10">
                  <c:v>9.9227714254751653</c:v>
                </c:pt>
                <c:pt idx="11">
                  <c:v>6.5270722963559242</c:v>
                </c:pt>
                <c:pt idx="12">
                  <c:v>16.729090352371074</c:v>
                </c:pt>
                <c:pt idx="13">
                  <c:v>5.0830275602466219</c:v>
                </c:pt>
                <c:pt idx="14">
                  <c:v>17.423428327781981</c:v>
                </c:pt>
                <c:pt idx="15">
                  <c:v>22.112517380066219</c:v>
                </c:pt>
                <c:pt idx="16">
                  <c:v>5.73636043008388</c:v>
                </c:pt>
                <c:pt idx="17">
                  <c:v>11.737257787262633</c:v>
                </c:pt>
                <c:pt idx="18">
                  <c:v>25.733530982760239</c:v>
                </c:pt>
                <c:pt idx="19">
                  <c:v>18.450171620244141</c:v>
                </c:pt>
                <c:pt idx="20">
                  <c:v>6.3346559738816826</c:v>
                </c:pt>
                <c:pt idx="21">
                  <c:v>7.1004120935951827</c:v>
                </c:pt>
                <c:pt idx="22">
                  <c:v>3.0916595530680167</c:v>
                </c:pt>
                <c:pt idx="23">
                  <c:v>3.5254248569130362</c:v>
                </c:pt>
                <c:pt idx="24">
                  <c:v>6.3305006834574629</c:v>
                </c:pt>
              </c:numCache>
            </c:numRef>
          </c:xVal>
          <c:yVal>
            <c:numRef>
              <c:f>'Chart 1.9'!$D$60:$D$84</c:f>
              <c:numCache>
                <c:formatCode>0.0</c:formatCode>
                <c:ptCount val="25"/>
                <c:pt idx="0">
                  <c:v>19.875340336715315</c:v>
                </c:pt>
                <c:pt idx="1">
                  <c:v>17.175341579682975</c:v>
                </c:pt>
                <c:pt idx="2">
                  <c:v>2.4073305039528612</c:v>
                </c:pt>
                <c:pt idx="3">
                  <c:v>12.543459270794596</c:v>
                </c:pt>
                <c:pt idx="4">
                  <c:v>4.7964727792299691</c:v>
                </c:pt>
                <c:pt idx="5">
                  <c:v>12.524142930305501</c:v>
                </c:pt>
                <c:pt idx="6">
                  <c:v>14.350868405489241</c:v>
                </c:pt>
                <c:pt idx="7">
                  <c:v>6.9252566268919384</c:v>
                </c:pt>
                <c:pt idx="8">
                  <c:v>12.797343480384257</c:v>
                </c:pt>
                <c:pt idx="9">
                  <c:v>15.723911208783788</c:v>
                </c:pt>
                <c:pt idx="10">
                  <c:v>11.566211913833591</c:v>
                </c:pt>
                <c:pt idx="11">
                  <c:v>5.2871447778496323</c:v>
                </c:pt>
                <c:pt idx="12">
                  <c:v>17.072500842294769</c:v>
                </c:pt>
                <c:pt idx="13">
                  <c:v>10.361212599654088</c:v>
                </c:pt>
                <c:pt idx="14">
                  <c:v>12.443522803020649</c:v>
                </c:pt>
                <c:pt idx="15">
                  <c:v>4.2476030275106016</c:v>
                </c:pt>
                <c:pt idx="16">
                  <c:v>13.351895902996585</c:v>
                </c:pt>
                <c:pt idx="17">
                  <c:v>1.7313899303859757</c:v>
                </c:pt>
                <c:pt idx="18">
                  <c:v>8.6851726845988644</c:v>
                </c:pt>
                <c:pt idx="19">
                  <c:v>2.3886526296470403</c:v>
                </c:pt>
                <c:pt idx="20">
                  <c:v>3.444814956460613</c:v>
                </c:pt>
                <c:pt idx="21">
                  <c:v>12.17720698105601</c:v>
                </c:pt>
                <c:pt idx="22">
                  <c:v>13.060813180609633</c:v>
                </c:pt>
                <c:pt idx="23">
                  <c:v>19.979416879334668</c:v>
                </c:pt>
                <c:pt idx="24">
                  <c:v>14.144951385582136</c:v>
                </c:pt>
              </c:numCache>
            </c:numRef>
          </c:yVal>
          <c:smooth val="0"/>
          <c:extLs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224447296"/>
        <c:axId val="224447872"/>
      </c:scatterChart>
      <c:valAx>
        <c:axId val="224447296"/>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224447872"/>
        <c:crosses val="autoZero"/>
        <c:crossBetween val="midCat"/>
      </c:valAx>
      <c:valAx>
        <c:axId val="224447872"/>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224447296"/>
        <c:crosses val="autoZero"/>
        <c:crossBetween val="midCat"/>
        <c:majorUnit val="5"/>
        <c:minorUnit val="1"/>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'Table 1.4'!$B$6:$B$25</c:f>
              <c:numCache>
                <c:formatCode>0</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'Table 1.4'!$F$6:$F$25</c:f>
              <c:numCache>
                <c:formatCode>#,##0</c:formatCode>
                <c:ptCount val="20"/>
                <c:pt idx="0">
                  <c:v>40000</c:v>
                </c:pt>
                <c:pt idx="1">
                  <c:v>50000</c:v>
                </c:pt>
                <c:pt idx="2">
                  <c:v>60000</c:v>
                </c:pt>
                <c:pt idx="3">
                  <c:v>70000</c:v>
                </c:pt>
                <c:pt idx="4">
                  <c:v>65000</c:v>
                </c:pt>
                <c:pt idx="5">
                  <c:v>75000</c:v>
                </c:pt>
                <c:pt idx="6">
                  <c:v>85000</c:v>
                </c:pt>
                <c:pt idx="7">
                  <c:v>85000</c:v>
                </c:pt>
                <c:pt idx="8">
                  <c:v>70000</c:v>
                </c:pt>
                <c:pt idx="9">
                  <c:v>65000</c:v>
                </c:pt>
                <c:pt idx="10">
                  <c:v>85000</c:v>
                </c:pt>
                <c:pt idx="11">
                  <c:v>105000</c:v>
                </c:pt>
                <c:pt idx="12">
                  <c:v>120000</c:v>
                </c:pt>
                <c:pt idx="13">
                  <c:v>110000</c:v>
                </c:pt>
                <c:pt idx="14">
                  <c:v>105000</c:v>
                </c:pt>
                <c:pt idx="15">
                  <c:v>95000</c:v>
                </c:pt>
                <c:pt idx="16">
                  <c:v>80000</c:v>
                </c:pt>
                <c:pt idx="17">
                  <c:v>75000</c:v>
                </c:pt>
                <c:pt idx="18">
                  <c:v>80000</c:v>
                </c:pt>
                <c:pt idx="19">
                  <c:v>45000</c:v>
                </c:pt>
              </c:numCache>
            </c:numRef>
          </c:val>
          <c:smooth val="0"/>
          <c:extLst>
            <c:ext xmlns:c16="http://schemas.microsoft.com/office/drawing/2014/chart" uri="{C3380CC4-5D6E-409C-BE32-E72D297353CC}">
              <c16:uniqueId val="{00000000-2BB7-4E12-8091-3EC26B0777BA}"/>
            </c:ext>
          </c:extLst>
        </c:ser>
        <c:dLbls>
          <c:showLegendKey val="0"/>
          <c:showVal val="0"/>
          <c:showCatName val="0"/>
          <c:showSerName val="0"/>
          <c:showPercent val="0"/>
          <c:showBubbleSize val="0"/>
        </c:dLbls>
        <c:smooth val="0"/>
        <c:axId val="224015872"/>
        <c:axId val="222673664"/>
      </c:lineChart>
      <c:catAx>
        <c:axId val="224015872"/>
        <c:scaling>
          <c:orientation val="minMax"/>
        </c:scaling>
        <c:delete val="0"/>
        <c:axPos val="b"/>
        <c:numFmt formatCode="0" sourceLinked="1"/>
        <c:majorTickMark val="none"/>
        <c:minorTickMark val="none"/>
        <c:tickLblPos val="nextTo"/>
        <c:txPr>
          <a:bodyPr rot="5400000" vert="horz"/>
          <a:lstStyle/>
          <a:p>
            <a:pPr>
              <a:defRPr/>
            </a:pPr>
            <a:endParaRPr lang="pt-PT"/>
          </a:p>
        </c:txPr>
        <c:crossAx val="222673664"/>
        <c:crosses val="autoZero"/>
        <c:auto val="1"/>
        <c:lblAlgn val="ctr"/>
        <c:lblOffset val="100"/>
        <c:noMultiLvlLbl val="0"/>
      </c:catAx>
      <c:valAx>
        <c:axId val="222673664"/>
        <c:scaling>
          <c:orientation val="minMax"/>
          <c:max val="120000"/>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4015872"/>
        <c:crosses val="autoZero"/>
        <c:crossBetween val="between"/>
        <c:majorUnit val="20000"/>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1.5'!$B$4:$B$19</c:f>
              <c:numCache>
                <c:formatCode>0</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'Table 1.5'!$C$4:$C$19</c:f>
              <c:numCache>
                <c:formatCode>#,##0</c:formatCode>
                <c:ptCount val="16"/>
                <c:pt idx="0">
                  <c:v>6757</c:v>
                </c:pt>
                <c:pt idx="1">
                  <c:v>6360</c:v>
                </c:pt>
                <c:pt idx="2">
                  <c:v>5600</c:v>
                </c:pt>
                <c:pt idx="3">
                  <c:v>7890</c:v>
                </c:pt>
                <c:pt idx="4">
                  <c:v>20357</c:v>
                </c:pt>
                <c:pt idx="5">
                  <c:v>16899</c:v>
                </c:pt>
                <c:pt idx="6">
                  <c:v>23760</c:v>
                </c:pt>
                <c:pt idx="7">
                  <c:v>43998</c:v>
                </c:pt>
                <c:pt idx="8">
                  <c:v>51958</c:v>
                </c:pt>
                <c:pt idx="9">
                  <c:v>53786</c:v>
                </c:pt>
                <c:pt idx="10">
                  <c:v>49572</c:v>
                </c:pt>
                <c:pt idx="11">
                  <c:v>40377</c:v>
                </c:pt>
                <c:pt idx="12">
                  <c:v>38273</c:v>
                </c:pt>
                <c:pt idx="13">
                  <c:v>31753</c:v>
                </c:pt>
                <c:pt idx="14">
                  <c:v>31600</c:v>
                </c:pt>
                <c:pt idx="15">
                  <c:v>28219</c:v>
                </c:pt>
              </c:numCache>
            </c:numRef>
          </c:val>
          <c:smooth val="0"/>
          <c:extLs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1.5'!$B$4:$B$19</c:f>
              <c:numCache>
                <c:formatCode>0</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'Table 1.5'!$D$4:$D$19</c:f>
              <c:numCache>
                <c:formatCode>#,##0</c:formatCode>
                <c:ptCount val="16"/>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pt idx="12">
                  <c:v>29925</c:v>
                </c:pt>
                <c:pt idx="13">
                  <c:v>36639</c:v>
                </c:pt>
                <c:pt idx="14">
                  <c:v>43170</c:v>
                </c:pt>
                <c:pt idx="15">
                  <c:v>72725</c:v>
                </c:pt>
              </c:numCache>
            </c:numRef>
          </c:val>
          <c:smooth val="0"/>
          <c:extLs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smooth val="0"/>
        <c:axId val="224017920"/>
        <c:axId val="223528064"/>
      </c:lineChart>
      <c:catAx>
        <c:axId val="224017920"/>
        <c:scaling>
          <c:orientation val="minMax"/>
        </c:scaling>
        <c:delete val="0"/>
        <c:axPos val="b"/>
        <c:numFmt formatCode="0" sourceLinked="1"/>
        <c:majorTickMark val="none"/>
        <c:minorTickMark val="none"/>
        <c:tickLblPos val="nextTo"/>
        <c:crossAx val="223528064"/>
        <c:crosses val="autoZero"/>
        <c:auto val="1"/>
        <c:lblAlgn val="ctr"/>
        <c:lblOffset val="100"/>
        <c:noMultiLvlLbl val="0"/>
      </c:catAx>
      <c:valAx>
        <c:axId val="22352806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4017920"/>
        <c:crosses val="autoZero"/>
        <c:crossBetween val="between"/>
      </c:valAx>
      <c:spPr>
        <a:noFill/>
        <a:ln>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1.4'!$B$51:$B$58</c:f>
              <c:numCache>
                <c:formatCode>General</c:formatCode>
                <c:ptCount val="8"/>
                <c:pt idx="0">
                  <c:v>1990</c:v>
                </c:pt>
                <c:pt idx="1">
                  <c:v>1995</c:v>
                </c:pt>
                <c:pt idx="2">
                  <c:v>2000</c:v>
                </c:pt>
                <c:pt idx="3">
                  <c:v>2005</c:v>
                </c:pt>
                <c:pt idx="4">
                  <c:v>2010</c:v>
                </c:pt>
                <c:pt idx="5">
                  <c:v>2015</c:v>
                </c:pt>
                <c:pt idx="6">
                  <c:v>2017</c:v>
                </c:pt>
                <c:pt idx="7">
                  <c:v>2019</c:v>
                </c:pt>
              </c:numCache>
            </c:numRef>
          </c:cat>
          <c:val>
            <c:numRef>
              <c:f>'Chart 1.4'!$C$51:$C$58</c:f>
              <c:numCache>
                <c:formatCode>#,##0</c:formatCode>
                <c:ptCount val="8"/>
                <c:pt idx="0">
                  <c:v>1089715</c:v>
                </c:pt>
                <c:pt idx="1">
                  <c:v>1184057</c:v>
                </c:pt>
                <c:pt idx="2">
                  <c:v>1297016</c:v>
                </c:pt>
                <c:pt idx="3">
                  <c:v>1100491</c:v>
                </c:pt>
                <c:pt idx="4">
                  <c:v>1336976</c:v>
                </c:pt>
                <c:pt idx="5">
                  <c:v>1391068</c:v>
                </c:pt>
                <c:pt idx="6">
                  <c:v>1502151</c:v>
                </c:pt>
                <c:pt idx="7">
                  <c:v>1493128</c:v>
                </c:pt>
              </c:numCache>
            </c:numRef>
          </c:val>
          <c:extLs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1.4'!$B$51:$B$58</c:f>
              <c:numCache>
                <c:formatCode>General</c:formatCode>
                <c:ptCount val="8"/>
                <c:pt idx="0">
                  <c:v>1990</c:v>
                </c:pt>
                <c:pt idx="1">
                  <c:v>1995</c:v>
                </c:pt>
                <c:pt idx="2">
                  <c:v>2000</c:v>
                </c:pt>
                <c:pt idx="3">
                  <c:v>2005</c:v>
                </c:pt>
                <c:pt idx="4">
                  <c:v>2010</c:v>
                </c:pt>
                <c:pt idx="5">
                  <c:v>2015</c:v>
                </c:pt>
                <c:pt idx="6">
                  <c:v>2017</c:v>
                </c:pt>
                <c:pt idx="7">
                  <c:v>2019</c:v>
                </c:pt>
              </c:numCache>
            </c:numRef>
          </c:cat>
          <c:val>
            <c:numRef>
              <c:f>'Chart 1.4'!$D$51:$D$58</c:f>
              <c:numCache>
                <c:formatCode>#,##0</c:formatCode>
                <c:ptCount val="8"/>
                <c:pt idx="0">
                  <c:v>730429</c:v>
                </c:pt>
                <c:pt idx="1">
                  <c:v>685649</c:v>
                </c:pt>
                <c:pt idx="2">
                  <c:v>644901</c:v>
                </c:pt>
                <c:pt idx="3">
                  <c:v>583816</c:v>
                </c:pt>
                <c:pt idx="4">
                  <c:v>537339</c:v>
                </c:pt>
                <c:pt idx="5">
                  <c:v>990048</c:v>
                </c:pt>
                <c:pt idx="6">
                  <c:v>592642</c:v>
                </c:pt>
                <c:pt idx="7">
                  <c:v>1051484</c:v>
                </c:pt>
              </c:numCache>
            </c:numRef>
          </c:val>
          <c:extLs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1.4'!$B$51:$B$58</c:f>
              <c:numCache>
                <c:formatCode>General</c:formatCode>
                <c:ptCount val="8"/>
                <c:pt idx="0">
                  <c:v>1990</c:v>
                </c:pt>
                <c:pt idx="1">
                  <c:v>1995</c:v>
                </c:pt>
                <c:pt idx="2">
                  <c:v>2000</c:v>
                </c:pt>
                <c:pt idx="3">
                  <c:v>2005</c:v>
                </c:pt>
                <c:pt idx="4">
                  <c:v>2010</c:v>
                </c:pt>
                <c:pt idx="5">
                  <c:v>2015</c:v>
                </c:pt>
                <c:pt idx="6">
                  <c:v>2017</c:v>
                </c:pt>
                <c:pt idx="7">
                  <c:v>2019</c:v>
                </c:pt>
              </c:numCache>
            </c:numRef>
          </c:cat>
          <c:val>
            <c:numRef>
              <c:f>'Chart 1.4'!$E$51:$E$58</c:f>
              <c:numCache>
                <c:formatCode>#,##0</c:formatCode>
                <c:ptCount val="8"/>
                <c:pt idx="0">
                  <c:v>53313</c:v>
                </c:pt>
                <c:pt idx="1">
                  <c:v>52614</c:v>
                </c:pt>
                <c:pt idx="2">
                  <c:v>53469</c:v>
                </c:pt>
                <c:pt idx="3">
                  <c:v>60434</c:v>
                </c:pt>
                <c:pt idx="4">
                  <c:v>76077</c:v>
                </c:pt>
                <c:pt idx="5">
                  <c:v>80354</c:v>
                </c:pt>
                <c:pt idx="6">
                  <c:v>171942</c:v>
                </c:pt>
                <c:pt idx="7">
                  <c:v>86947</c:v>
                </c:pt>
              </c:numCache>
            </c:numRef>
          </c:val>
          <c:extLs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224390656"/>
        <c:axId val="223530944"/>
      </c:areaChart>
      <c:catAx>
        <c:axId val="224390656"/>
        <c:scaling>
          <c:orientation val="minMax"/>
        </c:scaling>
        <c:delete val="0"/>
        <c:axPos val="b"/>
        <c:numFmt formatCode="General" sourceLinked="1"/>
        <c:majorTickMark val="none"/>
        <c:minorTickMark val="none"/>
        <c:tickLblPos val="nextTo"/>
        <c:crossAx val="223530944"/>
        <c:crosses val="autoZero"/>
        <c:auto val="1"/>
        <c:lblAlgn val="ctr"/>
        <c:lblOffset val="100"/>
        <c:noMultiLvlLbl val="0"/>
      </c:catAx>
      <c:valAx>
        <c:axId val="2235309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4390656"/>
        <c:crosses val="autoZero"/>
        <c:crossBetween val="midCat"/>
      </c:valAx>
      <c:spPr>
        <a:noFill/>
        <a:ln>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224683520"/>
        <c:axId val="223533824"/>
      </c:barChart>
      <c:catAx>
        <c:axId val="224683520"/>
        <c:scaling>
          <c:orientation val="maxMin"/>
        </c:scaling>
        <c:delete val="0"/>
        <c:axPos val="l"/>
        <c:numFmt formatCode="General" sourceLinked="0"/>
        <c:majorTickMark val="none"/>
        <c:minorTickMark val="none"/>
        <c:tickLblPos val="nextTo"/>
        <c:crossAx val="223533824"/>
        <c:crosses val="autoZero"/>
        <c:auto val="1"/>
        <c:lblAlgn val="ctr"/>
        <c:lblOffset val="100"/>
        <c:noMultiLvlLbl val="0"/>
      </c:catAx>
      <c:valAx>
        <c:axId val="223533824"/>
        <c:scaling>
          <c:orientation val="minMax"/>
        </c:scaling>
        <c:delete val="0"/>
        <c:axPos val="b"/>
        <c:majorGridlines>
          <c:spPr>
            <a:ln w="6350">
              <a:solidFill>
                <a:schemeClr val="accent1">
                  <a:lumMod val="20000"/>
                  <a:lumOff val="80000"/>
                </a:schemeClr>
              </a:solidFill>
              <a:prstDash val="sysDash"/>
            </a:ln>
          </c:spPr>
        </c:majorGridlines>
        <c:numFmt formatCode="\+\ #,##0" sourceLinked="0"/>
        <c:majorTickMark val="none"/>
        <c:minorTickMark val="none"/>
        <c:tickLblPos val="nextTo"/>
        <c:crossAx val="224683520"/>
        <c:crosses val="max"/>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224507392"/>
        <c:axId val="224224384"/>
      </c:barChart>
      <c:catAx>
        <c:axId val="224507392"/>
        <c:scaling>
          <c:orientation val="minMax"/>
        </c:scaling>
        <c:delete val="0"/>
        <c:axPos val="b"/>
        <c:numFmt formatCode="General" sourceLinked="1"/>
        <c:majorTickMark val="none"/>
        <c:minorTickMark val="none"/>
        <c:tickLblPos val="nextTo"/>
        <c:crossAx val="224224384"/>
        <c:crosses val="autoZero"/>
        <c:auto val="1"/>
        <c:lblAlgn val="ctr"/>
        <c:lblOffset val="100"/>
        <c:noMultiLvlLbl val="0"/>
      </c:catAx>
      <c:valAx>
        <c:axId val="224224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crossAx val="224507392"/>
        <c:crosses val="autoZero"/>
        <c:crossBetween val="between"/>
        <c:majorUnit val="0.2"/>
      </c:valAx>
      <c:spPr>
        <a:noFill/>
        <a:ln>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224508928"/>
        <c:axId val="224226688"/>
      </c:barChart>
      <c:catAx>
        <c:axId val="224508928"/>
        <c:scaling>
          <c:orientation val="minMax"/>
        </c:scaling>
        <c:delete val="0"/>
        <c:axPos val="b"/>
        <c:numFmt formatCode="General" sourceLinked="1"/>
        <c:majorTickMark val="none"/>
        <c:minorTickMark val="none"/>
        <c:tickLblPos val="nextTo"/>
        <c:crossAx val="224226688"/>
        <c:crosses val="autoZero"/>
        <c:auto val="1"/>
        <c:lblAlgn val="ctr"/>
        <c:lblOffset val="100"/>
        <c:noMultiLvlLbl val="0"/>
      </c:catAx>
      <c:valAx>
        <c:axId val="2242266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crossAx val="224508928"/>
        <c:crosses val="autoZero"/>
        <c:crossBetween val="between"/>
        <c:majorUnit val="0.2"/>
      </c:valAx>
      <c:spPr>
        <a:noFill/>
        <a:ln>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extLst>
              <c:ext xmlns:c16="http://schemas.microsoft.com/office/drawing/2014/chart" uri="{C3380CC4-5D6E-409C-BE32-E72D297353CC}">
                <c16:uniqueId val="{00000001-EF46-4964-A5EE-EEC8DC5FD172}"/>
              </c:ext>
            </c:extLst>
          </c:dPt>
          <c:dPt>
            <c:idx val="13"/>
            <c:invertIfNegative val="0"/>
            <c:bubble3D val="0"/>
            <c:extLst>
              <c:ext xmlns:c16="http://schemas.microsoft.com/office/drawing/2014/chart" uri="{C3380CC4-5D6E-409C-BE32-E72D297353CC}">
                <c16:uniqueId val="{00000003-EF46-4964-A5EE-EEC8DC5FD172}"/>
              </c:ext>
            </c:extLst>
          </c:dPt>
          <c:dPt>
            <c:idx val="14"/>
            <c:invertIfNegative val="0"/>
            <c:bubble3D val="0"/>
            <c:extLst>
              <c:ext xmlns:c16="http://schemas.microsoft.com/office/drawing/2014/chart" uri="{C3380CC4-5D6E-409C-BE32-E72D297353CC}">
                <c16:uniqueId val="{00000005-EF46-4964-A5EE-EEC8DC5FD172}"/>
              </c:ext>
            </c:extLst>
          </c:dPt>
          <c:dPt>
            <c:idx val="15"/>
            <c:invertIfNegative val="0"/>
            <c:bubble3D val="0"/>
            <c:spPr>
              <a:solidFill>
                <a:srgbClr val="FFC000"/>
              </a:solidFill>
            </c:spPr>
            <c:extLst>
              <c:ext xmlns:c16="http://schemas.microsoft.com/office/drawing/2014/chart" uri="{C3380CC4-5D6E-409C-BE32-E72D297353CC}">
                <c16:uniqueId val="{00000007-EF46-4964-A5EE-EEC8DC5FD172}"/>
              </c:ext>
            </c:extLst>
          </c:dPt>
          <c:dPt>
            <c:idx val="16"/>
            <c:invertIfNegative val="0"/>
            <c:bubble3D val="0"/>
            <c:extLst>
              <c:ext xmlns:c16="http://schemas.microsoft.com/office/drawing/2014/chart" uri="{C3380CC4-5D6E-409C-BE32-E72D297353CC}">
                <c16:uniqueId val="{00000009-EF46-4964-A5EE-EEC8DC5FD172}"/>
              </c:ext>
            </c:extLst>
          </c:dPt>
          <c:dPt>
            <c:idx val="17"/>
            <c:invertIfNegative val="0"/>
            <c:bubble3D val="0"/>
            <c:extLst>
              <c:ext xmlns:c16="http://schemas.microsoft.com/office/drawing/2014/chart" uri="{C3380CC4-5D6E-409C-BE32-E72D297353CC}">
                <c16:uniqueId val="{0000000B-EF46-4964-A5EE-EEC8DC5FD172}"/>
              </c:ext>
            </c:extLst>
          </c:dPt>
          <c:dPt>
            <c:idx val="18"/>
            <c:invertIfNegative val="0"/>
            <c:bubble3D val="0"/>
            <c:extLst>
              <c:ext xmlns:c16="http://schemas.microsoft.com/office/drawing/2014/chart" uri="{C3380CC4-5D6E-409C-BE32-E72D297353CC}">
                <c16:uniqueId val="{0000000D-EF46-4964-A5EE-EEC8DC5FD172}"/>
              </c:ext>
            </c:extLst>
          </c:dPt>
          <c:dPt>
            <c:idx val="19"/>
            <c:invertIfNegative val="0"/>
            <c:bubble3D val="0"/>
            <c:extLst>
              <c:ext xmlns:c16="http://schemas.microsoft.com/office/drawing/2014/chart" uri="{C3380CC4-5D6E-409C-BE32-E72D297353CC}">
                <c16:uniqueId val="{0000000F-EF46-4964-A5EE-EEC8DC5FD172}"/>
              </c:ext>
            </c:extLst>
          </c:dPt>
          <c:dPt>
            <c:idx val="20"/>
            <c:invertIfNegative val="0"/>
            <c:bubble3D val="0"/>
            <c:spPr>
              <a:solidFill>
                <a:srgbClr val="C00000"/>
              </a:solidFill>
              <a:ln>
                <a:solidFill>
                  <a:srgbClr val="C00000"/>
                </a:solidFill>
              </a:ln>
            </c:spPr>
            <c:extLst>
              <c:ext xmlns:c16="http://schemas.microsoft.com/office/drawing/2014/chart" uri="{C3380CC4-5D6E-409C-BE32-E72D297353CC}">
                <c16:uniqueId val="{00000011-EF46-4964-A5EE-EEC8DC5FD172}"/>
              </c:ext>
            </c:extLst>
          </c:dPt>
          <c:dPt>
            <c:idx val="21"/>
            <c:invertIfNegative val="0"/>
            <c:bubble3D val="0"/>
            <c:spPr>
              <a:solidFill>
                <a:srgbClr val="C00000"/>
              </a:solidFill>
              <a:ln>
                <a:solidFill>
                  <a:srgbClr val="C00000"/>
                </a:solidFill>
              </a:ln>
            </c:spPr>
            <c:extLst>
              <c:ext xmlns:c16="http://schemas.microsoft.com/office/drawing/2014/chart" uri="{C3380CC4-5D6E-409C-BE32-E72D297353CC}">
                <c16:uniqueId val="{00000001-3882-44E8-BEB6-1AFEAC52B587}"/>
              </c:ext>
            </c:extLst>
          </c:dPt>
          <c:dPt>
            <c:idx val="22"/>
            <c:invertIfNegative val="0"/>
            <c:bubble3D val="0"/>
            <c:spPr>
              <a:solidFill>
                <a:srgbClr val="C00000"/>
              </a:solidFill>
              <a:ln>
                <a:solidFill>
                  <a:srgbClr val="C00000"/>
                </a:solidFill>
              </a:ln>
            </c:spPr>
            <c:extLst>
              <c:ext xmlns:c16="http://schemas.microsoft.com/office/drawing/2014/chart" uri="{C3380CC4-5D6E-409C-BE32-E72D297353CC}">
                <c16:uniqueId val="{00000003-3882-44E8-BEB6-1AFEAC52B587}"/>
              </c:ext>
            </c:extLst>
          </c:dPt>
          <c:dPt>
            <c:idx val="23"/>
            <c:invertIfNegative val="0"/>
            <c:bubble3D val="0"/>
            <c:spPr>
              <a:solidFill>
                <a:srgbClr val="C00000"/>
              </a:solidFill>
              <a:ln>
                <a:solidFill>
                  <a:srgbClr val="C00000"/>
                </a:solidFill>
              </a:ln>
            </c:spPr>
            <c:extLst>
              <c:ext xmlns:c16="http://schemas.microsoft.com/office/drawing/2014/chart" uri="{C3380CC4-5D6E-409C-BE32-E72D297353CC}">
                <c16:uniqueId val="{00000005-3882-44E8-BEB6-1AFEAC52B587}"/>
              </c:ext>
            </c:extLst>
          </c:dPt>
          <c:dPt>
            <c:idx val="24"/>
            <c:invertIfNegative val="0"/>
            <c:bubble3D val="0"/>
            <c:spPr>
              <a:solidFill>
                <a:srgbClr val="C00000"/>
              </a:solidFill>
              <a:ln>
                <a:solidFill>
                  <a:srgbClr val="C00000"/>
                </a:solidFill>
              </a:ln>
            </c:spPr>
            <c:extLst>
              <c:ext xmlns:c16="http://schemas.microsoft.com/office/drawing/2014/chart" uri="{C3380CC4-5D6E-409C-BE32-E72D297353CC}">
                <c16:uniqueId val="{00000007-3882-44E8-BEB6-1AFEAC52B587}"/>
              </c:ext>
            </c:extLst>
          </c:dPt>
          <c:dPt>
            <c:idx val="25"/>
            <c:invertIfNegative val="0"/>
            <c:bubble3D val="0"/>
            <c:spPr>
              <a:solidFill>
                <a:srgbClr val="C00000"/>
              </a:solidFill>
              <a:ln>
                <a:solidFill>
                  <a:srgbClr val="C00000"/>
                </a:solidFill>
              </a:ln>
            </c:spPr>
            <c:extLst>
              <c:ext xmlns:c16="http://schemas.microsoft.com/office/drawing/2014/chart" uri="{C3380CC4-5D6E-409C-BE32-E72D297353CC}">
                <c16:uniqueId val="{00000009-3882-44E8-BEB6-1AFEAC52B587}"/>
              </c:ext>
            </c:extLst>
          </c:dPt>
          <c:dPt>
            <c:idx val="26"/>
            <c:invertIfNegative val="0"/>
            <c:bubble3D val="0"/>
            <c:spPr>
              <a:solidFill>
                <a:srgbClr val="C00000"/>
              </a:solidFill>
            </c:spPr>
            <c:extLst>
              <c:ext xmlns:c16="http://schemas.microsoft.com/office/drawing/2014/chart" uri="{C3380CC4-5D6E-409C-BE32-E72D297353CC}">
                <c16:uniqueId val="{0000000B-3882-44E8-BEB6-1AFEAC52B587}"/>
              </c:ext>
            </c:extLst>
          </c:dPt>
          <c:dPt>
            <c:idx val="27"/>
            <c:invertIfNegative val="0"/>
            <c:bubble3D val="0"/>
            <c:spPr>
              <a:solidFill>
                <a:srgbClr val="C00000"/>
              </a:solidFill>
            </c:spPr>
            <c:extLst>
              <c:ext xmlns:c16="http://schemas.microsoft.com/office/drawing/2014/chart" uri="{C3380CC4-5D6E-409C-BE32-E72D297353CC}">
                <c16:uniqueId val="{0000000D-3882-44E8-BEB6-1AFEAC52B587}"/>
              </c:ext>
            </c:extLst>
          </c:dPt>
          <c:dPt>
            <c:idx val="28"/>
            <c:invertIfNegative val="0"/>
            <c:bubble3D val="0"/>
            <c:spPr>
              <a:solidFill>
                <a:srgbClr val="C00000"/>
              </a:solidFill>
            </c:spPr>
            <c:extLst>
              <c:ext xmlns:c16="http://schemas.microsoft.com/office/drawing/2014/chart" uri="{C3380CC4-5D6E-409C-BE32-E72D297353CC}">
                <c16:uniqueId val="{0000000F-3882-44E8-BEB6-1AFEAC52B587}"/>
              </c:ext>
            </c:extLst>
          </c:dPt>
          <c:dPt>
            <c:idx val="29"/>
            <c:invertIfNegative val="0"/>
            <c:bubble3D val="0"/>
            <c:spPr>
              <a:solidFill>
                <a:srgbClr val="C00000"/>
              </a:solidFill>
            </c:spPr>
            <c:extLst>
              <c:ext xmlns:c16="http://schemas.microsoft.com/office/drawing/2014/chart" uri="{C3380CC4-5D6E-409C-BE32-E72D297353CC}">
                <c16:uniqueId val="{00000011-3882-44E8-BEB6-1AFEAC52B587}"/>
              </c:ext>
            </c:extLst>
          </c:dPt>
          <c:dPt>
            <c:idx val="30"/>
            <c:invertIfNegative val="0"/>
            <c:bubble3D val="0"/>
            <c:spPr>
              <a:solidFill>
                <a:srgbClr val="C00000"/>
              </a:solidFill>
            </c:spPr>
            <c:extLst>
              <c:ext xmlns:c16="http://schemas.microsoft.com/office/drawing/2014/chart" uri="{C3380CC4-5D6E-409C-BE32-E72D297353CC}">
                <c16:uniqueId val="{00000013-3882-44E8-BEB6-1AFEAC52B587}"/>
              </c:ext>
            </c:extLst>
          </c:dPt>
          <c:dPt>
            <c:idx val="31"/>
            <c:invertIfNegative val="0"/>
            <c:bubble3D val="0"/>
            <c:spPr>
              <a:solidFill>
                <a:srgbClr val="C00000"/>
              </a:solidFill>
            </c:spPr>
            <c:extLst>
              <c:ext xmlns:c16="http://schemas.microsoft.com/office/drawing/2014/chart" uri="{C3380CC4-5D6E-409C-BE32-E72D297353CC}">
                <c16:uniqueId val="{00000015-3882-44E8-BEB6-1AFEAC52B587}"/>
              </c:ext>
            </c:extLst>
          </c:dPt>
          <c:cat>
            <c:strRef>
              <c:f>'Chart 1.7'!$B$50:$B$81</c:f>
              <c:strCache>
                <c:ptCount val="32"/>
                <c:pt idx="0">
                  <c:v>Malta</c:v>
                </c:pt>
                <c:pt idx="1">
                  <c:v>Luxembourg</c:v>
                </c:pt>
                <c:pt idx="2">
                  <c:v>Iceland</c:v>
                </c:pt>
                <c:pt idx="3">
                  <c:v>Spain</c:v>
                </c:pt>
                <c:pt idx="4">
                  <c:v>Slovenia</c:v>
                </c:pt>
                <c:pt idx="5">
                  <c:v>Sweden</c:v>
                </c:pt>
                <c:pt idx="6">
                  <c:v>Cyprus</c:v>
                </c:pt>
                <c:pt idx="7">
                  <c:v>Norway</c:v>
                </c:pt>
                <c:pt idx="8">
                  <c:v>United Kingdom</c:v>
                </c:pt>
                <c:pt idx="9">
                  <c:v>Austria</c:v>
                </c:pt>
                <c:pt idx="10">
                  <c:v>Netherlands</c:v>
                </c:pt>
                <c:pt idx="11">
                  <c:v>Liechtenstein</c:v>
                </c:pt>
                <c:pt idx="12">
                  <c:v>Belgium</c:v>
                </c:pt>
                <c:pt idx="13">
                  <c:v>Czech Republic</c:v>
                </c:pt>
                <c:pt idx="14">
                  <c:v>Germany</c:v>
                </c:pt>
                <c:pt idx="15">
                  <c:v>Portugal</c:v>
                </c:pt>
                <c:pt idx="16">
                  <c:v>Italy</c:v>
                </c:pt>
                <c:pt idx="17">
                  <c:v>Finland</c:v>
                </c:pt>
                <c:pt idx="18">
                  <c:v>Hungary</c:v>
                </c:pt>
                <c:pt idx="19">
                  <c:v>Greece</c:v>
                </c:pt>
                <c:pt idx="20">
                  <c:v>Ireland</c:v>
                </c:pt>
                <c:pt idx="21">
                  <c:v>Slovakia</c:v>
                </c:pt>
                <c:pt idx="22">
                  <c:v>Switzerland</c:v>
                </c:pt>
                <c:pt idx="23">
                  <c:v>France</c:v>
                </c:pt>
                <c:pt idx="24">
                  <c:v>Estonia</c:v>
                </c:pt>
                <c:pt idx="25">
                  <c:v>Poland</c:v>
                </c:pt>
                <c:pt idx="26">
                  <c:v>Croatia</c:v>
                </c:pt>
                <c:pt idx="27">
                  <c:v>Lithuania</c:v>
                </c:pt>
                <c:pt idx="28">
                  <c:v>Bulgaria</c:v>
                </c:pt>
                <c:pt idx="29">
                  <c:v>Latvia</c:v>
                </c:pt>
                <c:pt idx="30">
                  <c:v>Denmark</c:v>
                </c:pt>
                <c:pt idx="31">
                  <c:v>Romania</c:v>
                </c:pt>
              </c:strCache>
            </c:strRef>
          </c:cat>
          <c:val>
            <c:numRef>
              <c:f>'Chart 1.7'!$C$50:$C$81</c:f>
              <c:numCache>
                <c:formatCode>0.00</c:formatCode>
                <c:ptCount val="32"/>
                <c:pt idx="0">
                  <c:v>3.8244667810737925</c:v>
                </c:pt>
                <c:pt idx="1">
                  <c:v>1.5567834186357905</c:v>
                </c:pt>
                <c:pt idx="2">
                  <c:v>0.96360972685585911</c:v>
                </c:pt>
                <c:pt idx="3">
                  <c:v>0.78780818398084584</c:v>
                </c:pt>
                <c:pt idx="4">
                  <c:v>0.59848873664765578</c:v>
                </c:pt>
                <c:pt idx="5">
                  <c:v>0.49380338674227298</c:v>
                </c:pt>
                <c:pt idx="6">
                  <c:v>0.44948104747236839</c:v>
                </c:pt>
                <c:pt idx="7">
                  <c:v>0.35809385962870849</c:v>
                </c:pt>
                <c:pt idx="8">
                  <c:v>0.35261392871757141</c:v>
                </c:pt>
                <c:pt idx="9">
                  <c:v>0.34889699760971465</c:v>
                </c:pt>
                <c:pt idx="10">
                  <c:v>0.34320935406059994</c:v>
                </c:pt>
                <c:pt idx="11">
                  <c:v>0.28662254416592842</c:v>
                </c:pt>
                <c:pt idx="12">
                  <c:v>0.24494743538027391</c:v>
                </c:pt>
                <c:pt idx="13">
                  <c:v>0.22460515690435501</c:v>
                </c:pt>
                <c:pt idx="14">
                  <c:v>0.18570279629126332</c:v>
                </c:pt>
                <c:pt idx="15">
                  <c:v>0.17639073247548293</c:v>
                </c:pt>
                <c:pt idx="16">
                  <c:v>0.14221118583442446</c:v>
                </c:pt>
                <c:pt idx="17">
                  <c:v>0.12531898347909784</c:v>
                </c:pt>
                <c:pt idx="18">
                  <c:v>5.6299369389760677E-2</c:v>
                </c:pt>
                <c:pt idx="19">
                  <c:v>3.4033906535806142E-3</c:v>
                </c:pt>
                <c:pt idx="20">
                  <c:v>-9.0126094969999997E-3</c:v>
                </c:pt>
                <c:pt idx="21">
                  <c:v>-1.6475791502999999E-2</c:v>
                </c:pt>
                <c:pt idx="22">
                  <c:v>-5.9184083566000002E-2</c:v>
                </c:pt>
                <c:pt idx="23">
                  <c:v>-6.6781153180200004E-2</c:v>
                </c:pt>
                <c:pt idx="24">
                  <c:v>-0.1363958877432406</c:v>
                </c:pt>
                <c:pt idx="25">
                  <c:v>-0.17332400876711473</c:v>
                </c:pt>
                <c:pt idx="26">
                  <c:v>-0.3018463556909961</c:v>
                </c:pt>
                <c:pt idx="27">
                  <c:v>-0.34421498369470299</c:v>
                </c:pt>
                <c:pt idx="28">
                  <c:v>-0.36524082222970472</c:v>
                </c:pt>
                <c:pt idx="29">
                  <c:v>-0.41344439073984568</c:v>
                </c:pt>
                <c:pt idx="30">
                  <c:v>-0.41756220762335211</c:v>
                </c:pt>
                <c:pt idx="31">
                  <c:v>-0.99204417656161192</c:v>
                </c:pt>
              </c:numCache>
            </c:numRef>
          </c:val>
          <c:extLs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224610304"/>
        <c:axId val="224229568"/>
      </c:barChart>
      <c:catAx>
        <c:axId val="224610304"/>
        <c:scaling>
          <c:orientation val="maxMin"/>
        </c:scaling>
        <c:delete val="0"/>
        <c:axPos val="l"/>
        <c:numFmt formatCode="General" sourceLinked="0"/>
        <c:majorTickMark val="none"/>
        <c:minorTickMark val="none"/>
        <c:tickLblPos val="low"/>
        <c:crossAx val="224229568"/>
        <c:crosses val="autoZero"/>
        <c:auto val="1"/>
        <c:lblAlgn val="ctr"/>
        <c:lblOffset val="100"/>
        <c:noMultiLvlLbl val="0"/>
      </c:catAx>
      <c:valAx>
        <c:axId val="224229568"/>
        <c:scaling>
          <c:orientation val="minMax"/>
          <c:min val="-1.5"/>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224610304"/>
        <c:crosses val="max"/>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1-9D43-4ECB-B880-EB8E05C37228}"/>
              </c:ext>
            </c:extLst>
          </c:dPt>
          <c:dPt>
            <c:idx val="25"/>
            <c:invertIfNegative val="0"/>
            <c:bubble3D val="0"/>
            <c:spPr>
              <a:solidFill>
                <a:srgbClr val="C00000"/>
              </a:solidFill>
              <a:ln>
                <a:solidFill>
                  <a:srgbClr val="C00000"/>
                </a:solidFill>
              </a:ln>
            </c:spPr>
            <c:extLst>
              <c:ext xmlns:c16="http://schemas.microsoft.com/office/drawing/2014/chart" uri="{C3380CC4-5D6E-409C-BE32-E72D297353CC}">
                <c16:uniqueId val="{00000004-01AC-4C1E-8B7A-ACD69D3302F8}"/>
              </c:ext>
            </c:extLst>
          </c:dPt>
          <c:dPt>
            <c:idx val="26"/>
            <c:invertIfNegative val="0"/>
            <c:bubble3D val="0"/>
            <c:spPr>
              <a:solidFill>
                <a:schemeClr val="accent1">
                  <a:lumMod val="75000"/>
                </a:schemeClr>
              </a:solidFill>
              <a:ln>
                <a:solidFill>
                  <a:schemeClr val="accent1">
                    <a:lumMod val="75000"/>
                  </a:schemeClr>
                </a:solidFill>
              </a:ln>
            </c:spPr>
            <c:extLst>
              <c:ext xmlns:c16="http://schemas.microsoft.com/office/drawing/2014/chart" uri="{C3380CC4-5D6E-409C-BE32-E72D297353CC}">
                <c16:uniqueId val="{00000002-456F-428E-B35E-F379BA0F1D41}"/>
              </c:ext>
            </c:extLst>
          </c:dPt>
          <c:cat>
            <c:strRef>
              <c:f>'Table 1.10'!$C$4:$C$33</c:f>
              <c:strCache>
                <c:ptCount val="30"/>
                <c:pt idx="0">
                  <c:v>India</c:v>
                </c:pt>
                <c:pt idx="1">
                  <c:v>Mexico</c:v>
                </c:pt>
                <c:pt idx="2">
                  <c:v>China</c:v>
                </c:pt>
                <c:pt idx="3">
                  <c:v>Russian Federation</c:v>
                </c:pt>
                <c:pt idx="4">
                  <c:v>Syria</c:v>
                </c:pt>
                <c:pt idx="5">
                  <c:v>Bangladesh</c:v>
                </c:pt>
                <c:pt idx="6">
                  <c:v>Paquistan</c:v>
                </c:pt>
                <c:pt idx="7">
                  <c:v>Ukraine</c:v>
                </c:pt>
                <c:pt idx="8">
                  <c:v>Philippines</c:v>
                </c:pt>
                <c:pt idx="9">
                  <c:v>Afghanistan</c:v>
                </c:pt>
                <c:pt idx="10">
                  <c:v>Indonesia</c:v>
                </c:pt>
                <c:pt idx="11">
                  <c:v>Poland</c:v>
                </c:pt>
                <c:pt idx="12">
                  <c:v>United Kingdom</c:v>
                </c:pt>
                <c:pt idx="13">
                  <c:v>Germany</c:v>
                </c:pt>
                <c:pt idx="14">
                  <c:v>Kazakhstan</c:v>
                </c:pt>
                <c:pt idx="15">
                  <c:v>Palestine</c:v>
                </c:pt>
                <c:pt idx="16">
                  <c:v>Myanmar</c:v>
                </c:pt>
                <c:pt idx="17">
                  <c:v>Romania</c:v>
                </c:pt>
                <c:pt idx="18">
                  <c:v>Egypt </c:v>
                </c:pt>
                <c:pt idx="19">
                  <c:v>Turkey </c:v>
                </c:pt>
                <c:pt idx="20">
                  <c:v>USA</c:v>
                </c:pt>
                <c:pt idx="21">
                  <c:v>Morroco</c:v>
                </c:pt>
                <c:pt idx="22">
                  <c:v>Italy</c:v>
                </c:pt>
                <c:pt idx="23">
                  <c:v>Colombia</c:v>
                </c:pt>
                <c:pt idx="24">
                  <c:v>Vietnam</c:v>
                </c:pt>
                <c:pt idx="25">
                  <c:v>Portugal</c:v>
                </c:pt>
                <c:pt idx="26">
                  <c:v>Sudan</c:v>
                </c:pt>
                <c:pt idx="27">
                  <c:v>Venezuela</c:v>
                </c:pt>
                <c:pt idx="28">
                  <c:v>France</c:v>
                </c:pt>
                <c:pt idx="29">
                  <c:v>Nepal</c:v>
                </c:pt>
              </c:strCache>
            </c:strRef>
          </c:cat>
          <c:val>
            <c:numRef>
              <c:f>'Table 1.10'!$D$4:$D$33</c:f>
              <c:numCache>
                <c:formatCode>#\ ##0.0</c:formatCode>
                <c:ptCount val="30"/>
                <c:pt idx="0">
                  <c:v>17.510930999999999</c:v>
                </c:pt>
                <c:pt idx="1">
                  <c:v>11.796177999999999</c:v>
                </c:pt>
                <c:pt idx="2">
                  <c:v>10.732281</c:v>
                </c:pt>
                <c:pt idx="3">
                  <c:v>10.491714999999999</c:v>
                </c:pt>
                <c:pt idx="4">
                  <c:v>8.2254989999999992</c:v>
                </c:pt>
                <c:pt idx="5">
                  <c:v>7.8351519999999999</c:v>
                </c:pt>
                <c:pt idx="6">
                  <c:v>6.3032859999999999</c:v>
                </c:pt>
                <c:pt idx="7">
                  <c:v>5.9010670000000003</c:v>
                </c:pt>
                <c:pt idx="8">
                  <c:v>5.3773369999999998</c:v>
                </c:pt>
                <c:pt idx="9">
                  <c:v>5.1207560000000001</c:v>
                </c:pt>
                <c:pt idx="10">
                  <c:v>4.5329920000000001</c:v>
                </c:pt>
                <c:pt idx="11">
                  <c:v>4.4469849999999997</c:v>
                </c:pt>
                <c:pt idx="12">
                  <c:v>4.2749980000000001</c:v>
                </c:pt>
                <c:pt idx="13">
                  <c:v>4.0142030000000002</c:v>
                </c:pt>
                <c:pt idx="14">
                  <c:v>4.0055870000000002</c:v>
                </c:pt>
                <c:pt idx="15">
                  <c:v>3.8906499999999999</c:v>
                </c:pt>
                <c:pt idx="16">
                  <c:v>3.6994720000000001</c:v>
                </c:pt>
                <c:pt idx="17">
                  <c:v>3.572794</c:v>
                </c:pt>
                <c:pt idx="18">
                  <c:v>3.5476260000000002</c:v>
                </c:pt>
                <c:pt idx="19">
                  <c:v>3.493071</c:v>
                </c:pt>
                <c:pt idx="20">
                  <c:v>3.1670720000000001</c:v>
                </c:pt>
                <c:pt idx="21">
                  <c:v>3.136069</c:v>
                </c:pt>
                <c:pt idx="22">
                  <c:v>3.0777770000000002</c:v>
                </c:pt>
                <c:pt idx="23">
                  <c:v>2.8690319999999998</c:v>
                </c:pt>
                <c:pt idx="24">
                  <c:v>2.683954</c:v>
                </c:pt>
                <c:pt idx="25">
                  <c:v>2.6315590000000002</c:v>
                </c:pt>
                <c:pt idx="26">
                  <c:v>2.6082179999999999</c:v>
                </c:pt>
                <c:pt idx="27">
                  <c:v>2.5197799999999999</c:v>
                </c:pt>
                <c:pt idx="28">
                  <c:v>2.2965339999999999</c:v>
                </c:pt>
                <c:pt idx="29">
                  <c:v>2.285364</c:v>
                </c:pt>
              </c:numCache>
            </c:numRef>
          </c:val>
          <c:extLs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224813568"/>
        <c:axId val="224444992"/>
      </c:barChart>
      <c:catAx>
        <c:axId val="224813568"/>
        <c:scaling>
          <c:orientation val="maxMin"/>
        </c:scaling>
        <c:delete val="0"/>
        <c:axPos val="l"/>
        <c:numFmt formatCode="General" sourceLinked="0"/>
        <c:majorTickMark val="none"/>
        <c:minorTickMark val="none"/>
        <c:tickLblPos val="nextTo"/>
        <c:crossAx val="224444992"/>
        <c:crosses val="autoZero"/>
        <c:auto val="1"/>
        <c:lblAlgn val="ctr"/>
        <c:lblOffset val="100"/>
        <c:noMultiLvlLbl val="0"/>
      </c:catAx>
      <c:valAx>
        <c:axId val="224444992"/>
        <c:scaling>
          <c:orientation val="minMax"/>
          <c:max val="12"/>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4813568"/>
        <c:crosses val="max"/>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7.xml"/><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3B34480A-0537-401F-B9D8-D30AA4144A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9FD74CB2-35DB-47A9-A20A-873DEFA6A8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449BCE4A-2ACC-445A-82B2-74B7B8EFB1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4FC327A6-7EED-4254-9EB0-5315656C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AF06D08C-E174-4E15-9F72-9FC22F8121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EC0011AB-CA3A-4F47-ADFA-D7EDEB181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1464490C-C77C-4C38-BA1E-F8DED540AC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A9C1722B-A2B8-48FB-9CD5-202BDDE863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a:extLst>
            <a:ext uri="{FF2B5EF4-FFF2-40B4-BE49-F238E27FC236}">
              <a16:creationId xmlns:a16="http://schemas.microsoft.com/office/drawing/2014/main" id="{00000000-0008-0000-1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445B2522-AB33-4B33-AE09-75FF6E2103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4" name="Picture 2">
          <a:extLst>
            <a:ext uri="{FF2B5EF4-FFF2-40B4-BE49-F238E27FC236}">
              <a16:creationId xmlns:a16="http://schemas.microsoft.com/office/drawing/2014/main" id="{662ED8F6-DD60-40BA-8509-79FA113395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400EB0DD-E69D-4995-A651-BCE84BF868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8FD80CB3-D22D-42B0-93FD-00B1A0267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B36BCA33-9E46-4D5C-BA28-6D2A104880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581023" y="761999"/>
          <a:ext cx="5580000" cy="5580000"/>
          <a:chOff x="581023" y="761999"/>
          <a:chExt cx="5580000" cy="5580000"/>
        </a:xfrm>
      </xdr:grpSpPr>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581023" y="761999"/>
          <a:ext cx="5580000" cy="558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5" name="Straight Connector 14">
            <a:extLst>
              <a:ext uri="{FF2B5EF4-FFF2-40B4-BE49-F238E27FC236}">
                <a16:creationId xmlns:a16="http://schemas.microsoft.com/office/drawing/2014/main" id="{00000000-0008-0000-1400-00000F000000}"/>
              </a:ext>
            </a:extLst>
          </xdr:cNvPr>
          <xdr:cNvCxnSpPr/>
        </xdr:nvCxnSpPr>
        <xdr:spPr>
          <a:xfrm>
            <a:off x="1209675" y="3400425"/>
            <a:ext cx="4762500" cy="0"/>
          </a:xfrm>
          <a:prstGeom prst="line">
            <a:avLst/>
          </a:prstGeom>
          <a:ln w="1270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1400-000014000000}"/>
              </a:ext>
            </a:extLst>
          </xdr:cNvPr>
          <xdr:cNvCxnSpPr/>
        </xdr:nvCxnSpPr>
        <xdr:spPr>
          <a:xfrm>
            <a:off x="3057525" y="990600"/>
            <a:ext cx="0" cy="4819650"/>
          </a:xfrm>
          <a:prstGeom prst="line">
            <a:avLst/>
          </a:prstGeom>
          <a:ln w="1270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xdr:col>
      <xdr:colOff>356780</xdr:colOff>
      <xdr:row>0</xdr:row>
      <xdr:rowOff>288000</xdr:rowOff>
    </xdr:to>
    <xdr:pic>
      <xdr:nvPicPr>
        <xdr:cNvPr id="6" name="Picture 2">
          <a:extLst>
            <a:ext uri="{FF2B5EF4-FFF2-40B4-BE49-F238E27FC236}">
              <a16:creationId xmlns:a16="http://schemas.microsoft.com/office/drawing/2014/main" id="{B788A975-A2D0-4324-B931-1BDE32A682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AD1C2192-3D4B-424D-BC46-DAF59C948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89B14A3A-6FA8-4FE4-96B9-60B5210DE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356780</xdr:colOff>
      <xdr:row>0</xdr:row>
      <xdr:rowOff>288000</xdr:rowOff>
    </xdr:to>
    <xdr:pic>
      <xdr:nvPicPr>
        <xdr:cNvPr id="15" name="Picture 2">
          <a:extLst>
            <a:ext uri="{FF2B5EF4-FFF2-40B4-BE49-F238E27FC236}">
              <a16:creationId xmlns:a16="http://schemas.microsoft.com/office/drawing/2014/main" id="{0BD1578E-8D7C-43BD-A11A-9B54286C5E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18</xdr:row>
      <xdr:rowOff>0</xdr:rowOff>
    </xdr:from>
    <xdr:to>
      <xdr:col>12</xdr:col>
      <xdr:colOff>152400</xdr:colOff>
      <xdr:row>18</xdr:row>
      <xdr:rowOff>152400</xdr:rowOff>
    </xdr:to>
    <xdr:pic>
      <xdr:nvPicPr>
        <xdr:cNvPr id="12" name="Picture 11" descr="http://www.pordata.pt/Site/img/empty_16x16.pn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19</xdr:row>
      <xdr:rowOff>0</xdr:rowOff>
    </xdr:from>
    <xdr:to>
      <xdr:col>12</xdr:col>
      <xdr:colOff>152400</xdr:colOff>
      <xdr:row>19</xdr:row>
      <xdr:rowOff>152400</xdr:rowOff>
    </xdr:to>
    <xdr:pic>
      <xdr:nvPicPr>
        <xdr:cNvPr id="13" name="Picture 12" descr="http://www.pordata.pt/Site/img/empty_16x16.pn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19</xdr:row>
      <xdr:rowOff>0</xdr:rowOff>
    </xdr:from>
    <xdr:to>
      <xdr:col>12</xdr:col>
      <xdr:colOff>152400</xdr:colOff>
      <xdr:row>19</xdr:row>
      <xdr:rowOff>152400</xdr:rowOff>
    </xdr:to>
    <xdr:pic>
      <xdr:nvPicPr>
        <xdr:cNvPr id="14" name="Picture 13" descr="http://www.pordata.pt/Site/img/empty_16x16.pn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356780</xdr:colOff>
      <xdr:row>0</xdr:row>
      <xdr:rowOff>288000</xdr:rowOff>
    </xdr:to>
    <xdr:pic>
      <xdr:nvPicPr>
        <xdr:cNvPr id="15" name="Picture 2">
          <a:extLst>
            <a:ext uri="{FF2B5EF4-FFF2-40B4-BE49-F238E27FC236}">
              <a16:creationId xmlns:a16="http://schemas.microsoft.com/office/drawing/2014/main" id="{5EB03DCD-4653-44EF-A193-D1ADCA9982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77D8C605-8930-4484-92B3-38ADF2574D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59EBAA9E-90A6-46CF-BB05-5DAE544AB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E18AE4D0-4629-487A-9BAD-45CFB5062C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observatorioemigracao.pt/np4/8383.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www.observatorioemigracao.pt/np4/8383.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www.observatorioemigracao.pt/np4/8383.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www.observatorioemigracao.pt/np4/8383.htm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www.observatorioemigracao.pt/np4/8383.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http://www.observatorioemigracao.pt/np4/8383.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www.observatorioemigracao.pt/np4/8383.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6.xml"/><Relationship Id="rId5" Type="http://schemas.openxmlformats.org/officeDocument/2006/relationships/printerSettings" Target="../printerSettings/printerSettings16.bin"/><Relationship Id="rId4" Type="http://schemas.openxmlformats.org/officeDocument/2006/relationships/hyperlink" Target="http://www.observatorioemigracao.pt/np4/8383.html"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7.xml"/><Relationship Id="rId5" Type="http://schemas.openxmlformats.org/officeDocument/2006/relationships/printerSettings" Target="../printerSettings/printerSettings17.bin"/><Relationship Id="rId4" Type="http://schemas.openxmlformats.org/officeDocument/2006/relationships/hyperlink" Target="http://www.observatorioemigracao.pt/np4/8383.html"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8.xml"/><Relationship Id="rId5" Type="http://schemas.openxmlformats.org/officeDocument/2006/relationships/printerSettings" Target="../printerSettings/printerSettings18.bin"/><Relationship Id="rId4" Type="http://schemas.openxmlformats.org/officeDocument/2006/relationships/hyperlink" Target="http://www.observatorioemigracao.pt/np4/8383.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9.xml"/><Relationship Id="rId5" Type="http://schemas.openxmlformats.org/officeDocument/2006/relationships/printerSettings" Target="../printerSettings/printerSettings19.bin"/><Relationship Id="rId4" Type="http://schemas.openxmlformats.org/officeDocument/2006/relationships/hyperlink" Target="http://www.observatorioemigracao.pt/np4/838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observatorioemigracao.pt/np4/8383.html"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0.xml"/><Relationship Id="rId5" Type="http://schemas.openxmlformats.org/officeDocument/2006/relationships/printerSettings" Target="../printerSettings/printerSettings20.bin"/><Relationship Id="rId4" Type="http://schemas.openxmlformats.org/officeDocument/2006/relationships/hyperlink" Target="http://www.observatorioemigracao.pt/np4/8383.html"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1.xml"/><Relationship Id="rId5" Type="http://schemas.openxmlformats.org/officeDocument/2006/relationships/printerSettings" Target="../printerSettings/printerSettings21.bin"/><Relationship Id="rId4" Type="http://schemas.openxmlformats.org/officeDocument/2006/relationships/hyperlink" Target="http://www.observatorioemigracao.pt/np4/8383.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observatorioemigracao.pt/np4/8383.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www.observatorioemigracao.pt/np4/8383.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www.observatorioemigracao.pt/np4/8383.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www.observatorioemigracao.pt/np4/8383.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observatorioemigracao.pt/np4/8383.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observatorioemigracao.pt/np4/8383.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www.observatorioemigracao.pt/np4/838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showGridLines="0" tabSelected="1" workbookViewId="0"/>
  </sheetViews>
  <sheetFormatPr defaultColWidth="8.7109375" defaultRowHeight="12" customHeight="1" x14ac:dyDescent="0.25"/>
  <cols>
    <col min="1" max="1" width="8.7109375" style="154"/>
    <col min="2" max="4" width="36.7109375" style="159" customWidth="1"/>
    <col min="5" max="7" width="36.7109375" style="154" customWidth="1"/>
    <col min="8" max="8" width="8.7109375" style="74" customWidth="1"/>
    <col min="9" max="16384" width="8.7109375" style="154"/>
  </cols>
  <sheetData>
    <row r="1" spans="1:13" s="149" customFormat="1" ht="30" customHeight="1" x14ac:dyDescent="0.25">
      <c r="A1" s="66" t="s">
        <v>0</v>
      </c>
      <c r="B1" s="390"/>
      <c r="C1" s="391"/>
      <c r="D1" s="391"/>
      <c r="E1" s="148"/>
      <c r="F1" s="148"/>
      <c r="G1" s="148"/>
      <c r="H1" s="74"/>
      <c r="I1" s="148"/>
      <c r="J1" s="148"/>
      <c r="K1" s="148"/>
      <c r="L1" s="148"/>
      <c r="M1" s="148"/>
    </row>
    <row r="2" spans="1:13" s="150" customFormat="1" ht="30" customHeight="1" x14ac:dyDescent="0.2">
      <c r="A2" s="79"/>
      <c r="B2" s="394" t="s">
        <v>151</v>
      </c>
      <c r="C2" s="395"/>
      <c r="D2" s="395"/>
      <c r="E2" s="396"/>
      <c r="F2" s="396"/>
      <c r="G2" s="396"/>
      <c r="H2" s="397"/>
    </row>
    <row r="3" spans="1:13" s="151" customFormat="1" ht="30" customHeight="1" x14ac:dyDescent="0.25">
      <c r="B3" s="398" t="s">
        <v>5</v>
      </c>
      <c r="C3" s="399"/>
      <c r="D3" s="399"/>
      <c r="E3" s="399"/>
      <c r="F3" s="399"/>
      <c r="G3" s="399"/>
      <c r="H3" s="72"/>
    </row>
    <row r="4" spans="1:13" s="151" customFormat="1" ht="15" customHeight="1" x14ac:dyDescent="0.25">
      <c r="A4" s="111"/>
      <c r="B4" s="392" t="str">
        <f>'Table 1.1'!B2</f>
        <v>Table 1.1 Main social indicators: international comparison</v>
      </c>
      <c r="C4" s="393"/>
      <c r="D4" s="393"/>
      <c r="E4" s="388" t="str">
        <f>'Chart 1.1'!B2</f>
        <v>Chart 1.1 Permanent outflows of Portuguese emigrants: the historical background</v>
      </c>
      <c r="F4" s="389"/>
      <c r="G4" s="389"/>
      <c r="H4" s="73"/>
    </row>
    <row r="5" spans="1:13" s="151" customFormat="1" ht="15" customHeight="1" x14ac:dyDescent="0.25">
      <c r="A5" s="111"/>
      <c r="B5" s="392" t="str">
        <f>'Table 1.2'!B2</f>
        <v>Table 1.2 Main migration indicators: international comparison</v>
      </c>
      <c r="C5" s="393"/>
      <c r="D5" s="393"/>
      <c r="E5" s="388" t="str">
        <f>'Chart 1.2'!B2</f>
        <v>Chart 1.2 OEm Estimates of the outflows of Portuguese emigrants, 2001-2020</v>
      </c>
      <c r="F5" s="389"/>
      <c r="G5" s="389"/>
      <c r="H5" s="73"/>
    </row>
    <row r="6" spans="1:13" s="151" customFormat="1" ht="15" customHeight="1" x14ac:dyDescent="0.25">
      <c r="A6" s="111"/>
      <c r="B6" s="392" t="str">
        <f>'Table 1.3'!B2:H2</f>
        <v>Table 1.3 Permanent outflows of Portuguese emigrants: the historical background</v>
      </c>
      <c r="C6" s="393"/>
      <c r="D6" s="393"/>
      <c r="E6" s="388" t="str">
        <f>'Chart 1.3'!B2</f>
        <v>Chart 1.3 Eurostat estimates of Portuguese permanent outflows and inflows, 2004-2019</v>
      </c>
      <c r="F6" s="389"/>
      <c r="G6" s="389"/>
      <c r="H6" s="73"/>
    </row>
    <row r="7" spans="1:13" s="151" customFormat="1" ht="15" customHeight="1" x14ac:dyDescent="0.25">
      <c r="A7" s="111"/>
      <c r="B7" s="392" t="str">
        <f>'Table 1.4'!B2:F2</f>
        <v>Table 1.4 Estimates of the outflows of Portuguese emigrants, 2001-2020</v>
      </c>
      <c r="C7" s="393"/>
      <c r="D7" s="393"/>
      <c r="E7" s="388" t="str">
        <f>'Chart 1.4'!B2</f>
        <v>Chart 1.4 UN estimates of the stock of Portuguese-born emigrants, 1990-2019</v>
      </c>
      <c r="F7" s="389"/>
      <c r="G7" s="389"/>
      <c r="H7" s="72"/>
    </row>
    <row r="8" spans="1:13" s="153" customFormat="1" ht="15" customHeight="1" x14ac:dyDescent="0.2">
      <c r="A8" s="111"/>
      <c r="B8" s="392" t="str">
        <f>'Table 1.5'!B2:F2</f>
        <v>Table 1.5 Eurostat estimates of Portuguese net migration, 2004-2019</v>
      </c>
      <c r="C8" s="393"/>
      <c r="D8" s="393"/>
      <c r="E8" s="388" t="str">
        <f>'Chart 1.5'!B2</f>
        <v>Chart 1.5 Major changes in the stock of Portuguese-born emigrants in EU and EFTA countries, 2000/2001 to 2010/11</v>
      </c>
      <c r="F8" s="389"/>
      <c r="G8" s="389"/>
      <c r="H8" s="152"/>
    </row>
    <row r="9" spans="1:13" s="151" customFormat="1" ht="15" customHeight="1" x14ac:dyDescent="0.25">
      <c r="A9" s="111"/>
      <c r="B9" s="400" t="str">
        <f>'Table 1.6'!B2</f>
        <v>Table 1.6 UN estimates of the stock of Portuguese-born emigrants, 1990-2019</v>
      </c>
      <c r="C9" s="393"/>
      <c r="D9" s="393"/>
      <c r="E9" s="388" t="str">
        <f>'Chart 1.6'!B2</f>
        <v>Chart 1.6 Stock of Portuguese-born emigrants aged 15 and over in OECD countries by age group and educational attainment, 2000/2001 and 2010/11</v>
      </c>
      <c r="F9" s="389"/>
      <c r="G9" s="389"/>
      <c r="H9" s="72"/>
    </row>
    <row r="10" spans="1:13" s="153" customFormat="1" ht="15" customHeight="1" x14ac:dyDescent="0.2">
      <c r="A10" s="111"/>
      <c r="B10" s="400" t="str">
        <f>'Table 1.7'!B2</f>
        <v>Table 1.7 Stock of Portuguese-born emigrants in EU and EFTA countries, 2000/2001 and 2010/11</v>
      </c>
      <c r="C10" s="393"/>
      <c r="D10" s="393"/>
      <c r="E10" s="388" t="str">
        <f>'Chart 1.7'!B2</f>
        <v>Chart 1.7 Net migration rates in EU and EFTA countries, except return flows, 2019</v>
      </c>
      <c r="F10" s="389"/>
      <c r="G10" s="389"/>
      <c r="H10" s="72"/>
    </row>
    <row r="11" spans="1:13" s="153" customFormat="1" ht="15" customHeight="1" x14ac:dyDescent="0.2">
      <c r="A11" s="111"/>
      <c r="B11" s="400" t="str">
        <f>'Table 1.8'!B2</f>
        <v>Table 1.8 Stock of Portuguese-born emigrants aged 15 and over in OECD countries by age group and educational attainment, 2000/2001 and 2010/11</v>
      </c>
      <c r="C11" s="393"/>
      <c r="D11" s="393"/>
      <c r="E11" s="388" t="str">
        <f>'Chart 1.8'!B2</f>
        <v>Chart 1.8 Emigrants by country of origin, 2019</v>
      </c>
      <c r="F11" s="389"/>
      <c r="G11" s="389"/>
      <c r="H11" s="72"/>
    </row>
    <row r="12" spans="1:13" ht="15" customHeight="1" x14ac:dyDescent="0.25">
      <c r="A12" s="112"/>
      <c r="B12" s="400" t="str">
        <f>'Table 1.9'!B2</f>
        <v>Table 1.9 Net migration in EU and EFTA countries, 2019</v>
      </c>
      <c r="C12" s="393"/>
      <c r="D12" s="393"/>
      <c r="E12" s="388" t="str">
        <f>'Chart 1.9'!B2</f>
        <v>Chart 1.9 Emigration and immigration rates in EU countries, 2019</v>
      </c>
      <c r="F12" s="389"/>
      <c r="G12" s="389"/>
    </row>
    <row r="13" spans="1:13" ht="15" customHeight="1" x14ac:dyDescent="0.25">
      <c r="A13" s="112"/>
      <c r="B13" s="400" t="str">
        <f>'Table 1.10'!B2</f>
        <v>Table 1.10 Emigrants by country of origin, 2019</v>
      </c>
      <c r="C13" s="393"/>
      <c r="D13" s="393"/>
      <c r="E13" s="177"/>
      <c r="F13" s="178"/>
      <c r="G13" s="178"/>
    </row>
    <row r="14" spans="1:13" ht="15" customHeight="1" x14ac:dyDescent="0.25">
      <c r="A14" s="112"/>
      <c r="B14" s="400" t="str">
        <f>'Table 1.11'!B2</f>
        <v>Table 1.11 Emigration and immigration rates in EU countries, 2019</v>
      </c>
      <c r="C14" s="393"/>
      <c r="D14" s="393"/>
      <c r="E14" s="177"/>
      <c r="F14" s="178"/>
      <c r="G14" s="178"/>
    </row>
    <row r="15" spans="1:13" ht="30" customHeight="1" x14ac:dyDescent="0.25">
      <c r="B15" s="146"/>
      <c r="C15" s="147"/>
      <c r="D15" s="147"/>
      <c r="E15" s="155"/>
      <c r="F15" s="157"/>
      <c r="G15" s="157"/>
    </row>
    <row r="16" spans="1:13" s="205" customFormat="1" ht="15" customHeight="1" x14ac:dyDescent="0.25">
      <c r="A16" s="203" t="s">
        <v>6</v>
      </c>
      <c r="B16" s="402" t="s">
        <v>160</v>
      </c>
      <c r="C16" s="403"/>
      <c r="D16" s="403"/>
      <c r="E16" s="403"/>
      <c r="F16" s="403"/>
      <c r="G16" s="403"/>
      <c r="H16" s="204"/>
    </row>
    <row r="17" spans="1:7" s="205" customFormat="1" ht="15" customHeight="1" x14ac:dyDescent="0.25">
      <c r="A17" s="203" t="s">
        <v>1</v>
      </c>
      <c r="B17" s="401" t="s">
        <v>161</v>
      </c>
      <c r="C17" s="401"/>
      <c r="D17" s="401"/>
      <c r="E17" s="401"/>
      <c r="F17" s="401"/>
      <c r="G17" s="204"/>
    </row>
    <row r="18" spans="1:7" s="205" customFormat="1" ht="15" customHeight="1" x14ac:dyDescent="0.25">
      <c r="A18" s="203"/>
      <c r="B18" s="401" t="s">
        <v>162</v>
      </c>
      <c r="C18" s="401"/>
      <c r="D18" s="401"/>
      <c r="E18" s="401"/>
      <c r="F18" s="401"/>
      <c r="G18" s="204"/>
    </row>
    <row r="19" spans="1:7" ht="30" customHeight="1" x14ac:dyDescent="0.25">
      <c r="B19" s="158"/>
      <c r="C19" s="158"/>
      <c r="D19" s="158"/>
      <c r="E19" s="156"/>
      <c r="F19" s="156"/>
      <c r="G19" s="156"/>
    </row>
    <row r="20" spans="1:7" ht="90" customHeight="1" x14ac:dyDescent="0.25">
      <c r="B20" s="386" t="s">
        <v>124</v>
      </c>
      <c r="C20" s="387"/>
      <c r="D20" s="179"/>
    </row>
    <row r="21" spans="1:7" ht="15" customHeight="1" x14ac:dyDescent="0.25"/>
    <row r="22" spans="1:7" ht="15" customHeight="1" x14ac:dyDescent="0.25">
      <c r="B22" s="384"/>
      <c r="C22" s="385"/>
      <c r="D22" s="385"/>
    </row>
    <row r="23" spans="1:7" ht="15" customHeight="1" x14ac:dyDescent="0.25">
      <c r="B23"/>
      <c r="C23"/>
    </row>
    <row r="24" spans="1:7" ht="15" customHeight="1" x14ac:dyDescent="0.25">
      <c r="B24"/>
      <c r="C24"/>
    </row>
  </sheetData>
  <mergeCells count="28">
    <mergeCell ref="B18:F18"/>
    <mergeCell ref="B16:G16"/>
    <mergeCell ref="E12:G12"/>
    <mergeCell ref="B14:D14"/>
    <mergeCell ref="B13:D13"/>
    <mergeCell ref="B17:F17"/>
    <mergeCell ref="E8:G8"/>
    <mergeCell ref="B9:D9"/>
    <mergeCell ref="E9:G9"/>
    <mergeCell ref="B10:D10"/>
    <mergeCell ref="E11:G11"/>
    <mergeCell ref="B11:D11"/>
    <mergeCell ref="B22:D22"/>
    <mergeCell ref="B20:C20"/>
    <mergeCell ref="E6:G6"/>
    <mergeCell ref="E10:G10"/>
    <mergeCell ref="B1:D1"/>
    <mergeCell ref="B4:D4"/>
    <mergeCell ref="B5:D5"/>
    <mergeCell ref="B6:D6"/>
    <mergeCell ref="B2:H2"/>
    <mergeCell ref="B3:G3"/>
    <mergeCell ref="E4:G4"/>
    <mergeCell ref="E5:G5"/>
    <mergeCell ref="E7:G7"/>
    <mergeCell ref="B7:D7"/>
    <mergeCell ref="B8:D8"/>
    <mergeCell ref="B12:D12"/>
  </mergeCells>
  <hyperlinks>
    <hyperlink ref="B5:D5" location="'Table 1.2'!B2" display="'Table 1.2'!B2" xr:uid="{00000000-0004-0000-0000-000000000000}"/>
    <hyperlink ref="B6:D6" location="'Table 1.3'!B2" display="'Table 1.3'!B2" xr:uid="{00000000-0004-0000-0000-000001000000}"/>
    <hyperlink ref="B7:D7" location="'Table 1.4'!B2" display="'Table 1.4'!B2" xr:uid="{00000000-0004-0000-0000-000002000000}"/>
    <hyperlink ref="E4:G4" location="'Chart 1.1'!B2" display="'Chart 1.1'!B2" xr:uid="{00000000-0004-0000-0000-000003000000}"/>
    <hyperlink ref="B9:D9" location="'Table 1.6'!B2" display="'Table 1.6'!B2" xr:uid="{00000000-0004-0000-0000-000004000000}"/>
    <hyperlink ref="B10:D10" location="'Table 1.7'!B2" display="'Table 1.7'!B2" xr:uid="{00000000-0004-0000-0000-000005000000}"/>
    <hyperlink ref="B11:D11" location="'Table 1.8'!B2" display="'Table 1.8'!B2" xr:uid="{00000000-0004-0000-0000-000006000000}"/>
    <hyperlink ref="B13:D13" location="'Table 1.10'!B2" display="'Table 1.10'!B2" xr:uid="{00000000-0004-0000-0000-000007000000}"/>
    <hyperlink ref="B14:D14" location="'Table 1.11'!B2" display="'Table 1.11'!B2" xr:uid="{00000000-0004-0000-0000-000008000000}"/>
    <hyperlink ref="E5:G5" location="'Chart 1.2'!B2" display="'Chart 1.2'!B2" xr:uid="{00000000-0004-0000-0000-000009000000}"/>
    <hyperlink ref="E7:G7" location="'Chart 1.4'!B2" display="'Chart 1.4'!B2" xr:uid="{00000000-0004-0000-0000-00000A000000}"/>
    <hyperlink ref="E8:G8" location="'Chart 1.5'!B2" display="'Chart 1.5'!B2" xr:uid="{00000000-0004-0000-0000-00000B000000}"/>
    <hyperlink ref="E9:G9" location="'Chart 1.6'!B2" display="'Chart 1.6'!B2" xr:uid="{00000000-0004-0000-0000-00000C000000}"/>
    <hyperlink ref="E11:G11" location="'Chart 1.8'!B2" display="'Chart 1.8'!B2" xr:uid="{00000000-0004-0000-0000-00000D000000}"/>
    <hyperlink ref="E12:G12" location="'Chart 1.9'!B2" display="'Chart 1.9'!B2" xr:uid="{00000000-0004-0000-0000-00000E000000}"/>
    <hyperlink ref="B8:D8" location="'Table 1.5'!B2" display="'Table 1.5'!B2" xr:uid="{00000000-0004-0000-0000-00000F000000}"/>
    <hyperlink ref="B12:D12" location="'Table 1.9'!B2" display="'Table 1.9'!B2" xr:uid="{00000000-0004-0000-0000-000010000000}"/>
    <hyperlink ref="E6:G6" location="'Chart 1.3'!B2" display="'Chart 1.3'!B2" xr:uid="{00000000-0004-0000-0000-000011000000}"/>
    <hyperlink ref="E10:G10" location="'Chart 1.7'!B2" display="'Chart 1.7'!B2" xr:uid="{00000000-0004-0000-0000-000012000000}"/>
    <hyperlink ref="B4:D4" location="'Table 1.1'!B2" display="'Table 1.1'!B2" xr:uid="{00000000-0004-0000-0000-000013000000}"/>
    <hyperlink ref="B17" r:id="rId1" display="http://www.observatorioemigracao.pt/np4/5810.html" xr:uid="{171B5BF4-9864-4C10-B1BF-6F87F95AD168}"/>
    <hyperlink ref="B17:F17" r:id="rId2" display="http://www.observatorioemigracao.pt/np4EN/8383.html" xr:uid="{2847872D-7498-4388-8299-6ACD174319FD}"/>
    <hyperlink ref="B18" r:id="rId3" display="http://www.observatorioemigracao.pt/np4/5810.html" xr:uid="{25745BFE-DCFB-4487-90D8-ACA1122223C2}"/>
    <hyperlink ref="B18:F18" r:id="rId4" display="http://www.observatorioemigracao.pt/np4/8383.html" xr:uid="{9C7C2C6E-014E-4D14-9BFC-C2A4CFD1378C}"/>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J56"/>
  <sheetViews>
    <sheetView showGridLines="0" topLeftCell="A3" zoomScaleNormal="100" workbookViewId="0">
      <selection activeCell="G5" activeCellId="1" sqref="B5:B36 G5:G36"/>
    </sheetView>
  </sheetViews>
  <sheetFormatPr defaultColWidth="9.140625" defaultRowHeight="15" x14ac:dyDescent="0.25"/>
  <cols>
    <col min="1" max="1" width="8.7109375" style="33" customWidth="1"/>
    <col min="2" max="5" width="16.7109375" style="33" customWidth="1"/>
    <col min="6" max="6" width="16.7109375" style="50" customWidth="1"/>
    <col min="7" max="7" width="16.7109375" style="33" customWidth="1"/>
    <col min="8" max="8" width="9.140625" style="33"/>
    <col min="9" max="14" width="12.7109375" customWidth="1"/>
    <col min="15" max="20" width="9" customWidth="1"/>
    <col min="21" max="16384" width="9.140625" style="33"/>
  </cols>
  <sheetData>
    <row r="1" spans="1:140" s="34" customFormat="1" ht="30" customHeight="1" x14ac:dyDescent="0.25">
      <c r="A1" s="46" t="s">
        <v>0</v>
      </c>
      <c r="B1" s="118"/>
      <c r="C1" s="71" t="s">
        <v>4</v>
      </c>
      <c r="D1" s="118"/>
      <c r="E1" s="118"/>
      <c r="F1" s="76"/>
      <c r="I1"/>
      <c r="J1"/>
      <c r="K1"/>
      <c r="L1"/>
      <c r="M1"/>
      <c r="N1"/>
      <c r="O1"/>
      <c r="P1"/>
      <c r="Q1"/>
      <c r="R1"/>
      <c r="S1"/>
      <c r="T1"/>
    </row>
    <row r="2" spans="1:140" s="34" customFormat="1" ht="30" customHeight="1" thickBot="1" x14ac:dyDescent="0.3">
      <c r="B2" s="474" t="s">
        <v>155</v>
      </c>
      <c r="C2" s="474"/>
      <c r="D2" s="474"/>
      <c r="E2" s="474"/>
      <c r="F2" s="475"/>
      <c r="G2" s="476"/>
      <c r="I2"/>
      <c r="J2"/>
      <c r="K2"/>
      <c r="L2"/>
      <c r="M2"/>
      <c r="N2"/>
      <c r="O2"/>
      <c r="P2"/>
      <c r="Q2"/>
      <c r="R2"/>
      <c r="S2"/>
      <c r="T2"/>
    </row>
    <row r="3" spans="1:140" s="34" customFormat="1" ht="30" customHeight="1" x14ac:dyDescent="0.25">
      <c r="B3" s="484" t="s">
        <v>14</v>
      </c>
      <c r="C3" s="482" t="s">
        <v>104</v>
      </c>
      <c r="D3" s="479" t="s">
        <v>101</v>
      </c>
      <c r="E3" s="480"/>
      <c r="F3" s="479" t="s">
        <v>137</v>
      </c>
      <c r="G3" s="481"/>
      <c r="I3"/>
      <c r="J3"/>
      <c r="K3"/>
      <c r="L3"/>
      <c r="M3"/>
      <c r="N3"/>
      <c r="O3"/>
      <c r="P3"/>
      <c r="Q3"/>
      <c r="R3"/>
      <c r="S3"/>
      <c r="T3"/>
    </row>
    <row r="4" spans="1:140" s="34" customFormat="1" ht="30" customHeight="1" x14ac:dyDescent="0.25">
      <c r="B4" s="485"/>
      <c r="C4" s="483"/>
      <c r="D4" s="168" t="s">
        <v>62</v>
      </c>
      <c r="E4" s="169" t="s">
        <v>105</v>
      </c>
      <c r="F4" s="168" t="s">
        <v>62</v>
      </c>
      <c r="G4" s="170" t="s">
        <v>105</v>
      </c>
      <c r="I4"/>
      <c r="J4"/>
      <c r="K4"/>
      <c r="L4"/>
      <c r="M4"/>
      <c r="N4"/>
      <c r="O4"/>
      <c r="P4"/>
      <c r="Q4"/>
      <c r="R4"/>
      <c r="S4"/>
      <c r="T4"/>
    </row>
    <row r="5" spans="1:140" s="196" customFormat="1" ht="15" customHeight="1" x14ac:dyDescent="0.25">
      <c r="A5" s="194"/>
      <c r="B5" s="325" t="s">
        <v>43</v>
      </c>
      <c r="C5" s="326">
        <v>8858775</v>
      </c>
      <c r="D5" s="327">
        <v>40887</v>
      </c>
      <c r="E5" s="328">
        <v>0.46154236900700152</v>
      </c>
      <c r="F5" s="329">
        <v>30908</v>
      </c>
      <c r="G5" s="330">
        <v>0.34889699760971465</v>
      </c>
      <c r="H5" s="193"/>
      <c r="I5" s="195"/>
      <c r="J5" s="195"/>
      <c r="K5" s="193"/>
      <c r="L5" s="193"/>
      <c r="M5" s="193"/>
      <c r="N5" s="193"/>
      <c r="O5" s="193"/>
      <c r="P5" s="193"/>
      <c r="Q5" s="193"/>
      <c r="R5" s="193"/>
      <c r="S5" s="193"/>
      <c r="T5" s="193"/>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194"/>
      <c r="DZ5" s="194"/>
      <c r="EA5" s="194"/>
      <c r="EB5" s="194"/>
      <c r="EC5" s="194"/>
      <c r="ED5" s="194"/>
      <c r="EE5" s="194"/>
      <c r="EF5" s="194"/>
      <c r="EG5" s="194"/>
      <c r="EH5" s="194"/>
      <c r="EI5" s="194"/>
      <c r="EJ5" s="194"/>
    </row>
    <row r="6" spans="1:140" s="194" customFormat="1" ht="15" customHeight="1" x14ac:dyDescent="0.25">
      <c r="B6" s="331" t="s">
        <v>25</v>
      </c>
      <c r="C6" s="332">
        <v>11455519</v>
      </c>
      <c r="D6" s="257">
        <v>47070</v>
      </c>
      <c r="E6" s="333">
        <v>0.41089364872949014</v>
      </c>
      <c r="F6" s="258">
        <v>28060</v>
      </c>
      <c r="G6" s="334">
        <v>0.24494743538027391</v>
      </c>
      <c r="H6" s="193"/>
      <c r="I6" s="195"/>
      <c r="J6" s="195"/>
      <c r="K6" s="193"/>
      <c r="L6" s="193"/>
      <c r="M6" s="193"/>
      <c r="N6" s="193"/>
      <c r="O6" s="193"/>
      <c r="P6" s="193"/>
      <c r="Q6" s="193"/>
      <c r="R6" s="193"/>
      <c r="S6" s="193"/>
      <c r="T6" s="193"/>
    </row>
    <row r="7" spans="1:140" s="196" customFormat="1" ht="15" customHeight="1" x14ac:dyDescent="0.25">
      <c r="A7" s="194"/>
      <c r="B7" s="331" t="s">
        <v>26</v>
      </c>
      <c r="C7" s="332">
        <v>7000039</v>
      </c>
      <c r="D7" s="257">
        <v>-2012</v>
      </c>
      <c r="E7" s="333">
        <v>-2.8742697004973828E-2</v>
      </c>
      <c r="F7" s="258">
        <v>-25567</v>
      </c>
      <c r="G7" s="334">
        <v>-0.36524082222970472</v>
      </c>
      <c r="H7" s="193"/>
      <c r="I7" s="195"/>
      <c r="J7" s="195"/>
      <c r="K7" s="193"/>
      <c r="L7" s="193"/>
      <c r="M7" s="193"/>
      <c r="N7" s="193"/>
      <c r="O7" s="193"/>
      <c r="P7" s="193"/>
      <c r="Q7" s="193"/>
      <c r="R7" s="193"/>
      <c r="S7" s="193"/>
      <c r="T7" s="193"/>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c r="CF7" s="194"/>
      <c r="CG7" s="194"/>
      <c r="CH7" s="194"/>
      <c r="CI7" s="194"/>
      <c r="CJ7" s="194"/>
      <c r="CK7" s="194"/>
      <c r="CL7" s="194"/>
      <c r="CM7" s="194"/>
      <c r="CN7" s="194"/>
      <c r="CO7" s="194"/>
      <c r="CP7" s="194"/>
      <c r="CQ7" s="194"/>
      <c r="CR7" s="194"/>
      <c r="CS7" s="194"/>
      <c r="CT7" s="194"/>
      <c r="CU7" s="194"/>
      <c r="CV7" s="194"/>
      <c r="CW7" s="194"/>
      <c r="CX7" s="194"/>
      <c r="CY7" s="194"/>
      <c r="CZ7" s="194"/>
      <c r="DA7" s="194"/>
      <c r="DB7" s="194"/>
      <c r="DC7" s="194"/>
      <c r="DD7" s="194"/>
      <c r="DE7" s="194"/>
      <c r="DF7" s="194"/>
      <c r="DG7" s="194"/>
      <c r="DH7" s="194"/>
      <c r="DI7" s="194"/>
      <c r="DJ7" s="194"/>
      <c r="DK7" s="194"/>
      <c r="DL7" s="194"/>
      <c r="DM7" s="194"/>
      <c r="DN7" s="194"/>
      <c r="DO7" s="194"/>
      <c r="DP7" s="194"/>
      <c r="DQ7" s="194"/>
      <c r="DR7" s="194"/>
      <c r="DS7" s="194"/>
      <c r="DT7" s="194"/>
      <c r="DU7" s="194"/>
      <c r="DV7" s="194"/>
      <c r="DW7" s="194"/>
      <c r="DX7" s="194"/>
      <c r="DY7" s="194"/>
      <c r="DZ7" s="194"/>
      <c r="EA7" s="194"/>
      <c r="EB7" s="194"/>
      <c r="EC7" s="194"/>
      <c r="ED7" s="194"/>
      <c r="EE7" s="194"/>
      <c r="EF7" s="194"/>
      <c r="EG7" s="194"/>
      <c r="EH7" s="194"/>
      <c r="EI7" s="194"/>
      <c r="EJ7" s="194"/>
    </row>
    <row r="8" spans="1:140" s="194" customFormat="1" ht="15" customHeight="1" x14ac:dyDescent="0.25">
      <c r="B8" s="331" t="s">
        <v>34</v>
      </c>
      <c r="C8" s="332">
        <v>4076246</v>
      </c>
      <c r="D8" s="257">
        <v>-2422</v>
      </c>
      <c r="E8" s="333">
        <v>-5.94174149450254E-2</v>
      </c>
      <c r="F8" s="258">
        <v>-12304</v>
      </c>
      <c r="G8" s="334">
        <v>-0.3018463556909961</v>
      </c>
      <c r="H8" s="193"/>
      <c r="I8" s="195"/>
      <c r="J8" s="195"/>
      <c r="K8" s="193"/>
      <c r="L8" s="193"/>
      <c r="M8" s="193"/>
      <c r="N8" s="193"/>
      <c r="O8" s="193"/>
      <c r="P8" s="193"/>
      <c r="Q8" s="193"/>
      <c r="R8" s="193"/>
      <c r="S8" s="193"/>
      <c r="T8" s="193"/>
    </row>
    <row r="9" spans="1:140" s="196" customFormat="1" ht="15" customHeight="1" x14ac:dyDescent="0.25">
      <c r="A9" s="194"/>
      <c r="B9" s="331" t="s">
        <v>36</v>
      </c>
      <c r="C9" s="332">
        <v>875899</v>
      </c>
      <c r="D9" s="257">
        <v>8797</v>
      </c>
      <c r="E9" s="333">
        <v>1.0043395414311467</v>
      </c>
      <c r="F9" s="258">
        <v>3937</v>
      </c>
      <c r="G9" s="334">
        <v>0.44948104747236839</v>
      </c>
      <c r="H9" s="193"/>
      <c r="I9" s="195"/>
      <c r="J9" s="195"/>
      <c r="K9" s="193"/>
      <c r="L9" s="193"/>
      <c r="M9" s="193"/>
      <c r="N9" s="193"/>
      <c r="O9" s="193"/>
      <c r="P9" s="193"/>
      <c r="Q9" s="193"/>
      <c r="R9" s="193"/>
      <c r="S9" s="193"/>
      <c r="T9" s="193"/>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c r="DW9" s="194"/>
      <c r="DX9" s="194"/>
      <c r="DY9" s="194"/>
      <c r="DZ9" s="194"/>
      <c r="EA9" s="194"/>
      <c r="EB9" s="194"/>
      <c r="EC9" s="194"/>
      <c r="ED9" s="194"/>
      <c r="EE9" s="194"/>
      <c r="EF9" s="194"/>
      <c r="EG9" s="194"/>
      <c r="EH9" s="194"/>
      <c r="EI9" s="194"/>
      <c r="EJ9" s="194"/>
    </row>
    <row r="10" spans="1:140" s="194" customFormat="1" ht="15" customHeight="1" x14ac:dyDescent="0.25">
      <c r="B10" s="331" t="s">
        <v>27</v>
      </c>
      <c r="C10" s="332">
        <v>10649800</v>
      </c>
      <c r="D10" s="257">
        <v>28090</v>
      </c>
      <c r="E10" s="333">
        <v>0.26376082179947041</v>
      </c>
      <c r="F10" s="258">
        <v>23920</v>
      </c>
      <c r="G10" s="334">
        <v>0.22460515690435501</v>
      </c>
      <c r="H10" s="193"/>
      <c r="I10" s="195"/>
      <c r="J10" s="195"/>
      <c r="K10" s="193"/>
      <c r="L10" s="193"/>
      <c r="M10" s="193"/>
      <c r="N10" s="193"/>
      <c r="O10" s="193"/>
      <c r="P10" s="193"/>
      <c r="Q10" s="193"/>
      <c r="R10" s="193"/>
      <c r="S10" s="193"/>
      <c r="T10" s="193"/>
    </row>
    <row r="11" spans="1:140" s="196" customFormat="1" ht="15" customHeight="1" x14ac:dyDescent="0.25">
      <c r="A11" s="194"/>
      <c r="B11" s="331" t="s">
        <v>28</v>
      </c>
      <c r="C11" s="332">
        <v>5806081</v>
      </c>
      <c r="D11" s="257">
        <v>-5136</v>
      </c>
      <c r="E11" s="333">
        <v>-8.8458979473417618E-2</v>
      </c>
      <c r="F11" s="258">
        <v>-24244</v>
      </c>
      <c r="G11" s="334">
        <v>-0.41756220762335211</v>
      </c>
      <c r="H11" s="193"/>
      <c r="I11" s="195"/>
      <c r="J11" s="195"/>
      <c r="K11" s="193"/>
      <c r="L11" s="193"/>
      <c r="M11" s="193"/>
      <c r="N11" s="193"/>
      <c r="O11" s="193"/>
      <c r="P11" s="193"/>
      <c r="Q11" s="193"/>
      <c r="R11" s="193"/>
      <c r="S11" s="193"/>
      <c r="T11" s="193"/>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row>
    <row r="12" spans="1:140" s="199" customFormat="1" ht="15" customHeight="1" x14ac:dyDescent="0.25">
      <c r="B12" s="335" t="s">
        <v>30</v>
      </c>
      <c r="C12" s="336">
        <v>1324820</v>
      </c>
      <c r="D12" s="252">
        <v>5458</v>
      </c>
      <c r="E12" s="337">
        <v>0.41198049546353466</v>
      </c>
      <c r="F12" s="253">
        <v>-1807</v>
      </c>
      <c r="G12" s="338">
        <v>-0.1363958877432406</v>
      </c>
      <c r="H12" s="200"/>
      <c r="I12" s="195"/>
      <c r="J12" s="195"/>
      <c r="K12" s="200"/>
      <c r="L12" s="200"/>
      <c r="M12" s="200"/>
      <c r="N12" s="200"/>
      <c r="O12" s="200"/>
      <c r="P12" s="200"/>
      <c r="Q12" s="200"/>
      <c r="R12" s="200"/>
      <c r="S12" s="200"/>
      <c r="T12" s="200"/>
    </row>
    <row r="13" spans="1:140" s="201" customFormat="1" ht="15" customHeight="1" x14ac:dyDescent="0.25">
      <c r="A13" s="199"/>
      <c r="B13" s="335" t="s">
        <v>48</v>
      </c>
      <c r="C13" s="336">
        <v>5517919</v>
      </c>
      <c r="D13" s="252">
        <v>15495</v>
      </c>
      <c r="E13" s="337">
        <v>0.28081238597377017</v>
      </c>
      <c r="F13" s="253">
        <v>6915</v>
      </c>
      <c r="G13" s="338">
        <v>0.12531898347909784</v>
      </c>
      <c r="H13" s="200"/>
      <c r="I13" s="195"/>
      <c r="J13" s="195"/>
      <c r="K13" s="200"/>
      <c r="L13" s="200"/>
      <c r="M13" s="200"/>
      <c r="N13" s="200"/>
      <c r="O13" s="200"/>
      <c r="P13" s="200"/>
      <c r="Q13" s="200"/>
      <c r="R13" s="200"/>
      <c r="S13" s="200"/>
      <c r="T13" s="200"/>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199"/>
      <c r="BX13" s="199"/>
      <c r="BY13" s="199"/>
      <c r="BZ13" s="199"/>
      <c r="CA13" s="199"/>
      <c r="CB13" s="199"/>
      <c r="CC13" s="199"/>
      <c r="CD13" s="199"/>
      <c r="CE13" s="199"/>
      <c r="CF13" s="199"/>
      <c r="CG13" s="199"/>
      <c r="CH13" s="199"/>
      <c r="CI13" s="199"/>
      <c r="CJ13" s="199"/>
      <c r="CK13" s="199"/>
      <c r="CL13" s="199"/>
      <c r="CM13" s="199"/>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199"/>
      <c r="DT13" s="199"/>
      <c r="DU13" s="199"/>
      <c r="DV13" s="199"/>
      <c r="DW13" s="199"/>
      <c r="DX13" s="199"/>
      <c r="DY13" s="199"/>
      <c r="DZ13" s="199"/>
      <c r="EA13" s="199"/>
      <c r="EB13" s="199"/>
      <c r="EC13" s="199"/>
      <c r="ED13" s="199"/>
      <c r="EE13" s="199"/>
      <c r="EF13" s="199"/>
      <c r="EG13" s="199"/>
      <c r="EH13" s="199"/>
      <c r="EI13" s="199"/>
      <c r="EJ13" s="199"/>
    </row>
    <row r="14" spans="1:140" s="199" customFormat="1" ht="15" customHeight="1" x14ac:dyDescent="0.25">
      <c r="B14" s="335" t="s">
        <v>75</v>
      </c>
      <c r="C14" s="336">
        <v>67177636</v>
      </c>
      <c r="D14" s="252">
        <v>86490</v>
      </c>
      <c r="E14" s="337">
        <v>0.12874820423868444</v>
      </c>
      <c r="F14" s="253">
        <v>-44862</v>
      </c>
      <c r="G14" s="338">
        <v>-6.6781153180204195E-2</v>
      </c>
      <c r="H14" s="200"/>
      <c r="I14" s="195"/>
      <c r="J14" s="195"/>
      <c r="K14" s="200"/>
      <c r="L14" s="200"/>
      <c r="M14" s="200"/>
      <c r="N14" s="200"/>
      <c r="O14" s="200"/>
      <c r="P14" s="200"/>
      <c r="Q14" s="200"/>
      <c r="R14" s="200"/>
      <c r="S14" s="200"/>
      <c r="T14" s="200"/>
    </row>
    <row r="15" spans="1:140" s="201" customFormat="1" ht="15" customHeight="1" x14ac:dyDescent="0.25">
      <c r="A15" s="199"/>
      <c r="B15" s="335" t="s">
        <v>29</v>
      </c>
      <c r="C15" s="336">
        <v>83019213</v>
      </c>
      <c r="D15" s="252">
        <v>310022</v>
      </c>
      <c r="E15" s="337">
        <v>0.3734340386965605</v>
      </c>
      <c r="F15" s="253">
        <v>154169</v>
      </c>
      <c r="G15" s="338">
        <v>0.18570279629126332</v>
      </c>
      <c r="H15" s="200"/>
      <c r="I15" s="195"/>
      <c r="J15" s="195"/>
      <c r="K15" s="200"/>
      <c r="L15" s="200"/>
      <c r="M15" s="200"/>
      <c r="N15" s="200"/>
      <c r="O15" s="200"/>
      <c r="P15" s="200"/>
      <c r="Q15" s="200"/>
      <c r="R15" s="200"/>
      <c r="S15" s="200"/>
      <c r="T15" s="200"/>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row>
    <row r="16" spans="1:140" s="199" customFormat="1" ht="15" customHeight="1" x14ac:dyDescent="0.25">
      <c r="B16" s="335" t="s">
        <v>32</v>
      </c>
      <c r="C16" s="336">
        <v>10724599</v>
      </c>
      <c r="D16" s="252">
        <v>34439</v>
      </c>
      <c r="E16" s="337">
        <v>0.32112156361277472</v>
      </c>
      <c r="F16" s="253">
        <v>365</v>
      </c>
      <c r="G16" s="338">
        <v>3.4033906535806142E-3</v>
      </c>
      <c r="H16" s="200"/>
      <c r="I16" s="195"/>
      <c r="J16" s="195"/>
      <c r="K16" s="200"/>
      <c r="L16" s="200"/>
      <c r="M16" s="200"/>
      <c r="N16" s="200"/>
      <c r="O16" s="200"/>
      <c r="P16" s="200"/>
      <c r="Q16" s="200"/>
      <c r="R16" s="200"/>
      <c r="S16" s="200"/>
      <c r="T16" s="200"/>
    </row>
    <row r="17" spans="1:140" s="201" customFormat="1" ht="15" customHeight="1" x14ac:dyDescent="0.25">
      <c r="A17" s="199"/>
      <c r="B17" s="335" t="s">
        <v>40</v>
      </c>
      <c r="C17" s="336">
        <v>9772756</v>
      </c>
      <c r="D17" s="252">
        <v>38786</v>
      </c>
      <c r="E17" s="337">
        <v>0.39687883336082475</v>
      </c>
      <c r="F17" s="253">
        <v>5502</v>
      </c>
      <c r="G17" s="338">
        <v>5.6299369389760677E-2</v>
      </c>
      <c r="H17" s="200"/>
      <c r="I17" s="195"/>
      <c r="J17" s="195"/>
      <c r="K17" s="200"/>
      <c r="L17" s="200"/>
      <c r="M17" s="200"/>
      <c r="N17" s="200"/>
      <c r="O17" s="200"/>
      <c r="P17" s="200"/>
      <c r="Q17" s="200"/>
      <c r="R17" s="200"/>
      <c r="S17" s="200"/>
      <c r="T17" s="200"/>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row>
    <row r="18" spans="1:140" s="199" customFormat="1" ht="15" customHeight="1" x14ac:dyDescent="0.25">
      <c r="B18" s="335" t="s">
        <v>51</v>
      </c>
      <c r="C18" s="336">
        <v>356991</v>
      </c>
      <c r="D18" s="252">
        <v>5282</v>
      </c>
      <c r="E18" s="337">
        <v>1.4795891212943744</v>
      </c>
      <c r="F18" s="253">
        <v>3440</v>
      </c>
      <c r="G18" s="338">
        <v>0.96360972685585911</v>
      </c>
      <c r="H18" s="200"/>
      <c r="I18" s="195"/>
      <c r="J18" s="195"/>
      <c r="K18" s="200"/>
      <c r="L18" s="200"/>
      <c r="M18" s="200"/>
      <c r="N18" s="200"/>
      <c r="O18" s="200"/>
      <c r="P18" s="200"/>
      <c r="Q18" s="200"/>
      <c r="R18" s="200"/>
      <c r="S18" s="200"/>
      <c r="T18" s="200"/>
    </row>
    <row r="19" spans="1:140" s="201" customFormat="1" ht="15" customHeight="1" x14ac:dyDescent="0.25">
      <c r="A19" s="199"/>
      <c r="B19" s="335" t="s">
        <v>31</v>
      </c>
      <c r="C19" s="336">
        <v>4904240</v>
      </c>
      <c r="D19" s="252">
        <v>23626</v>
      </c>
      <c r="E19" s="337">
        <v>0.4817464071905127</v>
      </c>
      <c r="F19" s="253">
        <v>-442</v>
      </c>
      <c r="G19" s="338">
        <v>-9.0126094970882347E-3</v>
      </c>
      <c r="H19" s="200"/>
      <c r="I19" s="195"/>
      <c r="J19" s="195"/>
      <c r="K19" s="200"/>
      <c r="L19" s="200"/>
      <c r="M19" s="200"/>
      <c r="N19" s="200"/>
      <c r="O19" s="200"/>
      <c r="P19" s="200"/>
      <c r="Q19" s="200"/>
      <c r="R19" s="200"/>
      <c r="S19" s="200"/>
      <c r="T19" s="200"/>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row>
    <row r="20" spans="1:140" s="199" customFormat="1" ht="15" customHeight="1" x14ac:dyDescent="0.25">
      <c r="B20" s="335" t="s">
        <v>35</v>
      </c>
      <c r="C20" s="336">
        <v>59816673</v>
      </c>
      <c r="D20" s="252">
        <v>153273</v>
      </c>
      <c r="E20" s="337">
        <v>0.2562379221592615</v>
      </c>
      <c r="F20" s="253">
        <v>85066</v>
      </c>
      <c r="G20" s="338">
        <v>0.14221118583442446</v>
      </c>
      <c r="H20" s="200"/>
      <c r="I20" s="195"/>
      <c r="J20" s="195"/>
      <c r="K20" s="200"/>
      <c r="L20" s="200"/>
      <c r="M20" s="200"/>
      <c r="N20" s="200"/>
      <c r="O20" s="200"/>
      <c r="P20" s="200"/>
      <c r="Q20" s="200"/>
      <c r="R20" s="200"/>
      <c r="S20" s="200"/>
      <c r="T20" s="200"/>
    </row>
    <row r="21" spans="1:140" s="201" customFormat="1" ht="15" customHeight="1" x14ac:dyDescent="0.25">
      <c r="A21" s="199"/>
      <c r="B21" s="335" t="s">
        <v>37</v>
      </c>
      <c r="C21" s="336">
        <v>1919968</v>
      </c>
      <c r="D21" s="252">
        <v>-3360</v>
      </c>
      <c r="E21" s="337">
        <v>-0.17500291671527859</v>
      </c>
      <c r="F21" s="253">
        <v>-7938</v>
      </c>
      <c r="G21" s="338">
        <v>-0.41344439073984568</v>
      </c>
      <c r="H21" s="200"/>
      <c r="I21" s="195"/>
      <c r="J21" s="195"/>
      <c r="K21" s="200"/>
      <c r="L21" s="200"/>
      <c r="M21" s="200"/>
      <c r="N21" s="200"/>
      <c r="O21" s="200"/>
      <c r="P21" s="200"/>
      <c r="Q21" s="200"/>
      <c r="R21" s="200"/>
      <c r="S21" s="200"/>
      <c r="T21" s="200"/>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c r="CL21" s="199"/>
      <c r="CM21" s="199"/>
      <c r="CN21" s="199"/>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Q21" s="199"/>
      <c r="DR21" s="199"/>
      <c r="DS21" s="199"/>
      <c r="DT21" s="199"/>
      <c r="DU21" s="199"/>
      <c r="DV21" s="199"/>
      <c r="DW21" s="199"/>
      <c r="DX21" s="199"/>
      <c r="DY21" s="199"/>
      <c r="DZ21" s="199"/>
      <c r="EA21" s="199"/>
      <c r="EB21" s="199"/>
      <c r="EC21" s="199"/>
      <c r="ED21" s="199"/>
      <c r="EE21" s="199"/>
      <c r="EF21" s="199"/>
      <c r="EG21" s="199"/>
      <c r="EH21" s="199"/>
      <c r="EI21" s="199"/>
      <c r="EJ21" s="199"/>
    </row>
    <row r="22" spans="1:140" s="199" customFormat="1" ht="15" customHeight="1" x14ac:dyDescent="0.25">
      <c r="B22" s="335" t="s">
        <v>52</v>
      </c>
      <c r="C22" s="336">
        <v>38378</v>
      </c>
      <c r="D22" s="252">
        <v>281</v>
      </c>
      <c r="E22" s="337">
        <v>0.73219031736932616</v>
      </c>
      <c r="F22" s="253">
        <v>110</v>
      </c>
      <c r="G22" s="338">
        <v>0.28662254416592842</v>
      </c>
      <c r="H22" s="200"/>
      <c r="I22" s="195"/>
      <c r="J22" s="195"/>
      <c r="K22" s="200"/>
      <c r="L22" s="200"/>
      <c r="M22" s="200"/>
      <c r="N22" s="200"/>
      <c r="O22" s="200"/>
      <c r="P22" s="200"/>
      <c r="Q22" s="200"/>
      <c r="R22" s="200"/>
      <c r="S22" s="200"/>
      <c r="T22" s="200"/>
    </row>
    <row r="23" spans="1:140" s="201" customFormat="1" ht="15" customHeight="1" x14ac:dyDescent="0.25">
      <c r="A23" s="199"/>
      <c r="B23" s="335" t="s">
        <v>38</v>
      </c>
      <c r="C23" s="336">
        <v>2794184</v>
      </c>
      <c r="D23" s="252">
        <v>10794</v>
      </c>
      <c r="E23" s="337">
        <v>0.38630240528182824</v>
      </c>
      <c r="F23" s="253">
        <v>-9618</v>
      </c>
      <c r="G23" s="338">
        <v>-0.34421498369470299</v>
      </c>
      <c r="H23" s="200"/>
      <c r="I23" s="195"/>
      <c r="J23" s="195"/>
      <c r="K23" s="200"/>
      <c r="L23" s="200"/>
      <c r="M23" s="200"/>
      <c r="N23" s="200"/>
      <c r="O23" s="200"/>
      <c r="P23" s="200"/>
      <c r="Q23" s="200"/>
      <c r="R23" s="200"/>
      <c r="S23" s="200"/>
      <c r="T23" s="200"/>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199"/>
      <c r="CE23" s="199"/>
      <c r="CF23" s="199"/>
      <c r="CG23" s="199"/>
      <c r="CH23" s="199"/>
      <c r="CI23" s="199"/>
      <c r="CJ23" s="199"/>
      <c r="CK23" s="199"/>
      <c r="CL23" s="199"/>
      <c r="CM23" s="199"/>
      <c r="CN23" s="199"/>
      <c r="CO23" s="199"/>
      <c r="CP23" s="199"/>
      <c r="CQ23" s="199"/>
      <c r="CR23" s="199"/>
      <c r="CS23" s="199"/>
      <c r="CT23" s="199"/>
      <c r="CU23" s="199"/>
      <c r="CV23" s="199"/>
      <c r="CW23" s="199"/>
      <c r="CX23" s="199"/>
      <c r="CY23" s="199"/>
      <c r="CZ23" s="199"/>
      <c r="DA23" s="199"/>
      <c r="DB23" s="199"/>
      <c r="DC23" s="199"/>
      <c r="DD23" s="199"/>
      <c r="DE23" s="199"/>
      <c r="DF23" s="199"/>
      <c r="DG23" s="199"/>
      <c r="DH23" s="199"/>
      <c r="DI23" s="199"/>
      <c r="DJ23" s="199"/>
      <c r="DK23" s="199"/>
      <c r="DL23" s="199"/>
      <c r="DM23" s="199"/>
      <c r="DN23" s="199"/>
      <c r="DO23" s="199"/>
      <c r="DP23" s="199"/>
      <c r="DQ23" s="199"/>
      <c r="DR23" s="199"/>
      <c r="DS23" s="199"/>
      <c r="DT23" s="199"/>
      <c r="DU23" s="199"/>
      <c r="DV23" s="199"/>
      <c r="DW23" s="199"/>
      <c r="DX23" s="199"/>
      <c r="DY23" s="199"/>
      <c r="DZ23" s="199"/>
      <c r="EA23" s="199"/>
      <c r="EB23" s="199"/>
      <c r="EC23" s="199"/>
      <c r="ED23" s="199"/>
      <c r="EE23" s="199"/>
      <c r="EF23" s="199"/>
      <c r="EG23" s="199"/>
      <c r="EH23" s="199"/>
      <c r="EI23" s="199"/>
      <c r="EJ23" s="199"/>
    </row>
    <row r="24" spans="1:140" s="199" customFormat="1" ht="15" customHeight="1" x14ac:dyDescent="0.25">
      <c r="B24" s="335" t="s">
        <v>39</v>
      </c>
      <c r="C24" s="336">
        <v>613894</v>
      </c>
      <c r="D24" s="252">
        <v>11075</v>
      </c>
      <c r="E24" s="337">
        <v>1.8040573779838214</v>
      </c>
      <c r="F24" s="253">
        <v>9557</v>
      </c>
      <c r="G24" s="338">
        <v>1.5567834186357905</v>
      </c>
      <c r="H24" s="200"/>
      <c r="I24" s="195"/>
      <c r="J24" s="195"/>
      <c r="K24" s="200"/>
      <c r="L24" s="200"/>
      <c r="M24" s="200"/>
      <c r="N24" s="200"/>
      <c r="O24" s="200"/>
      <c r="P24" s="200"/>
      <c r="Q24" s="200"/>
      <c r="R24" s="200"/>
      <c r="S24" s="200"/>
      <c r="T24" s="200"/>
    </row>
    <row r="25" spans="1:140" s="201" customFormat="1" ht="15" customHeight="1" x14ac:dyDescent="0.25">
      <c r="A25" s="199"/>
      <c r="B25" s="335" t="s">
        <v>41</v>
      </c>
      <c r="C25" s="336">
        <v>493559</v>
      </c>
      <c r="D25" s="252">
        <v>20343</v>
      </c>
      <c r="E25" s="337">
        <v>4.1216956837986949</v>
      </c>
      <c r="F25" s="253">
        <v>18876</v>
      </c>
      <c r="G25" s="338">
        <v>3.8244667810737925</v>
      </c>
      <c r="H25" s="200"/>
      <c r="I25" s="195"/>
      <c r="J25" s="195"/>
      <c r="K25" s="200"/>
      <c r="L25" s="200"/>
      <c r="M25" s="200"/>
      <c r="N25" s="200"/>
      <c r="O25" s="200"/>
      <c r="P25" s="200"/>
      <c r="Q25" s="200"/>
      <c r="R25" s="200"/>
      <c r="S25" s="200"/>
      <c r="T25" s="200"/>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199"/>
      <c r="CH25" s="199"/>
      <c r="CI25" s="199"/>
      <c r="CJ25" s="199"/>
      <c r="CK25" s="199"/>
      <c r="CL25" s="199"/>
      <c r="CM25" s="199"/>
      <c r="CN25" s="199"/>
      <c r="CO25" s="199"/>
      <c r="CP25" s="199"/>
      <c r="CQ25" s="199"/>
      <c r="CR25" s="199"/>
      <c r="CS25" s="199"/>
      <c r="CT25" s="199"/>
      <c r="CU25" s="199"/>
      <c r="CV25" s="199"/>
      <c r="CW25" s="199"/>
      <c r="CX25" s="199"/>
      <c r="CY25" s="199"/>
      <c r="CZ25" s="199"/>
      <c r="DA25" s="199"/>
      <c r="DB25" s="199"/>
      <c r="DC25" s="199"/>
      <c r="DD25" s="199"/>
      <c r="DE25" s="199"/>
      <c r="DF25" s="199"/>
      <c r="DG25" s="199"/>
      <c r="DH25" s="199"/>
      <c r="DI25" s="199"/>
      <c r="DJ25" s="199"/>
      <c r="DK25" s="199"/>
      <c r="DL25" s="199"/>
      <c r="DM25" s="199"/>
      <c r="DN25" s="199"/>
      <c r="DO25" s="199"/>
      <c r="DP25" s="199"/>
      <c r="DQ25" s="199"/>
      <c r="DR25" s="199"/>
      <c r="DS25" s="199"/>
      <c r="DT25" s="199"/>
      <c r="DU25" s="199"/>
      <c r="DV25" s="199"/>
      <c r="DW25" s="199"/>
      <c r="DX25" s="199"/>
      <c r="DY25" s="199"/>
      <c r="DZ25" s="199"/>
      <c r="EA25" s="199"/>
      <c r="EB25" s="199"/>
      <c r="EC25" s="199"/>
      <c r="ED25" s="199"/>
      <c r="EE25" s="199"/>
      <c r="EF25" s="199"/>
      <c r="EG25" s="199"/>
      <c r="EH25" s="199"/>
      <c r="EI25" s="199"/>
      <c r="EJ25" s="199"/>
    </row>
    <row r="26" spans="1:140" s="201" customFormat="1" ht="15" customHeight="1" x14ac:dyDescent="0.25">
      <c r="A26" s="199"/>
      <c r="B26" s="335" t="s">
        <v>42</v>
      </c>
      <c r="C26" s="336">
        <v>17282163</v>
      </c>
      <c r="D26" s="252">
        <v>107850</v>
      </c>
      <c r="E26" s="337">
        <v>0.62405382937309406</v>
      </c>
      <c r="F26" s="253">
        <v>59314</v>
      </c>
      <c r="G26" s="338">
        <v>0.34320935406059994</v>
      </c>
      <c r="H26" s="200"/>
      <c r="I26" s="195"/>
      <c r="J26" s="195"/>
      <c r="K26" s="200"/>
      <c r="L26" s="200"/>
      <c r="M26" s="200"/>
      <c r="N26" s="200"/>
      <c r="O26" s="200"/>
      <c r="P26" s="200"/>
      <c r="Q26" s="200"/>
      <c r="R26" s="200"/>
      <c r="S26" s="200"/>
      <c r="T26" s="200"/>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99"/>
      <c r="DT26" s="199"/>
      <c r="DU26" s="199"/>
      <c r="DV26" s="199"/>
      <c r="DW26" s="199"/>
      <c r="DX26" s="199"/>
      <c r="DY26" s="199"/>
      <c r="DZ26" s="199"/>
      <c r="EA26" s="199"/>
      <c r="EB26" s="199"/>
      <c r="EC26" s="199"/>
      <c r="ED26" s="199"/>
      <c r="EE26" s="199"/>
      <c r="EF26" s="199"/>
      <c r="EG26" s="199"/>
      <c r="EH26" s="199"/>
      <c r="EI26" s="199"/>
      <c r="EJ26" s="199"/>
    </row>
    <row r="27" spans="1:140" s="201" customFormat="1" ht="15" customHeight="1" x14ac:dyDescent="0.25">
      <c r="A27" s="199"/>
      <c r="B27" s="335" t="s">
        <v>53</v>
      </c>
      <c r="C27" s="336">
        <v>5328212</v>
      </c>
      <c r="D27" s="252">
        <v>25473</v>
      </c>
      <c r="E27" s="337">
        <v>0.47807782423071754</v>
      </c>
      <c r="F27" s="253">
        <v>19080</v>
      </c>
      <c r="G27" s="338">
        <v>0.35809385962870849</v>
      </c>
      <c r="H27" s="200"/>
      <c r="I27" s="195"/>
      <c r="J27" s="195"/>
      <c r="K27" s="200"/>
      <c r="L27" s="200"/>
      <c r="M27" s="200"/>
      <c r="N27" s="200"/>
      <c r="O27" s="200"/>
      <c r="P27" s="200"/>
      <c r="Q27" s="200"/>
      <c r="R27" s="200"/>
      <c r="S27" s="200"/>
      <c r="T27" s="200"/>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row>
    <row r="28" spans="1:140" s="201" customFormat="1" ht="15" customHeight="1" x14ac:dyDescent="0.25">
      <c r="A28" s="199"/>
      <c r="B28" s="335" t="s">
        <v>44</v>
      </c>
      <c r="C28" s="336">
        <v>37972812</v>
      </c>
      <c r="D28" s="252">
        <v>46055</v>
      </c>
      <c r="E28" s="337">
        <v>0.12128414403442125</v>
      </c>
      <c r="F28" s="253">
        <v>-65816</v>
      </c>
      <c r="G28" s="338">
        <v>-0.17332400876711473</v>
      </c>
      <c r="H28"/>
      <c r="I28" s="195"/>
      <c r="J28" s="195"/>
      <c r="K28" s="200"/>
      <c r="L28" s="200"/>
      <c r="M28" s="200"/>
      <c r="N28" s="200"/>
      <c r="O28" s="200"/>
      <c r="P28" s="200"/>
      <c r="Q28" s="200"/>
      <c r="R28" s="200"/>
      <c r="S28" s="200"/>
      <c r="T28" s="200"/>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99"/>
      <c r="DT28" s="199"/>
      <c r="DU28" s="199"/>
      <c r="DV28" s="199"/>
      <c r="DW28" s="199"/>
      <c r="DX28" s="199"/>
      <c r="DY28" s="199"/>
      <c r="DZ28" s="199"/>
      <c r="EA28" s="199"/>
      <c r="EB28" s="199"/>
      <c r="EC28" s="199"/>
      <c r="ED28" s="199"/>
      <c r="EE28" s="199"/>
      <c r="EF28" s="199"/>
      <c r="EG28" s="199"/>
      <c r="EH28" s="199"/>
      <c r="EI28" s="199"/>
      <c r="EJ28" s="199"/>
    </row>
    <row r="29" spans="1:140" s="62" customFormat="1" ht="15" customHeight="1" x14ac:dyDescent="0.25">
      <c r="A29" s="33"/>
      <c r="B29" s="339" t="s">
        <v>3</v>
      </c>
      <c r="C29" s="340">
        <v>10276617</v>
      </c>
      <c r="D29" s="341">
        <v>44506</v>
      </c>
      <c r="E29" s="342">
        <v>0.43308026367042773</v>
      </c>
      <c r="F29" s="343">
        <v>18127</v>
      </c>
      <c r="G29" s="344">
        <v>0.17639073247548293</v>
      </c>
      <c r="H29"/>
      <c r="I29" s="195"/>
      <c r="J29" s="195"/>
      <c r="K29"/>
      <c r="L29"/>
      <c r="M29"/>
      <c r="N29"/>
      <c r="O29"/>
      <c r="P29"/>
      <c r="Q29"/>
      <c r="R29"/>
      <c r="S29"/>
      <c r="T29"/>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row>
    <row r="30" spans="1:140" s="201" customFormat="1" ht="15" customHeight="1" x14ac:dyDescent="0.25">
      <c r="A30" s="199"/>
      <c r="B30" s="335" t="s">
        <v>45</v>
      </c>
      <c r="C30" s="336">
        <v>19414458</v>
      </c>
      <c r="D30" s="252">
        <v>-31314</v>
      </c>
      <c r="E30" s="337">
        <v>-0.16129216689953435</v>
      </c>
      <c r="F30" s="253">
        <v>-192600</v>
      </c>
      <c r="G30" s="338">
        <v>-0.99204417656161192</v>
      </c>
      <c r="H30" s="200"/>
      <c r="I30" s="195"/>
      <c r="J30" s="195"/>
      <c r="K30" s="200"/>
      <c r="L30" s="200"/>
      <c r="M30" s="200"/>
      <c r="N30" s="200"/>
      <c r="O30" s="200"/>
      <c r="P30" s="200"/>
      <c r="Q30" s="200"/>
      <c r="R30" s="200"/>
      <c r="S30" s="200"/>
      <c r="T30" s="200"/>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199"/>
      <c r="CE30" s="199"/>
      <c r="CF30" s="199"/>
      <c r="CG30" s="199"/>
      <c r="CH30" s="199"/>
      <c r="CI30" s="199"/>
      <c r="CJ30" s="199"/>
      <c r="CK30" s="199"/>
      <c r="CL30" s="199"/>
      <c r="CM30" s="199"/>
      <c r="CN30" s="199"/>
      <c r="CO30" s="199"/>
      <c r="CP30" s="199"/>
      <c r="CQ30" s="199"/>
      <c r="CR30" s="199"/>
      <c r="CS30" s="199"/>
      <c r="CT30" s="199"/>
      <c r="CU30" s="199"/>
      <c r="CV30" s="199"/>
      <c r="CW30" s="199"/>
      <c r="CX30" s="199"/>
      <c r="CY30" s="199"/>
      <c r="CZ30" s="199"/>
      <c r="DA30" s="199"/>
      <c r="DB30" s="199"/>
      <c r="DC30" s="199"/>
      <c r="DD30" s="199"/>
      <c r="DE30" s="199"/>
      <c r="DF30" s="199"/>
      <c r="DG30" s="199"/>
      <c r="DH30" s="199"/>
      <c r="DI30" s="199"/>
      <c r="DJ30" s="199"/>
      <c r="DK30" s="199"/>
      <c r="DL30" s="199"/>
      <c r="DM30" s="199"/>
      <c r="DN30" s="199"/>
      <c r="DO30" s="199"/>
      <c r="DP30" s="199"/>
      <c r="DQ30" s="199"/>
      <c r="DR30" s="199"/>
      <c r="DS30" s="199"/>
      <c r="DT30" s="199"/>
      <c r="DU30" s="199"/>
      <c r="DV30" s="199"/>
      <c r="DW30" s="199"/>
      <c r="DX30" s="199"/>
      <c r="DY30" s="199"/>
      <c r="DZ30" s="199"/>
      <c r="EA30" s="199"/>
      <c r="EB30" s="199"/>
      <c r="EC30" s="199"/>
      <c r="ED30" s="199"/>
      <c r="EE30" s="199"/>
      <c r="EF30" s="199"/>
      <c r="EG30" s="199"/>
      <c r="EH30" s="199"/>
      <c r="EI30" s="199"/>
      <c r="EJ30" s="199"/>
    </row>
    <row r="31" spans="1:140" s="199" customFormat="1" ht="15" customHeight="1" x14ac:dyDescent="0.25">
      <c r="B31" s="335" t="s">
        <v>47</v>
      </c>
      <c r="C31" s="336">
        <v>5450421</v>
      </c>
      <c r="D31" s="252">
        <v>3632</v>
      </c>
      <c r="E31" s="337">
        <v>6.6637054275256902E-2</v>
      </c>
      <c r="F31" s="253">
        <v>-898</v>
      </c>
      <c r="G31" s="338">
        <v>-1.6475791503078385E-2</v>
      </c>
      <c r="H31" s="200"/>
      <c r="I31" s="195"/>
      <c r="J31" s="195"/>
      <c r="K31" s="200"/>
      <c r="L31" s="200"/>
      <c r="M31" s="200"/>
      <c r="N31" s="200"/>
      <c r="O31" s="200"/>
      <c r="P31" s="200"/>
      <c r="Q31" s="200"/>
      <c r="R31" s="200"/>
      <c r="S31" s="200"/>
      <c r="T31" s="200"/>
    </row>
    <row r="32" spans="1:140" s="201" customFormat="1" ht="15" customHeight="1" x14ac:dyDescent="0.25">
      <c r="A32" s="199"/>
      <c r="B32" s="335" t="s">
        <v>46</v>
      </c>
      <c r="C32" s="336">
        <v>2080908</v>
      </c>
      <c r="D32" s="252">
        <v>16213</v>
      </c>
      <c r="E32" s="337">
        <v>0.779131033183591</v>
      </c>
      <c r="F32" s="253">
        <v>12454</v>
      </c>
      <c r="G32" s="338">
        <v>0.59848873664765578</v>
      </c>
      <c r="H32" s="200"/>
      <c r="I32" s="195"/>
      <c r="J32" s="195"/>
      <c r="K32" s="200"/>
      <c r="L32" s="200"/>
      <c r="M32" s="200"/>
      <c r="N32" s="200"/>
      <c r="O32" s="200"/>
      <c r="P32" s="200"/>
      <c r="Q32" s="200"/>
      <c r="R32" s="200"/>
      <c r="S32" s="200"/>
      <c r="T32" s="200"/>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199"/>
      <c r="BU32" s="199"/>
      <c r="BV32" s="199"/>
      <c r="BW32" s="199"/>
      <c r="BX32" s="199"/>
      <c r="BY32" s="199"/>
      <c r="BZ32" s="199"/>
      <c r="CA32" s="199"/>
      <c r="CB32" s="199"/>
      <c r="CC32" s="199"/>
      <c r="CD32" s="199"/>
      <c r="CE32" s="199"/>
      <c r="CF32" s="199"/>
      <c r="CG32" s="199"/>
      <c r="CH32" s="199"/>
      <c r="CI32" s="199"/>
      <c r="CJ32" s="199"/>
      <c r="CK32" s="199"/>
      <c r="CL32" s="199"/>
      <c r="CM32" s="199"/>
      <c r="CN32" s="199"/>
      <c r="CO32" s="199"/>
      <c r="CP32" s="199"/>
      <c r="CQ32" s="199"/>
      <c r="CR32" s="199"/>
      <c r="CS32" s="199"/>
      <c r="CT32" s="199"/>
      <c r="CU32" s="199"/>
      <c r="CV32" s="199"/>
      <c r="CW32" s="199"/>
      <c r="CX32" s="199"/>
      <c r="CY32" s="199"/>
      <c r="CZ32" s="199"/>
      <c r="DA32" s="199"/>
      <c r="DB32" s="199"/>
      <c r="DC32" s="199"/>
      <c r="DD32" s="199"/>
      <c r="DE32" s="199"/>
      <c r="DF32" s="199"/>
      <c r="DG32" s="199"/>
      <c r="DH32" s="199"/>
      <c r="DI32" s="199"/>
      <c r="DJ32" s="199"/>
      <c r="DK32" s="199"/>
      <c r="DL32" s="199"/>
      <c r="DM32" s="199"/>
      <c r="DN32" s="199"/>
      <c r="DO32" s="199"/>
      <c r="DP32" s="199"/>
      <c r="DQ32" s="199"/>
      <c r="DR32" s="199"/>
      <c r="DS32" s="199"/>
      <c r="DT32" s="199"/>
      <c r="DU32" s="199"/>
      <c r="DV32" s="199"/>
      <c r="DW32" s="199"/>
      <c r="DX32" s="199"/>
      <c r="DY32" s="199"/>
      <c r="DZ32" s="199"/>
      <c r="EA32" s="199"/>
      <c r="EB32" s="199"/>
      <c r="EC32" s="199"/>
      <c r="ED32" s="199"/>
      <c r="EE32" s="199"/>
      <c r="EF32" s="199"/>
      <c r="EG32" s="199"/>
      <c r="EH32" s="199"/>
      <c r="EI32" s="199"/>
      <c r="EJ32" s="199"/>
    </row>
    <row r="33" spans="1:140" s="199" customFormat="1" ht="15" customHeight="1" x14ac:dyDescent="0.25">
      <c r="B33" s="335" t="s">
        <v>33</v>
      </c>
      <c r="C33" s="336">
        <v>46937060</v>
      </c>
      <c r="D33" s="252">
        <v>454232</v>
      </c>
      <c r="E33" s="337">
        <v>0.9677470212237409</v>
      </c>
      <c r="F33" s="253">
        <v>369774</v>
      </c>
      <c r="G33" s="338">
        <v>0.78780818398084584</v>
      </c>
      <c r="H33" s="200"/>
      <c r="I33" s="195"/>
      <c r="J33" s="195"/>
      <c r="K33" s="200"/>
      <c r="L33" s="200"/>
      <c r="M33" s="200"/>
      <c r="N33" s="200"/>
      <c r="O33" s="200"/>
      <c r="P33" s="200"/>
      <c r="Q33" s="200"/>
      <c r="R33" s="200"/>
      <c r="S33" s="200"/>
      <c r="T33" s="200"/>
    </row>
    <row r="34" spans="1:140" s="201" customFormat="1" ht="15" customHeight="1" x14ac:dyDescent="0.25">
      <c r="A34" s="199"/>
      <c r="B34" s="335" t="s">
        <v>49</v>
      </c>
      <c r="C34" s="336">
        <v>10230185</v>
      </c>
      <c r="D34" s="252">
        <v>68087</v>
      </c>
      <c r="E34" s="337">
        <v>0.6655500364851662</v>
      </c>
      <c r="F34" s="253">
        <v>50517</v>
      </c>
      <c r="G34" s="338">
        <v>0.49380338674227298</v>
      </c>
      <c r="H34" s="200"/>
      <c r="I34" s="195"/>
      <c r="J34" s="195"/>
      <c r="K34" s="200"/>
      <c r="L34" s="200"/>
      <c r="M34" s="200"/>
      <c r="N34" s="200"/>
      <c r="O34" s="200"/>
      <c r="P34" s="200"/>
      <c r="Q34" s="200"/>
      <c r="R34" s="200"/>
      <c r="S34" s="200"/>
      <c r="T34" s="200"/>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9"/>
      <c r="BR34" s="199"/>
      <c r="BS34" s="199"/>
      <c r="BT34" s="199"/>
      <c r="BU34" s="199"/>
      <c r="BV34" s="199"/>
      <c r="BW34" s="199"/>
      <c r="BX34" s="199"/>
      <c r="BY34" s="199"/>
      <c r="BZ34" s="199"/>
      <c r="CA34" s="199"/>
      <c r="CB34" s="199"/>
      <c r="CC34" s="199"/>
      <c r="CD34" s="199"/>
      <c r="CE34" s="199"/>
      <c r="CF34" s="199"/>
      <c r="CG34" s="199"/>
      <c r="CH34" s="199"/>
      <c r="CI34" s="199"/>
      <c r="CJ34" s="199"/>
      <c r="CK34" s="199"/>
      <c r="CL34" s="199"/>
      <c r="CM34" s="199"/>
      <c r="CN34" s="199"/>
      <c r="CO34" s="199"/>
      <c r="CP34" s="199"/>
      <c r="CQ34" s="199"/>
      <c r="CR34" s="199"/>
      <c r="CS34" s="199"/>
      <c r="CT34" s="199"/>
      <c r="CU34" s="199"/>
      <c r="CV34" s="199"/>
      <c r="CW34" s="199"/>
      <c r="CX34" s="199"/>
      <c r="CY34" s="199"/>
      <c r="CZ34" s="199"/>
      <c r="DA34" s="199"/>
      <c r="DB34" s="199"/>
      <c r="DC34" s="199"/>
      <c r="DD34" s="199"/>
      <c r="DE34" s="199"/>
      <c r="DF34" s="199"/>
      <c r="DG34" s="199"/>
      <c r="DH34" s="199"/>
      <c r="DI34" s="199"/>
      <c r="DJ34" s="199"/>
      <c r="DK34" s="199"/>
      <c r="DL34" s="199"/>
      <c r="DM34" s="199"/>
      <c r="DN34" s="199"/>
      <c r="DO34" s="199"/>
      <c r="DP34" s="199"/>
      <c r="DQ34" s="199"/>
      <c r="DR34" s="199"/>
      <c r="DS34" s="199"/>
      <c r="DT34" s="199"/>
      <c r="DU34" s="199"/>
      <c r="DV34" s="199"/>
      <c r="DW34" s="199"/>
      <c r="DX34" s="199"/>
      <c r="DY34" s="199"/>
      <c r="DZ34" s="199"/>
      <c r="EA34" s="199"/>
      <c r="EB34" s="199"/>
      <c r="EC34" s="199"/>
      <c r="ED34" s="199"/>
      <c r="EE34" s="199"/>
      <c r="EF34" s="199"/>
      <c r="EG34" s="199"/>
      <c r="EH34" s="199"/>
      <c r="EI34" s="199"/>
      <c r="EJ34" s="199"/>
    </row>
    <row r="35" spans="1:140" s="199" customFormat="1" ht="15" customHeight="1" x14ac:dyDescent="0.25">
      <c r="B35" s="335" t="s">
        <v>54</v>
      </c>
      <c r="C35" s="336">
        <v>8544527</v>
      </c>
      <c r="D35" s="252">
        <v>18908</v>
      </c>
      <c r="E35" s="337">
        <v>0.22128784893534773</v>
      </c>
      <c r="F35" s="253">
        <v>-5057</v>
      </c>
      <c r="G35" s="338">
        <v>-5.9184083566006636E-2</v>
      </c>
      <c r="H35" s="200"/>
      <c r="I35" s="195"/>
      <c r="J35" s="195"/>
      <c r="K35" s="200"/>
      <c r="L35" s="200"/>
      <c r="M35" s="200"/>
      <c r="N35" s="200"/>
      <c r="O35" s="200"/>
      <c r="P35" s="200"/>
      <c r="Q35" s="200"/>
      <c r="R35" s="200"/>
      <c r="S35" s="200"/>
      <c r="T35" s="200"/>
    </row>
    <row r="36" spans="1:140" s="201" customFormat="1" ht="15" customHeight="1" thickBot="1" x14ac:dyDescent="0.3">
      <c r="A36" s="199"/>
      <c r="B36" s="345" t="s">
        <v>50</v>
      </c>
      <c r="C36" s="346">
        <v>66647112</v>
      </c>
      <c r="D36" s="272">
        <v>312521</v>
      </c>
      <c r="E36" s="347">
        <v>0.46891904333379064</v>
      </c>
      <c r="F36" s="273">
        <v>235007</v>
      </c>
      <c r="G36" s="348">
        <v>0.35261392871757141</v>
      </c>
      <c r="H36" s="200"/>
      <c r="I36" s="195"/>
      <c r="J36" s="195"/>
      <c r="K36" s="200"/>
      <c r="L36" s="200"/>
      <c r="M36" s="200"/>
      <c r="N36" s="200"/>
      <c r="O36" s="200"/>
      <c r="P36" s="200"/>
      <c r="Q36" s="200"/>
      <c r="R36" s="200"/>
      <c r="S36" s="200"/>
      <c r="T36" s="200"/>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9"/>
      <c r="BR36" s="199"/>
      <c r="BS36" s="199"/>
      <c r="BT36" s="199"/>
      <c r="BU36" s="199"/>
      <c r="BV36" s="199"/>
      <c r="BW36" s="199"/>
      <c r="BX36" s="199"/>
      <c r="BY36" s="199"/>
      <c r="BZ36" s="199"/>
      <c r="CA36" s="199"/>
      <c r="CB36" s="199"/>
      <c r="CC36" s="199"/>
      <c r="CD36" s="199"/>
      <c r="CE36" s="199"/>
      <c r="CF36" s="199"/>
      <c r="CG36" s="199"/>
      <c r="CH36" s="199"/>
      <c r="CI36" s="199"/>
      <c r="CJ36" s="199"/>
      <c r="CK36" s="199"/>
      <c r="CL36" s="199"/>
      <c r="CM36" s="199"/>
      <c r="CN36" s="199"/>
      <c r="CO36" s="199"/>
      <c r="CP36" s="199"/>
      <c r="CQ36" s="199"/>
      <c r="CR36" s="199"/>
      <c r="CS36" s="199"/>
      <c r="CT36" s="199"/>
      <c r="CU36" s="199"/>
      <c r="CV36" s="199"/>
      <c r="CW36" s="199"/>
      <c r="CX36" s="199"/>
      <c r="CY36" s="199"/>
      <c r="CZ36" s="199"/>
      <c r="DA36" s="199"/>
      <c r="DB36" s="199"/>
      <c r="DC36" s="199"/>
      <c r="DD36" s="199"/>
      <c r="DE36" s="199"/>
      <c r="DF36" s="199"/>
      <c r="DG36" s="199"/>
      <c r="DH36" s="199"/>
      <c r="DI36" s="199"/>
      <c r="DJ36" s="199"/>
      <c r="DK36" s="199"/>
      <c r="DL36" s="199"/>
      <c r="DM36" s="199"/>
      <c r="DN36" s="199"/>
      <c r="DO36" s="199"/>
      <c r="DP36" s="199"/>
      <c r="DQ36" s="199"/>
      <c r="DR36" s="199"/>
      <c r="DS36" s="199"/>
      <c r="DT36" s="199"/>
      <c r="DU36" s="199"/>
      <c r="DV36" s="199"/>
      <c r="DW36" s="199"/>
      <c r="DX36" s="199"/>
      <c r="DY36" s="199"/>
      <c r="DZ36" s="199"/>
      <c r="EA36" s="199"/>
      <c r="EB36" s="199"/>
      <c r="EC36" s="199"/>
      <c r="ED36" s="199"/>
      <c r="EE36" s="199"/>
      <c r="EF36" s="199"/>
      <c r="EG36" s="199"/>
      <c r="EH36" s="199"/>
      <c r="EI36" s="199"/>
      <c r="EJ36" s="199"/>
    </row>
    <row r="37" spans="1:140" ht="15" customHeight="1" x14ac:dyDescent="0.25">
      <c r="F37" s="64"/>
      <c r="H37"/>
    </row>
    <row r="38" spans="1:140" ht="15" customHeight="1" x14ac:dyDescent="0.25">
      <c r="A38" s="55" t="s">
        <v>56</v>
      </c>
      <c r="B38" s="477" t="s">
        <v>106</v>
      </c>
      <c r="C38" s="478"/>
      <c r="D38" s="478"/>
      <c r="E38" s="478"/>
      <c r="F38" s="425"/>
      <c r="G38" s="425"/>
      <c r="H38"/>
    </row>
    <row r="39" spans="1:140" ht="15" customHeight="1" x14ac:dyDescent="0.25">
      <c r="A39" s="55" t="s">
        <v>10</v>
      </c>
      <c r="B39" s="477" t="s">
        <v>129</v>
      </c>
      <c r="C39" s="478"/>
      <c r="D39" s="478"/>
      <c r="E39" s="478"/>
      <c r="F39" s="425"/>
      <c r="G39" s="425"/>
      <c r="H39"/>
    </row>
    <row r="40" spans="1:140" s="205" customFormat="1" ht="15" customHeight="1" x14ac:dyDescent="0.25">
      <c r="A40" s="203" t="s">
        <v>6</v>
      </c>
      <c r="B40" s="402" t="s">
        <v>160</v>
      </c>
      <c r="C40" s="403"/>
      <c r="D40" s="403"/>
      <c r="E40" s="403"/>
      <c r="F40" s="403"/>
      <c r="G40" s="403"/>
      <c r="H40" s="204"/>
    </row>
    <row r="41" spans="1:140" s="205" customFormat="1" ht="15" customHeight="1" x14ac:dyDescent="0.25">
      <c r="A41" s="203" t="s">
        <v>1</v>
      </c>
      <c r="B41" s="401" t="s">
        <v>161</v>
      </c>
      <c r="C41" s="401"/>
      <c r="D41" s="401"/>
      <c r="E41" s="401"/>
      <c r="F41" s="401"/>
      <c r="G41" s="204"/>
    </row>
    <row r="42" spans="1:140" s="205" customFormat="1" ht="15" customHeight="1" x14ac:dyDescent="0.25">
      <c r="A42" s="203"/>
      <c r="B42" s="401" t="s">
        <v>162</v>
      </c>
      <c r="C42" s="401"/>
      <c r="D42" s="401"/>
      <c r="E42" s="401"/>
      <c r="F42" s="401"/>
      <c r="G42" s="204"/>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xmlns:xlrd2="http://schemas.microsoft.com/office/spreadsheetml/2017/richdata2" ref="I5:N36">
    <sortCondition ref="I5"/>
  </sortState>
  <mergeCells count="10">
    <mergeCell ref="B41:F41"/>
    <mergeCell ref="B42:F42"/>
    <mergeCell ref="B2:G2"/>
    <mergeCell ref="B39:G39"/>
    <mergeCell ref="B40:G40"/>
    <mergeCell ref="D3:E3"/>
    <mergeCell ref="F3:G3"/>
    <mergeCell ref="C3:C4"/>
    <mergeCell ref="B3:B4"/>
    <mergeCell ref="B38:G38"/>
  </mergeCells>
  <hyperlinks>
    <hyperlink ref="C1" location="Contents!A1" display="[contents Ç]" xr:uid="{00000000-0004-0000-0900-000000000000}"/>
    <hyperlink ref="B41" r:id="rId1" display="http://www.observatorioemigracao.pt/np4/5810.html" xr:uid="{41E168A9-D03C-487C-8975-AC8CF40DC9FA}"/>
    <hyperlink ref="B41:F41" r:id="rId2" display="http://www.observatorioemigracao.pt/np4EN/8383.html" xr:uid="{AAC131B5-7EBC-41C3-AE71-0ADC633D7FEA}"/>
    <hyperlink ref="B42" r:id="rId3" display="http://www.observatorioemigracao.pt/np4/5810.html" xr:uid="{ED9FC680-999B-4FE1-AED4-5AC36EB9D802}"/>
    <hyperlink ref="B42:F42" r:id="rId4" display="http://www.observatorioemigracao.pt/np4/8383.html" xr:uid="{BA5A1969-4F24-4AEB-A53D-7E2D2081526E}"/>
  </hyperlinks>
  <pageMargins left="0.7" right="0.7" top="0.75" bottom="0.75" header="0.3" footer="0.3"/>
  <pageSetup paperSize="9"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showGridLines="0" zoomScaleNormal="100" workbookViewId="0">
      <selection activeCell="B35" sqref="B35:D35"/>
    </sheetView>
  </sheetViews>
  <sheetFormatPr defaultColWidth="9.140625" defaultRowHeight="15" x14ac:dyDescent="0.25"/>
  <cols>
    <col min="1" max="2" width="8.7109375" style="33" customWidth="1"/>
    <col min="3" max="3" width="32.7109375" style="50" customWidth="1"/>
    <col min="4" max="4" width="16.7109375" style="33" customWidth="1"/>
    <col min="5" max="16384" width="9.140625" style="33"/>
  </cols>
  <sheetData>
    <row r="1" spans="1:6" s="34" customFormat="1" ht="30" customHeight="1" x14ac:dyDescent="0.25">
      <c r="A1" s="46" t="s">
        <v>144</v>
      </c>
      <c r="B1" s="117"/>
      <c r="C1" s="71" t="s">
        <v>4</v>
      </c>
    </row>
    <row r="2" spans="1:6" s="34" customFormat="1" ht="30" customHeight="1" thickBot="1" x14ac:dyDescent="0.3">
      <c r="B2" s="474" t="s">
        <v>191</v>
      </c>
      <c r="C2" s="475"/>
      <c r="D2" s="475"/>
    </row>
    <row r="3" spans="1:6" s="34" customFormat="1" ht="30" customHeight="1" x14ac:dyDescent="0.25">
      <c r="B3" s="81" t="s">
        <v>18</v>
      </c>
      <c r="C3" s="85" t="s">
        <v>19</v>
      </c>
      <c r="D3" s="101" t="s">
        <v>86</v>
      </c>
    </row>
    <row r="4" spans="1:6" ht="15" customHeight="1" x14ac:dyDescent="0.25">
      <c r="B4" s="349">
        <v>1</v>
      </c>
      <c r="C4" s="350" t="s">
        <v>72</v>
      </c>
      <c r="D4" s="351">
        <v>17.510930999999999</v>
      </c>
      <c r="F4" s="191"/>
    </row>
    <row r="5" spans="1:6" ht="15" customHeight="1" x14ac:dyDescent="0.25">
      <c r="B5" s="352">
        <v>2</v>
      </c>
      <c r="C5" s="206" t="s">
        <v>74</v>
      </c>
      <c r="D5" s="353">
        <v>11.796177999999999</v>
      </c>
    </row>
    <row r="6" spans="1:6" ht="15" customHeight="1" x14ac:dyDescent="0.25">
      <c r="B6" s="354">
        <v>3</v>
      </c>
      <c r="C6" s="206" t="s">
        <v>70</v>
      </c>
      <c r="D6" s="353">
        <v>10.732281</v>
      </c>
    </row>
    <row r="7" spans="1:6" ht="15" customHeight="1" x14ac:dyDescent="0.25">
      <c r="B7" s="352">
        <v>4</v>
      </c>
      <c r="C7" s="356" t="s">
        <v>78</v>
      </c>
      <c r="D7" s="353">
        <v>10.491714999999999</v>
      </c>
    </row>
    <row r="8" spans="1:6" ht="15" customHeight="1" x14ac:dyDescent="0.25">
      <c r="B8" s="357">
        <v>5</v>
      </c>
      <c r="C8" s="356" t="s">
        <v>118</v>
      </c>
      <c r="D8" s="353">
        <v>8.2254989999999992</v>
      </c>
    </row>
    <row r="9" spans="1:6" ht="15" customHeight="1" x14ac:dyDescent="0.25">
      <c r="B9" s="352">
        <v>6</v>
      </c>
      <c r="C9" s="355" t="s">
        <v>71</v>
      </c>
      <c r="D9" s="353">
        <v>7.8351519999999999</v>
      </c>
    </row>
    <row r="10" spans="1:6" ht="15" customHeight="1" x14ac:dyDescent="0.25">
      <c r="B10" s="352">
        <v>7</v>
      </c>
      <c r="C10" s="206" t="s">
        <v>117</v>
      </c>
      <c r="D10" s="353">
        <v>6.3032859999999999</v>
      </c>
    </row>
    <row r="11" spans="1:6" ht="15" customHeight="1" x14ac:dyDescent="0.25">
      <c r="B11" s="357">
        <v>8</v>
      </c>
      <c r="C11" s="355" t="s">
        <v>76</v>
      </c>
      <c r="D11" s="353">
        <v>5.9010670000000003</v>
      </c>
    </row>
    <row r="12" spans="1:6" ht="15" customHeight="1" x14ac:dyDescent="0.25">
      <c r="B12" s="352">
        <v>9</v>
      </c>
      <c r="C12" s="355" t="s">
        <v>73</v>
      </c>
      <c r="D12" s="353">
        <v>5.3773369999999998</v>
      </c>
    </row>
    <row r="13" spans="1:6" ht="15" customHeight="1" x14ac:dyDescent="0.25">
      <c r="B13" s="352">
        <v>10</v>
      </c>
      <c r="C13" s="355" t="s">
        <v>80</v>
      </c>
      <c r="D13" s="353">
        <v>5.1207560000000001</v>
      </c>
      <c r="F13" s="58"/>
    </row>
    <row r="14" spans="1:6" ht="15" customHeight="1" x14ac:dyDescent="0.25">
      <c r="B14" s="352">
        <v>11</v>
      </c>
      <c r="C14" s="355" t="s">
        <v>77</v>
      </c>
      <c r="D14" s="353">
        <v>4.5329920000000001</v>
      </c>
    </row>
    <row r="15" spans="1:6" ht="15" customHeight="1" x14ac:dyDescent="0.25">
      <c r="B15" s="352">
        <v>12</v>
      </c>
      <c r="C15" s="355" t="s">
        <v>44</v>
      </c>
      <c r="D15" s="353">
        <v>4.4469849999999997</v>
      </c>
      <c r="F15" s="58"/>
    </row>
    <row r="16" spans="1:6" ht="15" customHeight="1" x14ac:dyDescent="0.25">
      <c r="B16" s="352">
        <v>13</v>
      </c>
      <c r="C16" s="355" t="s">
        <v>50</v>
      </c>
      <c r="D16" s="353">
        <v>4.2749980000000001</v>
      </c>
    </row>
    <row r="17" spans="2:6" ht="15" customHeight="1" x14ac:dyDescent="0.25">
      <c r="B17" s="352">
        <v>14</v>
      </c>
      <c r="C17" s="355" t="s">
        <v>29</v>
      </c>
      <c r="D17" s="353">
        <v>4.0142030000000002</v>
      </c>
    </row>
    <row r="18" spans="2:6" ht="15" customHeight="1" x14ac:dyDescent="0.25">
      <c r="B18" s="352">
        <v>15</v>
      </c>
      <c r="C18" s="355" t="s">
        <v>81</v>
      </c>
      <c r="D18" s="353">
        <v>4.0055870000000002</v>
      </c>
    </row>
    <row r="19" spans="2:6" ht="15" customHeight="1" x14ac:dyDescent="0.25">
      <c r="B19" s="352">
        <v>16</v>
      </c>
      <c r="C19" s="355" t="s">
        <v>119</v>
      </c>
      <c r="D19" s="353">
        <v>3.8906499999999999</v>
      </c>
    </row>
    <row r="20" spans="2:6" ht="15" customHeight="1" x14ac:dyDescent="0.25">
      <c r="B20" s="352">
        <v>17</v>
      </c>
      <c r="C20" s="355" t="s">
        <v>113</v>
      </c>
      <c r="D20" s="353">
        <v>3.6994720000000001</v>
      </c>
      <c r="F20" s="58"/>
    </row>
    <row r="21" spans="2:6" ht="15" customHeight="1" x14ac:dyDescent="0.25">
      <c r="B21" s="352">
        <v>18</v>
      </c>
      <c r="C21" s="206" t="s">
        <v>45</v>
      </c>
      <c r="D21" s="353">
        <v>3.572794</v>
      </c>
    </row>
    <row r="22" spans="2:6" ht="15" customHeight="1" x14ac:dyDescent="0.25">
      <c r="B22" s="352">
        <v>19</v>
      </c>
      <c r="C22" s="355" t="s">
        <v>120</v>
      </c>
      <c r="D22" s="353">
        <v>3.5476260000000002</v>
      </c>
    </row>
    <row r="23" spans="2:6" ht="15" customHeight="1" x14ac:dyDescent="0.25">
      <c r="B23" s="352">
        <v>20</v>
      </c>
      <c r="C23" s="355" t="s">
        <v>121</v>
      </c>
      <c r="D23" s="353">
        <v>3.493071</v>
      </c>
    </row>
    <row r="24" spans="2:6" ht="15" customHeight="1" x14ac:dyDescent="0.25">
      <c r="B24" s="354">
        <v>21</v>
      </c>
      <c r="C24" s="355" t="s">
        <v>122</v>
      </c>
      <c r="D24" s="353">
        <v>3.1670720000000001</v>
      </c>
      <c r="F24" s="58"/>
    </row>
    <row r="25" spans="2:6" ht="15" customHeight="1" x14ac:dyDescent="0.25">
      <c r="B25" s="352">
        <v>22</v>
      </c>
      <c r="C25" s="355" t="s">
        <v>123</v>
      </c>
      <c r="D25" s="353">
        <v>3.136069</v>
      </c>
    </row>
    <row r="26" spans="2:6" ht="15" customHeight="1" x14ac:dyDescent="0.25">
      <c r="B26" s="357">
        <v>23</v>
      </c>
      <c r="C26" s="355" t="s">
        <v>35</v>
      </c>
      <c r="D26" s="353">
        <v>3.0777770000000002</v>
      </c>
      <c r="F26" s="58"/>
    </row>
    <row r="27" spans="2:6" ht="15" customHeight="1" x14ac:dyDescent="0.25">
      <c r="B27" s="352">
        <v>24</v>
      </c>
      <c r="C27" s="355" t="s">
        <v>79</v>
      </c>
      <c r="D27" s="353">
        <v>2.8690319999999998</v>
      </c>
    </row>
    <row r="28" spans="2:6" ht="15" customHeight="1" x14ac:dyDescent="0.25">
      <c r="B28" s="352">
        <v>25</v>
      </c>
      <c r="C28" s="355" t="s">
        <v>82</v>
      </c>
      <c r="D28" s="353">
        <v>2.683954</v>
      </c>
      <c r="F28" s="58"/>
    </row>
    <row r="29" spans="2:6" ht="15" customHeight="1" x14ac:dyDescent="0.25">
      <c r="B29" s="358">
        <v>26</v>
      </c>
      <c r="C29" s="359" t="s">
        <v>3</v>
      </c>
      <c r="D29" s="360">
        <v>2.6315590000000002</v>
      </c>
      <c r="F29" s="58"/>
    </row>
    <row r="30" spans="2:6" ht="15" customHeight="1" x14ac:dyDescent="0.25">
      <c r="B30" s="381">
        <v>27</v>
      </c>
      <c r="C30" s="229" t="s">
        <v>193</v>
      </c>
      <c r="D30" s="353">
        <v>2.6082179999999999</v>
      </c>
    </row>
    <row r="31" spans="2:6" ht="15" customHeight="1" x14ac:dyDescent="0.25">
      <c r="B31" s="352">
        <v>28</v>
      </c>
      <c r="C31" s="206" t="s">
        <v>194</v>
      </c>
      <c r="D31" s="353">
        <v>2.5197799999999999</v>
      </c>
      <c r="F31" s="58"/>
    </row>
    <row r="32" spans="2:6" ht="15" customHeight="1" x14ac:dyDescent="0.25">
      <c r="B32" s="352">
        <v>29</v>
      </c>
      <c r="C32" s="206" t="s">
        <v>75</v>
      </c>
      <c r="D32" s="353">
        <v>2.2965339999999999</v>
      </c>
    </row>
    <row r="33" spans="1:10" ht="15" customHeight="1" thickBot="1" x14ac:dyDescent="0.3">
      <c r="B33" s="361">
        <v>30</v>
      </c>
      <c r="C33" s="212" t="s">
        <v>195</v>
      </c>
      <c r="D33" s="362">
        <v>2.285364</v>
      </c>
      <c r="F33" s="58"/>
    </row>
    <row r="34" spans="1:10" x14ac:dyDescent="0.25">
      <c r="C34" s="64"/>
    </row>
    <row r="35" spans="1:10" s="63" customFormat="1" ht="45" customHeight="1" x14ac:dyDescent="0.25">
      <c r="A35" s="55" t="s">
        <v>10</v>
      </c>
      <c r="B35" s="486" t="s">
        <v>192</v>
      </c>
      <c r="C35" s="405"/>
      <c r="D35" s="405"/>
      <c r="E35" s="59"/>
      <c r="F35" s="59"/>
      <c r="G35" s="59"/>
      <c r="H35" s="59"/>
      <c r="I35" s="60"/>
      <c r="J35" s="60"/>
    </row>
    <row r="36" spans="1:10" s="205" customFormat="1" ht="15" customHeight="1" x14ac:dyDescent="0.25">
      <c r="A36" s="203" t="s">
        <v>6</v>
      </c>
      <c r="B36" s="402" t="s">
        <v>160</v>
      </c>
      <c r="C36" s="403"/>
      <c r="D36" s="403"/>
      <c r="E36" s="403"/>
      <c r="F36" s="403"/>
      <c r="G36" s="403"/>
      <c r="H36" s="204"/>
    </row>
    <row r="37" spans="1:10" s="205" customFormat="1" ht="15" customHeight="1" x14ac:dyDescent="0.25">
      <c r="A37" s="203" t="s">
        <v>1</v>
      </c>
      <c r="B37" s="401" t="s">
        <v>161</v>
      </c>
      <c r="C37" s="401"/>
      <c r="D37" s="401"/>
      <c r="E37" s="401"/>
      <c r="F37" s="401"/>
      <c r="G37" s="204"/>
    </row>
    <row r="38" spans="1:10" s="205" customFormat="1" ht="15" customHeight="1" x14ac:dyDescent="0.25">
      <c r="A38" s="203"/>
      <c r="B38" s="401" t="s">
        <v>162</v>
      </c>
      <c r="C38" s="401"/>
      <c r="D38" s="401"/>
      <c r="E38" s="401"/>
      <c r="F38" s="401"/>
      <c r="G38" s="204"/>
    </row>
  </sheetData>
  <sortState xmlns:xlrd2="http://schemas.microsoft.com/office/spreadsheetml/2017/richdata2" ref="I4:I33">
    <sortCondition ref="I4"/>
  </sortState>
  <mergeCells count="5">
    <mergeCell ref="B2:D2"/>
    <mergeCell ref="B35:D35"/>
    <mergeCell ref="B37:F37"/>
    <mergeCell ref="B38:F38"/>
    <mergeCell ref="B36:G36"/>
  </mergeCells>
  <hyperlinks>
    <hyperlink ref="C1" location="Contents!A1" display="[contents Ç]" xr:uid="{00000000-0004-0000-0A00-000000000000}"/>
    <hyperlink ref="B37" r:id="rId1" display="http://www.observatorioemigracao.pt/np4/5810.html" xr:uid="{DAE42E46-D1E5-4C7B-B9F5-1A185C84C8F5}"/>
    <hyperlink ref="B37:F37" r:id="rId2" display="http://www.observatorioemigracao.pt/np4EN/8383.html" xr:uid="{3819DB90-7BDC-418B-96BE-48CE50D8A59F}"/>
    <hyperlink ref="B38" r:id="rId3" display="http://www.observatorioemigracao.pt/np4/5810.html" xr:uid="{233E24B7-E1B8-467B-88EB-AFE41CD6FC8B}"/>
    <hyperlink ref="B38:F38" r:id="rId4" display="http://www.observatorioemigracao.pt/np4/8383.html" xr:uid="{68CA28D5-0C5A-4DCB-ACEF-2E701B4C62F4}"/>
  </hyperlinks>
  <pageMargins left="0.7" right="0.7" top="0.75" bottom="0.75" header="0.3" footer="0.3"/>
  <pageSetup paperSize="9" orientation="portrait"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H50"/>
  <sheetViews>
    <sheetView showGridLines="0" workbookViewId="0">
      <selection activeCell="C23" sqref="C23:D30"/>
    </sheetView>
  </sheetViews>
  <sheetFormatPr defaultColWidth="9.140625" defaultRowHeight="15" x14ac:dyDescent="0.25"/>
  <cols>
    <col min="1" max="1" width="8.7109375" style="33" customWidth="1"/>
    <col min="2" max="2" width="24.7109375" style="33" customWidth="1"/>
    <col min="3" max="3" width="24.7109375" style="50" customWidth="1"/>
    <col min="4" max="4" width="24.7109375" style="33" customWidth="1"/>
    <col min="5" max="16384" width="9.140625" style="33"/>
  </cols>
  <sheetData>
    <row r="1" spans="1:138" s="34" customFormat="1" ht="30" customHeight="1" x14ac:dyDescent="0.25">
      <c r="A1" s="46" t="s">
        <v>0</v>
      </c>
      <c r="B1" s="118"/>
      <c r="C1" s="71" t="s">
        <v>4</v>
      </c>
    </row>
    <row r="2" spans="1:138" s="34" customFormat="1" ht="30" customHeight="1" thickBot="1" x14ac:dyDescent="0.3">
      <c r="B2" s="474" t="s">
        <v>196</v>
      </c>
      <c r="C2" s="475"/>
      <c r="D2" s="487"/>
    </row>
    <row r="3" spans="1:138" s="34" customFormat="1" ht="30" customHeight="1" x14ac:dyDescent="0.25">
      <c r="B3" s="86" t="s">
        <v>14</v>
      </c>
      <c r="C3" s="81" t="s">
        <v>20</v>
      </c>
      <c r="D3" s="77" t="s">
        <v>21</v>
      </c>
    </row>
    <row r="4" spans="1:138" s="62" customFormat="1" ht="15" customHeight="1" x14ac:dyDescent="0.25">
      <c r="A4" s="33"/>
      <c r="B4" s="363" t="s">
        <v>43</v>
      </c>
      <c r="C4" s="364">
        <v>6.4315291997790753</v>
      </c>
      <c r="D4" s="365">
        <v>19.875340336715315</v>
      </c>
      <c r="E4" s="33"/>
      <c r="F4" s="33"/>
      <c r="G4"/>
      <c r="H4"/>
      <c r="I4"/>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row>
    <row r="5" spans="1:138" ht="15" customHeight="1" x14ac:dyDescent="0.25">
      <c r="B5" s="366" t="s">
        <v>25</v>
      </c>
      <c r="C5" s="367">
        <v>5.0413680935319629</v>
      </c>
      <c r="D5" s="368">
        <v>17.175341579682975</v>
      </c>
      <c r="G5"/>
      <c r="H5"/>
      <c r="I5"/>
    </row>
    <row r="6" spans="1:138" s="62" customFormat="1" ht="15" customHeight="1" x14ac:dyDescent="0.25">
      <c r="A6" s="33"/>
      <c r="B6" s="366" t="s">
        <v>26</v>
      </c>
      <c r="C6" s="367">
        <v>22.026196983222714</v>
      </c>
      <c r="D6" s="368">
        <v>2.4073305039528612</v>
      </c>
      <c r="E6" s="33"/>
      <c r="F6" s="33"/>
      <c r="G6"/>
      <c r="H6"/>
      <c r="I6"/>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row>
    <row r="7" spans="1:138" ht="15" customHeight="1" x14ac:dyDescent="0.25">
      <c r="B7" s="366" t="s">
        <v>36</v>
      </c>
      <c r="C7" s="367">
        <v>17.908599795590597</v>
      </c>
      <c r="D7" s="368">
        <v>16.012514861397911</v>
      </c>
      <c r="G7"/>
      <c r="H7"/>
      <c r="I7"/>
    </row>
    <row r="8" spans="1:138" ht="15" customHeight="1" x14ac:dyDescent="0.25">
      <c r="B8" s="366" t="s">
        <v>34</v>
      </c>
      <c r="C8" s="367">
        <v>23.969470528077352</v>
      </c>
      <c r="D8" s="368">
        <v>12.543459270794596</v>
      </c>
      <c r="G8"/>
      <c r="H8"/>
      <c r="I8"/>
    </row>
    <row r="9" spans="1:138" s="62" customFormat="1" ht="15" customHeight="1" x14ac:dyDescent="0.25">
      <c r="A9" s="33"/>
      <c r="B9" s="366" t="s">
        <v>27</v>
      </c>
      <c r="C9" s="367">
        <v>8.5262436163424251</v>
      </c>
      <c r="D9" s="368">
        <v>4.7964727792299691</v>
      </c>
      <c r="E9" s="33"/>
      <c r="F9" s="33"/>
      <c r="G9"/>
      <c r="H9"/>
      <c r="I9"/>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row>
    <row r="10" spans="1:138" ht="15" customHeight="1" x14ac:dyDescent="0.25">
      <c r="B10" s="366" t="s">
        <v>28</v>
      </c>
      <c r="C10" s="367">
        <v>4.4286467692653133</v>
      </c>
      <c r="D10" s="368">
        <v>12.524142930305501</v>
      </c>
      <c r="G10"/>
      <c r="H10"/>
      <c r="I10"/>
    </row>
    <row r="11" spans="1:138" s="62" customFormat="1" ht="15" customHeight="1" x14ac:dyDescent="0.25">
      <c r="A11" s="33"/>
      <c r="B11" s="366" t="s">
        <v>30</v>
      </c>
      <c r="C11" s="367">
        <v>15.709826439597842</v>
      </c>
      <c r="D11" s="368">
        <v>14.350868405489241</v>
      </c>
      <c r="E11" s="33"/>
      <c r="F11" s="33"/>
      <c r="G11"/>
      <c r="H11"/>
      <c r="I11"/>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row>
    <row r="12" spans="1:138" ht="15" customHeight="1" x14ac:dyDescent="0.25">
      <c r="B12" s="366" t="s">
        <v>48</v>
      </c>
      <c r="C12" s="367">
        <v>5.24218767511256</v>
      </c>
      <c r="D12" s="368">
        <v>6.9252566268919384</v>
      </c>
      <c r="G12"/>
      <c r="H12"/>
      <c r="I12"/>
    </row>
    <row r="13" spans="1:138" s="62" customFormat="1" ht="15" customHeight="1" x14ac:dyDescent="0.25">
      <c r="A13" s="33"/>
      <c r="B13" s="366" t="s">
        <v>75</v>
      </c>
      <c r="C13" s="367">
        <v>3.5260918025022305</v>
      </c>
      <c r="D13" s="368">
        <v>12.797343480384257</v>
      </c>
      <c r="E13" s="33"/>
      <c r="F13" s="33"/>
      <c r="G13"/>
      <c r="H13"/>
      <c r="I1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row>
    <row r="14" spans="1:138" ht="15" customHeight="1" x14ac:dyDescent="0.25">
      <c r="B14" s="366" t="s">
        <v>29</v>
      </c>
      <c r="C14" s="367">
        <v>4.8064475940210771</v>
      </c>
      <c r="D14" s="368">
        <v>15.723911208783788</v>
      </c>
      <c r="G14"/>
      <c r="H14"/>
      <c r="I14"/>
    </row>
    <row r="15" spans="1:138" s="62" customFormat="1" ht="15" customHeight="1" x14ac:dyDescent="0.25">
      <c r="A15" s="33"/>
      <c r="B15" s="366" t="s">
        <v>32</v>
      </c>
      <c r="C15" s="367">
        <v>9.9227714254751653</v>
      </c>
      <c r="D15" s="368">
        <v>11.566211913833591</v>
      </c>
      <c r="E15" s="33"/>
      <c r="F15" s="33"/>
      <c r="G15"/>
      <c r="H15"/>
      <c r="I15"/>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row>
    <row r="16" spans="1:138" ht="15" customHeight="1" x14ac:dyDescent="0.25">
      <c r="B16" s="366" t="s">
        <v>40</v>
      </c>
      <c r="C16" s="367">
        <v>6.5270722963559242</v>
      </c>
      <c r="D16" s="368">
        <v>5.2871447778496323</v>
      </c>
      <c r="G16"/>
      <c r="H16"/>
      <c r="I16"/>
    </row>
    <row r="17" spans="1:138" s="62" customFormat="1" ht="15" customHeight="1" x14ac:dyDescent="0.25">
      <c r="A17" s="33"/>
      <c r="B17" s="366" t="s">
        <v>31</v>
      </c>
      <c r="C17" s="367">
        <v>16.729090352371074</v>
      </c>
      <c r="D17" s="368">
        <v>17.072500842294769</v>
      </c>
      <c r="E17" s="33"/>
      <c r="F17" s="33"/>
      <c r="G17"/>
      <c r="H17"/>
      <c r="I17"/>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row>
    <row r="18" spans="1:138" ht="15" customHeight="1" x14ac:dyDescent="0.25">
      <c r="B18" s="366" t="s">
        <v>35</v>
      </c>
      <c r="C18" s="367">
        <v>5.0830275602466219</v>
      </c>
      <c r="D18" s="368">
        <v>10.361212599654088</v>
      </c>
      <c r="G18"/>
      <c r="H18"/>
      <c r="I18"/>
    </row>
    <row r="19" spans="1:138" s="62" customFormat="1" ht="15" customHeight="1" x14ac:dyDescent="0.25">
      <c r="A19" s="33"/>
      <c r="B19" s="366" t="s">
        <v>37</v>
      </c>
      <c r="C19" s="367">
        <v>17.423428327781981</v>
      </c>
      <c r="D19" s="368">
        <v>12.443522803020649</v>
      </c>
      <c r="E19" s="33"/>
      <c r="F19" s="33"/>
      <c r="G19"/>
      <c r="H19"/>
      <c r="I19"/>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row>
    <row r="20" spans="1:138" ht="15" customHeight="1" x14ac:dyDescent="0.25">
      <c r="B20" s="366" t="s">
        <v>38</v>
      </c>
      <c r="C20" s="367">
        <v>22.112517380066219</v>
      </c>
      <c r="D20" s="368">
        <v>4.2476030275106016</v>
      </c>
      <c r="G20"/>
      <c r="H20"/>
      <c r="I20"/>
    </row>
    <row r="21" spans="1:138" s="62" customFormat="1" ht="15" customHeight="1" x14ac:dyDescent="0.25">
      <c r="A21" s="33"/>
      <c r="B21" s="366" t="s">
        <v>39</v>
      </c>
      <c r="C21" s="367">
        <v>12.257015667607016</v>
      </c>
      <c r="D21" s="368">
        <v>47.378473321867247</v>
      </c>
      <c r="E21" s="33"/>
      <c r="F21" s="33"/>
      <c r="G21"/>
      <c r="H21"/>
      <c r="I21"/>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row>
    <row r="22" spans="1:138" ht="15" customHeight="1" x14ac:dyDescent="0.25">
      <c r="B22" s="366" t="s">
        <v>41</v>
      </c>
      <c r="C22" s="367">
        <v>25.237072293424649</v>
      </c>
      <c r="D22" s="368">
        <v>19.290281852615514</v>
      </c>
      <c r="G22"/>
      <c r="H22"/>
      <c r="I22"/>
    </row>
    <row r="23" spans="1:138" s="62" customFormat="1" ht="15" customHeight="1" x14ac:dyDescent="0.25">
      <c r="A23" s="33"/>
      <c r="B23" s="366" t="s">
        <v>42</v>
      </c>
      <c r="C23" s="367">
        <v>5.73636043008388</v>
      </c>
      <c r="D23" s="368">
        <v>13.351895902996585</v>
      </c>
      <c r="E23" s="33"/>
      <c r="F23" s="33"/>
      <c r="G23"/>
      <c r="H23"/>
      <c r="I2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row>
    <row r="24" spans="1:138" ht="15" customHeight="1" x14ac:dyDescent="0.25">
      <c r="B24" s="366" t="s">
        <v>44</v>
      </c>
      <c r="C24" s="367">
        <v>11.737257787262633</v>
      </c>
      <c r="D24" s="368">
        <v>1.7313899303859757</v>
      </c>
      <c r="G24"/>
      <c r="H24"/>
      <c r="I24"/>
    </row>
    <row r="25" spans="1:138" s="62" customFormat="1" ht="15" customHeight="1" x14ac:dyDescent="0.25">
      <c r="A25" s="33"/>
      <c r="B25" s="339" t="s">
        <v>3</v>
      </c>
      <c r="C25" s="369">
        <v>25.733530982760239</v>
      </c>
      <c r="D25" s="369">
        <v>8.6851726845988644</v>
      </c>
      <c r="E25" s="33"/>
      <c r="F25" s="33"/>
      <c r="G25"/>
      <c r="H25"/>
      <c r="I25"/>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row>
    <row r="26" spans="1:138" ht="15" customHeight="1" x14ac:dyDescent="0.25">
      <c r="B26" s="366" t="s">
        <v>45</v>
      </c>
      <c r="C26" s="367">
        <v>18.450171620244141</v>
      </c>
      <c r="D26" s="368">
        <v>2.3886526296470403</v>
      </c>
      <c r="G26"/>
      <c r="H26"/>
      <c r="I26"/>
    </row>
    <row r="27" spans="1:138" s="62" customFormat="1" ht="15" customHeight="1" x14ac:dyDescent="0.25">
      <c r="A27" s="33"/>
      <c r="B27" s="366" t="s">
        <v>47</v>
      </c>
      <c r="C27" s="367">
        <v>6.3346559738816826</v>
      </c>
      <c r="D27" s="368">
        <v>3.444814956460613</v>
      </c>
      <c r="E27" s="33"/>
      <c r="F27" s="33"/>
      <c r="G27"/>
      <c r="H27"/>
      <c r="I27"/>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row>
    <row r="28" spans="1:138" ht="15" customHeight="1" x14ac:dyDescent="0.25">
      <c r="B28" s="366" t="s">
        <v>46</v>
      </c>
      <c r="C28" s="367">
        <v>7.1004120935951827</v>
      </c>
      <c r="D28" s="368">
        <v>12.17720698105601</v>
      </c>
      <c r="G28"/>
      <c r="H28"/>
      <c r="I28"/>
    </row>
    <row r="29" spans="1:138" s="62" customFormat="1" ht="15" customHeight="1" x14ac:dyDescent="0.25">
      <c r="A29" s="33"/>
      <c r="B29" s="366" t="s">
        <v>33</v>
      </c>
      <c r="C29" s="367">
        <v>3.0916595530680167</v>
      </c>
      <c r="D29" s="368">
        <v>13.060813180609633</v>
      </c>
      <c r="E29" s="33"/>
      <c r="F29" s="33"/>
      <c r="G29"/>
      <c r="H29"/>
      <c r="I29"/>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row>
    <row r="30" spans="1:138" ht="15" customHeight="1" thickBot="1" x14ac:dyDescent="0.3">
      <c r="B30" s="382" t="s">
        <v>49</v>
      </c>
      <c r="C30" s="383">
        <v>3.5254248569130362</v>
      </c>
      <c r="D30" s="383">
        <v>19.979416879334668</v>
      </c>
      <c r="G30"/>
      <c r="H30"/>
      <c r="I30"/>
    </row>
    <row r="31" spans="1:138" s="62" customFormat="1" ht="15" customHeight="1" x14ac:dyDescent="0.25">
      <c r="A31" s="33"/>
      <c r="B31"/>
      <c r="C31"/>
      <c r="D31"/>
      <c r="E31" s="33"/>
      <c r="F31" s="33"/>
      <c r="G31"/>
      <c r="H31"/>
      <c r="I31"/>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row>
    <row r="32" spans="1:138" ht="30" customHeight="1" x14ac:dyDescent="0.25">
      <c r="A32" s="93" t="s">
        <v>56</v>
      </c>
      <c r="B32" s="488" t="s">
        <v>138</v>
      </c>
      <c r="C32" s="447"/>
      <c r="D32" s="447"/>
    </row>
    <row r="33" spans="1:10" ht="30" customHeight="1" x14ac:dyDescent="0.25">
      <c r="A33" s="55" t="s">
        <v>10</v>
      </c>
      <c r="B33" s="486" t="s">
        <v>192</v>
      </c>
      <c r="C33" s="425"/>
      <c r="D33" s="425"/>
      <c r="E33" s="59"/>
      <c r="F33" s="59"/>
      <c r="G33" s="59"/>
      <c r="H33" s="59"/>
      <c r="I33" s="60"/>
      <c r="J33" s="60"/>
    </row>
    <row r="34" spans="1:10" s="205" customFormat="1" ht="15" customHeight="1" x14ac:dyDescent="0.25">
      <c r="A34" s="203" t="s">
        <v>6</v>
      </c>
      <c r="B34" s="402" t="s">
        <v>160</v>
      </c>
      <c r="C34" s="403"/>
      <c r="D34" s="403"/>
      <c r="E34" s="403"/>
      <c r="F34" s="403"/>
      <c r="G34" s="403"/>
      <c r="H34" s="204"/>
    </row>
    <row r="35" spans="1:10" s="205" customFormat="1" ht="15" customHeight="1" x14ac:dyDescent="0.25">
      <c r="A35" s="203" t="s">
        <v>1</v>
      </c>
      <c r="B35" s="401" t="s">
        <v>161</v>
      </c>
      <c r="C35" s="401"/>
      <c r="D35" s="401"/>
      <c r="E35" s="401"/>
      <c r="F35" s="401"/>
      <c r="G35" s="204"/>
    </row>
    <row r="36" spans="1:10" s="205" customFormat="1" ht="15" customHeight="1" x14ac:dyDescent="0.25">
      <c r="A36" s="203"/>
      <c r="B36" s="401" t="s">
        <v>162</v>
      </c>
      <c r="C36" s="401"/>
      <c r="D36" s="401"/>
      <c r="E36" s="401"/>
      <c r="F36" s="401"/>
      <c r="G36" s="204"/>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row>
  </sheetData>
  <mergeCells count="6">
    <mergeCell ref="B36:F36"/>
    <mergeCell ref="B2:D2"/>
    <mergeCell ref="B33:D33"/>
    <mergeCell ref="B32:D32"/>
    <mergeCell ref="B35:F35"/>
    <mergeCell ref="B34:G34"/>
  </mergeCells>
  <hyperlinks>
    <hyperlink ref="C1" location="Contents!A1" display="[contents Ç]" xr:uid="{00000000-0004-0000-0B00-000000000000}"/>
    <hyperlink ref="B35" r:id="rId1" display="http://www.observatorioemigracao.pt/np4/5810.html" xr:uid="{65DFA5BC-B621-41FD-A9D6-C841351736D5}"/>
    <hyperlink ref="B35:F35" r:id="rId2" display="http://www.observatorioemigracao.pt/np4EN/8383.html" xr:uid="{17E63386-A389-4363-8633-77A059619077}"/>
    <hyperlink ref="B36" r:id="rId3" display="http://www.observatorioemigracao.pt/np4/5810.html" xr:uid="{3DB8BB79-5992-4219-90F8-9527FD5FDD97}"/>
    <hyperlink ref="B36:F36" r:id="rId4" display="http://www.observatorioemigracao.pt/np4/8383.html" xr:uid="{2F735BA5-AA7C-4692-98C8-C0A5C7DDEED8}"/>
  </hyperlinks>
  <pageMargins left="0.7" right="0.7" top="0.75" bottom="0.75" header="0.3" footer="0.3"/>
  <pageSetup paperSize="9"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0"/>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47" t="s">
        <v>0</v>
      </c>
      <c r="B1" s="115"/>
      <c r="C1" s="71" t="s">
        <v>4</v>
      </c>
      <c r="D1" s="69"/>
      <c r="E1" s="69"/>
    </row>
    <row r="2" spans="1:16" s="15" customFormat="1" ht="30" customHeight="1" x14ac:dyDescent="0.25">
      <c r="A2" s="13"/>
      <c r="B2" s="489" t="s">
        <v>8</v>
      </c>
      <c r="C2" s="490"/>
      <c r="D2" s="490"/>
      <c r="E2" s="490"/>
      <c r="F2" s="490"/>
      <c r="G2" s="23"/>
      <c r="H2" s="23"/>
      <c r="I2" s="23"/>
      <c r="J2" s="16"/>
      <c r="K2" s="16"/>
      <c r="L2" s="14"/>
      <c r="M2" s="14"/>
      <c r="N2" s="14"/>
      <c r="O2" s="10"/>
      <c r="P2" s="10"/>
    </row>
    <row r="3" spans="1:16" ht="15" customHeight="1" x14ac:dyDescent="0.25"/>
    <row r="4" spans="1:16" s="69" customFormat="1" ht="15" customHeight="1" x14ac:dyDescent="0.25"/>
    <row r="5" spans="1:16" s="69" customFormat="1" ht="15" customHeight="1" x14ac:dyDescent="0.25"/>
    <row r="6" spans="1:16" s="69" customFormat="1" ht="15" customHeight="1" x14ac:dyDescent="0.25"/>
    <row r="7" spans="1:16" s="69" customFormat="1" ht="15" customHeight="1" x14ac:dyDescent="0.25"/>
    <row r="8" spans="1:16" s="69" customFormat="1" ht="15" customHeight="1" x14ac:dyDescent="0.25"/>
    <row r="9" spans="1:16" s="69" customFormat="1" ht="15" customHeight="1" x14ac:dyDescent="0.25"/>
    <row r="10" spans="1:16" s="69" customFormat="1" ht="15" customHeight="1" x14ac:dyDescent="0.25"/>
    <row r="11" spans="1:16" s="69" customFormat="1" ht="15" customHeight="1" x14ac:dyDescent="0.25"/>
    <row r="12" spans="1:16" s="69"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69"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6" customFormat="1" ht="15" customHeight="1" x14ac:dyDescent="0.25"/>
    <row r="32" s="26" customFormat="1" ht="15" customHeight="1" x14ac:dyDescent="0.25"/>
    <row r="33" spans="1:8" s="1" customFormat="1" ht="45" customHeight="1" x14ac:dyDescent="0.25">
      <c r="A33" s="55" t="s">
        <v>10</v>
      </c>
      <c r="B33" s="491" t="s">
        <v>132</v>
      </c>
      <c r="C33" s="425"/>
      <c r="D33" s="425"/>
      <c r="E33" s="425"/>
      <c r="F33" s="425"/>
      <c r="G33" s="110"/>
      <c r="H33" s="110"/>
    </row>
    <row r="34" spans="1:8" s="205" customFormat="1" ht="15" customHeight="1" x14ac:dyDescent="0.25">
      <c r="A34" s="203" t="s">
        <v>6</v>
      </c>
      <c r="B34" s="402" t="s">
        <v>160</v>
      </c>
      <c r="C34" s="403"/>
      <c r="D34" s="403"/>
      <c r="E34" s="403"/>
      <c r="F34" s="403"/>
      <c r="G34" s="403"/>
      <c r="H34" s="204"/>
    </row>
    <row r="35" spans="1:8" s="205" customFormat="1" ht="15" customHeight="1" x14ac:dyDescent="0.25">
      <c r="A35" s="203" t="s">
        <v>1</v>
      </c>
      <c r="B35" s="401" t="s">
        <v>161</v>
      </c>
      <c r="C35" s="401"/>
      <c r="D35" s="401"/>
      <c r="E35" s="401"/>
      <c r="F35" s="401"/>
      <c r="G35" s="204"/>
    </row>
    <row r="36" spans="1:8" s="205" customFormat="1" ht="15" customHeight="1" x14ac:dyDescent="0.25">
      <c r="A36" s="203"/>
      <c r="B36" s="401" t="s">
        <v>162</v>
      </c>
      <c r="C36" s="401"/>
      <c r="D36" s="401"/>
      <c r="E36" s="401"/>
      <c r="F36" s="401"/>
      <c r="G36" s="204"/>
    </row>
    <row r="37" spans="1:8" ht="15" customHeight="1" x14ac:dyDescent="0.25"/>
    <row r="38" spans="1:8" s="26" customFormat="1" ht="15" customHeight="1" x14ac:dyDescent="0.25"/>
    <row r="39" spans="1:8" s="26" customFormat="1" ht="15" customHeight="1" x14ac:dyDescent="0.25"/>
    <row r="40" spans="1:8" s="26" customFormat="1" ht="15" customHeight="1" x14ac:dyDescent="0.25"/>
    <row r="41" spans="1:8" s="26" customFormat="1" ht="15" customHeight="1" x14ac:dyDescent="0.25"/>
    <row r="42" spans="1:8" s="26" customFormat="1" ht="15" customHeight="1" x14ac:dyDescent="0.25"/>
    <row r="43" spans="1:8" s="26" customFormat="1" ht="15" customHeight="1" x14ac:dyDescent="0.25"/>
    <row r="44" spans="1:8" s="26" customFormat="1" ht="15" customHeight="1" x14ac:dyDescent="0.25"/>
    <row r="45" spans="1:8" s="26" customFormat="1" ht="15" customHeight="1" x14ac:dyDescent="0.25"/>
    <row r="46" spans="1:8" s="26" customFormat="1" ht="12" customHeight="1" x14ac:dyDescent="0.25"/>
    <row r="47" spans="1:8" s="26" customFormat="1" ht="12" customHeight="1" x14ac:dyDescent="0.25"/>
    <row r="48" spans="1:8" s="26" customFormat="1" ht="12" customHeight="1" x14ac:dyDescent="0.25"/>
    <row r="49" spans="1:16" s="26" customFormat="1" ht="12" customHeight="1" x14ac:dyDescent="0.25"/>
    <row r="50" spans="1:16" s="26" customFormat="1" ht="12" customHeight="1" x14ac:dyDescent="0.25"/>
    <row r="51" spans="1:16" s="26" customFormat="1" ht="12" customHeight="1" x14ac:dyDescent="0.25"/>
    <row r="52" spans="1:16" s="26" customFormat="1" ht="12" customHeight="1" x14ac:dyDescent="0.25"/>
    <row r="53" spans="1:16" s="26" customFormat="1" ht="12" customHeight="1" x14ac:dyDescent="0.25"/>
    <row r="61" spans="1:16" ht="12" customHeight="1" x14ac:dyDescent="0.25">
      <c r="A61" s="25"/>
      <c r="B61" s="25"/>
      <c r="C61" s="25"/>
      <c r="D61" s="25"/>
      <c r="E61" s="25"/>
      <c r="F61" s="25"/>
      <c r="G61" s="25"/>
      <c r="H61" s="25"/>
      <c r="I61" s="25"/>
    </row>
    <row r="62" spans="1:16" ht="12" customHeight="1" x14ac:dyDescent="0.25">
      <c r="A62" s="25"/>
      <c r="B62" s="25"/>
      <c r="C62" s="25"/>
      <c r="D62" s="25"/>
      <c r="E62" s="25"/>
      <c r="F62" s="25"/>
      <c r="G62" s="25"/>
      <c r="H62" s="25"/>
      <c r="I62" s="25"/>
    </row>
    <row r="63" spans="1:16" ht="12" customHeight="1" x14ac:dyDescent="0.25">
      <c r="A63" s="21"/>
      <c r="B63" s="28"/>
      <c r="C63" s="22"/>
      <c r="D63" s="22"/>
      <c r="E63" s="22"/>
      <c r="F63" s="22"/>
      <c r="G63" s="22"/>
      <c r="H63" s="22"/>
      <c r="I63" s="22"/>
      <c r="J63" s="8"/>
      <c r="K63" s="8"/>
      <c r="L63" s="6"/>
      <c r="M63" s="6"/>
      <c r="N63" s="6"/>
      <c r="O63" s="5"/>
      <c r="P63" s="5"/>
    </row>
    <row r="64" spans="1:16" ht="12" customHeight="1" x14ac:dyDescent="0.25">
      <c r="A64" s="21"/>
      <c r="B64" s="29"/>
      <c r="C64" s="22"/>
      <c r="D64" s="22"/>
      <c r="E64" s="22"/>
      <c r="F64" s="22"/>
      <c r="G64" s="22"/>
      <c r="H64" s="22"/>
      <c r="I64" s="22"/>
      <c r="J64" s="8"/>
      <c r="K64" s="8"/>
      <c r="L64" s="5"/>
      <c r="M64" s="5"/>
      <c r="N64" s="5"/>
      <c r="O64" s="5"/>
      <c r="P64" s="5"/>
    </row>
    <row r="65" spans="1:16" ht="12" customHeight="1" x14ac:dyDescent="0.25">
      <c r="A65" s="21"/>
      <c r="B65" s="30"/>
      <c r="C65" s="24"/>
      <c r="D65" s="24"/>
      <c r="E65" s="24"/>
      <c r="F65" s="24"/>
      <c r="G65" s="24"/>
      <c r="H65" s="24"/>
      <c r="I65" s="24"/>
      <c r="J65" s="8"/>
      <c r="K65" s="8"/>
      <c r="L65" s="5"/>
      <c r="M65" s="5"/>
      <c r="N65" s="5"/>
      <c r="O65" s="5"/>
      <c r="P65" s="5"/>
    </row>
    <row r="66" spans="1:16" ht="12" customHeight="1" x14ac:dyDescent="0.25">
      <c r="A66" s="21"/>
      <c r="B66" s="31"/>
      <c r="C66" s="21"/>
      <c r="D66" s="22"/>
      <c r="E66" s="22"/>
      <c r="F66" s="22"/>
      <c r="G66" s="22"/>
      <c r="H66" s="22"/>
      <c r="I66" s="22"/>
      <c r="J66" s="8"/>
      <c r="K66" s="8"/>
      <c r="L66" s="5"/>
      <c r="M66" s="5"/>
      <c r="N66" s="5"/>
      <c r="O66" s="5"/>
      <c r="P66" s="5"/>
    </row>
    <row r="67" spans="1:16" s="25" customFormat="1" ht="12" customHeight="1" x14ac:dyDescent="0.25">
      <c r="B67" s="29"/>
      <c r="C67" s="19"/>
      <c r="D67" s="18"/>
      <c r="E67" s="18"/>
      <c r="F67" s="18"/>
    </row>
    <row r="68" spans="1:16" s="25" customFormat="1" ht="12" customHeight="1" x14ac:dyDescent="0.25">
      <c r="B68" s="30"/>
      <c r="C68" s="17"/>
      <c r="D68" s="18"/>
      <c r="E68" s="18"/>
      <c r="F68" s="18"/>
    </row>
    <row r="69" spans="1:16" s="25" customFormat="1" ht="12" customHeight="1" x14ac:dyDescent="0.25">
      <c r="B69" s="31"/>
      <c r="C69" s="19"/>
      <c r="D69" s="18"/>
      <c r="E69" s="18"/>
      <c r="F69" s="18"/>
    </row>
    <row r="70" spans="1:16" s="25" customFormat="1" ht="12" customHeight="1" x14ac:dyDescent="0.25"/>
  </sheetData>
  <mergeCells count="5">
    <mergeCell ref="B2:F2"/>
    <mergeCell ref="B35:F35"/>
    <mergeCell ref="B33:F33"/>
    <mergeCell ref="B36:F36"/>
    <mergeCell ref="B34:G34"/>
  </mergeCells>
  <hyperlinks>
    <hyperlink ref="C1" location="Contents!A1" display="[contents Ç]" xr:uid="{00000000-0004-0000-0C00-000000000000}"/>
    <hyperlink ref="B35" r:id="rId1" display="http://www.observatorioemigracao.pt/np4/5810.html" xr:uid="{4C0B7EBC-30D8-49D5-9676-D0D4D6E35F18}"/>
    <hyperlink ref="B35:F35" r:id="rId2" display="http://www.observatorioemigracao.pt/np4EN/8383.html" xr:uid="{1EFD5E01-7858-45D0-8DFD-432830FE3483}"/>
    <hyperlink ref="B36" r:id="rId3" display="http://www.observatorioemigracao.pt/np4/5810.html" xr:uid="{B3E75AFE-DABF-41B1-8081-D248AEED244C}"/>
    <hyperlink ref="B36:F36" r:id="rId4" display="http://www.observatorioemigracao.pt/np4/8383.html" xr:uid="{AA4929C0-21D6-4432-8874-149636406E17}"/>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7"/>
  <sheetViews>
    <sheetView showGridLines="0" zoomScaleNormal="100" workbookViewId="0">
      <selection activeCell="C1" sqref="C1"/>
    </sheetView>
  </sheetViews>
  <sheetFormatPr defaultColWidth="8.7109375" defaultRowHeight="12" customHeight="1" x14ac:dyDescent="0.25"/>
  <cols>
    <col min="1" max="1" width="8.7109375" style="26"/>
    <col min="2" max="6" width="16.7109375" style="26" customWidth="1"/>
    <col min="7" max="16384" width="8.7109375" style="26"/>
  </cols>
  <sheetData>
    <row r="1" spans="1:16" s="1" customFormat="1" ht="30" customHeight="1" x14ac:dyDescent="0.25">
      <c r="A1" s="47" t="s">
        <v>0</v>
      </c>
      <c r="B1" s="115"/>
      <c r="C1" s="71" t="s">
        <v>4</v>
      </c>
      <c r="D1" s="69"/>
      <c r="E1" s="69"/>
    </row>
    <row r="2" spans="1:16" s="15" customFormat="1" ht="30" customHeight="1" x14ac:dyDescent="0.25">
      <c r="A2" s="13"/>
      <c r="B2" s="489" t="s">
        <v>156</v>
      </c>
      <c r="C2" s="490"/>
      <c r="D2" s="490"/>
      <c r="E2" s="490"/>
      <c r="F2" s="490"/>
      <c r="G2" s="23"/>
      <c r="H2" s="23"/>
      <c r="I2" s="23"/>
      <c r="J2" s="20"/>
      <c r="K2" s="20"/>
      <c r="L2" s="14"/>
      <c r="M2" s="14"/>
      <c r="N2" s="14"/>
      <c r="O2" s="23"/>
      <c r="P2" s="23"/>
    </row>
    <row r="3" spans="1:16" s="9" customFormat="1" ht="15" customHeight="1" x14ac:dyDescent="0.25">
      <c r="B3" s="94"/>
      <c r="C3" s="95"/>
      <c r="D3" s="95"/>
      <c r="E3" s="95"/>
      <c r="F3" s="95"/>
      <c r="G3" s="65"/>
      <c r="H3" s="65"/>
      <c r="I3" s="65"/>
      <c r="J3" s="7"/>
      <c r="K3" s="7"/>
      <c r="L3" s="7"/>
      <c r="M3" s="7"/>
      <c r="N3" s="7"/>
      <c r="O3" s="65"/>
      <c r="P3" s="65"/>
    </row>
    <row r="4" spans="1:16" s="9" customFormat="1" ht="15" customHeight="1" x14ac:dyDescent="0.25">
      <c r="B4" s="94"/>
      <c r="C4" s="95"/>
      <c r="D4" s="95"/>
      <c r="E4" s="95"/>
      <c r="F4" s="95"/>
      <c r="G4" s="65"/>
      <c r="H4" s="65"/>
      <c r="I4" s="65"/>
      <c r="J4" s="7"/>
      <c r="K4" s="7"/>
      <c r="L4" s="7"/>
      <c r="M4" s="7"/>
      <c r="N4" s="7"/>
      <c r="O4" s="65"/>
      <c r="P4" s="65"/>
    </row>
    <row r="5" spans="1:16" s="9" customFormat="1" ht="15" customHeight="1" x14ac:dyDescent="0.25">
      <c r="B5" s="94"/>
      <c r="C5" s="95"/>
      <c r="D5" s="95"/>
      <c r="E5" s="95"/>
      <c r="F5" s="95"/>
      <c r="G5" s="65"/>
      <c r="H5" s="65"/>
      <c r="I5" s="65"/>
      <c r="J5" s="7"/>
      <c r="K5" s="7"/>
      <c r="L5" s="7"/>
      <c r="M5" s="7"/>
      <c r="N5" s="7"/>
      <c r="O5" s="65"/>
      <c r="P5" s="65"/>
    </row>
    <row r="6" spans="1:16" s="9" customFormat="1" ht="15" customHeight="1" x14ac:dyDescent="0.25">
      <c r="B6" s="94"/>
      <c r="C6" s="95"/>
      <c r="D6" s="95"/>
      <c r="E6" s="95"/>
      <c r="F6" s="95"/>
      <c r="G6" s="65"/>
      <c r="H6" s="65"/>
      <c r="I6" s="65"/>
      <c r="J6" s="7"/>
      <c r="K6" s="7"/>
      <c r="L6" s="7"/>
      <c r="M6" s="7"/>
      <c r="N6" s="7"/>
      <c r="O6" s="65"/>
      <c r="P6" s="65"/>
    </row>
    <row r="7" spans="1:16" s="9" customFormat="1" ht="15" customHeight="1" x14ac:dyDescent="0.25">
      <c r="B7" s="94"/>
      <c r="C7" s="95"/>
      <c r="D7" s="95"/>
      <c r="E7" s="95"/>
      <c r="F7" s="95"/>
      <c r="G7" s="65"/>
      <c r="H7" s="65"/>
      <c r="I7" s="65"/>
      <c r="J7" s="7"/>
      <c r="K7" s="7"/>
      <c r="L7" s="7"/>
      <c r="M7" s="7"/>
      <c r="N7" s="7"/>
      <c r="O7" s="65"/>
      <c r="P7" s="65"/>
    </row>
    <row r="8" spans="1:16" s="9" customFormat="1" ht="15" customHeight="1" x14ac:dyDescent="0.25">
      <c r="B8" s="94"/>
      <c r="C8" s="95"/>
      <c r="D8" s="95"/>
      <c r="E8" s="95"/>
      <c r="F8" s="95"/>
      <c r="G8" s="65"/>
      <c r="H8" s="65"/>
      <c r="I8" s="65"/>
      <c r="J8" s="7"/>
      <c r="K8" s="7"/>
      <c r="L8" s="7"/>
      <c r="M8" s="7"/>
      <c r="N8" s="7"/>
      <c r="O8" s="65"/>
      <c r="P8" s="65"/>
    </row>
    <row r="9" spans="1:16" s="9" customFormat="1" ht="15" customHeight="1" x14ac:dyDescent="0.25">
      <c r="B9" s="94"/>
      <c r="C9" s="95"/>
      <c r="D9" s="95"/>
      <c r="E9" s="95"/>
      <c r="F9" s="95"/>
      <c r="G9" s="65"/>
      <c r="H9" s="65"/>
      <c r="I9" s="65"/>
      <c r="J9" s="7"/>
      <c r="K9" s="7"/>
      <c r="L9" s="7"/>
      <c r="M9" s="7"/>
      <c r="N9" s="7"/>
      <c r="O9" s="65"/>
      <c r="P9" s="65"/>
    </row>
    <row r="10" spans="1:16" s="9" customFormat="1" ht="15" customHeight="1" x14ac:dyDescent="0.25">
      <c r="B10" s="94"/>
      <c r="C10" s="95"/>
      <c r="D10" s="95"/>
      <c r="E10" s="95"/>
      <c r="F10" s="95"/>
      <c r="G10" s="65"/>
      <c r="H10" s="65"/>
      <c r="I10" s="65"/>
      <c r="J10" s="7"/>
      <c r="K10" s="7"/>
      <c r="L10" s="7"/>
      <c r="M10" s="7"/>
      <c r="N10" s="7"/>
      <c r="O10" s="65"/>
      <c r="P10" s="65"/>
    </row>
    <row r="11" spans="1:16" s="9" customFormat="1" ht="15" customHeight="1" x14ac:dyDescent="0.25">
      <c r="B11" s="94"/>
      <c r="C11" s="95"/>
      <c r="D11" s="95"/>
      <c r="E11" s="95"/>
      <c r="F11" s="95"/>
      <c r="G11" s="65"/>
      <c r="H11" s="65"/>
      <c r="I11" s="65"/>
      <c r="J11" s="7"/>
      <c r="K11" s="7"/>
      <c r="L11" s="7"/>
      <c r="M11" s="7"/>
      <c r="N11" s="7"/>
      <c r="O11" s="65"/>
      <c r="P11" s="65"/>
    </row>
    <row r="12" spans="1:16" s="9" customFormat="1" ht="15" customHeight="1" x14ac:dyDescent="0.25">
      <c r="B12" s="94"/>
      <c r="C12" s="95"/>
      <c r="D12" s="95"/>
      <c r="E12" s="95"/>
      <c r="F12" s="95"/>
      <c r="G12" s="65"/>
      <c r="H12" s="65"/>
      <c r="I12" s="65"/>
      <c r="J12" s="7"/>
      <c r="K12" s="7"/>
      <c r="L12" s="7"/>
      <c r="M12" s="7"/>
      <c r="N12" s="7"/>
      <c r="O12" s="65"/>
      <c r="P12" s="65"/>
    </row>
    <row r="13" spans="1:16" s="9" customFormat="1" ht="15" customHeight="1" x14ac:dyDescent="0.25">
      <c r="B13" s="94"/>
      <c r="C13" s="95"/>
      <c r="D13" s="95"/>
      <c r="E13" s="95"/>
      <c r="F13" s="95"/>
      <c r="G13" s="65"/>
      <c r="H13" s="65"/>
      <c r="I13" s="65"/>
      <c r="J13" s="7"/>
      <c r="K13" s="7"/>
      <c r="L13" s="7"/>
      <c r="M13" s="7"/>
      <c r="N13" s="7"/>
      <c r="O13" s="65"/>
      <c r="P13" s="65"/>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s="32" customFormat="1" ht="15" customHeight="1" x14ac:dyDescent="0.25"/>
    <row r="20" spans="1:8" s="1" customFormat="1" ht="15" customHeight="1" x14ac:dyDescent="0.25">
      <c r="A20" s="55" t="s">
        <v>10</v>
      </c>
      <c r="B20" s="492" t="s">
        <v>133</v>
      </c>
      <c r="C20" s="446"/>
      <c r="D20" s="446"/>
      <c r="E20" s="446"/>
      <c r="F20" s="446"/>
    </row>
    <row r="21" spans="1:8" s="205" customFormat="1" ht="15" customHeight="1" x14ac:dyDescent="0.25">
      <c r="A21" s="203" t="s">
        <v>6</v>
      </c>
      <c r="B21" s="402" t="s">
        <v>160</v>
      </c>
      <c r="C21" s="403"/>
      <c r="D21" s="403"/>
      <c r="E21" s="403"/>
      <c r="F21" s="403"/>
      <c r="G21" s="403"/>
      <c r="H21" s="204"/>
    </row>
    <row r="22" spans="1:8" s="205" customFormat="1" ht="15" customHeight="1" x14ac:dyDescent="0.25">
      <c r="A22" s="203" t="s">
        <v>1</v>
      </c>
      <c r="B22" s="401" t="s">
        <v>161</v>
      </c>
      <c r="C22" s="401"/>
      <c r="D22" s="401"/>
      <c r="E22" s="401"/>
      <c r="F22" s="401"/>
      <c r="G22" s="204"/>
    </row>
    <row r="23" spans="1:8" s="205" customFormat="1" ht="15" customHeight="1" x14ac:dyDescent="0.25">
      <c r="A23" s="203"/>
      <c r="B23" s="401" t="s">
        <v>162</v>
      </c>
      <c r="C23" s="401"/>
      <c r="D23" s="401"/>
      <c r="E23" s="401"/>
      <c r="F23" s="401"/>
      <c r="G23" s="204"/>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25"/>
      <c r="B48" s="25"/>
      <c r="C48" s="25"/>
      <c r="D48" s="25"/>
      <c r="E48" s="25"/>
      <c r="F48" s="25"/>
      <c r="G48" s="25"/>
      <c r="H48" s="25"/>
      <c r="I48" s="25"/>
    </row>
    <row r="49" spans="1:14" ht="12" customHeight="1" x14ac:dyDescent="0.25">
      <c r="A49" s="25"/>
      <c r="B49" s="25"/>
      <c r="C49" s="25"/>
      <c r="D49" s="25"/>
      <c r="E49" s="25"/>
      <c r="F49" s="25"/>
      <c r="G49" s="25"/>
      <c r="H49" s="25"/>
      <c r="I49" s="25"/>
    </row>
    <row r="50" spans="1:14" ht="12" customHeight="1" x14ac:dyDescent="0.25">
      <c r="A50" s="21"/>
      <c r="B50" s="28"/>
      <c r="C50" s="22"/>
      <c r="D50" s="22"/>
      <c r="E50" s="22"/>
      <c r="F50" s="22"/>
      <c r="G50" s="22"/>
      <c r="H50" s="22"/>
      <c r="I50" s="22"/>
      <c r="L50" s="6"/>
      <c r="M50" s="6"/>
      <c r="N50" s="6"/>
    </row>
    <row r="51" spans="1:14" ht="12" customHeight="1" x14ac:dyDescent="0.25">
      <c r="A51" s="21"/>
      <c r="B51" s="29"/>
      <c r="C51" s="22"/>
      <c r="D51" s="22"/>
      <c r="E51" s="22"/>
      <c r="F51" s="22"/>
      <c r="G51" s="22"/>
      <c r="H51" s="22"/>
      <c r="I51" s="22"/>
    </row>
    <row r="52" spans="1:14" ht="12" customHeight="1" x14ac:dyDescent="0.25">
      <c r="A52" s="21"/>
      <c r="B52" s="30"/>
      <c r="C52" s="24"/>
      <c r="D52" s="24"/>
      <c r="E52" s="24"/>
      <c r="F52" s="24"/>
      <c r="G52" s="24"/>
      <c r="H52" s="24"/>
      <c r="I52" s="24"/>
    </row>
    <row r="53" spans="1:14" ht="12" customHeight="1" x14ac:dyDescent="0.25">
      <c r="A53" s="21"/>
      <c r="B53" s="31"/>
      <c r="C53" s="21"/>
      <c r="D53" s="22"/>
      <c r="E53" s="22"/>
      <c r="F53" s="22"/>
      <c r="G53" s="22"/>
      <c r="H53" s="22"/>
      <c r="I53" s="22"/>
    </row>
    <row r="54" spans="1:14" s="25" customFormat="1" ht="12" customHeight="1" x14ac:dyDescent="0.25">
      <c r="B54" s="29"/>
      <c r="C54" s="19"/>
      <c r="D54" s="18"/>
      <c r="E54" s="18"/>
      <c r="F54" s="18"/>
    </row>
    <row r="55" spans="1:14" s="25" customFormat="1" ht="12" customHeight="1" x14ac:dyDescent="0.25">
      <c r="B55" s="30"/>
      <c r="C55" s="17"/>
      <c r="D55" s="18"/>
      <c r="E55" s="18"/>
      <c r="F55" s="18"/>
    </row>
    <row r="56" spans="1:14" s="25" customFormat="1" ht="12" customHeight="1" x14ac:dyDescent="0.25">
      <c r="B56" s="31"/>
      <c r="C56" s="19"/>
      <c r="D56" s="18"/>
      <c r="E56" s="18"/>
      <c r="F56" s="18"/>
    </row>
    <row r="57" spans="1:14" s="25" customFormat="1" ht="12" customHeight="1" x14ac:dyDescent="0.25"/>
  </sheetData>
  <mergeCells count="5">
    <mergeCell ref="B2:F2"/>
    <mergeCell ref="B20:F20"/>
    <mergeCell ref="B22:F22"/>
    <mergeCell ref="B23:F23"/>
    <mergeCell ref="B21:G21"/>
  </mergeCells>
  <hyperlinks>
    <hyperlink ref="C1" location="Contents!A1" display="[contents Ç]" xr:uid="{00000000-0004-0000-0D00-000000000000}"/>
    <hyperlink ref="B22" r:id="rId1" display="http://www.observatorioemigracao.pt/np4/5810.html" xr:uid="{1D6AFE6A-17CF-40C3-9222-47607DC7897C}"/>
    <hyperlink ref="B22:F22" r:id="rId2" display="http://www.observatorioemigracao.pt/np4EN/8383.html" xr:uid="{D1343FED-0BDB-4991-91C5-E74EED95FE3F}"/>
    <hyperlink ref="B23" r:id="rId3" display="http://www.observatorioemigracao.pt/np4/5810.html" xr:uid="{87513036-48DC-48A3-A5AC-1500EF08A1B1}"/>
    <hyperlink ref="B23:F23" r:id="rId4" display="http://www.observatorioemigracao.pt/np4/8383.html" xr:uid="{0B6B6684-2613-4BE5-99A6-1BEAC47CA746}"/>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7"/>
  <sheetViews>
    <sheetView showGridLines="0" zoomScaleNormal="100" workbookViewId="0">
      <selection activeCell="C1" sqref="C1"/>
    </sheetView>
  </sheetViews>
  <sheetFormatPr defaultColWidth="8.7109375" defaultRowHeight="12" customHeight="1" x14ac:dyDescent="0.25"/>
  <cols>
    <col min="1" max="1" width="8.7109375" style="69"/>
    <col min="2" max="6" width="16.7109375" style="69" customWidth="1"/>
    <col min="7" max="16384" width="8.7109375" style="69"/>
  </cols>
  <sheetData>
    <row r="1" spans="1:16" s="1" customFormat="1" ht="30" customHeight="1" x14ac:dyDescent="0.25">
      <c r="A1" s="47" t="s">
        <v>0</v>
      </c>
      <c r="B1" s="115"/>
      <c r="C1" s="71" t="s">
        <v>4</v>
      </c>
      <c r="D1" s="69"/>
      <c r="E1" s="69"/>
    </row>
    <row r="2" spans="1:16" s="15" customFormat="1" ht="30" customHeight="1" x14ac:dyDescent="0.25">
      <c r="A2" s="13"/>
      <c r="B2" s="489" t="s">
        <v>157</v>
      </c>
      <c r="C2" s="490"/>
      <c r="D2" s="490"/>
      <c r="E2" s="490"/>
      <c r="F2" s="490"/>
      <c r="G2" s="65"/>
      <c r="H2" s="65"/>
      <c r="I2" s="65"/>
      <c r="J2" s="75"/>
      <c r="K2" s="75"/>
      <c r="L2" s="14"/>
      <c r="M2" s="14"/>
      <c r="N2" s="14"/>
      <c r="O2" s="65"/>
      <c r="P2" s="65"/>
    </row>
    <row r="3" spans="1:16" s="9" customFormat="1" ht="15" customHeight="1" x14ac:dyDescent="0.25">
      <c r="B3" s="94"/>
      <c r="C3" s="95"/>
      <c r="D3" s="95"/>
      <c r="E3" s="95"/>
      <c r="F3" s="95"/>
      <c r="G3" s="65"/>
      <c r="H3" s="65"/>
      <c r="I3" s="65"/>
      <c r="J3" s="7"/>
      <c r="K3" s="7"/>
      <c r="L3" s="7"/>
      <c r="M3" s="7"/>
      <c r="N3" s="7"/>
      <c r="O3" s="65"/>
      <c r="P3" s="65"/>
    </row>
    <row r="4" spans="1:16" s="9" customFormat="1" ht="15" customHeight="1" x14ac:dyDescent="0.25">
      <c r="B4" s="94"/>
      <c r="C4" s="95"/>
      <c r="D4" s="95"/>
      <c r="E4" s="95"/>
      <c r="F4" s="95"/>
      <c r="G4" s="65"/>
      <c r="H4" s="65"/>
      <c r="I4" s="65"/>
      <c r="J4" s="7"/>
      <c r="K4" s="7"/>
      <c r="L4" s="7"/>
      <c r="M4" s="7"/>
      <c r="N4" s="7"/>
      <c r="O4" s="65"/>
      <c r="P4" s="65"/>
    </row>
    <row r="5" spans="1:16" s="9" customFormat="1" ht="15" customHeight="1" x14ac:dyDescent="0.25">
      <c r="B5" s="94"/>
      <c r="C5" s="95"/>
      <c r="D5" s="95"/>
      <c r="E5" s="95"/>
      <c r="F5" s="95"/>
      <c r="G5" s="65"/>
      <c r="H5" s="65"/>
      <c r="I5" s="65"/>
      <c r="J5" s="7"/>
      <c r="K5" s="7"/>
      <c r="L5" s="7"/>
      <c r="M5" s="7"/>
      <c r="N5" s="7"/>
      <c r="O5" s="65"/>
      <c r="P5" s="65"/>
    </row>
    <row r="6" spans="1:16" s="9" customFormat="1" ht="15" customHeight="1" x14ac:dyDescent="0.25">
      <c r="B6" s="94"/>
      <c r="C6" s="95"/>
      <c r="D6" s="95"/>
      <c r="E6" s="95"/>
      <c r="F6" s="95"/>
      <c r="G6" s="65"/>
      <c r="H6" s="65"/>
      <c r="I6" s="65"/>
      <c r="J6" s="7"/>
      <c r="K6" s="7"/>
      <c r="L6" s="7"/>
      <c r="M6" s="7"/>
      <c r="N6" s="7"/>
      <c r="O6" s="65"/>
      <c r="P6" s="65"/>
    </row>
    <row r="7" spans="1:16" s="9" customFormat="1" ht="15" customHeight="1" x14ac:dyDescent="0.25">
      <c r="B7" s="94"/>
      <c r="C7" s="95"/>
      <c r="D7" s="95"/>
      <c r="E7" s="95"/>
      <c r="F7" s="95"/>
      <c r="G7" s="65"/>
      <c r="H7" s="65"/>
      <c r="I7" s="65"/>
      <c r="J7" s="7"/>
      <c r="K7" s="7"/>
      <c r="L7" s="7"/>
      <c r="M7" s="7"/>
      <c r="N7" s="7"/>
      <c r="O7" s="65"/>
      <c r="P7" s="65"/>
    </row>
    <row r="8" spans="1:16" s="9" customFormat="1" ht="15" customHeight="1" x14ac:dyDescent="0.25">
      <c r="B8" s="94"/>
      <c r="C8" s="95"/>
      <c r="D8" s="95"/>
      <c r="E8" s="95"/>
      <c r="F8" s="95"/>
      <c r="G8" s="65"/>
      <c r="H8" s="65"/>
      <c r="I8" s="65"/>
      <c r="J8" s="7"/>
      <c r="K8" s="7"/>
      <c r="L8" s="7"/>
      <c r="M8" s="7"/>
      <c r="N8" s="7"/>
      <c r="O8" s="65"/>
      <c r="P8" s="65"/>
    </row>
    <row r="9" spans="1:16" s="9" customFormat="1" ht="15" customHeight="1" x14ac:dyDescent="0.25">
      <c r="B9" s="94"/>
      <c r="C9" s="95"/>
      <c r="D9" s="95"/>
      <c r="E9" s="95"/>
      <c r="F9" s="95"/>
      <c r="G9" s="65"/>
      <c r="H9" s="65"/>
      <c r="I9" s="65"/>
      <c r="J9" s="7"/>
      <c r="K9" s="7"/>
      <c r="L9" s="7"/>
      <c r="M9" s="7"/>
      <c r="N9" s="7"/>
      <c r="O9" s="65"/>
      <c r="P9" s="65"/>
    </row>
    <row r="10" spans="1:16" s="9" customFormat="1" ht="15" customHeight="1" x14ac:dyDescent="0.25">
      <c r="B10" s="94"/>
      <c r="C10" s="95"/>
      <c r="D10" s="95"/>
      <c r="E10" s="95"/>
      <c r="F10" s="95"/>
      <c r="G10" s="65"/>
      <c r="H10" s="65"/>
      <c r="I10" s="65"/>
      <c r="J10" s="7"/>
      <c r="K10" s="7"/>
      <c r="L10" s="7"/>
      <c r="M10" s="7"/>
      <c r="N10" s="7"/>
      <c r="O10" s="65"/>
      <c r="P10" s="65"/>
    </row>
    <row r="11" spans="1:16" s="9" customFormat="1" ht="15" customHeight="1" x14ac:dyDescent="0.25">
      <c r="B11" s="94"/>
      <c r="C11" s="95"/>
      <c r="D11" s="95"/>
      <c r="E11" s="95"/>
      <c r="F11" s="95"/>
      <c r="G11" s="65"/>
      <c r="H11" s="65"/>
      <c r="I11" s="65"/>
      <c r="J11" s="7"/>
      <c r="K11" s="7"/>
      <c r="L11" s="7"/>
      <c r="M11" s="7"/>
      <c r="N11" s="7"/>
      <c r="O11" s="65"/>
      <c r="P11" s="65"/>
    </row>
    <row r="12" spans="1:16" s="9" customFormat="1" ht="15" customHeight="1" x14ac:dyDescent="0.25">
      <c r="B12" s="94"/>
      <c r="C12" s="95"/>
      <c r="D12" s="95"/>
      <c r="E12" s="95"/>
      <c r="F12" s="95"/>
      <c r="G12" s="65"/>
      <c r="H12" s="65"/>
      <c r="I12" s="65"/>
      <c r="J12" s="7"/>
      <c r="K12" s="7"/>
      <c r="L12" s="7"/>
      <c r="M12" s="7"/>
      <c r="N12" s="7"/>
      <c r="O12" s="65"/>
      <c r="P12" s="65"/>
    </row>
    <row r="13" spans="1:16" s="9" customFormat="1" ht="15" customHeight="1" x14ac:dyDescent="0.25">
      <c r="B13" s="94"/>
      <c r="C13" s="95"/>
      <c r="D13" s="95"/>
      <c r="E13" s="95"/>
      <c r="F13" s="95"/>
      <c r="G13" s="65"/>
      <c r="H13" s="65"/>
      <c r="I13" s="65"/>
      <c r="J13" s="7"/>
      <c r="K13" s="7"/>
      <c r="L13" s="7"/>
      <c r="M13" s="7"/>
      <c r="N13" s="7"/>
      <c r="O13" s="65"/>
      <c r="P13" s="65"/>
    </row>
    <row r="14" spans="1:16" ht="15" customHeight="1" x14ac:dyDescent="0.25"/>
    <row r="15" spans="1:16" ht="15" customHeight="1" x14ac:dyDescent="0.25">
      <c r="I15"/>
      <c r="J15"/>
      <c r="K15"/>
    </row>
    <row r="16" spans="1:16" ht="15" customHeight="1" x14ac:dyDescent="0.25">
      <c r="I16"/>
      <c r="J16"/>
      <c r="K16"/>
    </row>
    <row r="17" spans="1:11" ht="15" customHeight="1" x14ac:dyDescent="0.25">
      <c r="I17"/>
      <c r="J17"/>
      <c r="K17"/>
    </row>
    <row r="18" spans="1:11" ht="15" customHeight="1" x14ac:dyDescent="0.25">
      <c r="I18"/>
      <c r="J18"/>
      <c r="K18"/>
    </row>
    <row r="19" spans="1:11" ht="15" customHeight="1" x14ac:dyDescent="0.25">
      <c r="I19"/>
      <c r="J19"/>
      <c r="K19"/>
    </row>
    <row r="20" spans="1:11" s="1" customFormat="1" ht="15" customHeight="1" x14ac:dyDescent="0.25">
      <c r="A20" s="55" t="s">
        <v>10</v>
      </c>
      <c r="B20" s="493" t="s">
        <v>134</v>
      </c>
      <c r="C20" s="446"/>
      <c r="D20" s="446"/>
      <c r="E20" s="446"/>
      <c r="F20" s="446"/>
    </row>
    <row r="21" spans="1:11" s="205" customFormat="1" ht="15" customHeight="1" x14ac:dyDescent="0.25">
      <c r="A21" s="203" t="s">
        <v>6</v>
      </c>
      <c r="B21" s="402" t="s">
        <v>160</v>
      </c>
      <c r="C21" s="403"/>
      <c r="D21" s="403"/>
      <c r="E21" s="403"/>
      <c r="F21" s="403"/>
      <c r="G21" s="403"/>
      <c r="H21" s="204"/>
    </row>
    <row r="22" spans="1:11" s="205" customFormat="1" ht="15" customHeight="1" x14ac:dyDescent="0.25">
      <c r="A22" s="203" t="s">
        <v>1</v>
      </c>
      <c r="B22" s="401" t="s">
        <v>161</v>
      </c>
      <c r="C22" s="401"/>
      <c r="D22" s="401"/>
      <c r="E22" s="401"/>
      <c r="F22" s="401"/>
      <c r="G22" s="204"/>
    </row>
    <row r="23" spans="1:11" s="205" customFormat="1" ht="15" customHeight="1" x14ac:dyDescent="0.25">
      <c r="A23" s="203"/>
      <c r="B23" s="401" t="s">
        <v>162</v>
      </c>
      <c r="C23" s="401"/>
      <c r="D23" s="401"/>
      <c r="E23" s="401"/>
      <c r="F23" s="401"/>
      <c r="G23" s="204"/>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spans="1:9" ht="15" customHeight="1" x14ac:dyDescent="0.25"/>
    <row r="48" spans="1:9" ht="12" customHeight="1" x14ac:dyDescent="0.25">
      <c r="A48" s="45"/>
      <c r="B48" s="45"/>
      <c r="C48" s="45"/>
      <c r="D48" s="45"/>
      <c r="E48" s="45"/>
      <c r="F48" s="45"/>
      <c r="G48" s="45"/>
      <c r="H48" s="45"/>
      <c r="I48" s="45"/>
    </row>
    <row r="49" spans="1:14" ht="12" customHeight="1" x14ac:dyDescent="0.25">
      <c r="A49" s="45"/>
      <c r="B49" s="45"/>
      <c r="C49" s="45"/>
      <c r="D49" s="45"/>
      <c r="E49" s="45"/>
      <c r="F49" s="45"/>
      <c r="G49" s="45"/>
      <c r="H49" s="45"/>
      <c r="I49" s="45"/>
    </row>
    <row r="50" spans="1:14" ht="12" customHeight="1" x14ac:dyDescent="0.25">
      <c r="A50" s="21"/>
      <c r="B50" s="28"/>
      <c r="C50" s="43"/>
      <c r="D50" s="43"/>
      <c r="E50" s="43"/>
      <c r="F50" s="43"/>
      <c r="G50" s="43"/>
      <c r="H50" s="43"/>
      <c r="I50" s="43"/>
      <c r="L50" s="6"/>
      <c r="M50" s="6"/>
      <c r="N50" s="6"/>
    </row>
    <row r="51" spans="1:14" ht="12" customHeight="1" x14ac:dyDescent="0.25">
      <c r="A51" s="21"/>
      <c r="B51" s="29"/>
      <c r="C51" s="43"/>
      <c r="D51" s="43"/>
      <c r="E51" s="43"/>
      <c r="F51" s="43"/>
      <c r="G51" s="43"/>
      <c r="H51" s="43"/>
      <c r="I51" s="43"/>
    </row>
    <row r="52" spans="1:14" ht="12" customHeight="1" x14ac:dyDescent="0.25">
      <c r="A52" s="21"/>
      <c r="B52" s="30"/>
      <c r="C52" s="44"/>
      <c r="D52" s="44"/>
      <c r="E52" s="44"/>
      <c r="F52" s="44"/>
      <c r="G52" s="44"/>
      <c r="H52" s="44"/>
      <c r="I52" s="44"/>
    </row>
    <row r="53" spans="1:14" ht="12" customHeight="1" x14ac:dyDescent="0.25">
      <c r="A53" s="21"/>
      <c r="B53" s="31"/>
      <c r="C53" s="21"/>
      <c r="D53" s="43"/>
      <c r="E53" s="43"/>
      <c r="F53" s="43"/>
      <c r="G53" s="43"/>
      <c r="H53" s="43"/>
      <c r="I53" s="43"/>
    </row>
    <row r="54" spans="1:14" s="45" customFormat="1" ht="12" customHeight="1" x14ac:dyDescent="0.25">
      <c r="B54" s="29"/>
      <c r="C54" s="39"/>
      <c r="D54" s="109"/>
      <c r="E54" s="109"/>
      <c r="F54" s="109"/>
    </row>
    <row r="55" spans="1:14" s="45" customFormat="1" ht="12" customHeight="1" x14ac:dyDescent="0.25">
      <c r="B55" s="30"/>
      <c r="C55" s="37"/>
      <c r="D55" s="109"/>
      <c r="E55" s="109"/>
      <c r="F55" s="109"/>
    </row>
    <row r="56" spans="1:14" s="45" customFormat="1" ht="12" customHeight="1" x14ac:dyDescent="0.25">
      <c r="B56" s="31"/>
      <c r="C56" s="39"/>
      <c r="D56" s="109"/>
      <c r="E56" s="109"/>
      <c r="F56" s="109"/>
    </row>
    <row r="57" spans="1:14" s="45" customFormat="1" ht="12" customHeight="1" x14ac:dyDescent="0.25"/>
  </sheetData>
  <mergeCells count="5">
    <mergeCell ref="B2:F2"/>
    <mergeCell ref="B20:F20"/>
    <mergeCell ref="B22:F22"/>
    <mergeCell ref="B23:F23"/>
    <mergeCell ref="B21:G21"/>
  </mergeCells>
  <hyperlinks>
    <hyperlink ref="C1" location="Contents!A1" display="[contents Ç]" xr:uid="{00000000-0004-0000-0E00-000000000000}"/>
    <hyperlink ref="B22" r:id="rId1" display="http://www.observatorioemigracao.pt/np4/5810.html" xr:uid="{9FB7AFFF-E061-4F39-9599-65B6C16355A8}"/>
    <hyperlink ref="B22:F22" r:id="rId2" display="http://www.observatorioemigracao.pt/np4EN/8383.html" xr:uid="{38372988-B649-4CB0-A4EE-9D8EACB477CD}"/>
    <hyperlink ref="B23" r:id="rId3" display="http://www.observatorioemigracao.pt/np4/5810.html" xr:uid="{2A3BE643-E326-4EAB-9FD4-73EB2F1CD190}"/>
    <hyperlink ref="B23:F23" r:id="rId4" display="http://www.observatorioemigracao.pt/np4/8383.html" xr:uid="{72A80B02-4821-40DE-9B8F-B44CF72C8485}"/>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8"/>
  <sheetViews>
    <sheetView showGridLines="0" zoomScaleNormal="100" workbookViewId="0">
      <selection activeCell="C51" sqref="C51:E58"/>
    </sheetView>
  </sheetViews>
  <sheetFormatPr defaultColWidth="8.7109375" defaultRowHeight="12" customHeight="1" x14ac:dyDescent="0.25"/>
  <cols>
    <col min="1" max="1" width="8.7109375" style="26"/>
    <col min="2" max="6" width="16.7109375" style="26" customWidth="1"/>
    <col min="7" max="8" width="9" style="26" bestFit="1" customWidth="1"/>
    <col min="9" max="9" width="13.42578125" style="26" customWidth="1"/>
    <col min="10" max="10" width="10.85546875" style="26" bestFit="1" customWidth="1"/>
    <col min="11" max="16384" width="8.7109375" style="26"/>
  </cols>
  <sheetData>
    <row r="1" spans="1:16" s="1" customFormat="1" ht="30" customHeight="1" x14ac:dyDescent="0.25">
      <c r="A1" s="47" t="s">
        <v>0</v>
      </c>
      <c r="B1" s="115"/>
      <c r="C1" s="71" t="s">
        <v>4</v>
      </c>
      <c r="D1" s="69"/>
      <c r="E1" s="69"/>
    </row>
    <row r="2" spans="1:16" s="15" customFormat="1" ht="45" customHeight="1" x14ac:dyDescent="0.25">
      <c r="A2" s="13"/>
      <c r="B2" s="489" t="s">
        <v>158</v>
      </c>
      <c r="C2" s="490"/>
      <c r="D2" s="490"/>
      <c r="E2" s="490"/>
      <c r="F2" s="490"/>
      <c r="G2" s="23"/>
      <c r="H2" s="23"/>
      <c r="I2" s="23"/>
      <c r="J2" s="20"/>
      <c r="K2" s="20"/>
      <c r="L2" s="14"/>
      <c r="M2" s="14"/>
      <c r="N2" s="14"/>
      <c r="O2" s="23"/>
      <c r="P2" s="23"/>
    </row>
    <row r="3" spans="1:16" ht="15" customHeight="1" x14ac:dyDescent="0.25"/>
    <row r="4" spans="1:16" ht="15" customHeight="1" x14ac:dyDescent="0.25"/>
    <row r="5" spans="1:16" ht="15" customHeight="1" x14ac:dyDescent="0.25"/>
    <row r="6" spans="1:16" ht="15" customHeight="1" x14ac:dyDescent="0.25"/>
    <row r="7" spans="1:16" s="69" customFormat="1" ht="15" customHeight="1" x14ac:dyDescent="0.25"/>
    <row r="8" spans="1:16" s="69" customFormat="1" ht="15" customHeight="1" x14ac:dyDescent="0.25"/>
    <row r="9" spans="1:16" s="69"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45" customHeight="1" x14ac:dyDescent="0.25">
      <c r="A20" s="55" t="s">
        <v>10</v>
      </c>
      <c r="B20" s="420" t="s">
        <v>140</v>
      </c>
      <c r="C20" s="421"/>
      <c r="D20" s="421"/>
      <c r="E20" s="421"/>
      <c r="F20" s="421"/>
      <c r="G20"/>
    </row>
    <row r="21" spans="1:8" s="205" customFormat="1" ht="15" customHeight="1" x14ac:dyDescent="0.25">
      <c r="A21" s="203" t="s">
        <v>6</v>
      </c>
      <c r="B21" s="402" t="s">
        <v>160</v>
      </c>
      <c r="C21" s="403"/>
      <c r="D21" s="403"/>
      <c r="E21" s="403"/>
      <c r="F21" s="403"/>
      <c r="G21" s="403"/>
      <c r="H21" s="204"/>
    </row>
    <row r="22" spans="1:8" s="205" customFormat="1" ht="15" customHeight="1" x14ac:dyDescent="0.25">
      <c r="A22" s="203" t="s">
        <v>1</v>
      </c>
      <c r="B22" s="401" t="s">
        <v>161</v>
      </c>
      <c r="C22" s="401"/>
      <c r="D22" s="401"/>
      <c r="E22" s="401"/>
      <c r="F22" s="401"/>
      <c r="G22" s="204"/>
    </row>
    <row r="23" spans="1:8" s="205" customFormat="1" ht="15" customHeight="1" x14ac:dyDescent="0.25">
      <c r="A23" s="203"/>
      <c r="B23" s="401" t="s">
        <v>162</v>
      </c>
      <c r="C23" s="401"/>
      <c r="D23" s="401"/>
      <c r="E23" s="401"/>
      <c r="F23" s="401"/>
      <c r="G23" s="204"/>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25"/>
      <c r="B48" s="25"/>
      <c r="C48" s="25"/>
      <c r="D48" s="25"/>
      <c r="E48" s="25"/>
      <c r="F48" s="25"/>
      <c r="G48" s="25"/>
      <c r="H48" s="25"/>
      <c r="I48" s="25"/>
    </row>
    <row r="49" spans="1:9" ht="12" customHeight="1" x14ac:dyDescent="0.25">
      <c r="A49" s="25"/>
      <c r="B49" s="25"/>
      <c r="C49" s="25"/>
      <c r="D49" s="25"/>
      <c r="E49" s="25"/>
      <c r="F49" s="25"/>
      <c r="G49" s="25"/>
      <c r="H49" s="25"/>
      <c r="I49" s="25"/>
    </row>
    <row r="50" spans="1:9" ht="12" customHeight="1" x14ac:dyDescent="0.25">
      <c r="A50" s="21"/>
      <c r="B50" s="174"/>
      <c r="C50" s="175" t="s">
        <v>23</v>
      </c>
      <c r="D50" s="175" t="s">
        <v>22</v>
      </c>
      <c r="E50" s="175" t="s">
        <v>83</v>
      </c>
      <c r="G50" s="6"/>
      <c r="H50" s="6"/>
      <c r="I50" s="6"/>
    </row>
    <row r="51" spans="1:9" ht="12" customHeight="1" x14ac:dyDescent="0.25">
      <c r="A51" s="21"/>
      <c r="B51" s="176">
        <v>1990</v>
      </c>
      <c r="C51" s="173">
        <v>1089715</v>
      </c>
      <c r="D51" s="173">
        <v>730429</v>
      </c>
      <c r="E51" s="173">
        <v>53313</v>
      </c>
    </row>
    <row r="52" spans="1:9" ht="12" customHeight="1" x14ac:dyDescent="0.25">
      <c r="A52" s="21"/>
      <c r="B52" s="176">
        <v>1995</v>
      </c>
      <c r="C52" s="173">
        <v>1184057</v>
      </c>
      <c r="D52" s="173">
        <v>685649</v>
      </c>
      <c r="E52" s="173">
        <v>52614</v>
      </c>
    </row>
    <row r="53" spans="1:9" s="25" customFormat="1" ht="12" customHeight="1" x14ac:dyDescent="0.25">
      <c r="B53" s="176">
        <v>2000</v>
      </c>
      <c r="C53" s="174">
        <v>1297016</v>
      </c>
      <c r="D53" s="173">
        <v>644901</v>
      </c>
      <c r="E53" s="173">
        <v>53469</v>
      </c>
    </row>
    <row r="54" spans="1:9" s="25" customFormat="1" ht="12" customHeight="1" x14ac:dyDescent="0.25">
      <c r="B54" s="176">
        <v>2005</v>
      </c>
      <c r="C54" s="174">
        <v>1100491</v>
      </c>
      <c r="D54" s="173">
        <v>583816</v>
      </c>
      <c r="E54" s="173">
        <v>60434</v>
      </c>
    </row>
    <row r="55" spans="1:9" s="25" customFormat="1" ht="12" customHeight="1" x14ac:dyDescent="0.25">
      <c r="B55" s="176">
        <v>2010</v>
      </c>
      <c r="C55" s="174">
        <v>1336976</v>
      </c>
      <c r="D55" s="173">
        <v>537339</v>
      </c>
      <c r="E55" s="173">
        <v>76077</v>
      </c>
    </row>
    <row r="56" spans="1:9" s="25" customFormat="1" ht="12" customHeight="1" x14ac:dyDescent="0.25">
      <c r="B56" s="176">
        <v>2015</v>
      </c>
      <c r="C56" s="173">
        <v>1391068</v>
      </c>
      <c r="D56" s="173">
        <v>990048</v>
      </c>
      <c r="E56" s="173">
        <v>80354</v>
      </c>
    </row>
    <row r="57" spans="1:9" ht="12" customHeight="1" x14ac:dyDescent="0.25">
      <c r="B57" s="176">
        <v>2017</v>
      </c>
      <c r="C57" s="173">
        <v>1502151</v>
      </c>
      <c r="D57" s="173">
        <v>592642</v>
      </c>
      <c r="E57" s="173">
        <v>171942</v>
      </c>
    </row>
    <row r="58" spans="1:9" ht="12" customHeight="1" x14ac:dyDescent="0.25">
      <c r="B58" s="176">
        <v>2019</v>
      </c>
      <c r="C58" s="173">
        <v>1493128</v>
      </c>
      <c r="D58" s="173">
        <v>1051484</v>
      </c>
      <c r="E58" s="173">
        <v>86947</v>
      </c>
    </row>
  </sheetData>
  <mergeCells count="5">
    <mergeCell ref="B2:F2"/>
    <mergeCell ref="B20:F20"/>
    <mergeCell ref="B22:F22"/>
    <mergeCell ref="B23:F23"/>
    <mergeCell ref="B21:G21"/>
  </mergeCells>
  <hyperlinks>
    <hyperlink ref="C1" location="Contents!A1" display="[contents Ç]" xr:uid="{00000000-0004-0000-0F00-000000000000}"/>
    <hyperlink ref="B22" r:id="rId1" display="http://www.observatorioemigracao.pt/np4/5810.html" xr:uid="{79A753F1-8EAF-4711-8DFC-D68C39558CEA}"/>
    <hyperlink ref="B22:F22" r:id="rId2" display="http://www.observatorioemigracao.pt/np4EN/8383.html" xr:uid="{88719DE1-0CCA-428C-993C-A77C77098D12}"/>
    <hyperlink ref="B23" r:id="rId3" display="http://www.observatorioemigracao.pt/np4/5810.html" xr:uid="{F05102EE-7626-439D-898B-46B79BF79C38}"/>
    <hyperlink ref="B23:F23" r:id="rId4" display="http://www.observatorioemigracao.pt/np4/8383.html" xr:uid="{5CCFAEA6-B89D-4A31-BF2B-D67774CD2934}"/>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5"/>
  <sheetViews>
    <sheetView showGridLines="0" zoomScaleNormal="100" workbookViewId="0">
      <selection activeCell="C1" sqref="C1"/>
    </sheetView>
  </sheetViews>
  <sheetFormatPr defaultColWidth="8.7109375" defaultRowHeight="12" customHeight="1" x14ac:dyDescent="0.25"/>
  <cols>
    <col min="1" max="1" width="8.7109375" style="69"/>
    <col min="2" max="6" width="16.7109375" style="69" customWidth="1"/>
    <col min="7" max="16384" width="8.7109375" style="69"/>
  </cols>
  <sheetData>
    <row r="1" spans="1:16" s="1" customFormat="1" ht="30" customHeight="1" x14ac:dyDescent="0.25">
      <c r="A1" s="47" t="s">
        <v>0</v>
      </c>
      <c r="B1" s="115"/>
      <c r="C1" s="71" t="s">
        <v>4</v>
      </c>
      <c r="D1" s="70"/>
      <c r="E1" s="70"/>
    </row>
    <row r="2" spans="1:16" s="15" customFormat="1" ht="45" customHeight="1" x14ac:dyDescent="0.25">
      <c r="A2" s="78"/>
      <c r="B2" s="494" t="s">
        <v>127</v>
      </c>
      <c r="C2" s="495"/>
      <c r="D2" s="495"/>
      <c r="E2" s="495"/>
      <c r="F2" s="495"/>
      <c r="G2" s="65"/>
      <c r="H2" s="65"/>
      <c r="I2" s="65"/>
      <c r="J2" s="75"/>
      <c r="K2" s="75"/>
      <c r="L2" s="14"/>
      <c r="M2" s="14"/>
      <c r="N2" s="14"/>
      <c r="O2" s="65"/>
      <c r="P2" s="65"/>
    </row>
    <row r="3" spans="1:16" ht="15" customHeight="1" x14ac:dyDescent="0.25">
      <c r="A3" s="67"/>
      <c r="B3" s="67"/>
      <c r="C3" s="67"/>
      <c r="D3" s="67"/>
      <c r="E3" s="67"/>
      <c r="F3" s="67"/>
      <c r="J3"/>
      <c r="K3"/>
      <c r="L3"/>
      <c r="M3"/>
    </row>
    <row r="4" spans="1:16" ht="15" customHeight="1" x14ac:dyDescent="0.25">
      <c r="A4" s="67"/>
      <c r="B4" s="67"/>
      <c r="C4" s="67"/>
      <c r="D4" s="67"/>
      <c r="E4" s="67"/>
      <c r="F4" s="67"/>
      <c r="J4"/>
      <c r="K4"/>
      <c r="L4"/>
      <c r="M4"/>
    </row>
    <row r="5" spans="1:16" ht="15" customHeight="1" x14ac:dyDescent="0.25">
      <c r="A5" s="67"/>
      <c r="B5" s="67"/>
      <c r="C5" s="67"/>
      <c r="D5" s="67"/>
      <c r="E5" s="67"/>
      <c r="F5" s="67"/>
      <c r="J5"/>
      <c r="K5"/>
      <c r="L5"/>
      <c r="M5"/>
    </row>
    <row r="6" spans="1:16" ht="15" customHeight="1" x14ac:dyDescent="0.25">
      <c r="A6" s="67"/>
      <c r="B6" s="67"/>
      <c r="C6" s="67"/>
      <c r="D6" s="67"/>
      <c r="E6" s="67"/>
      <c r="F6" s="67"/>
      <c r="J6"/>
      <c r="K6"/>
      <c r="L6"/>
      <c r="M6"/>
    </row>
    <row r="7" spans="1:16" ht="15" customHeight="1" x14ac:dyDescent="0.25">
      <c r="A7" s="67"/>
      <c r="B7" s="67"/>
      <c r="C7" s="67"/>
      <c r="D7" s="67"/>
      <c r="E7" s="67"/>
      <c r="F7" s="67"/>
      <c r="J7"/>
      <c r="K7"/>
      <c r="L7"/>
      <c r="M7"/>
    </row>
    <row r="8" spans="1:16" ht="15" customHeight="1" x14ac:dyDescent="0.25">
      <c r="A8" s="67"/>
      <c r="B8" s="67"/>
      <c r="C8" s="67"/>
      <c r="D8" s="67"/>
      <c r="E8" s="67"/>
      <c r="F8" s="67"/>
      <c r="J8"/>
      <c r="K8"/>
      <c r="L8"/>
      <c r="M8"/>
    </row>
    <row r="9" spans="1:16" ht="15" customHeight="1" x14ac:dyDescent="0.25">
      <c r="A9" s="67"/>
      <c r="B9" s="67"/>
      <c r="C9" s="67"/>
      <c r="D9" s="67"/>
      <c r="E9" s="67"/>
      <c r="F9" s="67"/>
      <c r="J9"/>
      <c r="K9"/>
      <c r="L9"/>
      <c r="M9"/>
    </row>
    <row r="10" spans="1:16" ht="15" customHeight="1" x14ac:dyDescent="0.25">
      <c r="A10" s="67"/>
      <c r="B10" s="67"/>
      <c r="C10" s="67"/>
      <c r="D10" s="67"/>
      <c r="E10" s="67"/>
      <c r="F10" s="67"/>
      <c r="J10"/>
      <c r="K10"/>
      <c r="L10"/>
      <c r="M10"/>
    </row>
    <row r="11" spans="1:16" ht="15" customHeight="1" x14ac:dyDescent="0.25">
      <c r="A11" s="67"/>
      <c r="B11" s="67"/>
      <c r="C11" s="67"/>
      <c r="D11" s="67"/>
      <c r="E11" s="67"/>
      <c r="F11" s="67"/>
      <c r="J11"/>
      <c r="K11"/>
      <c r="L11"/>
      <c r="M11"/>
    </row>
    <row r="12" spans="1:16" ht="15" customHeight="1" x14ac:dyDescent="0.25">
      <c r="A12" s="67"/>
      <c r="B12" s="67"/>
      <c r="C12" s="67"/>
      <c r="D12" s="67"/>
      <c r="E12" s="67"/>
      <c r="F12" s="67"/>
    </row>
    <row r="13" spans="1:16" ht="15" customHeight="1" x14ac:dyDescent="0.25">
      <c r="A13" s="67"/>
      <c r="B13" s="67"/>
      <c r="C13" s="67"/>
      <c r="D13" s="67"/>
      <c r="E13" s="67"/>
      <c r="F13" s="67"/>
    </row>
    <row r="14" spans="1:16" ht="15" customHeight="1" x14ac:dyDescent="0.25">
      <c r="A14" s="67"/>
      <c r="B14" s="67"/>
      <c r="C14" s="67"/>
      <c r="D14" s="67"/>
      <c r="E14" s="67"/>
      <c r="F14" s="67"/>
    </row>
    <row r="15" spans="1:16" ht="15" customHeight="1" x14ac:dyDescent="0.25">
      <c r="A15" s="67"/>
      <c r="B15" s="67"/>
      <c r="C15" s="67"/>
      <c r="D15" s="67"/>
      <c r="E15" s="67"/>
      <c r="F15" s="67"/>
    </row>
    <row r="16" spans="1:16" ht="15" customHeight="1" x14ac:dyDescent="0.25">
      <c r="A16" s="67"/>
      <c r="B16" s="67"/>
      <c r="C16" s="67"/>
      <c r="D16" s="67"/>
      <c r="E16" s="67"/>
      <c r="F16" s="67"/>
    </row>
    <row r="17" spans="1:8" ht="15" customHeight="1" x14ac:dyDescent="0.25">
      <c r="A17" s="67"/>
      <c r="B17" s="67"/>
      <c r="C17" s="67"/>
      <c r="D17" s="67"/>
      <c r="E17" s="67"/>
      <c r="F17" s="67"/>
    </row>
    <row r="18" spans="1:8" ht="15" customHeight="1" x14ac:dyDescent="0.25">
      <c r="A18" s="67"/>
      <c r="B18" s="67"/>
      <c r="C18" s="67"/>
      <c r="D18" s="67"/>
      <c r="E18" s="67"/>
      <c r="F18" s="67"/>
    </row>
    <row r="19" spans="1:8" ht="15" customHeight="1" x14ac:dyDescent="0.25">
      <c r="A19" s="67"/>
      <c r="B19" s="67"/>
      <c r="C19" s="67"/>
      <c r="D19" s="67"/>
      <c r="E19" s="67"/>
      <c r="F19" s="67"/>
    </row>
    <row r="20" spans="1:8" ht="15" customHeight="1" x14ac:dyDescent="0.25">
      <c r="A20" s="126" t="s">
        <v>56</v>
      </c>
      <c r="B20" s="497" t="s">
        <v>85</v>
      </c>
      <c r="C20" s="498"/>
      <c r="D20" s="498"/>
      <c r="E20" s="498"/>
      <c r="F20" s="498"/>
    </row>
    <row r="21" spans="1:8" s="1" customFormat="1" ht="30" customHeight="1" x14ac:dyDescent="0.25">
      <c r="A21" s="55" t="s">
        <v>10</v>
      </c>
      <c r="B21" s="496" t="s">
        <v>135</v>
      </c>
      <c r="C21" s="421"/>
      <c r="D21" s="421"/>
      <c r="E21" s="421"/>
      <c r="F21" s="421"/>
    </row>
    <row r="22" spans="1:8" s="205" customFormat="1" ht="15" customHeight="1" x14ac:dyDescent="0.25">
      <c r="A22" s="203" t="s">
        <v>6</v>
      </c>
      <c r="B22" s="402" t="s">
        <v>160</v>
      </c>
      <c r="C22" s="403"/>
      <c r="D22" s="403"/>
      <c r="E22" s="403"/>
      <c r="F22" s="403"/>
      <c r="G22" s="403"/>
      <c r="H22" s="204"/>
    </row>
    <row r="23" spans="1:8" s="205" customFormat="1" ht="15" customHeight="1" x14ac:dyDescent="0.25">
      <c r="A23" s="203" t="s">
        <v>1</v>
      </c>
      <c r="B23" s="401" t="s">
        <v>161</v>
      </c>
      <c r="C23" s="401"/>
      <c r="D23" s="401"/>
      <c r="E23" s="401"/>
      <c r="F23" s="401"/>
      <c r="G23" s="204"/>
    </row>
    <row r="24" spans="1:8" s="205" customFormat="1" ht="15" customHeight="1" x14ac:dyDescent="0.25">
      <c r="A24" s="203"/>
      <c r="B24" s="401" t="s">
        <v>162</v>
      </c>
      <c r="C24" s="401"/>
      <c r="D24" s="401"/>
      <c r="E24" s="401"/>
      <c r="F24" s="401"/>
      <c r="G24" s="204"/>
    </row>
    <row r="25" spans="1:8" s="1" customFormat="1" ht="15" customHeight="1" x14ac:dyDescent="0.25">
      <c r="A25" s="80"/>
      <c r="B25" s="135"/>
      <c r="C25" s="134"/>
      <c r="D25" s="134"/>
      <c r="E25" s="134"/>
      <c r="F25" s="134"/>
    </row>
    <row r="26" spans="1:8" s="1" customFormat="1" ht="15" customHeight="1" x14ac:dyDescent="0.25">
      <c r="A26" s="80"/>
      <c r="B26" s="135"/>
      <c r="C26" s="134"/>
      <c r="D26" s="134"/>
      <c r="E26" s="134"/>
      <c r="F26" s="134"/>
    </row>
    <row r="27" spans="1:8" s="1" customFormat="1" ht="15" customHeight="1" x14ac:dyDescent="0.25">
      <c r="A27" s="80"/>
      <c r="B27" s="135"/>
      <c r="C27" s="134"/>
      <c r="D27" s="134"/>
      <c r="E27" s="134"/>
      <c r="F27" s="134"/>
    </row>
    <row r="28" spans="1:8" s="1" customFormat="1" ht="15" customHeight="1" x14ac:dyDescent="0.25">
      <c r="A28" s="80"/>
      <c r="B28" s="135"/>
      <c r="C28" s="134"/>
      <c r="D28" s="134"/>
      <c r="E28" s="134"/>
      <c r="F28" s="134"/>
    </row>
    <row r="29" spans="1:8" s="1" customFormat="1" ht="15" customHeight="1" x14ac:dyDescent="0.25">
      <c r="A29" s="80"/>
      <c r="B29" s="135"/>
      <c r="C29" s="134"/>
      <c r="D29" s="134"/>
      <c r="E29" s="134"/>
      <c r="F29" s="134"/>
    </row>
    <row r="30" spans="1:8" s="1" customFormat="1" ht="15" customHeight="1" x14ac:dyDescent="0.25">
      <c r="A30" s="80"/>
      <c r="B30" s="135"/>
      <c r="C30" s="134"/>
      <c r="D30" s="134"/>
      <c r="E30" s="134"/>
      <c r="F30" s="134"/>
    </row>
    <row r="31" spans="1:8" s="1" customFormat="1" ht="15" customHeight="1" x14ac:dyDescent="0.25">
      <c r="A31" s="80"/>
      <c r="B31" s="135"/>
      <c r="C31" s="134"/>
      <c r="D31" s="134"/>
      <c r="E31" s="134"/>
      <c r="F31" s="134"/>
    </row>
    <row r="32" spans="1:8" s="1" customFormat="1" ht="15" customHeight="1" x14ac:dyDescent="0.25">
      <c r="A32" s="80"/>
      <c r="B32" s="135"/>
      <c r="C32" s="134"/>
      <c r="D32" s="134"/>
      <c r="E32" s="134"/>
      <c r="F32" s="134"/>
    </row>
    <row r="33" spans="1:12" ht="15" customHeight="1" x14ac:dyDescent="0.25">
      <c r="A33" s="67"/>
      <c r="B33" s="67"/>
      <c r="C33" s="67"/>
      <c r="D33" s="67"/>
      <c r="E33" s="67"/>
      <c r="F33" s="67"/>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24" t="s">
        <v>54</v>
      </c>
      <c r="C50" s="125">
        <v>68483</v>
      </c>
    </row>
    <row r="51" spans="2:3" ht="12" customHeight="1" x14ac:dyDescent="0.2">
      <c r="B51" s="124" t="s">
        <v>50</v>
      </c>
      <c r="C51" s="125">
        <v>55509</v>
      </c>
    </row>
    <row r="52" spans="2:3" ht="12" customHeight="1" x14ac:dyDescent="0.2">
      <c r="B52" s="124" t="s">
        <v>33</v>
      </c>
      <c r="C52" s="125">
        <v>42616</v>
      </c>
    </row>
    <row r="53" spans="2:3" ht="12" customHeight="1" x14ac:dyDescent="0.2">
      <c r="B53" s="124" t="s">
        <v>75</v>
      </c>
      <c r="C53" s="125">
        <v>36173</v>
      </c>
    </row>
    <row r="54" spans="2:3" ht="12" customHeight="1" x14ac:dyDescent="0.2">
      <c r="B54" s="124" t="s">
        <v>39</v>
      </c>
      <c r="C54" s="125">
        <v>19207</v>
      </c>
    </row>
    <row r="55" spans="2:3" ht="12" customHeight="1" x14ac:dyDescent="0.2">
      <c r="B55" s="124"/>
      <c r="C55" s="125"/>
    </row>
  </sheetData>
  <sortState xmlns:xlrd2="http://schemas.microsoft.com/office/spreadsheetml/2017/richdata2" ref="B50:C55">
    <sortCondition descending="1" ref="C50:C55"/>
  </sortState>
  <mergeCells count="6">
    <mergeCell ref="B24:F24"/>
    <mergeCell ref="B2:F2"/>
    <mergeCell ref="B21:F21"/>
    <mergeCell ref="B23:F23"/>
    <mergeCell ref="B20:F20"/>
    <mergeCell ref="B22:G22"/>
  </mergeCells>
  <hyperlinks>
    <hyperlink ref="C1" location="Contents!A1" display="[contents Ç]" xr:uid="{00000000-0004-0000-1000-000000000000}"/>
    <hyperlink ref="B23" r:id="rId1" display="http://www.observatorioemigracao.pt/np4/5810.html" xr:uid="{1126B2DD-97FF-4C11-9B2B-2B495F829913}"/>
    <hyperlink ref="B23:F23" r:id="rId2" display="http://www.observatorioemigracao.pt/np4EN/8383.html" xr:uid="{5BE78F7A-9705-4C47-A1A5-DCAC73F06407}"/>
    <hyperlink ref="B24" r:id="rId3" display="http://www.observatorioemigracao.pt/np4/5810.html" xr:uid="{19887D0F-9A66-4378-9F39-C0BA9A6BA7DA}"/>
    <hyperlink ref="B24:F24" r:id="rId4" display="http://www.observatorioemigracao.pt/np4/8383.html" xr:uid="{A72AB9C4-B9C0-4DBD-BBD6-3B825868D98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4"/>
  <sheetViews>
    <sheetView showGridLines="0" zoomScaleNormal="100" workbookViewId="0">
      <selection activeCell="C1" sqref="C1"/>
    </sheetView>
  </sheetViews>
  <sheetFormatPr defaultColWidth="8.7109375" defaultRowHeight="12" customHeight="1" x14ac:dyDescent="0.25"/>
  <cols>
    <col min="1" max="1" width="8.7109375" style="40"/>
    <col min="2" max="6" width="16.7109375" style="40" customWidth="1"/>
    <col min="7" max="16384" width="8.7109375" style="40"/>
  </cols>
  <sheetData>
    <row r="1" spans="1:10" s="1" customFormat="1" ht="30" customHeight="1" x14ac:dyDescent="0.25">
      <c r="A1" s="47" t="s">
        <v>0</v>
      </c>
      <c r="B1" s="115"/>
      <c r="C1" s="71" t="s">
        <v>4</v>
      </c>
      <c r="D1" s="69"/>
      <c r="E1" s="69"/>
    </row>
    <row r="2" spans="1:10" s="15" customFormat="1" ht="45" customHeight="1" x14ac:dyDescent="0.25">
      <c r="A2" s="13"/>
      <c r="B2" s="489" t="s">
        <v>108</v>
      </c>
      <c r="C2" s="490"/>
      <c r="D2" s="490"/>
      <c r="E2" s="490"/>
      <c r="F2" s="490"/>
      <c r="G2" s="23"/>
      <c r="H2" s="23"/>
      <c r="I2" s="23"/>
      <c r="J2" s="23"/>
    </row>
    <row r="3" spans="1:10" ht="15" customHeight="1" x14ac:dyDescent="0.25">
      <c r="A3" s="58"/>
    </row>
    <row r="4" spans="1:10" s="69" customFormat="1" ht="15" customHeight="1" x14ac:dyDescent="0.25">
      <c r="A4" s="58"/>
    </row>
    <row r="5" spans="1:10" s="69" customFormat="1" ht="15" customHeight="1" x14ac:dyDescent="0.25">
      <c r="A5" s="58"/>
    </row>
    <row r="6" spans="1:10" s="69" customFormat="1" ht="15" customHeight="1" x14ac:dyDescent="0.25">
      <c r="A6" s="58"/>
    </row>
    <row r="7" spans="1:10" s="69" customFormat="1" ht="15" customHeight="1" x14ac:dyDescent="0.25">
      <c r="A7" s="58"/>
    </row>
    <row r="8" spans="1:10" s="69" customFormat="1" ht="15" customHeight="1" x14ac:dyDescent="0.25">
      <c r="A8" s="58"/>
    </row>
    <row r="9" spans="1:10" s="69" customFormat="1" ht="15" customHeight="1" x14ac:dyDescent="0.25">
      <c r="A9" s="58"/>
    </row>
    <row r="10" spans="1:10" s="69" customFormat="1" ht="15" customHeight="1" x14ac:dyDescent="0.25">
      <c r="A10" s="58"/>
    </row>
    <row r="11" spans="1:10" s="69" customFormat="1" ht="15" customHeight="1" x14ac:dyDescent="0.25">
      <c r="A11" s="58"/>
    </row>
    <row r="12" spans="1:10" s="69" customFormat="1" ht="15" customHeight="1" x14ac:dyDescent="0.25">
      <c r="A12" s="58"/>
    </row>
    <row r="13" spans="1:10" s="69" customFormat="1" ht="15" customHeight="1" x14ac:dyDescent="0.25">
      <c r="A13" s="58"/>
    </row>
    <row r="14" spans="1:10" ht="15" customHeight="1" x14ac:dyDescent="0.25">
      <c r="A14" s="58"/>
    </row>
    <row r="15" spans="1:10" s="69" customFormat="1" ht="15" customHeight="1" x14ac:dyDescent="0.25">
      <c r="A15" s="58"/>
    </row>
    <row r="16" spans="1:10" ht="15" customHeight="1" x14ac:dyDescent="0.25">
      <c r="A16" s="58"/>
    </row>
    <row r="17" spans="1:1" ht="15" customHeight="1" x14ac:dyDescent="0.25">
      <c r="A17" s="58"/>
    </row>
    <row r="18" spans="1:1" ht="15" customHeight="1" x14ac:dyDescent="0.25">
      <c r="A18" s="58"/>
    </row>
    <row r="19" spans="1:1" ht="15" customHeight="1" x14ac:dyDescent="0.25">
      <c r="A19" s="58"/>
    </row>
    <row r="20" spans="1:1" ht="15" customHeight="1" x14ac:dyDescent="0.25">
      <c r="A20" s="58"/>
    </row>
    <row r="21" spans="1:1" s="69" customFormat="1" ht="15" customHeight="1" x14ac:dyDescent="0.25">
      <c r="A21" s="58"/>
    </row>
    <row r="22" spans="1:1" s="69" customFormat="1" ht="15" customHeight="1" x14ac:dyDescent="0.25">
      <c r="A22" s="58"/>
    </row>
    <row r="23" spans="1:1" ht="15" customHeight="1" x14ac:dyDescent="0.25">
      <c r="A23" s="58"/>
    </row>
    <row r="24" spans="1:1" ht="15" customHeight="1" x14ac:dyDescent="0.25">
      <c r="A24" s="58"/>
    </row>
    <row r="25" spans="1:1" s="69" customFormat="1" ht="15" customHeight="1" x14ac:dyDescent="0.25">
      <c r="A25" s="58"/>
    </row>
    <row r="26" spans="1:1" ht="15" customHeight="1" x14ac:dyDescent="0.25">
      <c r="A26" s="58"/>
    </row>
    <row r="27" spans="1:1" ht="15" customHeight="1" x14ac:dyDescent="0.25">
      <c r="A27" s="58"/>
    </row>
    <row r="28" spans="1:1" ht="15" customHeight="1" x14ac:dyDescent="0.25">
      <c r="A28" s="58"/>
    </row>
    <row r="29" spans="1:1" ht="15" customHeight="1" x14ac:dyDescent="0.25">
      <c r="A29" s="58"/>
    </row>
    <row r="30" spans="1:1" ht="15" customHeight="1" x14ac:dyDescent="0.25">
      <c r="A30" s="58"/>
    </row>
    <row r="31" spans="1:1" ht="15" customHeight="1" x14ac:dyDescent="0.25">
      <c r="A31" s="58"/>
    </row>
    <row r="32" spans="1:1" ht="15" customHeight="1" x14ac:dyDescent="0.25">
      <c r="A32" s="58"/>
    </row>
    <row r="33" spans="1:8" ht="15" customHeight="1" x14ac:dyDescent="0.25">
      <c r="A33" s="58"/>
    </row>
    <row r="34" spans="1:8" ht="15" customHeight="1" x14ac:dyDescent="0.25">
      <c r="A34" s="58"/>
    </row>
    <row r="35" spans="1:8" ht="15" customHeight="1" x14ac:dyDescent="0.25">
      <c r="A35" s="67"/>
    </row>
    <row r="36" spans="1:8" ht="15" customHeight="1" x14ac:dyDescent="0.25"/>
    <row r="37" spans="1:8" s="1" customFormat="1" ht="15" customHeight="1" x14ac:dyDescent="0.25">
      <c r="A37" s="55" t="s">
        <v>10</v>
      </c>
      <c r="B37" s="499" t="s">
        <v>136</v>
      </c>
      <c r="C37" s="473"/>
      <c r="D37" s="473"/>
      <c r="E37" s="473"/>
      <c r="F37" s="473"/>
    </row>
    <row r="38" spans="1:8" s="205" customFormat="1" ht="15" customHeight="1" x14ac:dyDescent="0.25">
      <c r="A38" s="203" t="s">
        <v>6</v>
      </c>
      <c r="B38" s="402" t="s">
        <v>160</v>
      </c>
      <c r="C38" s="403"/>
      <c r="D38" s="403"/>
      <c r="E38" s="403"/>
      <c r="F38" s="403"/>
      <c r="G38" s="403"/>
      <c r="H38" s="204"/>
    </row>
    <row r="39" spans="1:8" s="205" customFormat="1" ht="15" customHeight="1" x14ac:dyDescent="0.25">
      <c r="A39" s="203" t="s">
        <v>1</v>
      </c>
      <c r="B39" s="401" t="s">
        <v>161</v>
      </c>
      <c r="C39" s="401"/>
      <c r="D39" s="401"/>
      <c r="E39" s="401"/>
      <c r="F39" s="401"/>
      <c r="G39" s="204"/>
    </row>
    <row r="40" spans="1:8" s="205" customFormat="1" ht="15" customHeight="1" x14ac:dyDescent="0.25">
      <c r="A40" s="203"/>
      <c r="B40" s="401" t="s">
        <v>162</v>
      </c>
      <c r="C40" s="401"/>
      <c r="D40" s="401"/>
      <c r="E40" s="401"/>
      <c r="F40" s="401"/>
      <c r="G40" s="204"/>
    </row>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59" spans="1:8" ht="15" customHeight="1" x14ac:dyDescent="0.25"/>
    <row r="60" spans="1:8" ht="15" customHeight="1" x14ac:dyDescent="0.25">
      <c r="B60" s="140"/>
      <c r="C60" s="140">
        <v>2001</v>
      </c>
      <c r="D60" s="140">
        <v>2011</v>
      </c>
      <c r="F60"/>
      <c r="G60"/>
      <c r="H60"/>
    </row>
    <row r="61" spans="1:8" ht="15" customHeight="1" x14ac:dyDescent="0.25">
      <c r="B61" s="140" t="s">
        <v>17</v>
      </c>
      <c r="C61" s="140"/>
      <c r="D61" s="140"/>
      <c r="F61"/>
      <c r="G61"/>
      <c r="H61"/>
    </row>
    <row r="62" spans="1:8" ht="15" customHeight="1" x14ac:dyDescent="0.25">
      <c r="B62" s="140" t="s">
        <v>58</v>
      </c>
      <c r="C62" s="141">
        <v>82.238</v>
      </c>
      <c r="D62" s="141">
        <v>77</v>
      </c>
      <c r="F62"/>
      <c r="G62"/>
      <c r="H62"/>
    </row>
    <row r="63" spans="1:8" ht="15" customHeight="1" x14ac:dyDescent="0.25">
      <c r="B63" s="140" t="s">
        <v>59</v>
      </c>
      <c r="C63" s="141">
        <v>1058.4749999999999</v>
      </c>
      <c r="D63" s="141">
        <v>1154</v>
      </c>
      <c r="F63"/>
      <c r="G63"/>
      <c r="H63"/>
    </row>
    <row r="64" spans="1:8" ht="15" customHeight="1" x14ac:dyDescent="0.25">
      <c r="A64" s="45"/>
      <c r="B64" s="140" t="s">
        <v>88</v>
      </c>
      <c r="C64" s="141">
        <v>119.536</v>
      </c>
      <c r="D64" s="141">
        <v>205</v>
      </c>
      <c r="E64" s="45"/>
      <c r="F64"/>
      <c r="G64"/>
      <c r="H64"/>
    </row>
    <row r="65" spans="1:8" ht="15" customHeight="1" x14ac:dyDescent="0.25">
      <c r="A65" s="45"/>
      <c r="B65" s="140" t="s">
        <v>57</v>
      </c>
      <c r="C65" s="141"/>
      <c r="D65" s="141"/>
      <c r="E65" s="45"/>
      <c r="F65"/>
      <c r="G65"/>
      <c r="H65"/>
    </row>
    <row r="66" spans="1:8" ht="15" customHeight="1" x14ac:dyDescent="0.25">
      <c r="A66" s="21"/>
      <c r="B66" s="140" t="s">
        <v>89</v>
      </c>
      <c r="C66" s="141">
        <v>847.125</v>
      </c>
      <c r="D66" s="141">
        <v>875.79899999999998</v>
      </c>
      <c r="E66" s="43"/>
      <c r="F66"/>
      <c r="G66"/>
      <c r="H66"/>
    </row>
    <row r="67" spans="1:8" ht="15" customHeight="1" x14ac:dyDescent="0.25">
      <c r="A67" s="21"/>
      <c r="B67" s="140" t="s">
        <v>92</v>
      </c>
      <c r="C67" s="141">
        <v>295.08600000000001</v>
      </c>
      <c r="D67" s="141">
        <v>384.411</v>
      </c>
      <c r="E67" s="43"/>
      <c r="F67"/>
      <c r="G67"/>
      <c r="H67"/>
    </row>
    <row r="68" spans="1:8" ht="15" customHeight="1" x14ac:dyDescent="0.25">
      <c r="A68" s="21"/>
      <c r="B68" s="140" t="s">
        <v>91</v>
      </c>
      <c r="C68" s="141">
        <v>77.876000000000005</v>
      </c>
      <c r="D68" s="141">
        <v>151.22399999999999</v>
      </c>
      <c r="E68" s="44"/>
      <c r="F68"/>
      <c r="G68"/>
      <c r="H68"/>
    </row>
    <row r="69" spans="1:8" ht="15" customHeight="1" x14ac:dyDescent="0.25">
      <c r="A69" s="21"/>
      <c r="B69" s="140"/>
      <c r="C69" s="141"/>
      <c r="D69" s="141"/>
      <c r="E69" s="43"/>
      <c r="F69"/>
      <c r="G69"/>
      <c r="H69"/>
    </row>
    <row r="70" spans="1:8" s="45" customFormat="1" ht="15" customHeight="1" x14ac:dyDescent="0.25">
      <c r="B70" s="29"/>
      <c r="C70" s="39"/>
      <c r="D70" s="38"/>
      <c r="E70" s="38"/>
      <c r="F70"/>
      <c r="G70"/>
      <c r="H70"/>
    </row>
    <row r="71" spans="1:8" s="45" customFormat="1" ht="15" customHeight="1" x14ac:dyDescent="0.25">
      <c r="B71" s="30"/>
      <c r="C71" s="37"/>
      <c r="D71" s="38"/>
      <c r="E71" s="38"/>
      <c r="F71"/>
      <c r="G71"/>
      <c r="H71"/>
    </row>
    <row r="72" spans="1:8" s="45" customFormat="1" ht="15" customHeight="1" x14ac:dyDescent="0.25">
      <c r="B72" s="31"/>
      <c r="C72" s="39"/>
      <c r="D72" s="38"/>
      <c r="E72" s="38"/>
      <c r="F72"/>
      <c r="G72"/>
      <c r="H72"/>
    </row>
    <row r="73" spans="1:8" s="45" customFormat="1" ht="15" customHeight="1" x14ac:dyDescent="0.25">
      <c r="F73"/>
      <c r="G73"/>
      <c r="H73"/>
    </row>
    <row r="74" spans="1:8" ht="15" customHeight="1" x14ac:dyDescent="0.25">
      <c r="F74"/>
      <c r="G74"/>
      <c r="H74"/>
    </row>
  </sheetData>
  <mergeCells count="5">
    <mergeCell ref="B39:F39"/>
    <mergeCell ref="B2:F2"/>
    <mergeCell ref="B37:F37"/>
    <mergeCell ref="B40:F40"/>
    <mergeCell ref="B38:G38"/>
  </mergeCells>
  <hyperlinks>
    <hyperlink ref="C1" location="Contents!A1" display="[contents Ç]" xr:uid="{00000000-0004-0000-1100-000000000000}"/>
    <hyperlink ref="B39" r:id="rId1" display="http://www.observatorioemigracao.pt/np4/5810.html" xr:uid="{31ADB01F-6AC1-41FC-BA43-F6A7CABB82E5}"/>
    <hyperlink ref="B39:F39" r:id="rId2" display="http://www.observatorioemigracao.pt/np4EN/8383.html" xr:uid="{B4ECE93B-DD2E-4161-8CC1-7865466C4CCB}"/>
    <hyperlink ref="B40" r:id="rId3" display="http://www.observatorioemigracao.pt/np4/5810.html" xr:uid="{44459F65-7D3B-431C-A23F-22E29022BC0C}"/>
    <hyperlink ref="B40:F40" r:id="rId4" display="http://www.observatorioemigracao.pt/np4/8383.html" xr:uid="{47FFAA4F-773E-4BAD-B527-AA40A1CF63EE}"/>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81"/>
  <sheetViews>
    <sheetView showGridLines="0" zoomScaleNormal="100" workbookViewId="0">
      <selection activeCell="C1" sqref="C1"/>
    </sheetView>
  </sheetViews>
  <sheetFormatPr defaultColWidth="8.7109375" defaultRowHeight="12" customHeight="1" x14ac:dyDescent="0.25"/>
  <cols>
    <col min="1" max="1" width="8.7109375" style="69"/>
    <col min="2" max="6" width="16.7109375" style="69" customWidth="1"/>
    <col min="7" max="16384" width="8.7109375" style="69"/>
  </cols>
  <sheetData>
    <row r="1" spans="1:12" s="1" customFormat="1" ht="30" customHeight="1" x14ac:dyDescent="0.25">
      <c r="A1" s="47" t="s">
        <v>0</v>
      </c>
      <c r="B1" s="115"/>
      <c r="C1" s="71" t="s">
        <v>4</v>
      </c>
      <c r="D1" s="69"/>
      <c r="E1" s="69"/>
    </row>
    <row r="2" spans="1:12" s="15" customFormat="1" ht="30" customHeight="1" x14ac:dyDescent="0.25">
      <c r="A2" s="13"/>
      <c r="B2" s="489" t="s">
        <v>159</v>
      </c>
      <c r="C2" s="490"/>
      <c r="D2" s="490"/>
      <c r="E2" s="490"/>
      <c r="F2" s="490"/>
      <c r="G2" s="65"/>
      <c r="H2" s="65"/>
      <c r="I2" s="65"/>
      <c r="J2" s="75"/>
      <c r="K2" s="75"/>
      <c r="L2" s="14"/>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c r="A33" s="55" t="s">
        <v>56</v>
      </c>
      <c r="B33" s="477" t="s">
        <v>107</v>
      </c>
      <c r="C33" s="478"/>
      <c r="D33" s="478"/>
      <c r="E33" s="478"/>
      <c r="F33" s="425"/>
      <c r="G33" s="425"/>
    </row>
    <row r="34" spans="1:8" s="1" customFormat="1" ht="15" customHeight="1" x14ac:dyDescent="0.25">
      <c r="A34" s="55" t="s">
        <v>10</v>
      </c>
      <c r="B34" s="493" t="s">
        <v>134</v>
      </c>
      <c r="C34" s="421"/>
      <c r="D34" s="421"/>
      <c r="E34" s="421"/>
      <c r="F34" s="421"/>
    </row>
    <row r="35" spans="1:8" s="205" customFormat="1" ht="15" customHeight="1" x14ac:dyDescent="0.25">
      <c r="A35" s="203" t="s">
        <v>6</v>
      </c>
      <c r="B35" s="402" t="s">
        <v>160</v>
      </c>
      <c r="C35" s="403"/>
      <c r="D35" s="403"/>
      <c r="E35" s="403"/>
      <c r="F35" s="403"/>
      <c r="G35" s="403"/>
      <c r="H35" s="204"/>
    </row>
    <row r="36" spans="1:8" s="205" customFormat="1" ht="15" customHeight="1" x14ac:dyDescent="0.25">
      <c r="A36" s="203" t="s">
        <v>1</v>
      </c>
      <c r="B36" s="401" t="s">
        <v>161</v>
      </c>
      <c r="C36" s="401"/>
      <c r="D36" s="401"/>
      <c r="E36" s="401"/>
      <c r="F36" s="401"/>
      <c r="G36" s="204"/>
    </row>
    <row r="37" spans="1:8" s="205" customFormat="1" ht="15" customHeight="1" x14ac:dyDescent="0.25">
      <c r="A37" s="203"/>
      <c r="B37" s="401" t="s">
        <v>162</v>
      </c>
      <c r="C37" s="401"/>
      <c r="D37" s="401"/>
      <c r="E37" s="401"/>
      <c r="F37" s="401"/>
      <c r="G37" s="204"/>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0" spans="1:12" ht="12" customHeight="1" x14ac:dyDescent="0.25">
      <c r="B50" s="185" t="s">
        <v>41</v>
      </c>
      <c r="C50" s="171">
        <v>3.8244667810737925</v>
      </c>
      <c r="E50" s="184"/>
      <c r="F50" s="184"/>
    </row>
    <row r="51" spans="1:12" ht="12" customHeight="1" x14ac:dyDescent="0.25">
      <c r="B51" s="185" t="s">
        <v>39</v>
      </c>
      <c r="C51" s="171">
        <v>1.5567834186357905</v>
      </c>
      <c r="E51" s="181"/>
      <c r="F51" s="181"/>
    </row>
    <row r="52" spans="1:12" ht="12" customHeight="1" x14ac:dyDescent="0.25">
      <c r="B52" s="185" t="s">
        <v>51</v>
      </c>
      <c r="C52" s="172">
        <v>0.96360972685585911</v>
      </c>
      <c r="E52" s="181"/>
      <c r="F52" s="181"/>
    </row>
    <row r="53" spans="1:12" ht="12" customHeight="1" x14ac:dyDescent="0.25">
      <c r="B53" s="186" t="s">
        <v>33</v>
      </c>
      <c r="C53" s="171">
        <v>0.78780818398084584</v>
      </c>
      <c r="E53" s="181"/>
      <c r="F53" s="181"/>
    </row>
    <row r="54" spans="1:12" ht="12" customHeight="1" x14ac:dyDescent="0.25">
      <c r="B54" s="185" t="s">
        <v>46</v>
      </c>
      <c r="C54" s="171">
        <v>0.59848873664765578</v>
      </c>
      <c r="E54" s="181"/>
      <c r="F54" s="181"/>
    </row>
    <row r="55" spans="1:12" ht="12" customHeight="1" x14ac:dyDescent="0.25">
      <c r="B55" s="185" t="s">
        <v>49</v>
      </c>
      <c r="C55" s="171">
        <v>0.49380338674227298</v>
      </c>
      <c r="E55" s="181"/>
      <c r="F55" s="181"/>
    </row>
    <row r="56" spans="1:12" ht="12" customHeight="1" x14ac:dyDescent="0.25">
      <c r="B56" s="185" t="s">
        <v>36</v>
      </c>
      <c r="C56" s="171">
        <v>0.44948104747236839</v>
      </c>
      <c r="E56" s="181"/>
      <c r="F56" s="181"/>
    </row>
    <row r="57" spans="1:12" ht="12" customHeight="1" x14ac:dyDescent="0.25">
      <c r="B57" s="185" t="s">
        <v>53</v>
      </c>
      <c r="C57" s="171">
        <v>0.35809385962870849</v>
      </c>
      <c r="E57" s="184"/>
      <c r="F57" s="184"/>
    </row>
    <row r="58" spans="1:12" ht="12" customHeight="1" x14ac:dyDescent="0.25">
      <c r="B58" s="185" t="s">
        <v>50</v>
      </c>
      <c r="C58" s="171">
        <v>0.35261392871757141</v>
      </c>
      <c r="E58" s="181"/>
      <c r="F58" s="181"/>
    </row>
    <row r="59" spans="1:12" ht="12" customHeight="1" x14ac:dyDescent="0.25">
      <c r="B59" s="185" t="s">
        <v>43</v>
      </c>
      <c r="C59" s="171">
        <v>0.34889699760971465</v>
      </c>
      <c r="E59" s="183"/>
      <c r="F59" s="183"/>
    </row>
    <row r="60" spans="1:12" ht="12" customHeight="1" x14ac:dyDescent="0.25">
      <c r="B60" s="185" t="s">
        <v>42</v>
      </c>
      <c r="C60" s="171">
        <v>0.34320935406059994</v>
      </c>
      <c r="E60" s="181"/>
      <c r="F60" s="181"/>
    </row>
    <row r="61" spans="1:12" ht="12" customHeight="1" x14ac:dyDescent="0.25">
      <c r="B61" s="185" t="s">
        <v>52</v>
      </c>
      <c r="C61" s="172">
        <v>0.28662254416592842</v>
      </c>
      <c r="E61" s="181"/>
      <c r="F61" s="181"/>
    </row>
    <row r="62" spans="1:12" ht="12" customHeight="1" x14ac:dyDescent="0.25">
      <c r="A62" s="45"/>
      <c r="B62" s="185" t="s">
        <v>25</v>
      </c>
      <c r="C62" s="171">
        <v>0.24494743538027391</v>
      </c>
      <c r="D62" s="45"/>
      <c r="E62" s="181"/>
      <c r="F62" s="181"/>
      <c r="G62" s="45"/>
      <c r="H62" s="45"/>
      <c r="I62" s="45"/>
    </row>
    <row r="63" spans="1:12" ht="12" customHeight="1" x14ac:dyDescent="0.25">
      <c r="A63" s="45"/>
      <c r="B63" s="185" t="s">
        <v>27</v>
      </c>
      <c r="C63" s="171">
        <v>0.22460515690435501</v>
      </c>
      <c r="D63" s="45"/>
      <c r="E63" s="182"/>
      <c r="F63" s="182"/>
      <c r="G63" s="45"/>
      <c r="H63" s="45"/>
      <c r="I63" s="45"/>
    </row>
    <row r="64" spans="1:12" ht="12" customHeight="1" x14ac:dyDescent="0.25">
      <c r="A64" s="21"/>
      <c r="B64" s="185" t="s">
        <v>29</v>
      </c>
      <c r="C64" s="171">
        <v>0.18570279629126332</v>
      </c>
      <c r="D64" s="43"/>
      <c r="E64" s="181"/>
      <c r="F64" s="181"/>
      <c r="G64" s="43"/>
      <c r="H64" s="43"/>
      <c r="I64" s="43"/>
      <c r="L64" s="6"/>
    </row>
    <row r="65" spans="1:9" ht="12" customHeight="1" x14ac:dyDescent="0.25">
      <c r="A65" s="21"/>
      <c r="B65" s="185" t="s">
        <v>3</v>
      </c>
      <c r="C65" s="171">
        <v>0.17639073247548293</v>
      </c>
      <c r="D65" s="43"/>
      <c r="E65" s="181"/>
      <c r="F65" s="181"/>
      <c r="G65" s="43"/>
      <c r="H65" s="43"/>
      <c r="I65" s="43"/>
    </row>
    <row r="66" spans="1:9" ht="12" customHeight="1" x14ac:dyDescent="0.25">
      <c r="A66" s="21"/>
      <c r="B66" s="185" t="s">
        <v>35</v>
      </c>
      <c r="C66" s="171">
        <v>0.14221118583442446</v>
      </c>
      <c r="D66" s="44"/>
      <c r="E66" s="183"/>
      <c r="F66" s="183"/>
      <c r="G66" s="44"/>
      <c r="H66" s="44"/>
      <c r="I66" s="44"/>
    </row>
    <row r="67" spans="1:9" ht="12" customHeight="1" x14ac:dyDescent="0.25">
      <c r="A67" s="21"/>
      <c r="B67" s="185" t="s">
        <v>48</v>
      </c>
      <c r="C67" s="171">
        <v>0.12531898347909784</v>
      </c>
      <c r="D67" s="43"/>
      <c r="E67" s="181"/>
      <c r="F67" s="181"/>
      <c r="G67" s="43"/>
      <c r="H67" s="43"/>
      <c r="I67" s="43"/>
    </row>
    <row r="68" spans="1:9" s="45" customFormat="1" ht="12" customHeight="1" x14ac:dyDescent="0.25">
      <c r="B68" s="185" t="s">
        <v>40</v>
      </c>
      <c r="C68" s="171">
        <v>5.6299369389760677E-2</v>
      </c>
      <c r="D68" s="109"/>
      <c r="E68" s="181"/>
      <c r="F68" s="181"/>
    </row>
    <row r="69" spans="1:9" s="45" customFormat="1" ht="12" customHeight="1" x14ac:dyDescent="0.25">
      <c r="B69" s="185" t="s">
        <v>32</v>
      </c>
      <c r="C69" s="171">
        <v>3.4033906535806142E-3</v>
      </c>
      <c r="D69" s="109"/>
      <c r="E69" s="181"/>
      <c r="F69" s="181"/>
    </row>
    <row r="70" spans="1:9" s="45" customFormat="1" ht="12" customHeight="1" x14ac:dyDescent="0.25">
      <c r="B70" s="185" t="s">
        <v>31</v>
      </c>
      <c r="C70" s="171">
        <v>-9.0126094969999997E-3</v>
      </c>
      <c r="D70" s="109"/>
      <c r="E70" s="182"/>
      <c r="F70" s="182"/>
    </row>
    <row r="71" spans="1:9" s="45" customFormat="1" ht="12" customHeight="1" x14ac:dyDescent="0.25">
      <c r="B71" s="185" t="s">
        <v>47</v>
      </c>
      <c r="C71" s="171">
        <v>-1.6475791502999999E-2</v>
      </c>
      <c r="E71" s="182"/>
      <c r="F71" s="182"/>
    </row>
    <row r="72" spans="1:9" ht="12" customHeight="1" x14ac:dyDescent="0.25">
      <c r="B72" s="185" t="s">
        <v>54</v>
      </c>
      <c r="C72" s="171">
        <v>-5.9184083566000002E-2</v>
      </c>
      <c r="E72" s="181"/>
      <c r="F72" s="181"/>
    </row>
    <row r="73" spans="1:9" ht="12" customHeight="1" x14ac:dyDescent="0.25">
      <c r="B73" s="185" t="s">
        <v>75</v>
      </c>
      <c r="C73" s="171">
        <v>-6.6781153180200004E-2</v>
      </c>
      <c r="E73" s="181"/>
      <c r="F73" s="181"/>
    </row>
    <row r="74" spans="1:9" ht="12" customHeight="1" x14ac:dyDescent="0.25">
      <c r="B74" s="185" t="s">
        <v>30</v>
      </c>
      <c r="C74" s="171">
        <v>-0.1363958877432406</v>
      </c>
      <c r="E74" s="181"/>
      <c r="F74" s="181"/>
    </row>
    <row r="75" spans="1:9" ht="12" customHeight="1" x14ac:dyDescent="0.25">
      <c r="B75" s="185" t="s">
        <v>44</v>
      </c>
      <c r="C75" s="171">
        <v>-0.17332400876711473</v>
      </c>
      <c r="E75" s="181"/>
      <c r="F75" s="181"/>
    </row>
    <row r="76" spans="1:9" ht="12" customHeight="1" x14ac:dyDescent="0.25">
      <c r="B76" s="185" t="s">
        <v>34</v>
      </c>
      <c r="C76" s="171">
        <v>-0.3018463556909961</v>
      </c>
      <c r="E76" s="183"/>
      <c r="F76" s="183"/>
    </row>
    <row r="77" spans="1:9" ht="12" customHeight="1" x14ac:dyDescent="0.25">
      <c r="B77" s="185" t="s">
        <v>38</v>
      </c>
      <c r="C77" s="171">
        <v>-0.34421498369470299</v>
      </c>
      <c r="E77" s="181"/>
      <c r="F77" s="181"/>
    </row>
    <row r="78" spans="1:9" ht="12" customHeight="1" x14ac:dyDescent="0.25">
      <c r="B78" s="185" t="s">
        <v>26</v>
      </c>
      <c r="C78" s="172">
        <v>-0.36524082222970472</v>
      </c>
      <c r="E78" s="183"/>
      <c r="F78" s="183"/>
    </row>
    <row r="79" spans="1:9" ht="12" customHeight="1" x14ac:dyDescent="0.25">
      <c r="B79" s="185" t="s">
        <v>37</v>
      </c>
      <c r="C79" s="171">
        <v>-0.41344439073984568</v>
      </c>
      <c r="E79" s="181"/>
      <c r="F79" s="181"/>
    </row>
    <row r="80" spans="1:9" ht="12" customHeight="1" x14ac:dyDescent="0.25">
      <c r="B80" s="185" t="s">
        <v>28</v>
      </c>
      <c r="C80" s="171">
        <v>-0.41756220762335211</v>
      </c>
      <c r="E80" s="184"/>
      <c r="F80" s="184"/>
    </row>
    <row r="81" spans="2:6" ht="12" customHeight="1" x14ac:dyDescent="0.25">
      <c r="B81" s="185" t="s">
        <v>45</v>
      </c>
      <c r="C81" s="171">
        <v>-0.99204417656161192</v>
      </c>
      <c r="E81" s="181"/>
      <c r="F81" s="181"/>
    </row>
  </sheetData>
  <sortState xmlns:xlrd2="http://schemas.microsoft.com/office/spreadsheetml/2017/richdata2" ref="B50:C81">
    <sortCondition descending="1" ref="C50:C81"/>
  </sortState>
  <mergeCells count="6">
    <mergeCell ref="B37:F37"/>
    <mergeCell ref="B2:F2"/>
    <mergeCell ref="B34:F34"/>
    <mergeCell ref="B36:F36"/>
    <mergeCell ref="B33:G33"/>
    <mergeCell ref="B35:G35"/>
  </mergeCells>
  <hyperlinks>
    <hyperlink ref="C1" location="Contents!A1" display="[contents Ç]" xr:uid="{00000000-0004-0000-1200-000000000000}"/>
    <hyperlink ref="B36" r:id="rId1" display="http://www.observatorioemigracao.pt/np4/5810.html" xr:uid="{3619A042-F98A-4827-A546-0CFC0EF0E2C8}"/>
    <hyperlink ref="B36:F36" r:id="rId2" display="http://www.observatorioemigracao.pt/np4EN/8383.html" xr:uid="{83CB4377-4BED-4DD0-8E48-360553319E61}"/>
    <hyperlink ref="B37" r:id="rId3" display="http://www.observatorioemigracao.pt/np4/5810.html" xr:uid="{8242155D-920E-423C-B016-D99B02625371}"/>
    <hyperlink ref="B37:F37" r:id="rId4" display="http://www.observatorioemigracao.pt/np4/8383.html" xr:uid="{020D97A8-4ECF-4B6B-A100-19FBF9A8A094}"/>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zoomScaleNormal="100" workbookViewId="0">
      <selection activeCell="B21" sqref="B21"/>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1" customWidth="1"/>
    <col min="10" max="10" width="8.7109375" style="1"/>
    <col min="20" max="16384" width="8.7109375" style="1"/>
  </cols>
  <sheetData>
    <row r="1" spans="1:19" ht="30" customHeight="1" x14ac:dyDescent="0.25">
      <c r="A1" s="47" t="s">
        <v>0</v>
      </c>
      <c r="B1" s="115"/>
      <c r="C1" s="71" t="s">
        <v>4</v>
      </c>
      <c r="D1" s="107"/>
      <c r="E1" s="107"/>
      <c r="F1" s="107"/>
      <c r="G1" s="12"/>
      <c r="H1" s="12"/>
    </row>
    <row r="2" spans="1:19" ht="30" customHeight="1" thickBot="1" x14ac:dyDescent="0.3">
      <c r="B2" s="406" t="s">
        <v>64</v>
      </c>
      <c r="C2" s="407"/>
      <c r="D2" s="407"/>
      <c r="E2" s="407"/>
      <c r="F2" s="407"/>
      <c r="G2" s="407"/>
      <c r="H2" s="407"/>
      <c r="I2" s="407"/>
    </row>
    <row r="3" spans="1:19" ht="45" customHeight="1" x14ac:dyDescent="0.25">
      <c r="B3" s="408" t="s">
        <v>9</v>
      </c>
      <c r="C3" s="410" t="s">
        <v>3</v>
      </c>
      <c r="D3" s="412" t="s">
        <v>65</v>
      </c>
      <c r="E3" s="413"/>
      <c r="F3" s="414"/>
      <c r="G3" s="415" t="s">
        <v>66</v>
      </c>
      <c r="H3" s="413"/>
      <c r="I3" s="413"/>
    </row>
    <row r="4" spans="1:19" ht="30" customHeight="1" x14ac:dyDescent="0.25">
      <c r="B4" s="409"/>
      <c r="C4" s="411"/>
      <c r="D4" s="102" t="s">
        <v>50</v>
      </c>
      <c r="E4" s="103" t="s">
        <v>75</v>
      </c>
      <c r="F4" s="108" t="s">
        <v>54</v>
      </c>
      <c r="G4" s="103" t="s">
        <v>67</v>
      </c>
      <c r="H4" s="103" t="s">
        <v>68</v>
      </c>
      <c r="I4" s="106" t="s">
        <v>76</v>
      </c>
    </row>
    <row r="5" spans="1:19" s="197" customFormat="1" ht="15" customHeight="1" x14ac:dyDescent="0.25">
      <c r="B5" s="218" t="s">
        <v>166</v>
      </c>
      <c r="C5" s="219">
        <v>92.2</v>
      </c>
      <c r="D5" s="220">
        <v>243.6</v>
      </c>
      <c r="E5" s="221">
        <v>549.1</v>
      </c>
      <c r="F5" s="222">
        <v>41.3</v>
      </c>
      <c r="G5" s="223">
        <v>8515.7999999999993</v>
      </c>
      <c r="H5" s="221">
        <v>4</v>
      </c>
      <c r="I5" s="221">
        <v>603.54999999999995</v>
      </c>
      <c r="K5" s="198"/>
      <c r="L5" s="198"/>
      <c r="M5" s="198"/>
      <c r="N5" s="198"/>
      <c r="O5" s="198"/>
      <c r="P5" s="198"/>
      <c r="Q5" s="198"/>
      <c r="R5" s="198"/>
      <c r="S5" s="198"/>
    </row>
    <row r="6" spans="1:19" s="197" customFormat="1" ht="15" customHeight="1" x14ac:dyDescent="0.25">
      <c r="B6" s="206" t="s">
        <v>165</v>
      </c>
      <c r="C6" s="207">
        <v>10.28</v>
      </c>
      <c r="D6" s="208">
        <v>67.2</v>
      </c>
      <c r="E6" s="209">
        <v>67.400000000000006</v>
      </c>
      <c r="F6" s="210">
        <v>8.6</v>
      </c>
      <c r="G6" s="211">
        <v>212.6</v>
      </c>
      <c r="H6" s="209">
        <v>0.55500000000000005</v>
      </c>
      <c r="I6" s="209">
        <v>44.1</v>
      </c>
      <c r="K6" s="198"/>
      <c r="L6" s="198"/>
      <c r="M6" s="198"/>
      <c r="N6" s="198"/>
      <c r="O6" s="198"/>
      <c r="P6" s="198"/>
      <c r="Q6" s="198"/>
      <c r="R6" s="198"/>
      <c r="S6" s="198"/>
    </row>
    <row r="7" spans="1:19" s="197" customFormat="1" ht="15" customHeight="1" x14ac:dyDescent="0.25">
      <c r="B7" s="206" t="s">
        <v>167</v>
      </c>
      <c r="C7" s="207">
        <v>112.5</v>
      </c>
      <c r="D7" s="208">
        <v>277.8</v>
      </c>
      <c r="E7" s="209">
        <v>123.1</v>
      </c>
      <c r="F7" s="210">
        <v>218.6</v>
      </c>
      <c r="G7" s="211">
        <v>25.4</v>
      </c>
      <c r="H7" s="209">
        <v>138</v>
      </c>
      <c r="I7" s="209">
        <v>76.2</v>
      </c>
      <c r="K7" s="198"/>
      <c r="L7" s="198"/>
      <c r="M7" s="198"/>
      <c r="N7" s="198"/>
      <c r="O7" s="198"/>
      <c r="P7" s="198"/>
      <c r="Q7" s="198"/>
      <c r="R7" s="198"/>
      <c r="S7" s="198"/>
    </row>
    <row r="8" spans="1:19" s="197" customFormat="1" ht="15" customHeight="1" x14ac:dyDescent="0.25">
      <c r="B8" s="206" t="s">
        <v>168</v>
      </c>
      <c r="C8" s="207">
        <v>66.3</v>
      </c>
      <c r="D8" s="208">
        <v>83.9</v>
      </c>
      <c r="E8" s="209">
        <v>81</v>
      </c>
      <c r="F8" s="210">
        <v>73.900000000000006</v>
      </c>
      <c r="G8" s="211">
        <v>87.1</v>
      </c>
      <c r="H8" s="209">
        <v>66.7</v>
      </c>
      <c r="I8" s="209">
        <v>69.599999999999994</v>
      </c>
      <c r="K8" s="198"/>
      <c r="L8" s="198"/>
      <c r="M8" s="198"/>
      <c r="N8" s="198"/>
      <c r="O8" s="198"/>
      <c r="P8" s="198"/>
      <c r="Q8" s="198"/>
      <c r="R8" s="198"/>
      <c r="S8" s="198"/>
    </row>
    <row r="9" spans="1:19" s="197" customFormat="1" ht="15" customHeight="1" x14ac:dyDescent="0.25">
      <c r="B9" s="206" t="s">
        <v>169</v>
      </c>
      <c r="C9" s="207">
        <v>0.2</v>
      </c>
      <c r="D9" s="208">
        <v>0.6</v>
      </c>
      <c r="E9" s="209">
        <v>0.2</v>
      </c>
      <c r="F9" s="210">
        <v>0.7</v>
      </c>
      <c r="G9" s="211">
        <v>0.7</v>
      </c>
      <c r="H9" s="209">
        <v>1.1000000000000001</v>
      </c>
      <c r="I9" s="209">
        <v>-0.6</v>
      </c>
      <c r="K9" s="198"/>
      <c r="L9" s="198"/>
      <c r="M9" s="198"/>
      <c r="N9" s="198"/>
      <c r="O9" s="198"/>
      <c r="P9" s="198"/>
      <c r="Q9" s="198"/>
      <c r="R9" s="198"/>
      <c r="S9" s="198"/>
    </row>
    <row r="10" spans="1:19" s="197" customFormat="1" ht="15" customHeight="1" x14ac:dyDescent="0.25">
      <c r="B10" s="206" t="s">
        <v>170</v>
      </c>
      <c r="C10" s="207">
        <v>13.1</v>
      </c>
      <c r="D10" s="208">
        <v>17.7</v>
      </c>
      <c r="E10" s="209">
        <v>17.7</v>
      </c>
      <c r="F10" s="210">
        <v>15</v>
      </c>
      <c r="G10" s="211">
        <v>20.7</v>
      </c>
      <c r="H10" s="209">
        <v>28.1</v>
      </c>
      <c r="I10" s="209">
        <v>16</v>
      </c>
      <c r="K10" s="198"/>
      <c r="L10" s="198"/>
      <c r="M10" s="198"/>
      <c r="N10" s="198"/>
      <c r="O10" s="198"/>
      <c r="P10" s="198"/>
      <c r="Q10" s="198"/>
      <c r="R10" s="198"/>
      <c r="S10" s="198"/>
    </row>
    <row r="11" spans="1:19" s="197" customFormat="1" ht="15" customHeight="1" x14ac:dyDescent="0.25">
      <c r="B11" s="206" t="s">
        <v>171</v>
      </c>
      <c r="C11" s="207">
        <v>22.8</v>
      </c>
      <c r="D11" s="208">
        <v>18.7</v>
      </c>
      <c r="E11" s="209">
        <v>20.8</v>
      </c>
      <c r="F11" s="210">
        <v>19.100000000000001</v>
      </c>
      <c r="G11" s="211">
        <v>9.6</v>
      </c>
      <c r="H11" s="209">
        <v>4.8</v>
      </c>
      <c r="I11" s="209">
        <v>16.899999999999999</v>
      </c>
      <c r="K11" s="198"/>
      <c r="L11" s="198"/>
      <c r="M11" s="198"/>
      <c r="N11" s="198"/>
      <c r="O11" s="198"/>
      <c r="P11" s="198"/>
      <c r="Q11" s="198"/>
      <c r="R11" s="198"/>
      <c r="S11" s="198"/>
    </row>
    <row r="12" spans="1:19" s="197" customFormat="1" ht="15" customHeight="1" x14ac:dyDescent="0.25">
      <c r="B12" s="229" t="s">
        <v>181</v>
      </c>
      <c r="C12" s="207">
        <v>1.4</v>
      </c>
      <c r="D12" s="208">
        <v>1.7</v>
      </c>
      <c r="E12" s="209">
        <v>1.9</v>
      </c>
      <c r="F12" s="210">
        <v>1.5</v>
      </c>
      <c r="G12" s="211">
        <v>1.7</v>
      </c>
      <c r="H12" s="209">
        <v>2.2000000000000002</v>
      </c>
      <c r="I12" s="209">
        <v>1.2</v>
      </c>
      <c r="K12" s="198"/>
      <c r="L12" s="198"/>
      <c r="M12" s="198"/>
      <c r="N12" s="198"/>
      <c r="O12" s="198"/>
      <c r="P12" s="198"/>
      <c r="Q12" s="198"/>
      <c r="R12" s="198"/>
      <c r="S12" s="198"/>
    </row>
    <row r="13" spans="1:19" s="197" customFormat="1" ht="15" customHeight="1" x14ac:dyDescent="0.25">
      <c r="B13" s="206" t="s">
        <v>172</v>
      </c>
      <c r="C13" s="207">
        <v>5.0999999999999996</v>
      </c>
      <c r="D13" s="208">
        <v>34.700000000000003</v>
      </c>
      <c r="E13" s="209">
        <v>30</v>
      </c>
      <c r="F13" s="210">
        <v>4.9589999999999996</v>
      </c>
      <c r="G13" s="211">
        <v>99.843000000000004</v>
      </c>
      <c r="H13" s="209">
        <v>0.22800000000000001</v>
      </c>
      <c r="I13" s="209">
        <v>19.460999999999999</v>
      </c>
      <c r="K13" s="198"/>
      <c r="L13" s="198"/>
      <c r="M13" s="198"/>
      <c r="N13" s="198"/>
      <c r="O13" s="198"/>
      <c r="P13" s="198"/>
      <c r="Q13" s="198"/>
      <c r="R13" s="198"/>
      <c r="S13" s="198"/>
    </row>
    <row r="14" spans="1:19" s="197" customFormat="1" ht="15" customHeight="1" x14ac:dyDescent="0.25">
      <c r="B14" s="206" t="s">
        <v>145</v>
      </c>
      <c r="C14" s="207">
        <v>27.1</v>
      </c>
      <c r="D14" s="208">
        <v>43.7</v>
      </c>
      <c r="E14" s="209">
        <v>41.4</v>
      </c>
      <c r="F14" s="210">
        <v>41.6</v>
      </c>
      <c r="G14" s="211">
        <v>22</v>
      </c>
      <c r="H14" s="209">
        <v>15.9</v>
      </c>
      <c r="I14" s="209">
        <v>54</v>
      </c>
      <c r="K14" s="198"/>
      <c r="L14" s="198"/>
      <c r="M14" s="198"/>
      <c r="N14" s="198"/>
      <c r="O14" s="198"/>
      <c r="P14" s="198"/>
      <c r="Q14" s="198"/>
      <c r="R14" s="198"/>
      <c r="S14" s="198"/>
    </row>
    <row r="15" spans="1:19" s="197" customFormat="1" ht="15" customHeight="1" x14ac:dyDescent="0.25">
      <c r="B15" s="206" t="s">
        <v>173</v>
      </c>
      <c r="C15" s="207">
        <v>7.2</v>
      </c>
      <c r="D15" s="208">
        <v>4.3</v>
      </c>
      <c r="E15" s="209">
        <v>8.6</v>
      </c>
      <c r="F15" s="210">
        <v>4.9000000000000004</v>
      </c>
      <c r="G15" s="211">
        <v>13.7</v>
      </c>
      <c r="H15" s="209">
        <v>13.4</v>
      </c>
      <c r="I15" s="209">
        <v>9.5</v>
      </c>
      <c r="K15" s="198"/>
      <c r="L15" s="198"/>
      <c r="M15" s="198"/>
      <c r="N15" s="198"/>
      <c r="O15" s="198"/>
      <c r="P15" s="198"/>
      <c r="Q15" s="198"/>
      <c r="R15" s="198"/>
      <c r="S15" s="198"/>
    </row>
    <row r="16" spans="1:19" s="197" customFormat="1" ht="15" customHeight="1" x14ac:dyDescent="0.25">
      <c r="B16" s="206" t="s">
        <v>146</v>
      </c>
      <c r="C16" s="207">
        <v>43.7</v>
      </c>
      <c r="D16" s="208">
        <v>26.2</v>
      </c>
      <c r="E16" s="209">
        <v>41.6</v>
      </c>
      <c r="F16" s="210">
        <v>36.9</v>
      </c>
      <c r="G16" s="211" t="s">
        <v>55</v>
      </c>
      <c r="H16" s="209">
        <v>29.7</v>
      </c>
      <c r="I16" s="209">
        <v>21.1</v>
      </c>
      <c r="K16" s="198"/>
      <c r="L16" s="198"/>
      <c r="M16" s="198"/>
      <c r="N16" s="198"/>
      <c r="O16" s="198"/>
      <c r="P16" s="198"/>
      <c r="Q16" s="198"/>
      <c r="R16" s="198"/>
      <c r="S16" s="198"/>
    </row>
    <row r="17" spans="1:19" s="197" customFormat="1" ht="15" customHeight="1" x14ac:dyDescent="0.25">
      <c r="B17" s="206" t="s">
        <v>174</v>
      </c>
      <c r="C17" s="207">
        <v>18.3</v>
      </c>
      <c r="D17" s="208">
        <v>11.1</v>
      </c>
      <c r="E17" s="209">
        <v>19.5</v>
      </c>
      <c r="F17" s="210">
        <v>8</v>
      </c>
      <c r="G17" s="211">
        <v>27.5</v>
      </c>
      <c r="H17" s="209">
        <v>27.8</v>
      </c>
      <c r="I17" s="209">
        <v>15.5</v>
      </c>
      <c r="K17" s="198"/>
      <c r="L17" s="198"/>
      <c r="M17" s="198"/>
      <c r="N17" s="198"/>
      <c r="O17" s="198"/>
      <c r="P17" s="198"/>
      <c r="Q17" s="198"/>
      <c r="R17" s="198"/>
      <c r="S17" s="198"/>
    </row>
    <row r="18" spans="1:19" s="197" customFormat="1" ht="15" customHeight="1" x14ac:dyDescent="0.25">
      <c r="B18" s="206" t="s">
        <v>175</v>
      </c>
      <c r="C18" s="207">
        <v>231.3</v>
      </c>
      <c r="D18" s="208">
        <v>2707.7</v>
      </c>
      <c r="E18" s="209">
        <v>2603</v>
      </c>
      <c r="F18" s="210">
        <v>747.96799999999996</v>
      </c>
      <c r="G18" s="211">
        <v>1444.7</v>
      </c>
      <c r="H18" s="209">
        <v>1.704</v>
      </c>
      <c r="I18" s="209">
        <v>155.6</v>
      </c>
      <c r="K18" s="198"/>
      <c r="L18" s="198"/>
      <c r="M18" s="198"/>
      <c r="N18" s="198"/>
      <c r="O18" s="198"/>
      <c r="P18" s="198"/>
      <c r="Q18" s="198"/>
      <c r="R18" s="198"/>
      <c r="S18" s="198"/>
    </row>
    <row r="19" spans="1:19" s="197" customFormat="1" ht="15" customHeight="1" x14ac:dyDescent="0.25">
      <c r="B19" s="206" t="s">
        <v>176</v>
      </c>
      <c r="C19" s="207">
        <v>-7.6</v>
      </c>
      <c r="D19" s="208">
        <v>-9.8000000000000007</v>
      </c>
      <c r="E19" s="209">
        <v>-8.1</v>
      </c>
      <c r="F19" s="210">
        <v>-2.9</v>
      </c>
      <c r="G19" s="211">
        <v>-4.0999999999999996</v>
      </c>
      <c r="H19" s="209">
        <v>-14.8</v>
      </c>
      <c r="I19" s="209">
        <v>-4</v>
      </c>
      <c r="K19" s="198"/>
      <c r="L19" s="198"/>
      <c r="M19" s="198"/>
      <c r="N19" s="198"/>
      <c r="O19" s="198"/>
      <c r="P19" s="198"/>
      <c r="Q19" s="198"/>
      <c r="R19" s="198"/>
      <c r="S19" s="198"/>
    </row>
    <row r="20" spans="1:19" s="197" customFormat="1" ht="15" customHeight="1" x14ac:dyDescent="0.25">
      <c r="B20" s="206" t="s">
        <v>177</v>
      </c>
      <c r="C20" s="207">
        <v>22.4</v>
      </c>
      <c r="D20" s="208">
        <v>40.299999999999997</v>
      </c>
      <c r="E20" s="209">
        <v>38.6</v>
      </c>
      <c r="F20" s="210">
        <v>86.6</v>
      </c>
      <c r="G20" s="211">
        <v>6.8</v>
      </c>
      <c r="H20" s="209">
        <v>3.1</v>
      </c>
      <c r="I20" s="209">
        <v>3.7</v>
      </c>
      <c r="K20" s="198"/>
      <c r="L20" s="198"/>
      <c r="M20" s="198"/>
      <c r="N20" s="198"/>
      <c r="O20" s="198"/>
      <c r="P20" s="198"/>
      <c r="Q20" s="198"/>
      <c r="R20" s="198"/>
      <c r="S20" s="198"/>
    </row>
    <row r="21" spans="1:19" s="197" customFormat="1" ht="15" customHeight="1" x14ac:dyDescent="0.25">
      <c r="B21" s="229" t="s">
        <v>150</v>
      </c>
      <c r="C21" s="207">
        <v>3.1</v>
      </c>
      <c r="D21" s="208">
        <v>3.7</v>
      </c>
      <c r="E21" s="209">
        <v>3.8</v>
      </c>
      <c r="F21" s="210">
        <v>3.6</v>
      </c>
      <c r="G21" s="211">
        <v>12.4</v>
      </c>
      <c r="H21" s="209">
        <v>12.8</v>
      </c>
      <c r="I21" s="209">
        <v>7.2</v>
      </c>
      <c r="K21" s="198"/>
      <c r="L21" s="198"/>
      <c r="M21" s="198"/>
      <c r="N21" s="198"/>
      <c r="O21" s="198"/>
      <c r="P21" s="198"/>
      <c r="Q21" s="198"/>
      <c r="R21" s="198"/>
      <c r="S21" s="198"/>
    </row>
    <row r="22" spans="1:19" ht="15" customHeight="1" x14ac:dyDescent="0.25">
      <c r="B22" s="206" t="s">
        <v>178</v>
      </c>
      <c r="C22" s="207">
        <v>9.3000000000000007</v>
      </c>
      <c r="D22" s="208">
        <v>13.2</v>
      </c>
      <c r="E22" s="209">
        <v>11.5</v>
      </c>
      <c r="F22" s="210">
        <v>13.4</v>
      </c>
      <c r="G22" s="211">
        <v>8</v>
      </c>
      <c r="H22" s="209">
        <v>6.3</v>
      </c>
      <c r="I22" s="209">
        <v>11.4</v>
      </c>
    </row>
    <row r="23" spans="1:19" ht="15" customHeight="1" x14ac:dyDescent="0.25">
      <c r="B23" s="206" t="s">
        <v>179</v>
      </c>
      <c r="C23" s="207">
        <v>0.86399999999999999</v>
      </c>
      <c r="D23" s="208">
        <v>0.93200000000000005</v>
      </c>
      <c r="E23" s="209">
        <v>0.90100000000000002</v>
      </c>
      <c r="F23" s="210">
        <v>0.95499999999999996</v>
      </c>
      <c r="G23" s="211">
        <v>0.76500000000000001</v>
      </c>
      <c r="H23" s="209">
        <v>0.66500000000000004</v>
      </c>
      <c r="I23" s="209">
        <v>0.77900000000000003</v>
      </c>
    </row>
    <row r="24" spans="1:19" ht="15" customHeight="1" thickBot="1" x14ac:dyDescent="0.3">
      <c r="B24" s="212" t="s">
        <v>180</v>
      </c>
      <c r="C24" s="213">
        <v>38</v>
      </c>
      <c r="D24" s="214">
        <v>13</v>
      </c>
      <c r="E24" s="215">
        <v>26</v>
      </c>
      <c r="F24" s="216">
        <v>2</v>
      </c>
      <c r="G24" s="217">
        <v>84</v>
      </c>
      <c r="H24" s="215">
        <v>126</v>
      </c>
      <c r="I24" s="215">
        <v>74</v>
      </c>
    </row>
    <row r="25" spans="1:19" ht="15" customHeight="1" x14ac:dyDescent="0.25">
      <c r="B25" s="3"/>
      <c r="C25" s="3"/>
      <c r="D25" s="3"/>
      <c r="E25" s="3"/>
      <c r="F25" s="3"/>
      <c r="G25" s="4"/>
      <c r="H25" s="4"/>
      <c r="I25" s="4"/>
    </row>
    <row r="26" spans="1:19" ht="15" customHeight="1" x14ac:dyDescent="0.25">
      <c r="A26" s="55" t="s">
        <v>56</v>
      </c>
      <c r="B26" s="416" t="s">
        <v>163</v>
      </c>
      <c r="C26" s="417"/>
      <c r="D26" s="417"/>
      <c r="E26" s="417"/>
      <c r="F26" s="417"/>
      <c r="G26" s="417"/>
      <c r="H26" s="417"/>
      <c r="I26" s="417"/>
    </row>
    <row r="27" spans="1:19" ht="30" customHeight="1" x14ac:dyDescent="0.25">
      <c r="A27" s="55" t="s">
        <v>10</v>
      </c>
      <c r="B27" s="404" t="s">
        <v>164</v>
      </c>
      <c r="C27" s="405"/>
      <c r="D27" s="405"/>
      <c r="E27" s="405"/>
      <c r="F27" s="405"/>
      <c r="G27" s="405"/>
      <c r="H27" s="405"/>
      <c r="I27" s="405"/>
    </row>
    <row r="28" spans="1:19" s="205" customFormat="1" ht="15" customHeight="1" x14ac:dyDescent="0.25">
      <c r="A28" s="203" t="s">
        <v>6</v>
      </c>
      <c r="B28" s="402" t="s">
        <v>160</v>
      </c>
      <c r="C28" s="403"/>
      <c r="D28" s="403"/>
      <c r="E28" s="403"/>
      <c r="F28" s="403"/>
      <c r="G28" s="403"/>
      <c r="H28" s="204"/>
    </row>
    <row r="29" spans="1:19" s="205" customFormat="1" ht="15" customHeight="1" x14ac:dyDescent="0.25">
      <c r="A29" s="203" t="s">
        <v>1</v>
      </c>
      <c r="B29" s="401" t="s">
        <v>161</v>
      </c>
      <c r="C29" s="401"/>
      <c r="D29" s="401"/>
      <c r="E29" s="401"/>
      <c r="F29" s="401"/>
      <c r="G29" s="204"/>
    </row>
    <row r="30" spans="1:19" s="205" customFormat="1" ht="15" customHeight="1" x14ac:dyDescent="0.25">
      <c r="A30" s="203"/>
      <c r="B30" s="401" t="s">
        <v>162</v>
      </c>
      <c r="C30" s="401"/>
      <c r="D30" s="401"/>
      <c r="E30" s="401"/>
      <c r="F30" s="401"/>
      <c r="G30" s="204"/>
    </row>
    <row r="31" spans="1:19" ht="15" customHeight="1" x14ac:dyDescent="0.25">
      <c r="B31"/>
      <c r="C31"/>
      <c r="D31"/>
      <c r="E31"/>
      <c r="F31"/>
      <c r="G31"/>
      <c r="H31"/>
      <c r="I31"/>
    </row>
    <row r="32" spans="1: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10">
    <mergeCell ref="B29:F29"/>
    <mergeCell ref="B30:F30"/>
    <mergeCell ref="B27:I27"/>
    <mergeCell ref="B2:I2"/>
    <mergeCell ref="B3:B4"/>
    <mergeCell ref="C3:C4"/>
    <mergeCell ref="D3:F3"/>
    <mergeCell ref="G3:I3"/>
    <mergeCell ref="B26:I26"/>
    <mergeCell ref="B28:G28"/>
  </mergeCells>
  <hyperlinks>
    <hyperlink ref="C1" location="Contents!A1" display="[contents Ç]" xr:uid="{00000000-0004-0000-0100-000000000000}"/>
    <hyperlink ref="B29" r:id="rId1" display="http://www.observatorioemigracao.pt/np4/5810.html" xr:uid="{2CA5571E-8653-4498-89BA-678AFFBF1E57}"/>
    <hyperlink ref="B29:F29" r:id="rId2" display="http://www.observatorioemigracao.pt/np4EN/8383.html" xr:uid="{B69FFFFF-98FA-4163-BA08-3644CB0CA679}"/>
    <hyperlink ref="B30" r:id="rId3" display="http://www.observatorioemigracao.pt/np4/5810.html" xr:uid="{E6DA194E-029C-46E3-860E-37994E9E7B52}"/>
    <hyperlink ref="B30:F30" r:id="rId4" display="http://www.observatorioemigracao.pt/np4/8383.html" xr:uid="{BC927734-80D7-47DD-ACE7-C71CDB927603}"/>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0"/>
  <sheetViews>
    <sheetView showGridLines="0" zoomScaleNormal="100" workbookViewId="0">
      <selection activeCell="H21" sqref="H21"/>
    </sheetView>
  </sheetViews>
  <sheetFormatPr defaultColWidth="8.7109375" defaultRowHeight="12" customHeight="1" x14ac:dyDescent="0.25"/>
  <cols>
    <col min="1" max="1" width="8.7109375" style="40"/>
    <col min="2" max="6" width="16.7109375" style="40" customWidth="1"/>
    <col min="7" max="16384" width="8.7109375" style="40"/>
  </cols>
  <sheetData>
    <row r="1" spans="1:16" s="1" customFormat="1" ht="30" customHeight="1" x14ac:dyDescent="0.25">
      <c r="A1" s="47" t="s">
        <v>144</v>
      </c>
      <c r="B1" s="115"/>
      <c r="C1" s="71" t="s">
        <v>4</v>
      </c>
      <c r="D1" s="69"/>
      <c r="E1" s="69"/>
    </row>
    <row r="2" spans="1:16" s="15" customFormat="1" ht="30" customHeight="1" x14ac:dyDescent="0.25">
      <c r="A2" s="13"/>
      <c r="B2" s="489" t="s">
        <v>197</v>
      </c>
      <c r="C2" s="490"/>
      <c r="D2" s="490"/>
      <c r="E2" s="490"/>
      <c r="F2" s="490"/>
      <c r="G2" s="23"/>
      <c r="H2" s="23"/>
      <c r="I2" s="23"/>
      <c r="J2" s="41"/>
      <c r="K2" s="41"/>
      <c r="L2" s="14"/>
      <c r="M2" s="14"/>
      <c r="N2" s="14"/>
      <c r="O2" s="23"/>
      <c r="P2" s="23"/>
    </row>
    <row r="3" spans="1:16" ht="15" customHeight="1" x14ac:dyDescent="0.25"/>
    <row r="4" spans="1:16" s="69" customFormat="1" ht="15" customHeight="1" x14ac:dyDescent="0.25"/>
    <row r="5" spans="1:16" s="69" customFormat="1" ht="15" customHeight="1" x14ac:dyDescent="0.25"/>
    <row r="6" spans="1:16" s="69" customFormat="1" ht="15" customHeight="1" x14ac:dyDescent="0.25"/>
    <row r="7" spans="1:16" s="69" customFormat="1" ht="15" customHeight="1" x14ac:dyDescent="0.25"/>
    <row r="8" spans="1:16" s="69" customFormat="1" ht="15" customHeight="1" x14ac:dyDescent="0.25"/>
    <row r="9" spans="1:16" s="69" customFormat="1" ht="15" customHeight="1" x14ac:dyDescent="0.25"/>
    <row r="10" spans="1:16" s="69" customFormat="1" ht="15" customHeight="1" x14ac:dyDescent="0.25"/>
    <row r="11" spans="1:16" s="69" customFormat="1" ht="15" customHeight="1" x14ac:dyDescent="0.25"/>
    <row r="12" spans="1:16" s="69"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69"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45" customHeight="1" x14ac:dyDescent="0.25">
      <c r="A33" s="55" t="s">
        <v>10</v>
      </c>
      <c r="B33" s="420" t="s">
        <v>141</v>
      </c>
      <c r="C33" s="421"/>
      <c r="D33" s="421"/>
      <c r="E33" s="421"/>
      <c r="F33" s="421"/>
    </row>
    <row r="34" spans="1:8" s="205" customFormat="1" ht="15" customHeight="1" x14ac:dyDescent="0.25">
      <c r="A34" s="203" t="s">
        <v>6</v>
      </c>
      <c r="B34" s="402" t="s">
        <v>160</v>
      </c>
      <c r="C34" s="403"/>
      <c r="D34" s="403"/>
      <c r="E34" s="403"/>
      <c r="F34" s="403"/>
      <c r="G34" s="403"/>
      <c r="H34" s="204"/>
    </row>
    <row r="35" spans="1:8" s="205" customFormat="1" ht="15" customHeight="1" x14ac:dyDescent="0.25">
      <c r="A35" s="203" t="s">
        <v>1</v>
      </c>
      <c r="B35" s="401" t="s">
        <v>161</v>
      </c>
      <c r="C35" s="401"/>
      <c r="D35" s="401"/>
      <c r="E35" s="401"/>
      <c r="F35" s="401"/>
      <c r="G35" s="204"/>
    </row>
    <row r="36" spans="1:8" s="205" customFormat="1" ht="15" customHeight="1" x14ac:dyDescent="0.25">
      <c r="A36" s="203"/>
      <c r="B36" s="401" t="s">
        <v>162</v>
      </c>
      <c r="C36" s="401"/>
      <c r="D36" s="401"/>
      <c r="E36" s="401"/>
      <c r="F36" s="401"/>
      <c r="G36" s="204"/>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14" ht="12" customHeight="1" x14ac:dyDescent="0.25">
      <c r="A61" s="45"/>
      <c r="B61" s="45"/>
      <c r="C61" s="45"/>
      <c r="D61" s="45"/>
      <c r="E61" s="45"/>
      <c r="F61" s="45"/>
      <c r="G61" s="45"/>
      <c r="H61" s="45"/>
      <c r="I61" s="45"/>
    </row>
    <row r="62" spans="1:14" ht="12" customHeight="1" x14ac:dyDescent="0.25">
      <c r="A62" s="45"/>
      <c r="B62" s="45"/>
      <c r="C62" s="45"/>
      <c r="D62" s="45"/>
      <c r="E62" s="45"/>
      <c r="F62" s="45"/>
      <c r="G62" s="45"/>
      <c r="H62" s="45"/>
      <c r="I62" s="45"/>
    </row>
    <row r="63" spans="1:14" ht="12" customHeight="1" x14ac:dyDescent="0.25">
      <c r="A63" s="21"/>
      <c r="B63" s="28"/>
      <c r="C63" s="43"/>
      <c r="D63" s="43"/>
      <c r="E63" s="43"/>
      <c r="F63" s="43"/>
      <c r="G63" s="43"/>
      <c r="H63" s="43"/>
      <c r="I63" s="43"/>
      <c r="L63" s="6"/>
      <c r="M63" s="6"/>
      <c r="N63" s="6"/>
    </row>
    <row r="64" spans="1:14" ht="12" customHeight="1" x14ac:dyDescent="0.25">
      <c r="A64" s="21"/>
      <c r="B64" s="29"/>
      <c r="C64" s="43"/>
      <c r="D64" s="43"/>
      <c r="E64" s="43"/>
      <c r="F64" s="43"/>
      <c r="G64" s="43"/>
      <c r="H64" s="43"/>
      <c r="I64" s="43"/>
    </row>
    <row r="65" spans="1:9" ht="12" customHeight="1" x14ac:dyDescent="0.25">
      <c r="A65" s="21"/>
      <c r="B65" s="30"/>
      <c r="C65" s="44"/>
      <c r="D65" s="44"/>
      <c r="E65" s="44"/>
      <c r="F65" s="44"/>
      <c r="G65" s="44"/>
      <c r="H65" s="44"/>
      <c r="I65" s="44"/>
    </row>
    <row r="66" spans="1:9" ht="12" customHeight="1" x14ac:dyDescent="0.25">
      <c r="A66" s="21"/>
      <c r="B66" s="31"/>
      <c r="C66" s="21"/>
      <c r="D66" s="43"/>
      <c r="E66" s="43"/>
      <c r="F66" s="43"/>
      <c r="G66" s="43"/>
      <c r="H66" s="43"/>
      <c r="I66" s="43"/>
    </row>
    <row r="67" spans="1:9" s="45" customFormat="1" ht="12" customHeight="1" x14ac:dyDescent="0.25">
      <c r="B67" s="29"/>
      <c r="C67" s="39"/>
      <c r="D67" s="38"/>
      <c r="E67" s="38"/>
      <c r="F67" s="38"/>
    </row>
    <row r="68" spans="1:9" s="45" customFormat="1" ht="12" customHeight="1" x14ac:dyDescent="0.25">
      <c r="B68" s="30"/>
      <c r="C68" s="37"/>
      <c r="D68" s="38"/>
      <c r="E68" s="38"/>
      <c r="F68" s="38"/>
    </row>
    <row r="69" spans="1:9" s="45" customFormat="1" ht="12" customHeight="1" x14ac:dyDescent="0.25">
      <c r="B69" s="31"/>
      <c r="C69" s="39"/>
      <c r="D69" s="38"/>
      <c r="E69" s="38"/>
      <c r="F69" s="38"/>
    </row>
    <row r="70" spans="1:9" s="45" customFormat="1" ht="12" customHeight="1" x14ac:dyDescent="0.25"/>
  </sheetData>
  <mergeCells count="5">
    <mergeCell ref="B2:F2"/>
    <mergeCell ref="B33:F33"/>
    <mergeCell ref="B35:F35"/>
    <mergeCell ref="B36:F36"/>
    <mergeCell ref="B34:G34"/>
  </mergeCells>
  <hyperlinks>
    <hyperlink ref="C1" location="Contents!A1" display="[contents Ç]" xr:uid="{00000000-0004-0000-1300-000000000000}"/>
    <hyperlink ref="B35" r:id="rId1" display="http://www.observatorioemigracao.pt/np4/5810.html" xr:uid="{B2CB91B7-AA9B-4DA6-9C5A-63EF55B181D1}"/>
    <hyperlink ref="B35:F35" r:id="rId2" display="http://www.observatorioemigracao.pt/np4EN/8383.html" xr:uid="{12EF2A26-6D2D-419E-AF14-05194E01A721}"/>
    <hyperlink ref="B36" r:id="rId3" display="http://www.observatorioemigracao.pt/np4/5810.html" xr:uid="{0EFFE16F-0DCB-408A-BFBC-18DA0A89B711}"/>
    <hyperlink ref="B36:F36" r:id="rId4" display="http://www.observatorioemigracao.pt/np4/8383.html" xr:uid="{F8C36F20-2833-411F-AD6B-1E6FAAA3C26E}"/>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85"/>
  <sheetViews>
    <sheetView showGridLines="0" zoomScaleNormal="100" workbookViewId="0">
      <selection activeCell="I9" sqref="I9"/>
    </sheetView>
  </sheetViews>
  <sheetFormatPr defaultColWidth="8.7109375" defaultRowHeight="12" customHeight="1" x14ac:dyDescent="0.25"/>
  <cols>
    <col min="1" max="1" width="8.7109375" style="40"/>
    <col min="2" max="6" width="16.7109375" style="40" customWidth="1"/>
    <col min="7" max="8" width="14.42578125" style="40" bestFit="1" customWidth="1"/>
    <col min="9" max="16384" width="8.7109375" style="40"/>
  </cols>
  <sheetData>
    <row r="1" spans="1:16" s="1" customFormat="1" ht="30" customHeight="1" x14ac:dyDescent="0.25">
      <c r="A1" s="47" t="s">
        <v>0</v>
      </c>
      <c r="B1" s="115"/>
      <c r="C1" s="71" t="s">
        <v>4</v>
      </c>
      <c r="D1" s="69"/>
      <c r="E1" s="69"/>
    </row>
    <row r="2" spans="1:16" s="15" customFormat="1" ht="30" customHeight="1" x14ac:dyDescent="0.25">
      <c r="A2" s="13"/>
      <c r="B2" s="500" t="s">
        <v>198</v>
      </c>
      <c r="C2" s="501"/>
      <c r="D2" s="501"/>
      <c r="E2" s="501"/>
      <c r="F2" s="501"/>
      <c r="G2" s="23"/>
      <c r="H2" s="23"/>
      <c r="I2" s="23"/>
      <c r="J2" s="41"/>
      <c r="K2" s="41"/>
      <c r="L2" s="14"/>
      <c r="M2" s="14"/>
      <c r="N2" s="14"/>
      <c r="O2" s="23"/>
      <c r="P2" s="23"/>
    </row>
    <row r="3" spans="1:16" ht="15" customHeight="1" x14ac:dyDescent="0.25"/>
    <row r="4" spans="1:16" ht="15" customHeight="1" x14ac:dyDescent="0.25"/>
    <row r="5" spans="1:16" s="69" customFormat="1" ht="15" customHeight="1" x14ac:dyDescent="0.25"/>
    <row r="6" spans="1:16" s="69" customFormat="1" ht="15" customHeight="1" x14ac:dyDescent="0.25"/>
    <row r="7" spans="1:16" s="69" customFormat="1" ht="15" customHeight="1" x14ac:dyDescent="0.25"/>
    <row r="8" spans="1:16" s="69" customFormat="1" ht="15" customHeight="1" x14ac:dyDescent="0.25"/>
    <row r="9" spans="1:16" s="69" customFormat="1" ht="15" customHeight="1" x14ac:dyDescent="0.25"/>
    <row r="10" spans="1:16" s="69" customFormat="1" ht="15" customHeight="1" x14ac:dyDescent="0.25"/>
    <row r="11" spans="1:16" s="69" customFormat="1" ht="15" customHeight="1" x14ac:dyDescent="0.25"/>
    <row r="12" spans="1:16" s="69" customFormat="1" ht="15" customHeight="1" x14ac:dyDescent="0.25"/>
    <row r="13" spans="1:16" s="69" customFormat="1" ht="15" customHeight="1" x14ac:dyDescent="0.25"/>
    <row r="14" spans="1:16" s="69" customFormat="1" ht="15" customHeight="1" x14ac:dyDescent="0.25"/>
    <row r="15" spans="1:16" s="69"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69" customFormat="1" ht="15" customHeight="1" x14ac:dyDescent="0.25"/>
    <row r="33" spans="1:8" ht="45" customHeight="1" x14ac:dyDescent="0.25">
      <c r="A33" s="55" t="s">
        <v>56</v>
      </c>
      <c r="B33" s="502" t="s">
        <v>139</v>
      </c>
      <c r="C33" s="405"/>
      <c r="D33" s="405"/>
      <c r="E33" s="405"/>
      <c r="F33" s="405"/>
    </row>
    <row r="34" spans="1:8" s="1" customFormat="1" ht="45" customHeight="1" x14ac:dyDescent="0.25">
      <c r="A34" s="55" t="s">
        <v>10</v>
      </c>
      <c r="B34" s="420" t="s">
        <v>140</v>
      </c>
      <c r="C34" s="421"/>
      <c r="D34" s="421"/>
      <c r="E34" s="421"/>
      <c r="F34" s="421"/>
    </row>
    <row r="35" spans="1:8" s="205" customFormat="1" ht="15" customHeight="1" x14ac:dyDescent="0.25">
      <c r="A35" s="203" t="s">
        <v>6</v>
      </c>
      <c r="B35" s="402" t="s">
        <v>160</v>
      </c>
      <c r="C35" s="403"/>
      <c r="D35" s="403"/>
      <c r="E35" s="403"/>
      <c r="F35" s="403"/>
      <c r="G35" s="403"/>
      <c r="H35" s="204"/>
    </row>
    <row r="36" spans="1:8" s="205" customFormat="1" ht="15" customHeight="1" x14ac:dyDescent="0.25">
      <c r="A36" s="203" t="s">
        <v>1</v>
      </c>
      <c r="B36" s="401" t="s">
        <v>161</v>
      </c>
      <c r="C36" s="401"/>
      <c r="D36" s="401"/>
      <c r="E36" s="401"/>
      <c r="F36" s="401"/>
      <c r="G36" s="204"/>
    </row>
    <row r="37" spans="1:8" s="205" customFormat="1" ht="15" customHeight="1" x14ac:dyDescent="0.25">
      <c r="A37" s="203"/>
      <c r="B37" s="401" t="s">
        <v>162</v>
      </c>
      <c r="C37" s="401"/>
      <c r="D37" s="401"/>
      <c r="E37" s="401"/>
      <c r="F37" s="401"/>
      <c r="G37" s="204"/>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60" spans="1:14" ht="12" customHeight="1" x14ac:dyDescent="0.25">
      <c r="B60" s="136" t="s">
        <v>43</v>
      </c>
      <c r="C60" s="187">
        <v>6.4315291997790753</v>
      </c>
      <c r="D60" s="187">
        <v>19.875340336715315</v>
      </c>
      <c r="F60"/>
      <c r="G60"/>
      <c r="H60"/>
    </row>
    <row r="61" spans="1:14" ht="12" customHeight="1" x14ac:dyDescent="0.25">
      <c r="B61" s="136" t="s">
        <v>25</v>
      </c>
      <c r="C61" s="187">
        <v>5.0413680935319629</v>
      </c>
      <c r="D61" s="187">
        <v>17.175341579682975</v>
      </c>
      <c r="F61"/>
      <c r="G61"/>
      <c r="H61"/>
    </row>
    <row r="62" spans="1:14" ht="12" customHeight="1" x14ac:dyDescent="0.25">
      <c r="A62" s="45"/>
      <c r="B62" s="136" t="s">
        <v>26</v>
      </c>
      <c r="C62" s="187">
        <v>22.026196983222714</v>
      </c>
      <c r="D62" s="187">
        <v>2.4073305039528612</v>
      </c>
      <c r="E62" s="45"/>
      <c r="F62"/>
      <c r="G62"/>
      <c r="H62"/>
      <c r="I62" s="45"/>
    </row>
    <row r="63" spans="1:14" ht="12" customHeight="1" x14ac:dyDescent="0.25">
      <c r="A63" s="21"/>
      <c r="B63" s="136" t="s">
        <v>34</v>
      </c>
      <c r="C63" s="187">
        <v>23.969470528077352</v>
      </c>
      <c r="D63" s="187">
        <v>12.543459270794596</v>
      </c>
      <c r="E63" s="43"/>
      <c r="F63"/>
      <c r="G63"/>
      <c r="H63"/>
      <c r="I63" s="43"/>
      <c r="L63" s="6"/>
      <c r="M63" s="6"/>
      <c r="N63" s="6"/>
    </row>
    <row r="64" spans="1:14" ht="12" customHeight="1" x14ac:dyDescent="0.25">
      <c r="A64" s="21"/>
      <c r="B64" s="136" t="s">
        <v>27</v>
      </c>
      <c r="C64" s="187">
        <v>8.5262436163424251</v>
      </c>
      <c r="D64" s="187">
        <v>4.7964727792299691</v>
      </c>
      <c r="E64" s="43"/>
      <c r="F64"/>
      <c r="G64"/>
      <c r="H64"/>
      <c r="I64" s="43"/>
    </row>
    <row r="65" spans="1:9" ht="12" customHeight="1" x14ac:dyDescent="0.25">
      <c r="A65" s="21"/>
      <c r="B65" s="136" t="s">
        <v>28</v>
      </c>
      <c r="C65" s="187">
        <v>4.4286467692653133</v>
      </c>
      <c r="D65" s="187">
        <v>12.524142930305501</v>
      </c>
      <c r="E65" s="44"/>
      <c r="F65"/>
      <c r="G65"/>
      <c r="H65"/>
      <c r="I65" s="44"/>
    </row>
    <row r="66" spans="1:9" ht="12" customHeight="1" x14ac:dyDescent="0.25">
      <c r="A66" s="21"/>
      <c r="B66" s="136" t="s">
        <v>30</v>
      </c>
      <c r="C66" s="187">
        <v>15.709826439597842</v>
      </c>
      <c r="D66" s="187">
        <v>14.350868405489241</v>
      </c>
      <c r="E66" s="43"/>
      <c r="F66"/>
      <c r="G66"/>
      <c r="H66"/>
      <c r="I66" s="43"/>
    </row>
    <row r="67" spans="1:9" s="45" customFormat="1" ht="12" customHeight="1" x14ac:dyDescent="0.25">
      <c r="B67" s="136" t="s">
        <v>48</v>
      </c>
      <c r="C67" s="187">
        <v>5.24218767511256</v>
      </c>
      <c r="D67" s="187">
        <v>6.9252566268919384</v>
      </c>
      <c r="E67" s="38"/>
      <c r="F67"/>
      <c r="G67"/>
      <c r="H67"/>
    </row>
    <row r="68" spans="1:9" s="45" customFormat="1" ht="12" customHeight="1" x14ac:dyDescent="0.25">
      <c r="B68" s="136" t="s">
        <v>75</v>
      </c>
      <c r="C68" s="187">
        <v>3.5260918025022305</v>
      </c>
      <c r="D68" s="187">
        <v>12.797343480384257</v>
      </c>
      <c r="E68" s="38"/>
      <c r="F68"/>
      <c r="G68"/>
      <c r="H68"/>
    </row>
    <row r="69" spans="1:9" s="45" customFormat="1" ht="12" customHeight="1" x14ac:dyDescent="0.25">
      <c r="B69" s="136" t="s">
        <v>29</v>
      </c>
      <c r="C69" s="187">
        <v>4.8064475940210771</v>
      </c>
      <c r="D69" s="187">
        <v>15.723911208783788</v>
      </c>
      <c r="E69" s="38"/>
      <c r="F69"/>
      <c r="G69"/>
      <c r="H69"/>
    </row>
    <row r="70" spans="1:9" s="45" customFormat="1" ht="12" customHeight="1" x14ac:dyDescent="0.25">
      <c r="B70" s="136" t="s">
        <v>32</v>
      </c>
      <c r="C70" s="187">
        <v>9.9227714254751653</v>
      </c>
      <c r="D70" s="187">
        <v>11.566211913833591</v>
      </c>
      <c r="F70"/>
      <c r="G70"/>
      <c r="H70"/>
    </row>
    <row r="71" spans="1:9" ht="12" customHeight="1" x14ac:dyDescent="0.25">
      <c r="B71" s="136" t="s">
        <v>40</v>
      </c>
      <c r="C71" s="187">
        <v>6.5270722963559242</v>
      </c>
      <c r="D71" s="187">
        <v>5.2871447778496323</v>
      </c>
      <c r="F71"/>
      <c r="G71"/>
      <c r="H71"/>
    </row>
    <row r="72" spans="1:9" ht="12" customHeight="1" x14ac:dyDescent="0.25">
      <c r="B72" s="136" t="s">
        <v>31</v>
      </c>
      <c r="C72" s="187">
        <v>16.729090352371074</v>
      </c>
      <c r="D72" s="187">
        <v>17.072500842294769</v>
      </c>
      <c r="F72"/>
      <c r="G72"/>
      <c r="H72"/>
    </row>
    <row r="73" spans="1:9" ht="12" customHeight="1" x14ac:dyDescent="0.25">
      <c r="B73" s="136" t="s">
        <v>35</v>
      </c>
      <c r="C73" s="187">
        <v>5.0830275602466219</v>
      </c>
      <c r="D73" s="187">
        <v>10.361212599654088</v>
      </c>
      <c r="F73"/>
      <c r="G73"/>
      <c r="H73"/>
    </row>
    <row r="74" spans="1:9" ht="12" customHeight="1" x14ac:dyDescent="0.25">
      <c r="B74" s="136" t="s">
        <v>37</v>
      </c>
      <c r="C74" s="187">
        <v>17.423428327781981</v>
      </c>
      <c r="D74" s="187">
        <v>12.443522803020649</v>
      </c>
      <c r="F74"/>
      <c r="G74"/>
      <c r="H74"/>
    </row>
    <row r="75" spans="1:9" ht="12" customHeight="1" x14ac:dyDescent="0.25">
      <c r="B75" s="136" t="s">
        <v>38</v>
      </c>
      <c r="C75" s="187">
        <v>22.112517380066219</v>
      </c>
      <c r="D75" s="187">
        <v>4.2476030275106016</v>
      </c>
      <c r="F75"/>
      <c r="G75"/>
      <c r="H75"/>
    </row>
    <row r="76" spans="1:9" ht="12" customHeight="1" x14ac:dyDescent="0.25">
      <c r="B76" s="136" t="s">
        <v>42</v>
      </c>
      <c r="C76" s="187">
        <v>5.73636043008388</v>
      </c>
      <c r="D76" s="187">
        <v>13.351895902996585</v>
      </c>
      <c r="F76"/>
      <c r="G76"/>
      <c r="H76"/>
    </row>
    <row r="77" spans="1:9" ht="12" customHeight="1" x14ac:dyDescent="0.25">
      <c r="B77" s="188" t="s">
        <v>44</v>
      </c>
      <c r="C77" s="187">
        <v>11.737257787262633</v>
      </c>
      <c r="D77" s="187">
        <v>1.7313899303859757</v>
      </c>
      <c r="F77"/>
      <c r="G77"/>
      <c r="H77"/>
    </row>
    <row r="78" spans="1:9" ht="12" customHeight="1" x14ac:dyDescent="0.25">
      <c r="B78" s="138" t="s">
        <v>3</v>
      </c>
      <c r="C78" s="187">
        <v>25.733530982760239</v>
      </c>
      <c r="D78" s="187">
        <v>8.6851726845988644</v>
      </c>
      <c r="F78"/>
      <c r="G78"/>
      <c r="H78"/>
    </row>
    <row r="79" spans="1:9" ht="12" customHeight="1" x14ac:dyDescent="0.25">
      <c r="B79" s="136" t="s">
        <v>45</v>
      </c>
      <c r="C79" s="187">
        <v>18.450171620244141</v>
      </c>
      <c r="D79" s="187">
        <v>2.3886526296470403</v>
      </c>
      <c r="F79"/>
      <c r="G79"/>
      <c r="H79"/>
    </row>
    <row r="80" spans="1:9" ht="12" customHeight="1" x14ac:dyDescent="0.25">
      <c r="B80" s="136" t="s">
        <v>47</v>
      </c>
      <c r="C80" s="187">
        <v>6.3346559738816826</v>
      </c>
      <c r="D80" s="187">
        <v>3.444814956460613</v>
      </c>
      <c r="F80"/>
      <c r="G80"/>
      <c r="H80"/>
    </row>
    <row r="81" spans="2:8" ht="12" customHeight="1" x14ac:dyDescent="0.25">
      <c r="B81" s="136" t="s">
        <v>46</v>
      </c>
      <c r="C81" s="187">
        <v>7.1004120935951827</v>
      </c>
      <c r="D81" s="187">
        <v>12.17720698105601</v>
      </c>
      <c r="F81"/>
      <c r="G81"/>
      <c r="H81"/>
    </row>
    <row r="82" spans="2:8" ht="12" customHeight="1" x14ac:dyDescent="0.2">
      <c r="B82" s="136" t="s">
        <v>33</v>
      </c>
      <c r="C82" s="187">
        <v>3.0916595530680167</v>
      </c>
      <c r="D82" s="187">
        <v>13.060813180609633</v>
      </c>
    </row>
    <row r="83" spans="2:8" ht="12" customHeight="1" x14ac:dyDescent="0.2">
      <c r="B83" s="136" t="s">
        <v>49</v>
      </c>
      <c r="C83" s="187">
        <v>3.5254248569130362</v>
      </c>
      <c r="D83" s="187">
        <v>19.979416879334668</v>
      </c>
    </row>
    <row r="84" spans="2:8" ht="12" customHeight="1" x14ac:dyDescent="0.2">
      <c r="B84" s="136" t="s">
        <v>50</v>
      </c>
      <c r="C84" s="137">
        <v>6.3305006834574629</v>
      </c>
      <c r="D84" s="137">
        <v>14.144951385582136</v>
      </c>
    </row>
    <row r="85" spans="2:8" ht="12" customHeight="1" x14ac:dyDescent="0.2">
      <c r="B85" s="138" t="s">
        <v>125</v>
      </c>
      <c r="C85" s="189">
        <f>AVERAGE(C60:C84)</f>
        <v>10.621835601000633</v>
      </c>
      <c r="D85" s="189">
        <f>AVERAGE(D60:D84)</f>
        <v>10.762479104682612</v>
      </c>
    </row>
  </sheetData>
  <mergeCells count="6">
    <mergeCell ref="B37:F37"/>
    <mergeCell ref="B2:F2"/>
    <mergeCell ref="B34:F34"/>
    <mergeCell ref="B36:F36"/>
    <mergeCell ref="B33:F33"/>
    <mergeCell ref="B35:G35"/>
  </mergeCells>
  <hyperlinks>
    <hyperlink ref="C1" location="Contents!A1" display="[contents Ç]" xr:uid="{00000000-0004-0000-1400-000000000000}"/>
    <hyperlink ref="B36" r:id="rId1" display="http://www.observatorioemigracao.pt/np4/5810.html" xr:uid="{70A84B8D-787F-47B1-90C4-44FFC981F69A}"/>
    <hyperlink ref="B36:F36" r:id="rId2" display="http://www.observatorioemigracao.pt/np4EN/8383.html" xr:uid="{A32258E9-70AD-4EF7-ABEA-9966042E6AFD}"/>
    <hyperlink ref="B37" r:id="rId3" display="http://www.observatorioemigracao.pt/np4/5810.html" xr:uid="{B238B395-52A2-4E9B-8D40-287902EE39F0}"/>
    <hyperlink ref="B37:F37" r:id="rId4" display="http://www.observatorioemigracao.pt/np4/8383.html" xr:uid="{E9700A5F-BC06-4989-8858-87BF61506D49}"/>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8"/>
  <sheetViews>
    <sheetView showGridLines="0" zoomScaleNormal="100" workbookViewId="0">
      <selection activeCell="C5" sqref="C5:I12"/>
    </sheetView>
  </sheetViews>
  <sheetFormatPr defaultColWidth="8.7109375" defaultRowHeight="12" customHeight="1" x14ac:dyDescent="0.25"/>
  <cols>
    <col min="1" max="1" width="8.7109375" style="1"/>
    <col min="2" max="2" width="56.7109375" style="1" customWidth="1"/>
    <col min="3" max="5" width="12.7109375" style="11" customWidth="1"/>
    <col min="6" max="7" width="12.7109375" customWidth="1"/>
    <col min="8" max="9" width="12.7109375" style="1" customWidth="1"/>
    <col min="10" max="16384" width="8.7109375" style="1"/>
  </cols>
  <sheetData>
    <row r="1" spans="1:19" ht="30" customHeight="1" x14ac:dyDescent="0.25">
      <c r="A1" s="47" t="s">
        <v>0</v>
      </c>
      <c r="B1" s="115"/>
      <c r="C1" s="71" t="s">
        <v>4</v>
      </c>
      <c r="D1" s="12"/>
    </row>
    <row r="2" spans="1:19" ht="30" customHeight="1" thickBot="1" x14ac:dyDescent="0.3">
      <c r="B2" s="406" t="s">
        <v>147</v>
      </c>
      <c r="C2" s="418"/>
      <c r="D2" s="418"/>
      <c r="E2" s="418"/>
      <c r="F2" s="419"/>
      <c r="G2" s="419"/>
      <c r="H2" s="419"/>
      <c r="I2" s="419"/>
    </row>
    <row r="3" spans="1:19" ht="45" customHeight="1" x14ac:dyDescent="0.25">
      <c r="B3" s="408" t="s">
        <v>9</v>
      </c>
      <c r="C3" s="410" t="s">
        <v>3</v>
      </c>
      <c r="D3" s="412" t="s">
        <v>65</v>
      </c>
      <c r="E3" s="413"/>
      <c r="F3" s="414"/>
      <c r="G3" s="415" t="s">
        <v>66</v>
      </c>
      <c r="H3" s="413"/>
      <c r="I3" s="413"/>
    </row>
    <row r="4" spans="1:19" ht="30" customHeight="1" x14ac:dyDescent="0.25">
      <c r="B4" s="409"/>
      <c r="C4" s="411"/>
      <c r="D4" s="104" t="s">
        <v>50</v>
      </c>
      <c r="E4" s="105" t="s">
        <v>75</v>
      </c>
      <c r="F4" s="108" t="s">
        <v>54</v>
      </c>
      <c r="G4" s="105" t="s">
        <v>67</v>
      </c>
      <c r="H4" s="105" t="s">
        <v>68</v>
      </c>
      <c r="I4" s="106" t="s">
        <v>76</v>
      </c>
    </row>
    <row r="5" spans="1:19" ht="15" customHeight="1" x14ac:dyDescent="0.25">
      <c r="B5" s="224" t="s">
        <v>182</v>
      </c>
      <c r="C5" s="225">
        <v>2631.5590000000002</v>
      </c>
      <c r="D5" s="226">
        <v>4274.9979999999996</v>
      </c>
      <c r="E5" s="227">
        <v>2296.5340000000001</v>
      </c>
      <c r="F5" s="228">
        <v>679.79600000000005</v>
      </c>
      <c r="G5" s="227">
        <v>1745.3389999999999</v>
      </c>
      <c r="H5" s="227">
        <v>186.37200000000001</v>
      </c>
      <c r="I5" s="227">
        <v>5901.067</v>
      </c>
    </row>
    <row r="6" spans="1:19" ht="15" customHeight="1" x14ac:dyDescent="0.25">
      <c r="B6" s="229" t="s">
        <v>183</v>
      </c>
      <c r="C6" s="230">
        <v>25.738314101310301</v>
      </c>
      <c r="D6" s="231">
        <v>6.3305197689915502</v>
      </c>
      <c r="E6" s="232">
        <v>3.5267925687087298</v>
      </c>
      <c r="F6" s="233">
        <v>7.9152601559771796</v>
      </c>
      <c r="G6" s="232">
        <v>0.82681828950485603</v>
      </c>
      <c r="H6" s="232">
        <v>33.818181818181799</v>
      </c>
      <c r="I6" s="232">
        <v>13.413192708096499</v>
      </c>
    </row>
    <row r="7" spans="1:19" ht="15" customHeight="1" x14ac:dyDescent="0.25">
      <c r="B7" s="229" t="s">
        <v>69</v>
      </c>
      <c r="C7" s="230">
        <v>13.082865246168501</v>
      </c>
      <c r="D7" s="231">
        <v>11.655423542047799</v>
      </c>
      <c r="E7" s="232" t="s">
        <v>55</v>
      </c>
      <c r="F7" s="233">
        <v>6.6</v>
      </c>
      <c r="G7" s="232">
        <v>1.8664827291510999</v>
      </c>
      <c r="H7" s="232">
        <v>55.469988518160498</v>
      </c>
      <c r="I7" s="232" t="s">
        <v>55</v>
      </c>
    </row>
    <row r="8" spans="1:19" ht="15" customHeight="1" x14ac:dyDescent="0.25">
      <c r="B8" s="229" t="s">
        <v>184</v>
      </c>
      <c r="C8" s="230">
        <v>888.16200000000003</v>
      </c>
      <c r="D8" s="231">
        <v>9552.11</v>
      </c>
      <c r="E8" s="232">
        <v>8334.875</v>
      </c>
      <c r="F8" s="233">
        <v>2572.029</v>
      </c>
      <c r="G8" s="232">
        <v>807.00599999999997</v>
      </c>
      <c r="H8" s="232">
        <v>15.664</v>
      </c>
      <c r="I8" s="232">
        <v>4964.2929999999997</v>
      </c>
    </row>
    <row r="9" spans="1:19" ht="15" customHeight="1" x14ac:dyDescent="0.25">
      <c r="B9" s="229" t="s">
        <v>185</v>
      </c>
      <c r="C9" s="230">
        <v>8.6851726845988608</v>
      </c>
      <c r="D9" s="231">
        <v>14.1449513855821</v>
      </c>
      <c r="E9" s="232">
        <v>12.797343480384299</v>
      </c>
      <c r="F9" s="233">
        <v>29.937373164799801</v>
      </c>
      <c r="G9" s="232">
        <v>0.38237754496365201</v>
      </c>
      <c r="H9" s="232">
        <v>2.84833662160074</v>
      </c>
      <c r="I9" s="232">
        <v>11.3</v>
      </c>
    </row>
    <row r="10" spans="1:19" ht="15" customHeight="1" x14ac:dyDescent="0.25">
      <c r="B10" s="229" t="s">
        <v>186</v>
      </c>
      <c r="C10" s="234">
        <v>4326.9170701935027</v>
      </c>
      <c r="D10" s="235">
        <v>3307.0807837540265</v>
      </c>
      <c r="E10" s="236">
        <v>24481.65877562503</v>
      </c>
      <c r="F10" s="237">
        <v>2556.6145702671001</v>
      </c>
      <c r="G10" s="236">
        <v>3566.2999999999997</v>
      </c>
      <c r="H10" s="236">
        <v>243.56878821712451</v>
      </c>
      <c r="I10" s="236">
        <v>15054</v>
      </c>
    </row>
    <row r="11" spans="1:19" s="192" customFormat="1" ht="15" customHeight="1" x14ac:dyDescent="0.25">
      <c r="B11" s="206" t="s">
        <v>187</v>
      </c>
      <c r="C11" s="238">
        <v>1.8710540666918116</v>
      </c>
      <c r="D11" s="239">
        <v>0.12213418461645026</v>
      </c>
      <c r="E11" s="211">
        <v>0.94051546029533406</v>
      </c>
      <c r="F11" s="240">
        <v>0.34180772382978986</v>
      </c>
      <c r="G11" s="211">
        <v>0.2468483353486623</v>
      </c>
      <c r="H11" s="211">
        <v>14.296471057269208</v>
      </c>
      <c r="I11" s="211">
        <v>9.6759259789103851</v>
      </c>
    </row>
    <row r="12" spans="1:19" ht="15" customHeight="1" thickBot="1" x14ac:dyDescent="0.3">
      <c r="B12" s="241" t="s">
        <v>188</v>
      </c>
      <c r="C12" s="242">
        <v>240.34441051317322</v>
      </c>
      <c r="D12" s="243">
        <v>9335.700582063002</v>
      </c>
      <c r="E12" s="244">
        <v>15038.498839897244</v>
      </c>
      <c r="F12" s="245">
        <v>27964.775772415724</v>
      </c>
      <c r="G12" s="244">
        <v>1607.7873522099999</v>
      </c>
      <c r="H12" s="244">
        <v>37.820462710963838</v>
      </c>
      <c r="I12" s="244">
        <v>843</v>
      </c>
    </row>
    <row r="13" spans="1:19" ht="15" customHeight="1" x14ac:dyDescent="0.25">
      <c r="B13" s="3"/>
      <c r="C13" s="3"/>
      <c r="D13" s="3"/>
      <c r="E13" s="3"/>
      <c r="F13" s="3"/>
      <c r="G13" s="4"/>
      <c r="H13" s="4"/>
      <c r="I13" s="4"/>
    </row>
    <row r="14" spans="1:19" ht="15" customHeight="1" x14ac:dyDescent="0.25">
      <c r="A14" s="55" t="s">
        <v>56</v>
      </c>
      <c r="B14" s="416" t="s">
        <v>148</v>
      </c>
      <c r="C14" s="417"/>
      <c r="D14" s="417"/>
      <c r="E14" s="417"/>
      <c r="F14" s="417"/>
      <c r="G14" s="417"/>
      <c r="H14" s="417"/>
      <c r="I14" s="417"/>
      <c r="K14"/>
      <c r="L14"/>
      <c r="M14"/>
      <c r="N14"/>
      <c r="O14"/>
      <c r="P14"/>
      <c r="Q14"/>
      <c r="R14"/>
      <c r="S14"/>
    </row>
    <row r="15" spans="1:19" ht="45" customHeight="1" x14ac:dyDescent="0.25">
      <c r="A15" s="55" t="s">
        <v>10</v>
      </c>
      <c r="B15" s="420" t="s">
        <v>189</v>
      </c>
      <c r="C15" s="421"/>
      <c r="D15" s="421"/>
      <c r="E15" s="421"/>
      <c r="F15" s="421"/>
      <c r="G15" s="421"/>
      <c r="H15" s="421"/>
      <c r="I15" s="421"/>
    </row>
    <row r="16" spans="1:19" s="205" customFormat="1" ht="15" customHeight="1" x14ac:dyDescent="0.25">
      <c r="A16" s="203" t="s">
        <v>6</v>
      </c>
      <c r="B16" s="402" t="s">
        <v>160</v>
      </c>
      <c r="C16" s="403"/>
      <c r="D16" s="403"/>
      <c r="E16" s="403"/>
      <c r="F16" s="403"/>
      <c r="G16" s="403"/>
      <c r="H16" s="204"/>
    </row>
    <row r="17" spans="1:17" s="205" customFormat="1" ht="15" customHeight="1" x14ac:dyDescent="0.25">
      <c r="A17" s="203" t="s">
        <v>1</v>
      </c>
      <c r="B17" s="401" t="s">
        <v>161</v>
      </c>
      <c r="C17" s="401"/>
      <c r="D17" s="401"/>
      <c r="E17" s="401"/>
      <c r="F17" s="401"/>
      <c r="G17" s="204"/>
    </row>
    <row r="18" spans="1:17" s="205" customFormat="1" ht="15" customHeight="1" x14ac:dyDescent="0.25">
      <c r="A18" s="203"/>
      <c r="B18" s="401" t="s">
        <v>162</v>
      </c>
      <c r="C18" s="401"/>
      <c r="D18" s="401"/>
      <c r="E18" s="401"/>
      <c r="F18" s="401"/>
      <c r="G18" s="204"/>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10">
    <mergeCell ref="B17:F17"/>
    <mergeCell ref="B18:F18"/>
    <mergeCell ref="B2:I2"/>
    <mergeCell ref="G3:I3"/>
    <mergeCell ref="B15:I15"/>
    <mergeCell ref="B3:B4"/>
    <mergeCell ref="C3:C4"/>
    <mergeCell ref="D3:F3"/>
    <mergeCell ref="B14:I14"/>
    <mergeCell ref="B16:G16"/>
  </mergeCells>
  <hyperlinks>
    <hyperlink ref="C1" location="Contents!A1" display="[contents Ç]" xr:uid="{00000000-0004-0000-0200-000000000000}"/>
    <hyperlink ref="B17" r:id="rId1" display="http://www.observatorioemigracao.pt/np4/5810.html" xr:uid="{2C524246-DF2F-4559-9F19-B01F50F67687}"/>
    <hyperlink ref="B17:F17" r:id="rId2" display="http://www.observatorioemigracao.pt/np4EN/8383.html" xr:uid="{EE8E9E6A-7D30-48D2-8A38-C0526F01A9B4}"/>
    <hyperlink ref="B18" r:id="rId3" display="http://www.observatorioemigracao.pt/np4/5810.html" xr:uid="{A8E3D85A-BBD9-42B5-BA14-6280E0238F11}"/>
    <hyperlink ref="B18:F18" r:id="rId4" display="http://www.observatorioemigracao.pt/np4/8383.html" xr:uid="{895DF688-A9ED-4371-BAE8-1A9DEE7F7DAF}"/>
  </hyperlinks>
  <pageMargins left="0.23622047244094491" right="0.23622047244094491" top="0.74803149606299213" bottom="0.74803149606299213" header="0.31496062992125984" footer="0.31496062992125984"/>
  <pageSetup paperSize="9" orientation="portrait" horizontalDpi="4294967293" verticalDpi="300" r:id="rId5"/>
  <headerFooter>
    <oddFooter>&amp;C&amp;"Arial,Negrito"&amp;8&amp;P/&amp;N</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showGridLines="0" zoomScaleNormal="100" workbookViewId="0">
      <selection activeCell="B5" sqref="B5:H77"/>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1" customWidth="1"/>
    <col min="9" max="9" width="8.7109375" style="1"/>
    <col min="11" max="16384" width="8.7109375" style="1"/>
  </cols>
  <sheetData>
    <row r="1" spans="1:8" ht="30" customHeight="1" x14ac:dyDescent="0.25">
      <c r="A1" s="47" t="s">
        <v>0</v>
      </c>
      <c r="B1" s="115"/>
      <c r="C1" s="71" t="s">
        <v>4</v>
      </c>
      <c r="D1" s="68"/>
      <c r="E1" s="12"/>
      <c r="F1" s="12"/>
      <c r="G1" s="12"/>
    </row>
    <row r="2" spans="1:8" ht="30" customHeight="1" thickBot="1" x14ac:dyDescent="0.3">
      <c r="B2" s="406" t="s">
        <v>7</v>
      </c>
      <c r="C2" s="406"/>
      <c r="D2" s="406"/>
      <c r="E2" s="418"/>
      <c r="F2" s="418"/>
      <c r="G2" s="418"/>
      <c r="H2" s="418"/>
    </row>
    <row r="3" spans="1:8" ht="30" customHeight="1" x14ac:dyDescent="0.25">
      <c r="B3" s="426" t="s">
        <v>11</v>
      </c>
      <c r="C3" s="410" t="s">
        <v>2</v>
      </c>
      <c r="D3" s="429" t="s">
        <v>94</v>
      </c>
      <c r="E3" s="430"/>
      <c r="F3" s="431"/>
      <c r="G3" s="432" t="s">
        <v>95</v>
      </c>
      <c r="H3" s="433"/>
    </row>
    <row r="4" spans="1:8" ht="30" customHeight="1" x14ac:dyDescent="0.25">
      <c r="B4" s="427"/>
      <c r="C4" s="428"/>
      <c r="D4" s="87" t="s">
        <v>22</v>
      </c>
      <c r="E4" s="88" t="s">
        <v>23</v>
      </c>
      <c r="F4" s="89" t="s">
        <v>24</v>
      </c>
      <c r="G4" s="160" t="s">
        <v>96</v>
      </c>
      <c r="H4" s="161" t="s">
        <v>97</v>
      </c>
    </row>
    <row r="5" spans="1:8" ht="15" customHeight="1" x14ac:dyDescent="0.25">
      <c r="B5" s="246">
        <v>1901</v>
      </c>
      <c r="C5" s="247">
        <v>20646</v>
      </c>
      <c r="D5" s="247">
        <v>18426</v>
      </c>
      <c r="E5" s="248">
        <v>207</v>
      </c>
      <c r="F5" s="249">
        <v>2013</v>
      </c>
      <c r="G5" s="248">
        <v>3097</v>
      </c>
      <c r="H5" s="247">
        <f>C5-G5</f>
        <v>17549</v>
      </c>
    </row>
    <row r="6" spans="1:8" ht="15" customHeight="1" x14ac:dyDescent="0.25">
      <c r="B6" s="250">
        <v>1902</v>
      </c>
      <c r="C6" s="235">
        <v>24170</v>
      </c>
      <c r="D6" s="235">
        <v>21916</v>
      </c>
      <c r="E6" s="236">
        <v>290</v>
      </c>
      <c r="F6" s="237">
        <v>1964</v>
      </c>
      <c r="G6" s="236">
        <v>3626</v>
      </c>
      <c r="H6" s="235">
        <f>C6-G6</f>
        <v>20544</v>
      </c>
    </row>
    <row r="7" spans="1:8" ht="15" customHeight="1" x14ac:dyDescent="0.25">
      <c r="B7" s="250">
        <v>1903</v>
      </c>
      <c r="C7" s="235">
        <v>21611</v>
      </c>
      <c r="D7" s="235">
        <v>19339</v>
      </c>
      <c r="E7" s="236">
        <v>320</v>
      </c>
      <c r="F7" s="237">
        <v>1952</v>
      </c>
      <c r="G7" s="236">
        <v>3242</v>
      </c>
      <c r="H7" s="235">
        <f t="shared" ref="H7:H70" si="0">C7-G7</f>
        <v>18369</v>
      </c>
    </row>
    <row r="8" spans="1:8" ht="15" customHeight="1" x14ac:dyDescent="0.25">
      <c r="B8" s="250">
        <v>1904</v>
      </c>
      <c r="C8" s="235">
        <v>28304</v>
      </c>
      <c r="D8" s="235">
        <v>25963</v>
      </c>
      <c r="E8" s="236">
        <v>379</v>
      </c>
      <c r="F8" s="237">
        <v>1962</v>
      </c>
      <c r="G8" s="236">
        <v>4246</v>
      </c>
      <c r="H8" s="235">
        <f t="shared" si="0"/>
        <v>24058</v>
      </c>
    </row>
    <row r="9" spans="1:8" ht="15" customHeight="1" x14ac:dyDescent="0.25">
      <c r="B9" s="250">
        <v>1905</v>
      </c>
      <c r="C9" s="235">
        <v>33610</v>
      </c>
      <c r="D9" s="235">
        <v>31227</v>
      </c>
      <c r="E9" s="236">
        <v>292</v>
      </c>
      <c r="F9" s="237">
        <v>2091</v>
      </c>
      <c r="G9" s="236">
        <v>5042</v>
      </c>
      <c r="H9" s="235">
        <f t="shared" si="0"/>
        <v>28568</v>
      </c>
    </row>
    <row r="10" spans="1:8" ht="15" customHeight="1" x14ac:dyDescent="0.25">
      <c r="B10" s="250">
        <v>1906</v>
      </c>
      <c r="C10" s="235">
        <v>38093</v>
      </c>
      <c r="D10" s="235">
        <v>34094</v>
      </c>
      <c r="E10" s="236">
        <v>369</v>
      </c>
      <c r="F10" s="237">
        <v>3630</v>
      </c>
      <c r="G10" s="236">
        <v>5714</v>
      </c>
      <c r="H10" s="235">
        <f t="shared" si="0"/>
        <v>32379</v>
      </c>
    </row>
    <row r="11" spans="1:8" ht="15" customHeight="1" x14ac:dyDescent="0.25">
      <c r="B11" s="250">
        <v>1907</v>
      </c>
      <c r="C11" s="235">
        <v>41950</v>
      </c>
      <c r="D11" s="235">
        <v>40152</v>
      </c>
      <c r="E11" s="236">
        <v>106</v>
      </c>
      <c r="F11" s="237">
        <v>1692</v>
      </c>
      <c r="G11" s="236">
        <v>6293</v>
      </c>
      <c r="H11" s="235">
        <f t="shared" si="0"/>
        <v>35657</v>
      </c>
    </row>
    <row r="12" spans="1:8" ht="15" customHeight="1" x14ac:dyDescent="0.25">
      <c r="B12" s="250">
        <v>1908</v>
      </c>
      <c r="C12" s="235">
        <v>40995</v>
      </c>
      <c r="D12" s="235">
        <v>40046</v>
      </c>
      <c r="E12" s="236">
        <v>83</v>
      </c>
      <c r="F12" s="237">
        <v>866</v>
      </c>
      <c r="G12" s="236">
        <v>6022</v>
      </c>
      <c r="H12" s="235">
        <f t="shared" si="0"/>
        <v>34973</v>
      </c>
    </row>
    <row r="13" spans="1:8" ht="15" customHeight="1" x14ac:dyDescent="0.25">
      <c r="B13" s="250">
        <v>1909</v>
      </c>
      <c r="C13" s="235">
        <v>37451</v>
      </c>
      <c r="D13" s="235">
        <v>37295</v>
      </c>
      <c r="E13" s="236">
        <v>67</v>
      </c>
      <c r="F13" s="237">
        <v>89</v>
      </c>
      <c r="G13" s="236">
        <v>5733</v>
      </c>
      <c r="H13" s="235">
        <f t="shared" si="0"/>
        <v>31718</v>
      </c>
    </row>
    <row r="14" spans="1:8" ht="15" customHeight="1" x14ac:dyDescent="0.25">
      <c r="B14" s="250">
        <v>1910</v>
      </c>
      <c r="C14" s="235">
        <v>39675</v>
      </c>
      <c r="D14" s="235">
        <v>39359</v>
      </c>
      <c r="E14" s="236">
        <v>48</v>
      </c>
      <c r="F14" s="237">
        <v>268</v>
      </c>
      <c r="G14" s="236">
        <v>5927</v>
      </c>
      <c r="H14" s="235">
        <f t="shared" si="0"/>
        <v>33748</v>
      </c>
    </row>
    <row r="15" spans="1:8" ht="15" customHeight="1" x14ac:dyDescent="0.25">
      <c r="B15" s="250">
        <v>1911</v>
      </c>
      <c r="C15" s="235">
        <v>59549</v>
      </c>
      <c r="D15" s="235">
        <v>59150</v>
      </c>
      <c r="E15" s="236">
        <v>253</v>
      </c>
      <c r="F15" s="237">
        <v>146</v>
      </c>
      <c r="G15" s="236">
        <v>4176</v>
      </c>
      <c r="H15" s="235">
        <f t="shared" si="0"/>
        <v>55373</v>
      </c>
    </row>
    <row r="16" spans="1:8" ht="15" customHeight="1" x14ac:dyDescent="0.25">
      <c r="B16" s="250">
        <v>1912</v>
      </c>
      <c r="C16" s="235">
        <v>88834</v>
      </c>
      <c r="D16" s="235">
        <v>88383</v>
      </c>
      <c r="E16" s="236">
        <v>329</v>
      </c>
      <c r="F16" s="237">
        <v>122</v>
      </c>
      <c r="G16" s="236">
        <v>6225</v>
      </c>
      <c r="H16" s="235">
        <f t="shared" si="0"/>
        <v>82609</v>
      </c>
    </row>
    <row r="17" spans="2:8" ht="15" customHeight="1" x14ac:dyDescent="0.25">
      <c r="B17" s="250">
        <v>1913</v>
      </c>
      <c r="C17" s="235">
        <v>77425</v>
      </c>
      <c r="D17" s="235">
        <v>77015</v>
      </c>
      <c r="E17" s="236">
        <v>407</v>
      </c>
      <c r="F17" s="237">
        <v>3</v>
      </c>
      <c r="G17" s="236">
        <v>5435</v>
      </c>
      <c r="H17" s="235">
        <f t="shared" si="0"/>
        <v>71990</v>
      </c>
    </row>
    <row r="18" spans="2:8" ht="15" customHeight="1" x14ac:dyDescent="0.25">
      <c r="B18" s="250">
        <v>1914</v>
      </c>
      <c r="C18" s="235">
        <v>25730</v>
      </c>
      <c r="D18" s="235">
        <v>25576</v>
      </c>
      <c r="E18" s="236">
        <v>114</v>
      </c>
      <c r="F18" s="237">
        <v>40</v>
      </c>
      <c r="G18" s="236">
        <v>1801</v>
      </c>
      <c r="H18" s="235">
        <f t="shared" si="0"/>
        <v>23929</v>
      </c>
    </row>
    <row r="19" spans="2:8" ht="15" customHeight="1" x14ac:dyDescent="0.25">
      <c r="B19" s="250">
        <v>1915</v>
      </c>
      <c r="C19" s="235">
        <v>19314</v>
      </c>
      <c r="D19" s="235">
        <v>18830</v>
      </c>
      <c r="E19" s="236">
        <v>390</v>
      </c>
      <c r="F19" s="237">
        <v>94</v>
      </c>
      <c r="G19" s="236">
        <v>1352</v>
      </c>
      <c r="H19" s="235">
        <f t="shared" si="0"/>
        <v>17962</v>
      </c>
    </row>
    <row r="20" spans="2:8" ht="15" customHeight="1" x14ac:dyDescent="0.25">
      <c r="B20" s="250">
        <v>1916</v>
      </c>
      <c r="C20" s="235">
        <v>24897</v>
      </c>
      <c r="D20" s="235">
        <v>21662</v>
      </c>
      <c r="E20" s="236">
        <v>2292</v>
      </c>
      <c r="F20" s="237">
        <v>943</v>
      </c>
      <c r="G20" s="236">
        <v>1743</v>
      </c>
      <c r="H20" s="235">
        <f t="shared" si="0"/>
        <v>23154</v>
      </c>
    </row>
    <row r="21" spans="2:8" ht="15" customHeight="1" x14ac:dyDescent="0.25">
      <c r="B21" s="250">
        <v>1917</v>
      </c>
      <c r="C21" s="235">
        <v>15825</v>
      </c>
      <c r="D21" s="235">
        <v>11593</v>
      </c>
      <c r="E21" s="236">
        <v>3381</v>
      </c>
      <c r="F21" s="237">
        <v>851</v>
      </c>
      <c r="G21" s="236">
        <v>1108</v>
      </c>
      <c r="H21" s="235">
        <f t="shared" si="0"/>
        <v>14717</v>
      </c>
    </row>
    <row r="22" spans="2:8" ht="15" customHeight="1" x14ac:dyDescent="0.25">
      <c r="B22" s="250">
        <v>1918</v>
      </c>
      <c r="C22" s="235">
        <v>11853</v>
      </c>
      <c r="D22" s="235">
        <v>7663</v>
      </c>
      <c r="E22" s="236">
        <v>3219</v>
      </c>
      <c r="F22" s="237">
        <v>971</v>
      </c>
      <c r="G22" s="236">
        <v>830</v>
      </c>
      <c r="H22" s="235">
        <f t="shared" si="0"/>
        <v>11023</v>
      </c>
    </row>
    <row r="23" spans="2:8" ht="15" customHeight="1" x14ac:dyDescent="0.25">
      <c r="B23" s="250">
        <v>1919</v>
      </c>
      <c r="C23" s="235">
        <v>37138</v>
      </c>
      <c r="D23" s="235">
        <v>26883</v>
      </c>
      <c r="E23" s="236">
        <v>7989</v>
      </c>
      <c r="F23" s="237">
        <v>2266</v>
      </c>
      <c r="G23" s="236">
        <v>2600</v>
      </c>
      <c r="H23" s="235">
        <f t="shared" si="0"/>
        <v>34538</v>
      </c>
    </row>
    <row r="24" spans="2:8" ht="15" customHeight="1" x14ac:dyDescent="0.25">
      <c r="B24" s="250">
        <v>1920</v>
      </c>
      <c r="C24" s="235">
        <v>64783</v>
      </c>
      <c r="D24" s="235">
        <v>58618</v>
      </c>
      <c r="E24" s="236">
        <v>5008</v>
      </c>
      <c r="F24" s="237">
        <v>1157</v>
      </c>
      <c r="G24" s="236">
        <v>4535</v>
      </c>
      <c r="H24" s="235">
        <f t="shared" si="0"/>
        <v>60248</v>
      </c>
    </row>
    <row r="25" spans="2:8" ht="15" customHeight="1" x14ac:dyDescent="0.25">
      <c r="B25" s="250">
        <v>1921</v>
      </c>
      <c r="C25" s="235">
        <v>24597</v>
      </c>
      <c r="D25" s="235">
        <v>18387</v>
      </c>
      <c r="E25" s="236">
        <v>5167</v>
      </c>
      <c r="F25" s="237">
        <v>1043</v>
      </c>
      <c r="G25" s="236">
        <v>1722</v>
      </c>
      <c r="H25" s="235">
        <f t="shared" si="0"/>
        <v>22875</v>
      </c>
    </row>
    <row r="26" spans="2:8" ht="15" customHeight="1" x14ac:dyDescent="0.25">
      <c r="B26" s="250">
        <v>1922</v>
      </c>
      <c r="C26" s="235">
        <v>39795</v>
      </c>
      <c r="D26" s="235">
        <v>30536</v>
      </c>
      <c r="E26" s="236">
        <v>8488</v>
      </c>
      <c r="F26" s="237">
        <v>771</v>
      </c>
      <c r="G26" s="236">
        <v>2786</v>
      </c>
      <c r="H26" s="235">
        <f t="shared" si="0"/>
        <v>37009</v>
      </c>
    </row>
    <row r="27" spans="2:8" ht="15" customHeight="1" x14ac:dyDescent="0.25">
      <c r="B27" s="250">
        <v>1923</v>
      </c>
      <c r="C27" s="235">
        <v>40171</v>
      </c>
      <c r="D27" s="235">
        <v>28395</v>
      </c>
      <c r="E27" s="236">
        <v>11195</v>
      </c>
      <c r="F27" s="237">
        <v>581</v>
      </c>
      <c r="G27" s="236">
        <v>2812</v>
      </c>
      <c r="H27" s="235">
        <f t="shared" si="0"/>
        <v>37359</v>
      </c>
    </row>
    <row r="28" spans="2:8" ht="15" customHeight="1" x14ac:dyDescent="0.25">
      <c r="B28" s="250">
        <v>1924</v>
      </c>
      <c r="C28" s="235">
        <v>29710</v>
      </c>
      <c r="D28" s="235">
        <v>17294</v>
      </c>
      <c r="E28" s="236">
        <v>12003</v>
      </c>
      <c r="F28" s="237">
        <v>413</v>
      </c>
      <c r="G28" s="236">
        <v>2080</v>
      </c>
      <c r="H28" s="235">
        <f t="shared" si="0"/>
        <v>27630</v>
      </c>
    </row>
    <row r="29" spans="2:8" ht="15" customHeight="1" x14ac:dyDescent="0.25">
      <c r="B29" s="250">
        <v>1925</v>
      </c>
      <c r="C29" s="235">
        <v>22884</v>
      </c>
      <c r="D29" s="235">
        <v>15697</v>
      </c>
      <c r="E29" s="236">
        <v>6818</v>
      </c>
      <c r="F29" s="237">
        <v>369</v>
      </c>
      <c r="G29" s="236">
        <v>1602</v>
      </c>
      <c r="H29" s="235">
        <f t="shared" si="0"/>
        <v>21282</v>
      </c>
    </row>
    <row r="30" spans="2:8" ht="15" customHeight="1" x14ac:dyDescent="0.25">
      <c r="B30" s="250">
        <v>1926</v>
      </c>
      <c r="C30" s="235">
        <v>42067</v>
      </c>
      <c r="D30" s="235">
        <v>34538</v>
      </c>
      <c r="E30" s="236">
        <v>7087</v>
      </c>
      <c r="F30" s="237">
        <v>442</v>
      </c>
      <c r="G30" s="236">
        <v>2945</v>
      </c>
      <c r="H30" s="235">
        <f t="shared" si="0"/>
        <v>39122</v>
      </c>
    </row>
    <row r="31" spans="2:8" ht="15" customHeight="1" x14ac:dyDescent="0.25">
      <c r="B31" s="250">
        <v>1927</v>
      </c>
      <c r="C31" s="235">
        <v>27674</v>
      </c>
      <c r="D31" s="235">
        <v>24375</v>
      </c>
      <c r="E31" s="236">
        <v>3073</v>
      </c>
      <c r="F31" s="237">
        <v>226</v>
      </c>
      <c r="G31" s="236">
        <v>1937</v>
      </c>
      <c r="H31" s="235">
        <f t="shared" si="0"/>
        <v>25737</v>
      </c>
    </row>
    <row r="32" spans="2:8" ht="15" customHeight="1" x14ac:dyDescent="0.25">
      <c r="B32" s="250">
        <v>1928</v>
      </c>
      <c r="C32" s="235">
        <v>34297</v>
      </c>
      <c r="D32" s="235">
        <v>32084</v>
      </c>
      <c r="E32" s="236">
        <v>2013</v>
      </c>
      <c r="F32" s="237">
        <v>200</v>
      </c>
      <c r="G32" s="236">
        <v>2401</v>
      </c>
      <c r="H32" s="235">
        <f t="shared" si="0"/>
        <v>31896</v>
      </c>
    </row>
    <row r="33" spans="2:8" ht="15" customHeight="1" x14ac:dyDescent="0.25">
      <c r="B33" s="250">
        <v>1929</v>
      </c>
      <c r="C33" s="235">
        <v>40361</v>
      </c>
      <c r="D33" s="235">
        <v>35898</v>
      </c>
      <c r="E33" s="236">
        <v>4122</v>
      </c>
      <c r="F33" s="237">
        <v>341</v>
      </c>
      <c r="G33" s="236">
        <v>2825</v>
      </c>
      <c r="H33" s="235">
        <f t="shared" si="0"/>
        <v>37536</v>
      </c>
    </row>
    <row r="34" spans="2:8" ht="15" customHeight="1" x14ac:dyDescent="0.25">
      <c r="B34" s="250">
        <v>1930</v>
      </c>
      <c r="C34" s="235">
        <v>23196</v>
      </c>
      <c r="D34" s="235">
        <v>15805</v>
      </c>
      <c r="E34" s="236">
        <v>7014</v>
      </c>
      <c r="F34" s="237">
        <v>377</v>
      </c>
      <c r="G34" s="236">
        <v>1624</v>
      </c>
      <c r="H34" s="235">
        <f t="shared" si="0"/>
        <v>21572</v>
      </c>
    </row>
    <row r="35" spans="2:8" ht="15" customHeight="1" x14ac:dyDescent="0.25">
      <c r="B35" s="250">
        <v>1931</v>
      </c>
      <c r="C35" s="235">
        <v>6033</v>
      </c>
      <c r="D35" s="235">
        <v>4055</v>
      </c>
      <c r="E35" s="236">
        <v>1328</v>
      </c>
      <c r="F35" s="237">
        <v>650</v>
      </c>
      <c r="G35" s="236" t="s">
        <v>55</v>
      </c>
      <c r="H35" s="235">
        <v>6033</v>
      </c>
    </row>
    <row r="36" spans="2:8" ht="15" customHeight="1" x14ac:dyDescent="0.25">
      <c r="B36" s="250">
        <v>1932</v>
      </c>
      <c r="C36" s="235">
        <v>5909</v>
      </c>
      <c r="D36" s="235">
        <v>5151</v>
      </c>
      <c r="E36" s="236">
        <v>557</v>
      </c>
      <c r="F36" s="237">
        <v>201</v>
      </c>
      <c r="G36" s="236" t="s">
        <v>55</v>
      </c>
      <c r="H36" s="235">
        <v>5909</v>
      </c>
    </row>
    <row r="37" spans="2:8" ht="15" customHeight="1" x14ac:dyDescent="0.25">
      <c r="B37" s="250">
        <v>1933</v>
      </c>
      <c r="C37" s="235">
        <v>8905</v>
      </c>
      <c r="D37" s="235">
        <v>7872</v>
      </c>
      <c r="E37" s="236">
        <v>720</v>
      </c>
      <c r="F37" s="237">
        <v>313</v>
      </c>
      <c r="G37" s="236" t="s">
        <v>55</v>
      </c>
      <c r="H37" s="235">
        <v>8905</v>
      </c>
    </row>
    <row r="38" spans="2:8" ht="15" customHeight="1" x14ac:dyDescent="0.25">
      <c r="B38" s="250">
        <v>1934</v>
      </c>
      <c r="C38" s="235">
        <v>7472</v>
      </c>
      <c r="D38" s="235">
        <v>6491</v>
      </c>
      <c r="E38" s="236">
        <v>623</v>
      </c>
      <c r="F38" s="237">
        <v>358</v>
      </c>
      <c r="G38" s="236" t="s">
        <v>55</v>
      </c>
      <c r="H38" s="235">
        <v>7472</v>
      </c>
    </row>
    <row r="39" spans="2:8" ht="15" customHeight="1" x14ac:dyDescent="0.25">
      <c r="B39" s="250">
        <v>1935</v>
      </c>
      <c r="C39" s="235">
        <v>9140</v>
      </c>
      <c r="D39" s="235">
        <v>8228</v>
      </c>
      <c r="E39" s="236">
        <v>434</v>
      </c>
      <c r="F39" s="237">
        <v>478</v>
      </c>
      <c r="G39" s="236" t="s">
        <v>55</v>
      </c>
      <c r="H39" s="235">
        <v>9140</v>
      </c>
    </row>
    <row r="40" spans="2:8" ht="15" customHeight="1" x14ac:dyDescent="0.25">
      <c r="B40" s="250">
        <v>1936</v>
      </c>
      <c r="C40" s="235">
        <v>12484</v>
      </c>
      <c r="D40" s="235">
        <v>12024</v>
      </c>
      <c r="E40" s="236" t="s">
        <v>55</v>
      </c>
      <c r="F40" s="237">
        <v>460</v>
      </c>
      <c r="G40" s="236" t="s">
        <v>55</v>
      </c>
      <c r="H40" s="235">
        <v>12484</v>
      </c>
    </row>
    <row r="41" spans="2:8" ht="15" customHeight="1" x14ac:dyDescent="0.25">
      <c r="B41" s="250">
        <v>1937</v>
      </c>
      <c r="C41" s="235">
        <v>14667</v>
      </c>
      <c r="D41" s="235">
        <v>13505</v>
      </c>
      <c r="E41" s="236" t="s">
        <v>55</v>
      </c>
      <c r="F41" s="237">
        <v>1162</v>
      </c>
      <c r="G41" s="236" t="s">
        <v>55</v>
      </c>
      <c r="H41" s="235">
        <v>14667</v>
      </c>
    </row>
    <row r="42" spans="2:8" ht="15" customHeight="1" x14ac:dyDescent="0.25">
      <c r="B42" s="250">
        <v>1938</v>
      </c>
      <c r="C42" s="235">
        <v>13609</v>
      </c>
      <c r="D42" s="235">
        <v>11290</v>
      </c>
      <c r="E42" s="236" t="s">
        <v>55</v>
      </c>
      <c r="F42" s="237">
        <v>2319</v>
      </c>
      <c r="G42" s="236" t="s">
        <v>55</v>
      </c>
      <c r="H42" s="235">
        <v>13609</v>
      </c>
    </row>
    <row r="43" spans="2:8" ht="15" customHeight="1" x14ac:dyDescent="0.25">
      <c r="B43" s="250">
        <v>1939</v>
      </c>
      <c r="C43" s="235">
        <v>17807</v>
      </c>
      <c r="D43" s="235">
        <v>17466</v>
      </c>
      <c r="E43" s="236" t="s">
        <v>55</v>
      </c>
      <c r="F43" s="237">
        <v>341</v>
      </c>
      <c r="G43" s="236" t="s">
        <v>55</v>
      </c>
      <c r="H43" s="235">
        <v>17807</v>
      </c>
    </row>
    <row r="44" spans="2:8" ht="15" customHeight="1" x14ac:dyDescent="0.25">
      <c r="B44" s="250">
        <v>1940</v>
      </c>
      <c r="C44" s="235">
        <v>13226</v>
      </c>
      <c r="D44" s="235">
        <v>13013</v>
      </c>
      <c r="E44" s="236" t="s">
        <v>55</v>
      </c>
      <c r="F44" s="237">
        <v>213</v>
      </c>
      <c r="G44" s="236" t="s">
        <v>55</v>
      </c>
      <c r="H44" s="235">
        <v>13226</v>
      </c>
    </row>
    <row r="45" spans="2:8" ht="15" customHeight="1" x14ac:dyDescent="0.25">
      <c r="B45" s="250">
        <v>1941</v>
      </c>
      <c r="C45" s="235">
        <v>6260</v>
      </c>
      <c r="D45" s="235">
        <v>6191</v>
      </c>
      <c r="E45" s="236" t="s">
        <v>55</v>
      </c>
      <c r="F45" s="237">
        <v>69</v>
      </c>
      <c r="G45" s="236" t="s">
        <v>55</v>
      </c>
      <c r="H45" s="235">
        <v>6260</v>
      </c>
    </row>
    <row r="46" spans="2:8" ht="15" customHeight="1" x14ac:dyDescent="0.25">
      <c r="B46" s="250">
        <v>1942</v>
      </c>
      <c r="C46" s="235">
        <v>2214</v>
      </c>
      <c r="D46" s="235">
        <v>2108</v>
      </c>
      <c r="E46" s="236" t="s">
        <v>55</v>
      </c>
      <c r="F46" s="237">
        <v>106</v>
      </c>
      <c r="G46" s="236" t="s">
        <v>55</v>
      </c>
      <c r="H46" s="235">
        <v>2214</v>
      </c>
    </row>
    <row r="47" spans="2:8" ht="15" customHeight="1" x14ac:dyDescent="0.25">
      <c r="B47" s="250">
        <v>1943</v>
      </c>
      <c r="C47" s="235">
        <v>893</v>
      </c>
      <c r="D47" s="235">
        <v>660</v>
      </c>
      <c r="E47" s="236" t="s">
        <v>55</v>
      </c>
      <c r="F47" s="237">
        <v>233</v>
      </c>
      <c r="G47" s="236" t="s">
        <v>55</v>
      </c>
      <c r="H47" s="235">
        <v>893</v>
      </c>
    </row>
    <row r="48" spans="2:8" ht="15" customHeight="1" x14ac:dyDescent="0.25">
      <c r="B48" s="250">
        <v>1944</v>
      </c>
      <c r="C48" s="235">
        <v>2424</v>
      </c>
      <c r="D48" s="235">
        <v>2168</v>
      </c>
      <c r="E48" s="236" t="s">
        <v>55</v>
      </c>
      <c r="F48" s="237">
        <v>256</v>
      </c>
      <c r="G48" s="236" t="s">
        <v>55</v>
      </c>
      <c r="H48" s="235">
        <v>2424</v>
      </c>
    </row>
    <row r="49" spans="2:8" ht="15" customHeight="1" x14ac:dyDescent="0.25">
      <c r="B49" s="250">
        <v>1945</v>
      </c>
      <c r="C49" s="235">
        <v>5938</v>
      </c>
      <c r="D49" s="235">
        <v>5728</v>
      </c>
      <c r="E49" s="236" t="s">
        <v>55</v>
      </c>
      <c r="F49" s="237">
        <v>210</v>
      </c>
      <c r="G49" s="236" t="s">
        <v>55</v>
      </c>
      <c r="H49" s="235">
        <v>5938</v>
      </c>
    </row>
    <row r="50" spans="2:8" ht="15" customHeight="1" x14ac:dyDescent="0.25">
      <c r="B50" s="250">
        <v>1946</v>
      </c>
      <c r="C50" s="235">
        <v>8275</v>
      </c>
      <c r="D50" s="235">
        <v>8123</v>
      </c>
      <c r="E50" s="236" t="s">
        <v>55</v>
      </c>
      <c r="F50" s="237">
        <v>152</v>
      </c>
      <c r="G50" s="236" t="s">
        <v>55</v>
      </c>
      <c r="H50" s="235">
        <v>8275</v>
      </c>
    </row>
    <row r="51" spans="2:8" ht="15" customHeight="1" x14ac:dyDescent="0.25">
      <c r="B51" s="250">
        <v>1947</v>
      </c>
      <c r="C51" s="235">
        <v>12838</v>
      </c>
      <c r="D51" s="235">
        <v>12128</v>
      </c>
      <c r="E51" s="236" t="s">
        <v>55</v>
      </c>
      <c r="F51" s="237">
        <v>710</v>
      </c>
      <c r="G51" s="236" t="s">
        <v>55</v>
      </c>
      <c r="H51" s="235">
        <v>12838</v>
      </c>
    </row>
    <row r="52" spans="2:8" ht="15" customHeight="1" x14ac:dyDescent="0.25">
      <c r="B52" s="250">
        <v>1948</v>
      </c>
      <c r="C52" s="235">
        <v>12343</v>
      </c>
      <c r="D52" s="235">
        <v>11474</v>
      </c>
      <c r="E52" s="236" t="s">
        <v>55</v>
      </c>
      <c r="F52" s="237">
        <v>869</v>
      </c>
      <c r="G52" s="236" t="s">
        <v>55</v>
      </c>
      <c r="H52" s="235">
        <v>12343</v>
      </c>
    </row>
    <row r="53" spans="2:8" ht="15" customHeight="1" x14ac:dyDescent="0.25">
      <c r="B53" s="250">
        <v>1949</v>
      </c>
      <c r="C53" s="235">
        <v>17296</v>
      </c>
      <c r="D53" s="235">
        <v>15647</v>
      </c>
      <c r="E53" s="236" t="s">
        <v>55</v>
      </c>
      <c r="F53" s="237">
        <v>1649</v>
      </c>
      <c r="G53" s="236" t="s">
        <v>55</v>
      </c>
      <c r="H53" s="235">
        <v>17296</v>
      </c>
    </row>
    <row r="54" spans="2:8" ht="15" customHeight="1" x14ac:dyDescent="0.25">
      <c r="B54" s="250">
        <v>1950</v>
      </c>
      <c r="C54" s="235">
        <v>21892</v>
      </c>
      <c r="D54" s="235">
        <v>21491</v>
      </c>
      <c r="E54" s="236">
        <v>401</v>
      </c>
      <c r="F54" s="237" t="s">
        <v>55</v>
      </c>
      <c r="G54" s="236" t="s">
        <v>55</v>
      </c>
      <c r="H54" s="235">
        <v>21892</v>
      </c>
    </row>
    <row r="55" spans="2:8" ht="15" customHeight="1" x14ac:dyDescent="0.25">
      <c r="B55" s="250">
        <v>1951</v>
      </c>
      <c r="C55" s="235">
        <v>34015</v>
      </c>
      <c r="D55" s="235">
        <v>33341</v>
      </c>
      <c r="E55" s="236">
        <v>674</v>
      </c>
      <c r="F55" s="237" t="s">
        <v>55</v>
      </c>
      <c r="G55" s="236">
        <v>351</v>
      </c>
      <c r="H55" s="235">
        <f t="shared" si="0"/>
        <v>33664</v>
      </c>
    </row>
    <row r="56" spans="2:8" ht="15" customHeight="1" x14ac:dyDescent="0.25">
      <c r="B56" s="250">
        <v>1952</v>
      </c>
      <c r="C56" s="235">
        <v>47407</v>
      </c>
      <c r="D56" s="235">
        <v>46544</v>
      </c>
      <c r="E56" s="236">
        <v>863</v>
      </c>
      <c r="F56" s="237" t="s">
        <v>55</v>
      </c>
      <c r="G56" s="236">
        <v>389</v>
      </c>
      <c r="H56" s="235">
        <f t="shared" si="0"/>
        <v>47018</v>
      </c>
    </row>
    <row r="57" spans="2:8" ht="15" customHeight="1" x14ac:dyDescent="0.25">
      <c r="B57" s="250">
        <v>1953</v>
      </c>
      <c r="C57" s="235">
        <v>39962</v>
      </c>
      <c r="D57" s="235">
        <v>39026</v>
      </c>
      <c r="E57" s="236">
        <v>936</v>
      </c>
      <c r="F57" s="237" t="s">
        <v>55</v>
      </c>
      <c r="G57" s="236">
        <v>276</v>
      </c>
      <c r="H57" s="235">
        <f t="shared" si="0"/>
        <v>39686</v>
      </c>
    </row>
    <row r="58" spans="2:8" ht="15" customHeight="1" x14ac:dyDescent="0.25">
      <c r="B58" s="250">
        <v>1954</v>
      </c>
      <c r="C58" s="235">
        <v>41190</v>
      </c>
      <c r="D58" s="235">
        <v>40234</v>
      </c>
      <c r="E58" s="236">
        <v>956</v>
      </c>
      <c r="F58" s="237" t="s">
        <v>55</v>
      </c>
      <c r="G58" s="236">
        <v>179</v>
      </c>
      <c r="H58" s="235">
        <f t="shared" si="0"/>
        <v>41011</v>
      </c>
    </row>
    <row r="59" spans="2:8" ht="15" customHeight="1" x14ac:dyDescent="0.25">
      <c r="B59" s="250">
        <v>1955</v>
      </c>
      <c r="C59" s="235">
        <v>30147</v>
      </c>
      <c r="D59" s="235">
        <v>28690</v>
      </c>
      <c r="E59" s="236">
        <v>1457</v>
      </c>
      <c r="F59" s="237" t="s">
        <v>55</v>
      </c>
      <c r="G59" s="236">
        <v>351</v>
      </c>
      <c r="H59" s="235">
        <f t="shared" si="0"/>
        <v>29796</v>
      </c>
    </row>
    <row r="60" spans="2:8" ht="15" customHeight="1" x14ac:dyDescent="0.25">
      <c r="B60" s="250">
        <v>1956</v>
      </c>
      <c r="C60" s="235">
        <v>28096</v>
      </c>
      <c r="D60" s="235">
        <v>26072</v>
      </c>
      <c r="E60" s="236">
        <v>2024</v>
      </c>
      <c r="F60" s="237" t="s">
        <v>55</v>
      </c>
      <c r="G60" s="236">
        <v>1079</v>
      </c>
      <c r="H60" s="235">
        <f t="shared" si="0"/>
        <v>27017</v>
      </c>
    </row>
    <row r="61" spans="2:8" ht="15" customHeight="1" x14ac:dyDescent="0.25">
      <c r="B61" s="250">
        <v>1957</v>
      </c>
      <c r="C61" s="235">
        <v>33894</v>
      </c>
      <c r="D61" s="235">
        <v>32150</v>
      </c>
      <c r="E61" s="236">
        <v>1744</v>
      </c>
      <c r="F61" s="237" t="s">
        <v>55</v>
      </c>
      <c r="G61" s="236">
        <v>1538</v>
      </c>
      <c r="H61" s="235">
        <f t="shared" si="0"/>
        <v>32356</v>
      </c>
    </row>
    <row r="62" spans="2:8" ht="15" customHeight="1" x14ac:dyDescent="0.25">
      <c r="B62" s="250">
        <v>1958</v>
      </c>
      <c r="C62" s="235">
        <v>35600</v>
      </c>
      <c r="D62" s="235">
        <v>29207</v>
      </c>
      <c r="E62" s="236">
        <v>6393</v>
      </c>
      <c r="F62" s="237" t="s">
        <v>55</v>
      </c>
      <c r="G62" s="236">
        <v>1570</v>
      </c>
      <c r="H62" s="235">
        <f t="shared" si="0"/>
        <v>34030</v>
      </c>
    </row>
    <row r="63" spans="2:8" ht="15" customHeight="1" x14ac:dyDescent="0.25">
      <c r="B63" s="250">
        <v>1959</v>
      </c>
      <c r="C63" s="235">
        <v>34754</v>
      </c>
      <c r="D63" s="235">
        <v>29780</v>
      </c>
      <c r="E63" s="236">
        <v>4974</v>
      </c>
      <c r="F63" s="237" t="s">
        <v>55</v>
      </c>
      <c r="G63" s="236">
        <v>1296</v>
      </c>
      <c r="H63" s="235">
        <f t="shared" si="0"/>
        <v>33458</v>
      </c>
    </row>
    <row r="64" spans="2:8" ht="15" customHeight="1" x14ac:dyDescent="0.25">
      <c r="B64" s="250">
        <v>1960</v>
      </c>
      <c r="C64" s="235">
        <v>35159</v>
      </c>
      <c r="D64" s="235">
        <v>28513</v>
      </c>
      <c r="E64" s="236">
        <v>6646</v>
      </c>
      <c r="F64" s="237" t="s">
        <v>55</v>
      </c>
      <c r="G64" s="236">
        <v>2841</v>
      </c>
      <c r="H64" s="235">
        <f t="shared" si="0"/>
        <v>32318</v>
      </c>
    </row>
    <row r="65" spans="1:8" ht="15" customHeight="1" x14ac:dyDescent="0.25">
      <c r="B65" s="250">
        <v>1961</v>
      </c>
      <c r="C65" s="235">
        <v>38572</v>
      </c>
      <c r="D65" s="235">
        <v>27499</v>
      </c>
      <c r="E65" s="236">
        <v>11073</v>
      </c>
      <c r="F65" s="237" t="s">
        <v>55</v>
      </c>
      <c r="G65" s="236">
        <v>5046</v>
      </c>
      <c r="H65" s="235">
        <f t="shared" si="0"/>
        <v>33526</v>
      </c>
    </row>
    <row r="66" spans="1:8" ht="15" customHeight="1" x14ac:dyDescent="0.25">
      <c r="B66" s="250">
        <v>1962</v>
      </c>
      <c r="C66" s="235">
        <v>43002</v>
      </c>
      <c r="D66" s="235">
        <v>24376</v>
      </c>
      <c r="E66" s="236">
        <v>18626</v>
      </c>
      <c r="F66" s="237" t="s">
        <v>55</v>
      </c>
      <c r="G66" s="236">
        <v>9463</v>
      </c>
      <c r="H66" s="235">
        <f t="shared" si="0"/>
        <v>33539</v>
      </c>
    </row>
    <row r="67" spans="1:8" ht="15" customHeight="1" x14ac:dyDescent="0.25">
      <c r="B67" s="250">
        <v>1963</v>
      </c>
      <c r="C67" s="235">
        <v>55218</v>
      </c>
      <c r="D67" s="235">
        <v>22420</v>
      </c>
      <c r="E67" s="236">
        <v>32798</v>
      </c>
      <c r="F67" s="237" t="s">
        <v>55</v>
      </c>
      <c r="G67" s="236">
        <v>17389</v>
      </c>
      <c r="H67" s="235">
        <f t="shared" si="0"/>
        <v>37829</v>
      </c>
    </row>
    <row r="68" spans="1:8" ht="15" customHeight="1" x14ac:dyDescent="0.25">
      <c r="B68" s="250">
        <v>1964</v>
      </c>
      <c r="C68" s="235">
        <v>75576</v>
      </c>
      <c r="D68" s="235">
        <v>17232</v>
      </c>
      <c r="E68" s="236">
        <v>58344</v>
      </c>
      <c r="F68" s="237" t="s">
        <v>55</v>
      </c>
      <c r="G68" s="236">
        <v>32256</v>
      </c>
      <c r="H68" s="235">
        <f t="shared" si="0"/>
        <v>43320</v>
      </c>
    </row>
    <row r="69" spans="1:8" ht="15" customHeight="1" x14ac:dyDescent="0.25">
      <c r="B69" s="250">
        <v>1965</v>
      </c>
      <c r="C69" s="235">
        <v>91488</v>
      </c>
      <c r="D69" s="235">
        <v>17557</v>
      </c>
      <c r="E69" s="236">
        <v>73931</v>
      </c>
      <c r="F69" s="237" t="s">
        <v>55</v>
      </c>
      <c r="G69" s="236">
        <v>28736</v>
      </c>
      <c r="H69" s="235">
        <f t="shared" si="0"/>
        <v>62752</v>
      </c>
    </row>
    <row r="70" spans="1:8" ht="15" customHeight="1" x14ac:dyDescent="0.25">
      <c r="B70" s="250">
        <v>1966</v>
      </c>
      <c r="C70" s="235">
        <v>111995</v>
      </c>
      <c r="D70" s="235">
        <v>33266</v>
      </c>
      <c r="E70" s="236">
        <v>78729</v>
      </c>
      <c r="F70" s="237" t="s">
        <v>55</v>
      </c>
      <c r="G70" s="236">
        <v>20388</v>
      </c>
      <c r="H70" s="235">
        <f t="shared" si="0"/>
        <v>91607</v>
      </c>
    </row>
    <row r="71" spans="1:8" ht="15" customHeight="1" x14ac:dyDescent="0.25">
      <c r="B71" s="250">
        <v>1967</v>
      </c>
      <c r="C71" s="235">
        <v>94712</v>
      </c>
      <c r="D71" s="235">
        <v>28584</v>
      </c>
      <c r="E71" s="236">
        <v>66128</v>
      </c>
      <c r="F71" s="237" t="s">
        <v>55</v>
      </c>
      <c r="G71" s="236">
        <v>16197</v>
      </c>
      <c r="H71" s="235">
        <f t="shared" ref="H71:H77" si="1">C71-G71</f>
        <v>78515</v>
      </c>
    </row>
    <row r="72" spans="1:8" ht="15" customHeight="1" x14ac:dyDescent="0.25">
      <c r="B72" s="250">
        <v>1968</v>
      </c>
      <c r="C72" s="235">
        <v>96227</v>
      </c>
      <c r="D72" s="235">
        <v>27014</v>
      </c>
      <c r="E72" s="236">
        <v>69213</v>
      </c>
      <c r="F72" s="237" t="s">
        <v>55</v>
      </c>
      <c r="G72" s="236">
        <v>27246</v>
      </c>
      <c r="H72" s="235">
        <f t="shared" si="1"/>
        <v>68981</v>
      </c>
    </row>
    <row r="73" spans="1:8" ht="15" customHeight="1" x14ac:dyDescent="0.25">
      <c r="B73" s="250">
        <v>1969</v>
      </c>
      <c r="C73" s="235">
        <v>155672</v>
      </c>
      <c r="D73" s="235">
        <v>27383</v>
      </c>
      <c r="E73" s="236">
        <v>128289</v>
      </c>
      <c r="F73" s="237" t="s">
        <v>55</v>
      </c>
      <c r="G73" s="236">
        <v>85507</v>
      </c>
      <c r="H73" s="235">
        <f t="shared" si="1"/>
        <v>70165</v>
      </c>
    </row>
    <row r="74" spans="1:8" ht="15" customHeight="1" x14ac:dyDescent="0.25">
      <c r="B74" s="250">
        <v>1970</v>
      </c>
      <c r="C74" s="235">
        <v>183205</v>
      </c>
      <c r="D74" s="235">
        <v>22659</v>
      </c>
      <c r="E74" s="236">
        <v>160546</v>
      </c>
      <c r="F74" s="237" t="s">
        <v>55</v>
      </c>
      <c r="G74" s="236">
        <v>116845</v>
      </c>
      <c r="H74" s="235">
        <f t="shared" si="1"/>
        <v>66360</v>
      </c>
    </row>
    <row r="75" spans="1:8" ht="15" customHeight="1" x14ac:dyDescent="0.25">
      <c r="B75" s="250">
        <v>1971</v>
      </c>
      <c r="C75" s="235">
        <v>158473</v>
      </c>
      <c r="D75" s="235">
        <v>21962</v>
      </c>
      <c r="E75" s="236">
        <v>136511</v>
      </c>
      <c r="F75" s="237" t="s">
        <v>55</v>
      </c>
      <c r="G75" s="236">
        <v>108073</v>
      </c>
      <c r="H75" s="235">
        <f t="shared" si="1"/>
        <v>50400</v>
      </c>
    </row>
    <row r="76" spans="1:8" ht="15" customHeight="1" x14ac:dyDescent="0.25">
      <c r="B76" s="250">
        <v>1972</v>
      </c>
      <c r="C76" s="235">
        <v>115545</v>
      </c>
      <c r="D76" s="235">
        <v>20122</v>
      </c>
      <c r="E76" s="236">
        <v>95423</v>
      </c>
      <c r="F76" s="237" t="s">
        <v>55</v>
      </c>
      <c r="G76" s="236">
        <v>61461</v>
      </c>
      <c r="H76" s="235">
        <f t="shared" si="1"/>
        <v>54084</v>
      </c>
    </row>
    <row r="77" spans="1:8" ht="15" customHeight="1" thickBot="1" x14ac:dyDescent="0.3">
      <c r="B77" s="251">
        <v>1973</v>
      </c>
      <c r="C77" s="243">
        <v>129732</v>
      </c>
      <c r="D77" s="243">
        <v>22091</v>
      </c>
      <c r="E77" s="244">
        <v>107641</v>
      </c>
      <c r="F77" s="245" t="s">
        <v>55</v>
      </c>
      <c r="G77" s="244">
        <v>50215</v>
      </c>
      <c r="H77" s="243">
        <f t="shared" si="1"/>
        <v>79517</v>
      </c>
    </row>
    <row r="78" spans="1:8" ht="15" customHeight="1" x14ac:dyDescent="0.25">
      <c r="B78" s="3"/>
      <c r="C78" s="3"/>
      <c r="D78" s="3"/>
      <c r="E78" s="4"/>
      <c r="F78" s="4"/>
      <c r="G78" s="4"/>
      <c r="H78" s="4"/>
    </row>
    <row r="79" spans="1:8" ht="30" customHeight="1" x14ac:dyDescent="0.25">
      <c r="A79" s="55" t="s">
        <v>10</v>
      </c>
      <c r="B79" s="424" t="s">
        <v>128</v>
      </c>
      <c r="C79" s="425"/>
      <c r="D79" s="425"/>
      <c r="E79" s="425"/>
      <c r="F79" s="425"/>
      <c r="G79" s="425"/>
      <c r="H79" s="425"/>
    </row>
    <row r="80" spans="1:8" s="205" customFormat="1" ht="15" customHeight="1" x14ac:dyDescent="0.25">
      <c r="A80" s="203" t="s">
        <v>6</v>
      </c>
      <c r="B80" s="402" t="s">
        <v>160</v>
      </c>
      <c r="C80" s="403"/>
      <c r="D80" s="403"/>
      <c r="E80" s="403"/>
      <c r="F80" s="403"/>
      <c r="G80" s="403"/>
      <c r="H80" s="204"/>
    </row>
    <row r="81" spans="1:8" s="205" customFormat="1" ht="15" customHeight="1" x14ac:dyDescent="0.25">
      <c r="A81" s="203" t="s">
        <v>1</v>
      </c>
      <c r="B81" s="401" t="s">
        <v>161</v>
      </c>
      <c r="C81" s="401"/>
      <c r="D81" s="401"/>
      <c r="E81" s="401"/>
      <c r="F81" s="401"/>
      <c r="G81" s="204"/>
    </row>
    <row r="82" spans="1:8" s="205" customFormat="1" ht="15" customHeight="1" x14ac:dyDescent="0.25">
      <c r="A82" s="203"/>
      <c r="B82" s="401" t="s">
        <v>162</v>
      </c>
      <c r="C82" s="401"/>
      <c r="D82" s="401"/>
      <c r="E82" s="401"/>
      <c r="F82" s="401"/>
      <c r="G82" s="204"/>
    </row>
    <row r="83" spans="1:8" ht="15" customHeight="1" x14ac:dyDescent="0.25"/>
    <row r="84" spans="1:8" ht="15" customHeight="1" x14ac:dyDescent="0.25">
      <c r="C84" s="422"/>
      <c r="D84" s="423"/>
      <c r="E84" s="423"/>
      <c r="F84" s="423"/>
      <c r="G84" s="423"/>
      <c r="H84" s="423"/>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10">
    <mergeCell ref="C84:H84"/>
    <mergeCell ref="B79:H79"/>
    <mergeCell ref="B2:H2"/>
    <mergeCell ref="B3:B4"/>
    <mergeCell ref="C3:C4"/>
    <mergeCell ref="D3:F3"/>
    <mergeCell ref="G3:H3"/>
    <mergeCell ref="B81:F81"/>
    <mergeCell ref="B82:F82"/>
    <mergeCell ref="B80:G80"/>
  </mergeCells>
  <hyperlinks>
    <hyperlink ref="C1" location="Contents!A1" display="[contents Ç]" xr:uid="{00000000-0004-0000-0300-000000000000}"/>
    <hyperlink ref="B81" r:id="rId1" display="http://www.observatorioemigracao.pt/np4/5810.html" xr:uid="{EA3330FD-D772-4FBF-A8D4-8F9F6547685A}"/>
    <hyperlink ref="B81:F81" r:id="rId2" display="http://www.observatorioemigracao.pt/np4EN/8383.html" xr:uid="{DA00DB55-26B0-4123-8AF3-4AA9CA403A6E}"/>
    <hyperlink ref="B82" r:id="rId3" display="http://www.observatorioemigracao.pt/np4/5810.html" xr:uid="{33DD1125-D47E-44B5-9090-71B9C5F85E70}"/>
    <hyperlink ref="B82:F82" r:id="rId4" display="http://www.observatorioemigracao.pt/np4/8383.html" xr:uid="{91AD367D-3CE1-4137-BC8B-C9E161AA7B5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2"/>
  <sheetViews>
    <sheetView showGridLines="0" zoomScaleNormal="100" workbookViewId="0">
      <selection activeCell="B26" sqref="B26"/>
    </sheetView>
  </sheetViews>
  <sheetFormatPr defaultColWidth="8.7109375" defaultRowHeight="12" customHeight="1" x14ac:dyDescent="0.25"/>
  <cols>
    <col min="1" max="1" width="8.7109375" style="1"/>
    <col min="2" max="2" width="8.7109375" style="1" customWidth="1"/>
    <col min="3" max="6" width="16.7109375" style="11" customWidth="1"/>
    <col min="7" max="10" width="8.7109375" style="1"/>
    <col min="12" max="16384" width="8.7109375" style="1"/>
  </cols>
  <sheetData>
    <row r="1" spans="1:18" ht="30" customHeight="1" x14ac:dyDescent="0.25">
      <c r="A1" s="47" t="s">
        <v>0</v>
      </c>
      <c r="B1" s="115"/>
      <c r="C1" s="71" t="s">
        <v>4</v>
      </c>
      <c r="D1" s="202"/>
      <c r="E1" s="12"/>
      <c r="F1" s="12"/>
      <c r="G1" s="12"/>
      <c r="K1" s="1"/>
      <c r="N1"/>
    </row>
    <row r="2" spans="1:18" s="27" customFormat="1" ht="30" customHeight="1" thickBot="1" x14ac:dyDescent="0.3">
      <c r="B2" s="406" t="s">
        <v>152</v>
      </c>
      <c r="C2" s="418"/>
      <c r="D2" s="418"/>
      <c r="E2" s="418"/>
      <c r="F2" s="418"/>
      <c r="K2"/>
    </row>
    <row r="3" spans="1:18" s="27" customFormat="1" ht="30" customHeight="1" x14ac:dyDescent="0.25">
      <c r="B3" s="426" t="s">
        <v>11</v>
      </c>
      <c r="C3" s="415" t="s">
        <v>10</v>
      </c>
      <c r="D3" s="445"/>
      <c r="E3" s="445"/>
      <c r="F3" s="445"/>
      <c r="G3" s="445"/>
      <c r="H3" s="445"/>
      <c r="I3" s="445"/>
      <c r="K3"/>
    </row>
    <row r="4" spans="1:18" ht="45" customHeight="1" x14ac:dyDescent="0.25">
      <c r="B4" s="437"/>
      <c r="C4" s="434" t="s">
        <v>87</v>
      </c>
      <c r="D4" s="435"/>
      <c r="E4" s="436"/>
      <c r="F4" s="439" t="s">
        <v>115</v>
      </c>
      <c r="G4" s="440"/>
      <c r="H4" s="440"/>
      <c r="I4" s="440"/>
      <c r="M4"/>
      <c r="N4"/>
      <c r="O4"/>
      <c r="P4"/>
      <c r="Q4"/>
      <c r="R4"/>
    </row>
    <row r="5" spans="1:18" ht="30" customHeight="1" x14ac:dyDescent="0.25">
      <c r="B5" s="438"/>
      <c r="C5" s="90" t="s">
        <v>2</v>
      </c>
      <c r="D5" s="145" t="s">
        <v>12</v>
      </c>
      <c r="E5" s="91" t="s">
        <v>13</v>
      </c>
      <c r="F5" s="441" t="s">
        <v>116</v>
      </c>
      <c r="G5" s="442"/>
      <c r="H5" s="443" t="s">
        <v>126</v>
      </c>
      <c r="I5" s="444"/>
      <c r="M5"/>
      <c r="N5"/>
      <c r="O5"/>
      <c r="P5"/>
      <c r="Q5"/>
      <c r="R5"/>
    </row>
    <row r="6" spans="1:18" ht="15" customHeight="1" x14ac:dyDescent="0.25">
      <c r="B6" s="263">
        <v>2001</v>
      </c>
      <c r="C6" s="264">
        <v>20589</v>
      </c>
      <c r="D6" s="265">
        <v>5762</v>
      </c>
      <c r="E6" s="266">
        <v>14827</v>
      </c>
      <c r="F6" s="267">
        <v>40000</v>
      </c>
      <c r="G6" s="268"/>
      <c r="H6" s="267">
        <v>45000</v>
      </c>
      <c r="I6" s="268" t="s">
        <v>142</v>
      </c>
      <c r="L6"/>
      <c r="M6"/>
      <c r="N6"/>
      <c r="O6"/>
      <c r="P6"/>
      <c r="Q6"/>
      <c r="R6"/>
    </row>
    <row r="7" spans="1:18" ht="15" customHeight="1" x14ac:dyDescent="0.25">
      <c r="B7" s="250">
        <v>2002</v>
      </c>
      <c r="C7" s="252">
        <v>27358</v>
      </c>
      <c r="D7" s="253">
        <v>8813</v>
      </c>
      <c r="E7" s="254">
        <v>18545</v>
      </c>
      <c r="F7" s="255">
        <v>50000</v>
      </c>
      <c r="G7" s="269"/>
      <c r="H7" s="255">
        <v>50000</v>
      </c>
      <c r="I7" s="269"/>
      <c r="L7"/>
      <c r="M7"/>
      <c r="N7"/>
      <c r="O7"/>
      <c r="P7"/>
      <c r="Q7"/>
      <c r="R7"/>
    </row>
    <row r="8" spans="1:18" ht="15" customHeight="1" x14ac:dyDescent="0.25">
      <c r="B8" s="250">
        <v>2003</v>
      </c>
      <c r="C8" s="252">
        <v>27008</v>
      </c>
      <c r="D8" s="253">
        <v>6687</v>
      </c>
      <c r="E8" s="254">
        <v>20321</v>
      </c>
      <c r="F8" s="255">
        <v>60000</v>
      </c>
      <c r="G8" s="269"/>
      <c r="H8" s="255">
        <v>60000</v>
      </c>
      <c r="I8" s="269"/>
      <c r="L8"/>
      <c r="M8"/>
      <c r="N8"/>
      <c r="O8"/>
      <c r="P8"/>
      <c r="Q8"/>
      <c r="R8"/>
    </row>
    <row r="9" spans="1:18" ht="15" customHeight="1" x14ac:dyDescent="0.25">
      <c r="B9" s="250">
        <v>2004</v>
      </c>
      <c r="C9" s="252" t="s">
        <v>55</v>
      </c>
      <c r="D9" s="253">
        <v>6757</v>
      </c>
      <c r="E9" s="254" t="s">
        <v>55</v>
      </c>
      <c r="F9" s="255">
        <v>70000</v>
      </c>
      <c r="G9" s="269"/>
      <c r="H9" s="255">
        <v>70000</v>
      </c>
      <c r="I9" s="269"/>
      <c r="L9"/>
      <c r="M9"/>
      <c r="N9"/>
      <c r="O9"/>
      <c r="P9"/>
      <c r="Q9"/>
      <c r="R9"/>
    </row>
    <row r="10" spans="1:18" ht="15" customHeight="1" x14ac:dyDescent="0.25">
      <c r="B10" s="250">
        <v>2005</v>
      </c>
      <c r="C10" s="252" t="s">
        <v>55</v>
      </c>
      <c r="D10" s="253">
        <v>6360</v>
      </c>
      <c r="E10" s="254" t="s">
        <v>55</v>
      </c>
      <c r="F10" s="255">
        <v>65000</v>
      </c>
      <c r="G10" s="269"/>
      <c r="H10" s="255">
        <v>65000</v>
      </c>
      <c r="I10" s="269"/>
      <c r="L10"/>
      <c r="M10"/>
      <c r="N10"/>
      <c r="O10"/>
      <c r="P10"/>
      <c r="Q10"/>
      <c r="R10"/>
    </row>
    <row r="11" spans="1:18" ht="15" customHeight="1" x14ac:dyDescent="0.25">
      <c r="B11" s="250">
        <v>2006</v>
      </c>
      <c r="C11" s="252" t="s">
        <v>55</v>
      </c>
      <c r="D11" s="253">
        <v>5600</v>
      </c>
      <c r="E11" s="254" t="s">
        <v>55</v>
      </c>
      <c r="F11" s="255">
        <v>75000</v>
      </c>
      <c r="G11" s="269"/>
      <c r="H11" s="255">
        <v>75000</v>
      </c>
      <c r="I11" s="269"/>
      <c r="L11"/>
      <c r="M11"/>
      <c r="N11"/>
      <c r="O11"/>
      <c r="P11"/>
      <c r="Q11"/>
      <c r="R11"/>
    </row>
    <row r="12" spans="1:18" ht="15" customHeight="1" x14ac:dyDescent="0.25">
      <c r="B12" s="250">
        <v>2007</v>
      </c>
      <c r="C12" s="252" t="s">
        <v>55</v>
      </c>
      <c r="D12" s="253">
        <v>7890</v>
      </c>
      <c r="E12" s="254" t="s">
        <v>55</v>
      </c>
      <c r="F12" s="255">
        <v>85000</v>
      </c>
      <c r="G12" s="269"/>
      <c r="H12" s="255">
        <v>90000</v>
      </c>
      <c r="I12" s="269" t="s">
        <v>142</v>
      </c>
      <c r="L12"/>
      <c r="M12"/>
      <c r="N12"/>
      <c r="O12"/>
      <c r="P12"/>
      <c r="Q12"/>
      <c r="R12"/>
    </row>
    <row r="13" spans="1:18" ht="15" customHeight="1" x14ac:dyDescent="0.25">
      <c r="B13" s="250">
        <v>2008</v>
      </c>
      <c r="C13" s="252" t="s">
        <v>55</v>
      </c>
      <c r="D13" s="253">
        <v>20357</v>
      </c>
      <c r="E13" s="254" t="s">
        <v>55</v>
      </c>
      <c r="F13" s="255">
        <v>85000</v>
      </c>
      <c r="G13" s="269"/>
      <c r="H13" s="255">
        <v>85000</v>
      </c>
      <c r="I13" s="269"/>
      <c r="L13"/>
      <c r="M13"/>
      <c r="N13"/>
      <c r="O13"/>
      <c r="P13"/>
      <c r="Q13"/>
      <c r="R13"/>
    </row>
    <row r="14" spans="1:18" ht="15" customHeight="1" x14ac:dyDescent="0.25">
      <c r="B14" s="250">
        <v>2009</v>
      </c>
      <c r="C14" s="252" t="s">
        <v>55</v>
      </c>
      <c r="D14" s="253">
        <v>16899</v>
      </c>
      <c r="E14" s="254" t="s">
        <v>55</v>
      </c>
      <c r="F14" s="255">
        <v>70000</v>
      </c>
      <c r="G14" s="269"/>
      <c r="H14" s="255">
        <v>75000</v>
      </c>
      <c r="I14" s="269" t="s">
        <v>142</v>
      </c>
      <c r="J14"/>
      <c r="L14"/>
      <c r="M14"/>
      <c r="N14"/>
      <c r="O14"/>
      <c r="P14"/>
      <c r="Q14"/>
      <c r="R14"/>
    </row>
    <row r="15" spans="1:18" ht="15" customHeight="1" x14ac:dyDescent="0.25">
      <c r="B15" s="250">
        <v>2010</v>
      </c>
      <c r="C15" s="252" t="s">
        <v>55</v>
      </c>
      <c r="D15" s="253">
        <v>23760</v>
      </c>
      <c r="E15" s="254" t="s">
        <v>55</v>
      </c>
      <c r="F15" s="255">
        <v>65000</v>
      </c>
      <c r="G15" s="269"/>
      <c r="H15" s="255">
        <v>70000</v>
      </c>
      <c r="I15" s="269" t="s">
        <v>142</v>
      </c>
      <c r="J15"/>
      <c r="L15"/>
      <c r="M15"/>
      <c r="N15"/>
      <c r="O15"/>
      <c r="P15"/>
      <c r="Q15"/>
      <c r="R15"/>
    </row>
    <row r="16" spans="1:18" s="192" customFormat="1" ht="15" customHeight="1" x14ac:dyDescent="0.25">
      <c r="B16" s="256">
        <v>2011</v>
      </c>
      <c r="C16" s="257">
        <v>100978</v>
      </c>
      <c r="D16" s="258">
        <v>43998</v>
      </c>
      <c r="E16" s="259">
        <v>56980</v>
      </c>
      <c r="F16" s="260">
        <v>85000</v>
      </c>
      <c r="G16" s="261"/>
      <c r="H16" s="260">
        <v>85000</v>
      </c>
      <c r="I16" s="261"/>
      <c r="J16" s="193"/>
      <c r="K16" s="193"/>
      <c r="L16" s="193"/>
      <c r="M16" s="193"/>
      <c r="N16" s="193"/>
      <c r="O16" s="193"/>
      <c r="P16" s="193"/>
      <c r="Q16" s="193"/>
      <c r="R16" s="193"/>
    </row>
    <row r="17" spans="1:18" s="192" customFormat="1" ht="15" customHeight="1" x14ac:dyDescent="0.25">
      <c r="B17" s="256">
        <v>2012</v>
      </c>
      <c r="C17" s="257">
        <v>121418</v>
      </c>
      <c r="D17" s="258">
        <v>51958</v>
      </c>
      <c r="E17" s="259">
        <v>69460</v>
      </c>
      <c r="F17" s="260">
        <v>105000</v>
      </c>
      <c r="G17" s="261"/>
      <c r="H17" s="260">
        <v>105000</v>
      </c>
      <c r="I17" s="261"/>
      <c r="J17" s="193"/>
      <c r="K17" s="193"/>
      <c r="L17" s="193"/>
      <c r="M17" s="193"/>
      <c r="N17" s="193"/>
      <c r="O17" s="193"/>
      <c r="P17" s="193"/>
      <c r="Q17" s="193"/>
      <c r="R17" s="193"/>
    </row>
    <row r="18" spans="1:18" s="192" customFormat="1" ht="15" customHeight="1" x14ac:dyDescent="0.25">
      <c r="B18" s="256">
        <v>2013</v>
      </c>
      <c r="C18" s="257">
        <v>128108</v>
      </c>
      <c r="D18" s="258">
        <v>53786</v>
      </c>
      <c r="E18" s="259">
        <v>74322</v>
      </c>
      <c r="F18" s="260">
        <v>120000</v>
      </c>
      <c r="G18" s="261"/>
      <c r="H18" s="260">
        <v>120000</v>
      </c>
      <c r="I18" s="261"/>
      <c r="J18" s="193"/>
      <c r="K18" s="193"/>
      <c r="L18" s="193"/>
      <c r="M18" s="193"/>
      <c r="N18" s="193"/>
      <c r="O18" s="193"/>
      <c r="P18" s="193"/>
      <c r="Q18" s="193"/>
      <c r="R18" s="193"/>
    </row>
    <row r="19" spans="1:18" s="192" customFormat="1" ht="15" customHeight="1" x14ac:dyDescent="0.25">
      <c r="B19" s="270">
        <v>2014</v>
      </c>
      <c r="C19" s="257">
        <v>134624</v>
      </c>
      <c r="D19" s="258">
        <v>49572</v>
      </c>
      <c r="E19" s="259">
        <v>85052</v>
      </c>
      <c r="F19" s="260">
        <v>110000</v>
      </c>
      <c r="G19" s="271"/>
      <c r="H19" s="260">
        <v>115000</v>
      </c>
      <c r="I19" s="271" t="s">
        <v>142</v>
      </c>
      <c r="J19" s="193"/>
      <c r="K19" s="193"/>
      <c r="L19" s="193"/>
      <c r="M19" s="193"/>
      <c r="N19" s="193"/>
      <c r="O19" s="193"/>
      <c r="P19" s="193"/>
      <c r="Q19" s="193"/>
      <c r="R19" s="193"/>
    </row>
    <row r="20" spans="1:18" s="192" customFormat="1" ht="15" customHeight="1" x14ac:dyDescent="0.25">
      <c r="B20" s="256">
        <v>2015</v>
      </c>
      <c r="C20" s="257">
        <v>101203</v>
      </c>
      <c r="D20" s="258">
        <v>40377</v>
      </c>
      <c r="E20" s="259">
        <v>60826</v>
      </c>
      <c r="F20" s="260">
        <v>105000</v>
      </c>
      <c r="G20" s="261"/>
      <c r="H20" s="260">
        <v>115000</v>
      </c>
      <c r="I20" s="261" t="s">
        <v>142</v>
      </c>
      <c r="J20" s="193"/>
      <c r="K20" s="193"/>
      <c r="L20" s="193"/>
      <c r="M20" s="193"/>
      <c r="N20" s="193"/>
      <c r="O20" s="193"/>
      <c r="P20" s="193"/>
      <c r="Q20" s="193"/>
      <c r="R20" s="193"/>
    </row>
    <row r="21" spans="1:18" s="192" customFormat="1" ht="15" customHeight="1" x14ac:dyDescent="0.25">
      <c r="B21" s="256">
        <v>2016</v>
      </c>
      <c r="C21" s="257">
        <v>97151</v>
      </c>
      <c r="D21" s="258">
        <v>38273</v>
      </c>
      <c r="E21" s="259">
        <v>58878</v>
      </c>
      <c r="F21" s="260">
        <v>95000</v>
      </c>
      <c r="G21" s="261" t="s">
        <v>114</v>
      </c>
      <c r="H21" s="260">
        <v>100000</v>
      </c>
      <c r="I21" s="261" t="s">
        <v>142</v>
      </c>
      <c r="J21" s="193"/>
      <c r="K21" s="193"/>
      <c r="L21" s="193"/>
      <c r="M21" s="193"/>
      <c r="N21" s="193"/>
      <c r="O21" s="193"/>
      <c r="P21" s="193"/>
      <c r="Q21" s="193"/>
      <c r="R21" s="193"/>
    </row>
    <row r="22" spans="1:18" s="192" customFormat="1" ht="15" customHeight="1" x14ac:dyDescent="0.25">
      <c r="B22" s="250">
        <v>2017</v>
      </c>
      <c r="C22" s="252">
        <v>81051</v>
      </c>
      <c r="D22" s="253">
        <v>31753</v>
      </c>
      <c r="E22" s="254">
        <v>49298</v>
      </c>
      <c r="F22" s="255">
        <v>80000</v>
      </c>
      <c r="G22" s="262" t="s">
        <v>114</v>
      </c>
      <c r="H22" s="255">
        <v>85000</v>
      </c>
      <c r="I22" s="262" t="s">
        <v>142</v>
      </c>
      <c r="J22" s="193"/>
      <c r="K22" s="193"/>
      <c r="L22" s="193"/>
      <c r="M22" s="193"/>
      <c r="N22" s="193"/>
      <c r="O22" s="193"/>
      <c r="P22" s="193"/>
      <c r="Q22" s="193"/>
      <c r="R22" s="193"/>
    </row>
    <row r="23" spans="1:18" s="192" customFormat="1" ht="15" customHeight="1" x14ac:dyDescent="0.25">
      <c r="B23" s="250">
        <v>2018</v>
      </c>
      <c r="C23" s="252">
        <v>81754</v>
      </c>
      <c r="D23" s="253">
        <v>31600</v>
      </c>
      <c r="E23" s="254">
        <v>50154</v>
      </c>
      <c r="F23" s="255">
        <v>75000</v>
      </c>
      <c r="G23" s="262" t="s">
        <v>114</v>
      </c>
      <c r="H23" s="255">
        <v>80000</v>
      </c>
      <c r="I23" s="262" t="s">
        <v>142</v>
      </c>
      <c r="J23" s="193"/>
      <c r="K23" s="193"/>
      <c r="L23" s="193"/>
      <c r="M23" s="193"/>
      <c r="N23" s="193"/>
      <c r="O23" s="193"/>
      <c r="P23" s="193"/>
      <c r="Q23" s="193"/>
      <c r="R23" s="193"/>
    </row>
    <row r="24" spans="1:18" s="192" customFormat="1" ht="15" customHeight="1" x14ac:dyDescent="0.25">
      <c r="B24" s="370">
        <v>2019</v>
      </c>
      <c r="C24" s="371">
        <v>77040</v>
      </c>
      <c r="D24" s="372">
        <v>28219</v>
      </c>
      <c r="E24" s="373">
        <v>48821</v>
      </c>
      <c r="F24" s="374">
        <v>80000</v>
      </c>
      <c r="G24" s="375" t="s">
        <v>114</v>
      </c>
      <c r="H24" s="374" t="s">
        <v>55</v>
      </c>
      <c r="I24" s="375"/>
      <c r="J24" s="193"/>
      <c r="K24" s="193"/>
      <c r="L24" s="193"/>
      <c r="M24" s="193"/>
      <c r="N24" s="193"/>
      <c r="O24" s="193"/>
      <c r="P24" s="193"/>
      <c r="Q24" s="193"/>
      <c r="R24" s="193"/>
    </row>
    <row r="25" spans="1:18" s="192" customFormat="1" ht="15" customHeight="1" thickBot="1" x14ac:dyDescent="0.3">
      <c r="B25" s="251">
        <v>2020</v>
      </c>
      <c r="C25" s="272">
        <v>68209</v>
      </c>
      <c r="D25" s="273">
        <v>25886</v>
      </c>
      <c r="E25" s="274">
        <v>42323</v>
      </c>
      <c r="F25" s="275">
        <v>45000</v>
      </c>
      <c r="G25" s="276" t="s">
        <v>114</v>
      </c>
      <c r="H25" s="277" t="s">
        <v>55</v>
      </c>
      <c r="I25" s="276"/>
      <c r="J25" s="193"/>
      <c r="K25" s="193"/>
      <c r="L25" s="193"/>
      <c r="M25" s="193"/>
      <c r="N25" s="193"/>
      <c r="O25" s="193"/>
      <c r="P25" s="193"/>
      <c r="Q25" s="193"/>
      <c r="R25" s="193"/>
    </row>
    <row r="26" spans="1:18" ht="15" customHeight="1" x14ac:dyDescent="0.25">
      <c r="C26" s="1"/>
      <c r="D26" s="1"/>
      <c r="E26" s="1"/>
      <c r="F26" s="1"/>
      <c r="H26"/>
      <c r="I26"/>
      <c r="J26"/>
      <c r="L26"/>
      <c r="M26"/>
      <c r="N26"/>
      <c r="O26"/>
      <c r="P26"/>
      <c r="Q26"/>
      <c r="R26"/>
    </row>
    <row r="27" spans="1:18" s="180" customFormat="1" ht="15" customHeight="1" x14ac:dyDescent="0.25">
      <c r="A27" s="55" t="s">
        <v>56</v>
      </c>
      <c r="B27" s="448" t="s">
        <v>143</v>
      </c>
      <c r="C27" s="448"/>
      <c r="D27" s="448"/>
      <c r="E27" s="448"/>
      <c r="F27" s="448"/>
      <c r="G27" s="448"/>
      <c r="H27" s="448"/>
      <c r="I27" s="448"/>
      <c r="K27"/>
      <c r="L27"/>
      <c r="M27"/>
    </row>
    <row r="28" spans="1:18" ht="45" customHeight="1" x14ac:dyDescent="0.25">
      <c r="A28" s="55" t="s">
        <v>10</v>
      </c>
      <c r="B28" s="420" t="s">
        <v>149</v>
      </c>
      <c r="C28" s="446"/>
      <c r="D28" s="446"/>
      <c r="E28" s="446"/>
      <c r="F28" s="446"/>
      <c r="G28" s="447"/>
      <c r="H28" s="447"/>
      <c r="I28" s="447"/>
    </row>
    <row r="29" spans="1:18" s="205" customFormat="1" ht="15" customHeight="1" x14ac:dyDescent="0.25">
      <c r="A29" s="203" t="s">
        <v>6</v>
      </c>
      <c r="B29" s="402" t="s">
        <v>160</v>
      </c>
      <c r="C29" s="403"/>
      <c r="D29" s="403"/>
      <c r="E29" s="403"/>
      <c r="F29" s="403"/>
      <c r="G29" s="403"/>
      <c r="H29" s="204"/>
    </row>
    <row r="30" spans="1:18" s="205" customFormat="1" ht="15" customHeight="1" x14ac:dyDescent="0.25">
      <c r="A30" s="203" t="s">
        <v>1</v>
      </c>
      <c r="B30" s="401" t="s">
        <v>161</v>
      </c>
      <c r="C30" s="401"/>
      <c r="D30" s="401"/>
      <c r="E30" s="401"/>
      <c r="F30" s="401"/>
      <c r="G30" s="204"/>
    </row>
    <row r="31" spans="1:18" s="205" customFormat="1" ht="15" customHeight="1" x14ac:dyDescent="0.25">
      <c r="A31" s="203"/>
      <c r="B31" s="401" t="s">
        <v>162</v>
      </c>
      <c r="C31" s="401"/>
      <c r="D31" s="401"/>
      <c r="E31" s="401"/>
      <c r="F31" s="401"/>
      <c r="G31" s="204"/>
    </row>
    <row r="32" spans="1:18" ht="15" customHeight="1" x14ac:dyDescent="0.25"/>
  </sheetData>
  <mergeCells count="12">
    <mergeCell ref="B31:F31"/>
    <mergeCell ref="B30:F30"/>
    <mergeCell ref="B2:F2"/>
    <mergeCell ref="C4:E4"/>
    <mergeCell ref="B3:B5"/>
    <mergeCell ref="F4:I4"/>
    <mergeCell ref="F5:G5"/>
    <mergeCell ref="H5:I5"/>
    <mergeCell ref="C3:I3"/>
    <mergeCell ref="B28:I28"/>
    <mergeCell ref="B27:I27"/>
    <mergeCell ref="B29:G29"/>
  </mergeCells>
  <hyperlinks>
    <hyperlink ref="C1" location="Contents!A1" display="[contents Ç]" xr:uid="{00000000-0004-0000-0400-000000000000}"/>
    <hyperlink ref="B30" r:id="rId1" display="http://www.observatorioemigracao.pt/np4/5810.html" xr:uid="{747DD5E3-3E26-4D7E-92BF-8F9ADBCD27EA}"/>
    <hyperlink ref="B30:F30" r:id="rId2" display="http://www.observatorioemigracao.pt/np4EN/8383.html" xr:uid="{2D5803B8-C0D8-48DB-BD2B-DBA10B9487DF}"/>
    <hyperlink ref="B31" r:id="rId3" display="http://www.observatorioemigracao.pt/np4/5810.html" xr:uid="{FD2175AD-B093-426C-B104-010764BAAB7C}"/>
    <hyperlink ref="B31:F31" r:id="rId4" display="http://www.observatorioemigracao.pt/np4/8383.html" xr:uid="{6D43F167-5C21-452B-9355-F9EC62FAC0B9}"/>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6"/>
  <sheetViews>
    <sheetView showGridLines="0" zoomScaleNormal="100" workbookViewId="0">
      <selection activeCell="C20" sqref="C20"/>
    </sheetView>
  </sheetViews>
  <sheetFormatPr defaultColWidth="8.7109375" defaultRowHeight="12" customHeight="1" x14ac:dyDescent="0.25"/>
  <cols>
    <col min="1" max="1" width="8.7109375" style="1"/>
    <col min="2" max="2" width="8.7109375" style="1" customWidth="1"/>
    <col min="3" max="5" width="24.7109375" style="11" customWidth="1"/>
    <col min="6" max="9" width="8.7109375" style="1"/>
    <col min="11" max="11" width="8.7109375" style="1"/>
    <col min="19" max="16384" width="8.7109375" style="1"/>
  </cols>
  <sheetData>
    <row r="1" spans="1:18" ht="30" customHeight="1" x14ac:dyDescent="0.25">
      <c r="A1" s="47" t="s">
        <v>0</v>
      </c>
      <c r="B1" s="115"/>
      <c r="C1" s="71" t="s">
        <v>4</v>
      </c>
      <c r="D1" s="12"/>
    </row>
    <row r="2" spans="1:18" s="27" customFormat="1" ht="30" customHeight="1" thickBot="1" x14ac:dyDescent="0.3">
      <c r="B2" s="406" t="s">
        <v>153</v>
      </c>
      <c r="C2" s="418"/>
      <c r="D2" s="418"/>
      <c r="E2" s="418"/>
      <c r="J2"/>
      <c r="L2"/>
      <c r="M2"/>
      <c r="N2"/>
      <c r="O2"/>
      <c r="P2"/>
      <c r="Q2"/>
      <c r="R2"/>
    </row>
    <row r="3" spans="1:18" ht="30" customHeight="1" x14ac:dyDescent="0.25">
      <c r="B3" s="167" t="s">
        <v>11</v>
      </c>
      <c r="C3" s="90" t="s">
        <v>99</v>
      </c>
      <c r="D3" s="145" t="s">
        <v>100</v>
      </c>
      <c r="E3" s="145" t="s">
        <v>101</v>
      </c>
    </row>
    <row r="4" spans="1:18" ht="15" customHeight="1" x14ac:dyDescent="0.25">
      <c r="B4" s="263">
        <v>2004</v>
      </c>
      <c r="C4" s="280">
        <v>6757</v>
      </c>
      <c r="D4" s="281">
        <v>21093</v>
      </c>
      <c r="E4" s="281">
        <f>D4-C4</f>
        <v>14336</v>
      </c>
      <c r="K4"/>
    </row>
    <row r="5" spans="1:18" ht="15" customHeight="1" x14ac:dyDescent="0.25">
      <c r="B5" s="250">
        <v>2005</v>
      </c>
      <c r="C5" s="278">
        <v>6360</v>
      </c>
      <c r="D5" s="279">
        <v>21741</v>
      </c>
      <c r="E5" s="279">
        <f t="shared" ref="E5:E14" si="0">D5-C5</f>
        <v>15381</v>
      </c>
      <c r="K5"/>
    </row>
    <row r="6" spans="1:18" ht="15" customHeight="1" x14ac:dyDescent="0.25">
      <c r="B6" s="250">
        <v>2006</v>
      </c>
      <c r="C6" s="278">
        <v>5600</v>
      </c>
      <c r="D6" s="279">
        <v>22741</v>
      </c>
      <c r="E6" s="279">
        <f t="shared" si="0"/>
        <v>17141</v>
      </c>
      <c r="K6"/>
    </row>
    <row r="7" spans="1:18" ht="15" customHeight="1" x14ac:dyDescent="0.25">
      <c r="B7" s="250">
        <v>2007</v>
      </c>
      <c r="C7" s="278">
        <v>7890</v>
      </c>
      <c r="D7" s="279">
        <v>29661</v>
      </c>
      <c r="E7" s="279">
        <f t="shared" si="0"/>
        <v>21771</v>
      </c>
      <c r="K7"/>
    </row>
    <row r="8" spans="1:18" ht="15" customHeight="1" x14ac:dyDescent="0.25">
      <c r="B8" s="250">
        <v>2008</v>
      </c>
      <c r="C8" s="278">
        <v>20357</v>
      </c>
      <c r="D8" s="279">
        <v>29718</v>
      </c>
      <c r="E8" s="279">
        <f t="shared" si="0"/>
        <v>9361</v>
      </c>
      <c r="K8"/>
    </row>
    <row r="9" spans="1:18" ht="15" customHeight="1" x14ac:dyDescent="0.25">
      <c r="B9" s="250">
        <v>2009</v>
      </c>
      <c r="C9" s="278">
        <v>16899</v>
      </c>
      <c r="D9" s="279">
        <v>32307</v>
      </c>
      <c r="E9" s="279">
        <f t="shared" si="0"/>
        <v>15408</v>
      </c>
      <c r="G9"/>
      <c r="H9"/>
      <c r="I9"/>
      <c r="K9"/>
    </row>
    <row r="10" spans="1:18" ht="15" customHeight="1" x14ac:dyDescent="0.25">
      <c r="B10" s="250">
        <v>2010</v>
      </c>
      <c r="C10" s="278">
        <v>23760</v>
      </c>
      <c r="D10" s="279">
        <v>27575</v>
      </c>
      <c r="E10" s="279">
        <f t="shared" si="0"/>
        <v>3815</v>
      </c>
      <c r="G10"/>
      <c r="H10"/>
      <c r="I10"/>
      <c r="K10"/>
    </row>
    <row r="11" spans="1:18" ht="15" customHeight="1" x14ac:dyDescent="0.25">
      <c r="B11" s="250">
        <v>2011</v>
      </c>
      <c r="C11" s="278">
        <v>43998</v>
      </c>
      <c r="D11" s="279">
        <v>19667</v>
      </c>
      <c r="E11" s="279">
        <f t="shared" si="0"/>
        <v>-24331</v>
      </c>
      <c r="G11"/>
      <c r="H11"/>
      <c r="I11"/>
      <c r="K11"/>
    </row>
    <row r="12" spans="1:18" ht="15" customHeight="1" x14ac:dyDescent="0.25">
      <c r="B12" s="250">
        <v>2012</v>
      </c>
      <c r="C12" s="278">
        <v>51958</v>
      </c>
      <c r="D12" s="279">
        <v>14606</v>
      </c>
      <c r="E12" s="279">
        <f t="shared" si="0"/>
        <v>-37352</v>
      </c>
      <c r="G12"/>
      <c r="H12"/>
      <c r="I12"/>
      <c r="K12"/>
    </row>
    <row r="13" spans="1:18" ht="15" customHeight="1" x14ac:dyDescent="0.25">
      <c r="B13" s="250">
        <v>2013</v>
      </c>
      <c r="C13" s="278">
        <v>53786</v>
      </c>
      <c r="D13" s="279">
        <v>17554</v>
      </c>
      <c r="E13" s="279">
        <f t="shared" si="0"/>
        <v>-36232</v>
      </c>
      <c r="G13"/>
      <c r="H13"/>
      <c r="I13"/>
      <c r="K13"/>
    </row>
    <row r="14" spans="1:18" ht="15" customHeight="1" x14ac:dyDescent="0.25">
      <c r="B14" s="250">
        <v>2014</v>
      </c>
      <c r="C14" s="278">
        <v>49572</v>
      </c>
      <c r="D14" s="279">
        <v>19516</v>
      </c>
      <c r="E14" s="279">
        <f t="shared" si="0"/>
        <v>-30056</v>
      </c>
      <c r="G14"/>
      <c r="H14"/>
      <c r="I14"/>
      <c r="K14"/>
    </row>
    <row r="15" spans="1:18" ht="15" customHeight="1" x14ac:dyDescent="0.25">
      <c r="B15" s="250">
        <v>2015</v>
      </c>
      <c r="C15" s="278">
        <v>40377</v>
      </c>
      <c r="D15" s="279">
        <v>29896</v>
      </c>
      <c r="E15" s="279">
        <v>-10481</v>
      </c>
      <c r="G15"/>
      <c r="H15"/>
      <c r="I15"/>
      <c r="K15"/>
    </row>
    <row r="16" spans="1:18" ht="15" customHeight="1" x14ac:dyDescent="0.25">
      <c r="B16" s="250">
        <v>2016</v>
      </c>
      <c r="C16" s="278">
        <v>38273</v>
      </c>
      <c r="D16" s="279">
        <v>29925</v>
      </c>
      <c r="E16" s="279">
        <v>-8348</v>
      </c>
      <c r="G16"/>
      <c r="H16"/>
      <c r="I16"/>
      <c r="K16"/>
    </row>
    <row r="17" spans="1:18" ht="15" customHeight="1" x14ac:dyDescent="0.25">
      <c r="B17" s="250">
        <v>2017</v>
      </c>
      <c r="C17" s="278">
        <v>31753</v>
      </c>
      <c r="D17" s="279">
        <v>36639</v>
      </c>
      <c r="E17" s="279">
        <v>4886</v>
      </c>
      <c r="G17"/>
      <c r="H17"/>
      <c r="I17"/>
      <c r="K17"/>
    </row>
    <row r="18" spans="1:18" ht="15" customHeight="1" x14ac:dyDescent="0.25">
      <c r="B18" s="370">
        <v>2018</v>
      </c>
      <c r="C18" s="376">
        <v>31600</v>
      </c>
      <c r="D18" s="377">
        <v>43170</v>
      </c>
      <c r="E18" s="377">
        <v>11570</v>
      </c>
      <c r="G18"/>
      <c r="H18"/>
      <c r="I18"/>
      <c r="K18"/>
    </row>
    <row r="19" spans="1:18" s="192" customFormat="1" ht="15" customHeight="1" thickBot="1" x14ac:dyDescent="0.3">
      <c r="B19" s="282">
        <v>2019</v>
      </c>
      <c r="C19" s="283">
        <v>28219</v>
      </c>
      <c r="D19" s="284">
        <v>72725</v>
      </c>
      <c r="E19" s="284">
        <v>44506</v>
      </c>
      <c r="G19" s="193"/>
      <c r="H19" s="193"/>
      <c r="I19" s="193"/>
      <c r="J19" s="193"/>
      <c r="K19" s="193"/>
      <c r="L19" s="193"/>
      <c r="M19" s="193"/>
      <c r="N19" s="193"/>
      <c r="O19" s="193"/>
      <c r="P19" s="193"/>
      <c r="Q19" s="193"/>
      <c r="R19" s="193"/>
    </row>
    <row r="20" spans="1:18" ht="15" customHeight="1" x14ac:dyDescent="0.25">
      <c r="B20" s="3"/>
      <c r="C20" s="4"/>
      <c r="D20" s="4"/>
      <c r="E20" s="4"/>
      <c r="G20"/>
      <c r="H20"/>
      <c r="I20"/>
      <c r="K20"/>
    </row>
    <row r="21" spans="1:18" ht="15" customHeight="1" x14ac:dyDescent="0.25">
      <c r="A21" s="55" t="s">
        <v>10</v>
      </c>
      <c r="B21" s="449" t="s">
        <v>129</v>
      </c>
      <c r="C21" s="446"/>
      <c r="D21" s="446"/>
      <c r="E21" s="446"/>
      <c r="G21"/>
      <c r="H21"/>
      <c r="I21"/>
      <c r="K21"/>
    </row>
    <row r="22" spans="1:18" s="205" customFormat="1" ht="15" customHeight="1" x14ac:dyDescent="0.25">
      <c r="A22" s="203" t="s">
        <v>6</v>
      </c>
      <c r="B22" s="402" t="s">
        <v>160</v>
      </c>
      <c r="C22" s="403"/>
      <c r="D22" s="403"/>
      <c r="E22" s="403"/>
      <c r="F22" s="403"/>
      <c r="G22" s="403"/>
      <c r="H22" s="204"/>
    </row>
    <row r="23" spans="1:18" s="205" customFormat="1" ht="15" customHeight="1" x14ac:dyDescent="0.25">
      <c r="A23" s="203" t="s">
        <v>1</v>
      </c>
      <c r="B23" s="401" t="s">
        <v>161</v>
      </c>
      <c r="C23" s="401"/>
      <c r="D23" s="401"/>
      <c r="E23" s="401"/>
      <c r="F23" s="401"/>
      <c r="G23" s="204"/>
    </row>
    <row r="24" spans="1:18" s="205" customFormat="1" ht="15" customHeight="1" x14ac:dyDescent="0.25">
      <c r="A24" s="203"/>
      <c r="B24" s="401" t="s">
        <v>162</v>
      </c>
      <c r="C24" s="401"/>
      <c r="D24" s="401"/>
      <c r="E24" s="401"/>
      <c r="F24" s="401"/>
      <c r="G24" s="204"/>
    </row>
    <row r="25" spans="1:18" ht="15" customHeight="1" x14ac:dyDescent="0.25">
      <c r="G25"/>
      <c r="H25"/>
      <c r="I25"/>
      <c r="K25"/>
    </row>
    <row r="26" spans="1:18" ht="15" customHeight="1" x14ac:dyDescent="0.25">
      <c r="G26"/>
      <c r="H26"/>
      <c r="I26"/>
      <c r="K26"/>
    </row>
  </sheetData>
  <mergeCells count="5">
    <mergeCell ref="B2:E2"/>
    <mergeCell ref="B21:E21"/>
    <mergeCell ref="B23:F23"/>
    <mergeCell ref="B24:F24"/>
    <mergeCell ref="B22:G22"/>
  </mergeCells>
  <hyperlinks>
    <hyperlink ref="C1" location="Contents!A1" display="[contents Ç]" xr:uid="{00000000-0004-0000-0500-000000000000}"/>
    <hyperlink ref="B23" r:id="rId1" display="http://www.observatorioemigracao.pt/np4/5810.html" xr:uid="{A05E585A-89D5-40B5-90C4-152CB0B2C732}"/>
    <hyperlink ref="B23:F23" r:id="rId2" display="http://www.observatorioemigracao.pt/np4EN/8383.html" xr:uid="{703404DF-1DD8-4750-B9DD-7E914E288536}"/>
    <hyperlink ref="B24" r:id="rId3" display="http://www.observatorioemigracao.pt/np4/5810.html" xr:uid="{4BB05CCE-3759-4762-AEA1-730E5C592EB0}"/>
    <hyperlink ref="B24:F24" r:id="rId4" display="http://www.observatorioemigracao.pt/np4/8383.html" xr:uid="{F4A47BA0-82A3-470F-8908-332C1E225D07}"/>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5"/>
  <sheetViews>
    <sheetView showGridLines="0" workbookViewId="0">
      <selection activeCell="I5" activeCellId="2" sqref="E5:E12 G5:G12 I5:I12"/>
    </sheetView>
  </sheetViews>
  <sheetFormatPr defaultRowHeight="15" x14ac:dyDescent="0.25"/>
  <cols>
    <col min="1" max="2" width="8.7109375" customWidth="1"/>
    <col min="3" max="9" width="12.7109375" customWidth="1"/>
    <col min="10" max="10" width="12.7109375" style="52" customWidth="1"/>
  </cols>
  <sheetData>
    <row r="1" spans="1:29" s="34" customFormat="1" ht="30" customHeight="1" x14ac:dyDescent="0.25">
      <c r="A1" s="46" t="s">
        <v>144</v>
      </c>
      <c r="B1" s="114"/>
      <c r="C1" s="71" t="s">
        <v>4</v>
      </c>
      <c r="D1" s="113"/>
      <c r="E1" s="113"/>
      <c r="F1" s="113"/>
      <c r="G1" s="113"/>
      <c r="H1" s="113"/>
      <c r="I1" s="113"/>
      <c r="M1"/>
    </row>
    <row r="2" spans="1:29" s="34" customFormat="1" ht="30" customHeight="1" thickBot="1" x14ac:dyDescent="0.3">
      <c r="B2" s="450" t="s">
        <v>154</v>
      </c>
      <c r="C2" s="451"/>
      <c r="D2" s="451"/>
      <c r="E2" s="451"/>
      <c r="F2" s="451"/>
      <c r="G2" s="451"/>
      <c r="H2" s="451"/>
      <c r="I2" s="451"/>
      <c r="J2" s="451"/>
      <c r="M2"/>
    </row>
    <row r="3" spans="1:29" s="34" customFormat="1" ht="30" customHeight="1" x14ac:dyDescent="0.25">
      <c r="B3" s="455" t="s">
        <v>11</v>
      </c>
      <c r="C3" s="453" t="s">
        <v>2</v>
      </c>
      <c r="D3" s="454"/>
      <c r="E3" s="457" t="s">
        <v>23</v>
      </c>
      <c r="F3" s="458"/>
      <c r="G3" s="457" t="s">
        <v>22</v>
      </c>
      <c r="H3" s="459"/>
      <c r="I3" s="460" t="s">
        <v>83</v>
      </c>
      <c r="J3" s="458"/>
      <c r="M3"/>
    </row>
    <row r="4" spans="1:29" s="34" customFormat="1" ht="30" customHeight="1" x14ac:dyDescent="0.25">
      <c r="B4" s="456"/>
      <c r="C4" s="119" t="s">
        <v>62</v>
      </c>
      <c r="D4" s="120" t="s">
        <v>84</v>
      </c>
      <c r="E4" s="119" t="s">
        <v>62</v>
      </c>
      <c r="F4" s="120" t="s">
        <v>84</v>
      </c>
      <c r="G4" s="119" t="s">
        <v>62</v>
      </c>
      <c r="H4" s="123" t="s">
        <v>84</v>
      </c>
      <c r="I4" s="121" t="s">
        <v>62</v>
      </c>
      <c r="J4" s="122" t="s">
        <v>84</v>
      </c>
      <c r="M4"/>
    </row>
    <row r="5" spans="1:29" s="54" customFormat="1" ht="15" customHeight="1" x14ac:dyDescent="0.25">
      <c r="A5" s="53"/>
      <c r="B5" s="292">
        <v>1990</v>
      </c>
      <c r="C5" s="293">
        <v>1873457</v>
      </c>
      <c r="D5" s="294">
        <f>C5/$C5*100</f>
        <v>100</v>
      </c>
      <c r="E5" s="295">
        <v>1089715</v>
      </c>
      <c r="F5" s="296">
        <f t="shared" ref="F5:F12" si="0">E5/$C5*100</f>
        <v>58.166000073660619</v>
      </c>
      <c r="G5" s="293">
        <v>730429</v>
      </c>
      <c r="H5" s="297">
        <f t="shared" ref="H5:H12" si="1">G5/$C5*100</f>
        <v>38.9882981034526</v>
      </c>
      <c r="I5" s="295">
        <v>53313</v>
      </c>
      <c r="J5" s="298">
        <f t="shared" ref="J5:J12" si="2">I5/$C5*100</f>
        <v>2.845701822886781</v>
      </c>
      <c r="K5" s="53"/>
      <c r="L5" s="53"/>
      <c r="M5"/>
      <c r="N5" s="61"/>
      <c r="O5" s="53"/>
      <c r="P5" s="53"/>
      <c r="Q5" s="53"/>
      <c r="R5" s="53"/>
      <c r="S5" s="53"/>
      <c r="T5" s="53"/>
      <c r="U5" s="53"/>
      <c r="V5" s="53"/>
      <c r="W5" s="53"/>
      <c r="X5" s="53"/>
      <c r="Y5" s="53"/>
      <c r="Z5" s="53"/>
      <c r="AA5" s="53"/>
      <c r="AB5" s="53"/>
      <c r="AC5" s="53"/>
    </row>
    <row r="6" spans="1:29" s="54" customFormat="1" ht="15" customHeight="1" x14ac:dyDescent="0.25">
      <c r="A6" s="53"/>
      <c r="B6" s="285">
        <v>1995</v>
      </c>
      <c r="C6" s="286">
        <v>1922320</v>
      </c>
      <c r="D6" s="287">
        <f t="shared" ref="D6:D12" si="3">C6/$C6*100</f>
        <v>100</v>
      </c>
      <c r="E6" s="288">
        <v>1184057</v>
      </c>
      <c r="F6" s="289">
        <f t="shared" si="0"/>
        <v>61.595207873819135</v>
      </c>
      <c r="G6" s="286">
        <v>685649</v>
      </c>
      <c r="H6" s="290">
        <f t="shared" si="1"/>
        <v>35.667786840900575</v>
      </c>
      <c r="I6" s="288">
        <v>52614</v>
      </c>
      <c r="J6" s="291">
        <f t="shared" si="2"/>
        <v>2.7370052852802864</v>
      </c>
      <c r="K6" s="53"/>
      <c r="L6" s="53"/>
      <c r="M6"/>
      <c r="N6" s="61"/>
      <c r="O6" s="53"/>
      <c r="P6" s="53"/>
      <c r="Q6" s="53"/>
      <c r="R6" s="53"/>
      <c r="S6" s="53"/>
      <c r="T6" s="53"/>
      <c r="U6" s="53"/>
      <c r="V6" s="53"/>
      <c r="W6" s="53"/>
      <c r="X6" s="53"/>
      <c r="Y6" s="53"/>
      <c r="Z6" s="53"/>
      <c r="AA6" s="53"/>
      <c r="AB6" s="53"/>
      <c r="AC6" s="53"/>
    </row>
    <row r="7" spans="1:29" s="54" customFormat="1" ht="15" customHeight="1" x14ac:dyDescent="0.25">
      <c r="A7" s="53"/>
      <c r="B7" s="285">
        <v>2000</v>
      </c>
      <c r="C7" s="286">
        <v>1995386</v>
      </c>
      <c r="D7" s="287">
        <f t="shared" si="3"/>
        <v>100</v>
      </c>
      <c r="E7" s="288">
        <v>1297016</v>
      </c>
      <c r="F7" s="289">
        <f t="shared" si="0"/>
        <v>65.000756745812595</v>
      </c>
      <c r="G7" s="286">
        <v>644901</v>
      </c>
      <c r="H7" s="290">
        <f t="shared" si="1"/>
        <v>32.319611343369154</v>
      </c>
      <c r="I7" s="288">
        <v>53469</v>
      </c>
      <c r="J7" s="291">
        <f t="shared" si="2"/>
        <v>2.6796319108182578</v>
      </c>
      <c r="K7" s="53"/>
      <c r="L7" s="53"/>
      <c r="M7"/>
      <c r="N7" s="61"/>
      <c r="O7" s="53"/>
      <c r="P7" s="53"/>
      <c r="Q7" s="53"/>
      <c r="R7" s="53"/>
      <c r="S7" s="53"/>
      <c r="T7" s="53"/>
      <c r="U7" s="53"/>
      <c r="V7" s="53"/>
      <c r="W7" s="53"/>
      <c r="X7" s="53"/>
      <c r="Y7" s="53"/>
      <c r="Z7" s="53"/>
      <c r="AA7" s="53"/>
      <c r="AB7" s="53"/>
      <c r="AC7" s="53"/>
    </row>
    <row r="8" spans="1:29" s="54" customFormat="1" ht="15" customHeight="1" x14ac:dyDescent="0.25">
      <c r="A8" s="53"/>
      <c r="B8" s="285">
        <v>2005</v>
      </c>
      <c r="C8" s="286">
        <v>1744741</v>
      </c>
      <c r="D8" s="287">
        <f t="shared" si="3"/>
        <v>100</v>
      </c>
      <c r="E8" s="288">
        <v>1100491</v>
      </c>
      <c r="F8" s="289">
        <f t="shared" si="0"/>
        <v>63.074748630312463</v>
      </c>
      <c r="G8" s="286">
        <v>583816</v>
      </c>
      <c r="H8" s="290">
        <f t="shared" si="1"/>
        <v>33.461470785635235</v>
      </c>
      <c r="I8" s="288">
        <v>60434</v>
      </c>
      <c r="J8" s="291">
        <f t="shared" si="2"/>
        <v>3.4637805840523033</v>
      </c>
      <c r="K8" s="53"/>
      <c r="L8" s="53"/>
      <c r="M8"/>
      <c r="N8" s="61"/>
      <c r="O8" s="53"/>
      <c r="P8" s="53"/>
      <c r="Q8" s="53"/>
      <c r="R8" s="53"/>
      <c r="S8" s="53"/>
      <c r="T8" s="53"/>
      <c r="U8" s="53"/>
      <c r="V8" s="53"/>
      <c r="W8" s="53"/>
      <c r="X8" s="53"/>
      <c r="Y8" s="53"/>
      <c r="Z8" s="53"/>
      <c r="AA8" s="53"/>
      <c r="AB8" s="53"/>
      <c r="AC8" s="53"/>
    </row>
    <row r="9" spans="1:29" s="54" customFormat="1" ht="15" customHeight="1" x14ac:dyDescent="0.25">
      <c r="A9" s="53"/>
      <c r="B9" s="285">
        <v>2010</v>
      </c>
      <c r="C9" s="286">
        <v>1950392</v>
      </c>
      <c r="D9" s="287">
        <f>C9/$C9*100</f>
        <v>100</v>
      </c>
      <c r="E9" s="288">
        <v>1336976</v>
      </c>
      <c r="F9" s="289">
        <f>E9/$C9*100</f>
        <v>68.549091669777155</v>
      </c>
      <c r="G9" s="286">
        <v>537339</v>
      </c>
      <c r="H9" s="290">
        <f>G9/$C9*100</f>
        <v>27.550307835553056</v>
      </c>
      <c r="I9" s="288">
        <v>76077</v>
      </c>
      <c r="J9" s="291">
        <f>I9/$C9*100</f>
        <v>3.9006004946697899</v>
      </c>
      <c r="K9" s="53"/>
      <c r="L9" s="53"/>
      <c r="M9"/>
      <c r="N9" s="61"/>
      <c r="O9" s="53"/>
      <c r="P9" s="53"/>
      <c r="Q9" s="53"/>
      <c r="R9" s="53"/>
      <c r="S9" s="53"/>
      <c r="T9" s="53"/>
      <c r="U9" s="53"/>
      <c r="V9" s="53"/>
      <c r="W9" s="53"/>
      <c r="X9" s="53"/>
      <c r="Y9" s="53"/>
      <c r="Z9" s="53"/>
      <c r="AA9" s="53"/>
      <c r="AB9" s="53"/>
      <c r="AC9" s="53"/>
    </row>
    <row r="10" spans="1:29" s="190" customFormat="1" ht="15" customHeight="1" x14ac:dyDescent="0.25">
      <c r="A10" s="53"/>
      <c r="B10" s="285">
        <v>2015</v>
      </c>
      <c r="C10" s="286">
        <v>2461470</v>
      </c>
      <c r="D10" s="287">
        <f>C10/$C10*100</f>
        <v>100</v>
      </c>
      <c r="E10" s="288">
        <v>1391068</v>
      </c>
      <c r="F10" s="289">
        <f>E10/$C10*100</f>
        <v>56.513709287539562</v>
      </c>
      <c r="G10" s="286">
        <v>990048</v>
      </c>
      <c r="H10" s="290">
        <f>G10/$C10*100</f>
        <v>40.221818669331739</v>
      </c>
      <c r="I10" s="288">
        <v>80354</v>
      </c>
      <c r="J10" s="291">
        <f>I10/$C10*100</f>
        <v>3.2644720431286993</v>
      </c>
      <c r="K10" s="53"/>
      <c r="L10" s="53"/>
      <c r="M10"/>
      <c r="N10" s="61"/>
      <c r="O10" s="53"/>
      <c r="P10" s="53"/>
      <c r="Q10" s="53"/>
      <c r="R10" s="53"/>
      <c r="S10" s="53"/>
      <c r="T10" s="53"/>
      <c r="U10" s="53"/>
      <c r="V10" s="53"/>
      <c r="W10" s="53"/>
      <c r="X10" s="53"/>
      <c r="Y10" s="53"/>
      <c r="Z10" s="53"/>
      <c r="AA10" s="53"/>
      <c r="AB10" s="53"/>
      <c r="AC10" s="53"/>
    </row>
    <row r="11" spans="1:29" s="202" customFormat="1" ht="15" customHeight="1" x14ac:dyDescent="0.25">
      <c r="A11" s="53"/>
      <c r="B11" s="378">
        <v>2017</v>
      </c>
      <c r="C11" s="379">
        <v>2266735</v>
      </c>
      <c r="D11" s="287">
        <f>C11/$C11*100</f>
        <v>100</v>
      </c>
      <c r="E11" s="380">
        <v>1502151</v>
      </c>
      <c r="F11" s="289">
        <f>E11/$C11*100</f>
        <v>66.269369820468654</v>
      </c>
      <c r="G11" s="379">
        <v>592642</v>
      </c>
      <c r="H11" s="290">
        <f>G11/$C11*100</f>
        <v>26.145182387883896</v>
      </c>
      <c r="I11" s="380">
        <v>171942</v>
      </c>
      <c r="J11" s="291">
        <f>I11/$C11*100</f>
        <v>7.5854477916474581</v>
      </c>
      <c r="K11" s="53"/>
      <c r="L11" s="53"/>
      <c r="M11"/>
      <c r="N11" s="61"/>
      <c r="O11" s="53"/>
      <c r="P11" s="53"/>
      <c r="Q11" s="53"/>
      <c r="R11" s="53"/>
      <c r="S11" s="53"/>
      <c r="T11" s="53"/>
      <c r="U11" s="53"/>
      <c r="V11" s="53"/>
      <c r="W11" s="53"/>
      <c r="X11" s="53"/>
      <c r="Y11" s="53"/>
      <c r="Z11" s="53"/>
      <c r="AA11" s="53"/>
      <c r="AB11" s="53"/>
      <c r="AC11" s="53"/>
    </row>
    <row r="12" spans="1:29" s="54" customFormat="1" ht="15" customHeight="1" thickBot="1" x14ac:dyDescent="0.3">
      <c r="A12" s="53"/>
      <c r="B12" s="299">
        <v>2019</v>
      </c>
      <c r="C12" s="300">
        <v>2631559</v>
      </c>
      <c r="D12" s="301">
        <f t="shared" si="3"/>
        <v>100</v>
      </c>
      <c r="E12" s="302">
        <v>1493128</v>
      </c>
      <c r="F12" s="303">
        <f t="shared" si="0"/>
        <v>56.73929408384916</v>
      </c>
      <c r="G12" s="300">
        <v>1051484</v>
      </c>
      <c r="H12" s="304">
        <f t="shared" si="1"/>
        <v>39.956694871747125</v>
      </c>
      <c r="I12" s="302">
        <v>86947</v>
      </c>
      <c r="J12" s="305">
        <f t="shared" si="2"/>
        <v>3.3040110444037167</v>
      </c>
      <c r="K12" s="61"/>
      <c r="L12" s="61"/>
      <c r="M12"/>
      <c r="N12" s="61"/>
      <c r="O12" s="53"/>
      <c r="P12" s="53"/>
      <c r="Q12" s="53"/>
      <c r="R12" s="53"/>
      <c r="S12" s="53"/>
      <c r="T12" s="53"/>
      <c r="U12" s="53"/>
      <c r="V12" s="53"/>
      <c r="W12" s="53"/>
      <c r="X12" s="53"/>
      <c r="Y12" s="53"/>
      <c r="Z12" s="53"/>
      <c r="AA12" s="53"/>
      <c r="AB12" s="53"/>
      <c r="AC12" s="53"/>
    </row>
    <row r="13" spans="1:29" x14ac:dyDescent="0.25">
      <c r="A13" s="33"/>
      <c r="B13" s="33"/>
      <c r="C13" s="33"/>
      <c r="D13" s="33"/>
      <c r="E13" s="33"/>
      <c r="F13" s="33"/>
      <c r="G13" s="33"/>
      <c r="H13" s="33"/>
      <c r="I13" s="33"/>
      <c r="J13" s="51"/>
      <c r="K13" s="33"/>
      <c r="L13" s="33"/>
      <c r="N13" s="33"/>
      <c r="O13" s="33"/>
      <c r="P13" s="33"/>
      <c r="Q13" s="33"/>
      <c r="R13" s="33"/>
      <c r="S13" s="33"/>
      <c r="T13" s="33"/>
      <c r="U13" s="33"/>
      <c r="V13" s="33"/>
      <c r="W13" s="33"/>
      <c r="X13" s="33"/>
      <c r="Y13" s="33"/>
      <c r="Z13" s="33"/>
      <c r="AA13" s="33"/>
      <c r="AB13" s="33"/>
      <c r="AC13" s="33"/>
    </row>
    <row r="14" spans="1:29" ht="30" customHeight="1" x14ac:dyDescent="0.25">
      <c r="A14" s="55" t="s">
        <v>10</v>
      </c>
      <c r="B14" s="452" t="s">
        <v>190</v>
      </c>
      <c r="C14" s="447"/>
      <c r="D14" s="447"/>
      <c r="E14" s="447"/>
      <c r="F14" s="447"/>
      <c r="G14" s="447"/>
      <c r="H14" s="447"/>
      <c r="I14" s="447"/>
      <c r="J14" s="447"/>
    </row>
    <row r="15" spans="1:29" s="205" customFormat="1" ht="15" customHeight="1" x14ac:dyDescent="0.25">
      <c r="A15" s="203" t="s">
        <v>6</v>
      </c>
      <c r="B15" s="402" t="s">
        <v>160</v>
      </c>
      <c r="C15" s="403"/>
      <c r="D15" s="403"/>
      <c r="E15" s="403"/>
      <c r="F15" s="403"/>
      <c r="G15" s="403"/>
      <c r="H15" s="204"/>
    </row>
    <row r="16" spans="1:29" s="205" customFormat="1" ht="15" customHeight="1" x14ac:dyDescent="0.25">
      <c r="A16" s="203" t="s">
        <v>1</v>
      </c>
      <c r="B16" s="401" t="s">
        <v>161</v>
      </c>
      <c r="C16" s="401"/>
      <c r="D16" s="401"/>
      <c r="E16" s="401"/>
      <c r="F16" s="401"/>
      <c r="G16" s="204"/>
    </row>
    <row r="17" spans="1:29" s="205" customFormat="1" ht="15" customHeight="1" x14ac:dyDescent="0.25">
      <c r="A17" s="203"/>
      <c r="B17" s="401" t="s">
        <v>162</v>
      </c>
      <c r="C17" s="401"/>
      <c r="D17" s="401"/>
      <c r="E17" s="401"/>
      <c r="F17" s="401"/>
      <c r="G17" s="204"/>
    </row>
    <row r="18" spans="1:29" x14ac:dyDescent="0.25">
      <c r="J18"/>
    </row>
    <row r="19" spans="1:29"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ht="15" customHeight="1" x14ac:dyDescent="0.25">
      <c r="J26"/>
    </row>
    <row r="27" spans="1:29" ht="15" customHeight="1" x14ac:dyDescent="0.25">
      <c r="J27"/>
    </row>
    <row r="28" spans="1:29" x14ac:dyDescent="0.25">
      <c r="A28" s="33"/>
      <c r="B28" s="42"/>
      <c r="C28" s="42"/>
      <c r="D28" s="42"/>
      <c r="E28" s="42"/>
      <c r="F28" s="42"/>
      <c r="G28" s="42"/>
      <c r="H28" s="42"/>
      <c r="I28" s="42"/>
      <c r="J28" s="42"/>
      <c r="K28" s="33"/>
      <c r="L28" s="33"/>
      <c r="N28" s="33"/>
      <c r="O28" s="33"/>
      <c r="P28" s="33"/>
      <c r="Q28" s="33"/>
      <c r="R28" s="33"/>
      <c r="S28" s="33"/>
      <c r="T28" s="33"/>
      <c r="U28" s="33"/>
      <c r="V28" s="33"/>
      <c r="W28" s="33"/>
      <c r="X28" s="33"/>
      <c r="Y28" s="33"/>
      <c r="Z28" s="33"/>
      <c r="AA28" s="33"/>
      <c r="AB28" s="33"/>
      <c r="AC28" s="33"/>
    </row>
    <row r="29" spans="1:29" x14ac:dyDescent="0.25">
      <c r="A29" s="33"/>
      <c r="B29" s="42"/>
      <c r="C29" s="42"/>
      <c r="D29" s="42"/>
      <c r="E29" s="42"/>
      <c r="F29" s="42"/>
      <c r="G29" s="42"/>
      <c r="H29" s="42"/>
      <c r="I29" s="42"/>
      <c r="J29" s="42"/>
      <c r="K29" s="33"/>
      <c r="L29" s="33"/>
      <c r="N29" s="33"/>
      <c r="O29" s="33"/>
      <c r="P29" s="33"/>
      <c r="Q29" s="33"/>
      <c r="R29" s="33"/>
      <c r="S29" s="33"/>
      <c r="T29" s="33"/>
      <c r="U29" s="33"/>
      <c r="V29" s="33"/>
      <c r="W29" s="33"/>
      <c r="X29" s="33"/>
      <c r="Y29" s="33"/>
      <c r="Z29" s="33"/>
      <c r="AA29" s="33"/>
      <c r="AB29" s="33"/>
      <c r="AC29" s="33"/>
    </row>
    <row r="30" spans="1:29" x14ac:dyDescent="0.25">
      <c r="A30" s="33"/>
      <c r="B30" s="33"/>
      <c r="C30" s="33"/>
      <c r="D30" s="33"/>
      <c r="E30" s="33"/>
      <c r="F30" s="33"/>
      <c r="G30" s="33"/>
      <c r="H30" s="33"/>
      <c r="I30" s="33"/>
      <c r="J30" s="51"/>
      <c r="K30" s="33"/>
      <c r="L30" s="33"/>
      <c r="N30" s="33"/>
      <c r="O30" s="33"/>
      <c r="P30" s="33"/>
      <c r="Q30" s="33"/>
      <c r="R30" s="33"/>
      <c r="S30" s="33"/>
      <c r="T30" s="33"/>
      <c r="U30" s="33"/>
      <c r="V30" s="33"/>
      <c r="W30" s="33"/>
      <c r="X30" s="33"/>
      <c r="Y30" s="33"/>
      <c r="Z30" s="33"/>
      <c r="AA30" s="33"/>
      <c r="AB30" s="33"/>
      <c r="AC30" s="33"/>
    </row>
    <row r="31" spans="1:29" x14ac:dyDescent="0.25">
      <c r="A31" s="33"/>
      <c r="B31" s="33"/>
      <c r="C31" s="33"/>
      <c r="D31" s="33"/>
      <c r="E31" s="33"/>
      <c r="F31" s="33"/>
      <c r="G31" s="33"/>
      <c r="H31" s="33"/>
      <c r="I31" s="33"/>
      <c r="J31" s="51"/>
      <c r="K31" s="33"/>
      <c r="L31" s="33"/>
      <c r="N31" s="33"/>
      <c r="O31" s="33"/>
      <c r="P31" s="33"/>
      <c r="Q31" s="33"/>
      <c r="R31" s="33"/>
      <c r="S31" s="33"/>
      <c r="T31" s="33"/>
      <c r="U31" s="33"/>
      <c r="V31" s="33"/>
      <c r="W31" s="33"/>
      <c r="X31" s="33"/>
      <c r="Y31" s="33"/>
      <c r="Z31" s="33"/>
      <c r="AA31" s="33"/>
      <c r="AB31" s="33"/>
      <c r="AC31" s="33"/>
    </row>
    <row r="32" spans="1:29" x14ac:dyDescent="0.25">
      <c r="A32" s="33"/>
      <c r="B32" s="33"/>
      <c r="C32" s="33"/>
      <c r="D32" s="33"/>
      <c r="E32" s="33"/>
      <c r="F32" s="33"/>
      <c r="G32" s="33"/>
      <c r="H32" s="33"/>
      <c r="I32" s="33"/>
      <c r="J32" s="51"/>
      <c r="K32" s="33"/>
      <c r="L32" s="33"/>
      <c r="N32" s="33"/>
      <c r="O32" s="33"/>
      <c r="P32" s="33"/>
      <c r="Q32" s="33"/>
      <c r="R32" s="33"/>
      <c r="S32" s="33"/>
      <c r="T32" s="33"/>
      <c r="U32" s="33"/>
      <c r="V32" s="33"/>
      <c r="W32" s="33"/>
      <c r="X32" s="33"/>
      <c r="Y32" s="33"/>
      <c r="Z32" s="33"/>
      <c r="AA32" s="33"/>
      <c r="AB32" s="33"/>
      <c r="AC32" s="33"/>
    </row>
    <row r="33" spans="1:29" x14ac:dyDescent="0.25">
      <c r="A33" s="33"/>
      <c r="B33" s="33"/>
      <c r="C33" s="33"/>
      <c r="D33" s="33"/>
      <c r="E33" s="33"/>
      <c r="F33" s="33"/>
      <c r="G33" s="33"/>
      <c r="H33" s="33"/>
      <c r="I33" s="33"/>
      <c r="J33" s="51"/>
      <c r="K33" s="33"/>
      <c r="L33" s="33"/>
      <c r="N33" s="33"/>
      <c r="O33" s="33"/>
      <c r="P33" s="33"/>
      <c r="Q33" s="33"/>
      <c r="R33" s="33"/>
      <c r="S33" s="33"/>
      <c r="T33" s="33"/>
      <c r="U33" s="33"/>
      <c r="V33" s="33"/>
      <c r="W33" s="33"/>
      <c r="X33" s="33"/>
      <c r="Y33" s="33"/>
      <c r="Z33" s="33"/>
      <c r="AA33" s="33"/>
      <c r="AB33" s="33"/>
      <c r="AC33" s="33"/>
    </row>
    <row r="34" spans="1:29" x14ac:dyDescent="0.25">
      <c r="A34" s="33"/>
      <c r="B34" s="33"/>
      <c r="C34" s="33"/>
      <c r="D34" s="33"/>
      <c r="E34" s="33"/>
      <c r="F34" s="33"/>
      <c r="G34" s="33"/>
      <c r="H34" s="33"/>
      <c r="I34" s="33"/>
      <c r="J34" s="51"/>
      <c r="K34" s="33"/>
      <c r="L34" s="33"/>
      <c r="N34" s="33"/>
      <c r="O34" s="33"/>
      <c r="P34" s="33"/>
      <c r="Q34" s="33"/>
      <c r="R34" s="33"/>
      <c r="S34" s="33"/>
      <c r="T34" s="33"/>
      <c r="U34" s="33"/>
      <c r="V34" s="33"/>
      <c r="W34" s="33"/>
      <c r="X34" s="33"/>
      <c r="Y34" s="33"/>
      <c r="Z34" s="33"/>
      <c r="AA34" s="33"/>
      <c r="AB34" s="33"/>
      <c r="AC34" s="33"/>
    </row>
    <row r="35" spans="1:29" x14ac:dyDescent="0.25">
      <c r="A35" s="33"/>
      <c r="B35" s="33"/>
      <c r="C35" s="33"/>
      <c r="D35" s="33"/>
      <c r="E35" s="33"/>
      <c r="F35" s="33"/>
      <c r="G35" s="33"/>
      <c r="H35" s="33"/>
      <c r="I35" s="33"/>
      <c r="J35" s="51"/>
      <c r="K35" s="33"/>
      <c r="L35" s="33"/>
      <c r="N35" s="33"/>
      <c r="O35" s="33"/>
      <c r="P35" s="33"/>
      <c r="Q35" s="33"/>
      <c r="R35" s="33"/>
      <c r="S35" s="33"/>
      <c r="T35" s="33"/>
      <c r="U35" s="33"/>
      <c r="V35" s="33"/>
      <c r="W35" s="33"/>
      <c r="X35" s="33"/>
      <c r="Y35" s="33"/>
      <c r="Z35" s="33"/>
      <c r="AA35" s="33"/>
      <c r="AB35" s="33"/>
      <c r="AC35" s="33"/>
    </row>
  </sheetData>
  <mergeCells count="10">
    <mergeCell ref="B16:F16"/>
    <mergeCell ref="B17:F17"/>
    <mergeCell ref="B2:J2"/>
    <mergeCell ref="B14:J14"/>
    <mergeCell ref="C3:D3"/>
    <mergeCell ref="B3:B4"/>
    <mergeCell ref="E3:F3"/>
    <mergeCell ref="G3:H3"/>
    <mergeCell ref="I3:J3"/>
    <mergeCell ref="B15:G15"/>
  </mergeCells>
  <hyperlinks>
    <hyperlink ref="C1" location="Contents!A1" display="[contents Ç]" xr:uid="{00000000-0004-0000-0600-000000000000}"/>
    <hyperlink ref="B16" r:id="rId1" display="http://www.observatorioemigracao.pt/np4/5810.html" xr:uid="{6C519680-8BEA-4A13-B651-DA4F341D9638}"/>
    <hyperlink ref="B16:F16" r:id="rId2" display="http://www.observatorioemigracao.pt/np4EN/8383.html" xr:uid="{BA77702D-A256-4230-9A12-45FE69D71BDA}"/>
    <hyperlink ref="B17" r:id="rId3" display="http://www.observatorioemigracao.pt/np4/5810.html" xr:uid="{B7CDBA62-4E78-41E1-BDC3-FB1E02F6703D}"/>
    <hyperlink ref="B17:F17" r:id="rId4" display="http://www.observatorioemigracao.pt/np4/8383.html" xr:uid="{0D3580E6-7921-414B-84A2-2EB2F0A3D635}"/>
  </hyperlinks>
  <pageMargins left="0.7" right="0.7" top="0.75" bottom="0.75" header="0.3" footer="0.3"/>
  <pageSetup paperSize="9"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1"/>
  <sheetViews>
    <sheetView showGridLines="0" topLeftCell="A3" zoomScaleNormal="100" workbookViewId="0">
      <selection activeCell="E23" sqref="E23"/>
    </sheetView>
  </sheetViews>
  <sheetFormatPr defaultRowHeight="15" x14ac:dyDescent="0.25"/>
  <cols>
    <col min="1" max="1" width="8.7109375" customWidth="1"/>
    <col min="2" max="6" width="20.7109375" customWidth="1"/>
  </cols>
  <sheetData>
    <row r="1" spans="1:12" s="11" customFormat="1" ht="30" customHeight="1" x14ac:dyDescent="0.25">
      <c r="A1" s="48" t="s">
        <v>0</v>
      </c>
      <c r="B1" s="116"/>
      <c r="C1" s="71" t="s">
        <v>4</v>
      </c>
      <c r="D1" s="49"/>
      <c r="E1" s="49"/>
      <c r="H1"/>
      <c r="I1"/>
      <c r="J1"/>
    </row>
    <row r="2" spans="1:12" s="34" customFormat="1" ht="30" customHeight="1" thickBot="1" x14ac:dyDescent="0.3">
      <c r="B2" s="461" t="s">
        <v>102</v>
      </c>
      <c r="C2" s="461"/>
      <c r="D2" s="461"/>
      <c r="E2" s="462"/>
      <c r="F2" s="440"/>
      <c r="G2"/>
      <c r="H2"/>
      <c r="I2"/>
    </row>
    <row r="3" spans="1:12" s="34" customFormat="1" ht="30" customHeight="1" x14ac:dyDescent="0.25">
      <c r="A3" s="56"/>
      <c r="B3" s="35" t="s">
        <v>14</v>
      </c>
      <c r="C3" s="99" t="s">
        <v>15</v>
      </c>
      <c r="D3" s="99" t="s">
        <v>16</v>
      </c>
      <c r="E3" s="82" t="s">
        <v>109</v>
      </c>
      <c r="F3" s="82" t="s">
        <v>110</v>
      </c>
      <c r="G3"/>
      <c r="H3"/>
      <c r="I3"/>
    </row>
    <row r="4" spans="1:12" s="34" customFormat="1" ht="30" customHeight="1" x14ac:dyDescent="0.25">
      <c r="A4" s="56"/>
      <c r="B4" s="36" t="s">
        <v>2</v>
      </c>
      <c r="C4" s="100">
        <f>SUM(C5:C35)</f>
        <v>859013</v>
      </c>
      <c r="D4" s="100">
        <f>SUM(D5:D35)</f>
        <v>1160425</v>
      </c>
      <c r="E4" s="100">
        <f>D4-C4</f>
        <v>301412</v>
      </c>
      <c r="F4" s="100">
        <f>(D4/C4*100)-100</f>
        <v>35.088176779629663</v>
      </c>
      <c r="G4"/>
      <c r="H4"/>
      <c r="I4"/>
    </row>
    <row r="5" spans="1:12" s="33" customFormat="1" ht="15" customHeight="1" x14ac:dyDescent="0.25">
      <c r="A5" s="56"/>
      <c r="B5" s="308" t="s">
        <v>43</v>
      </c>
      <c r="C5" s="309">
        <v>950</v>
      </c>
      <c r="D5" s="309">
        <v>1634</v>
      </c>
      <c r="E5" s="309">
        <f>D5-C5</f>
        <v>684</v>
      </c>
      <c r="F5" s="309">
        <f t="shared" ref="F5:F35" si="0">(D5/C5*100)-100</f>
        <v>72</v>
      </c>
    </row>
    <row r="6" spans="1:12" s="33" customFormat="1" ht="15" customHeight="1" x14ac:dyDescent="0.25">
      <c r="A6" s="56"/>
      <c r="B6" s="306" t="s">
        <v>25</v>
      </c>
      <c r="C6" s="307">
        <v>21370</v>
      </c>
      <c r="D6" s="307">
        <v>28310</v>
      </c>
      <c r="E6" s="307">
        <f>D6-C6</f>
        <v>6940</v>
      </c>
      <c r="F6" s="307">
        <f t="shared" si="0"/>
        <v>32.475432849789428</v>
      </c>
    </row>
    <row r="7" spans="1:12" s="33" customFormat="1" ht="15" customHeight="1" x14ac:dyDescent="0.25">
      <c r="A7" s="56"/>
      <c r="B7" s="306" t="s">
        <v>26</v>
      </c>
      <c r="C7" s="307">
        <v>13</v>
      </c>
      <c r="D7" s="307">
        <v>99</v>
      </c>
      <c r="E7" s="307">
        <f>D7-C7</f>
        <v>86</v>
      </c>
      <c r="F7" s="307" t="s">
        <v>111</v>
      </c>
    </row>
    <row r="8" spans="1:12" s="33" customFormat="1" ht="15" customHeight="1" x14ac:dyDescent="0.25">
      <c r="A8" s="56"/>
      <c r="B8" s="306" t="s">
        <v>34</v>
      </c>
      <c r="C8" s="307" t="s">
        <v>55</v>
      </c>
      <c r="D8" s="307">
        <v>51</v>
      </c>
      <c r="E8" s="307" t="s">
        <v>55</v>
      </c>
      <c r="F8" s="307" t="s">
        <v>55</v>
      </c>
    </row>
    <row r="9" spans="1:12" s="33" customFormat="1" ht="15" customHeight="1" x14ac:dyDescent="0.25">
      <c r="A9" s="56"/>
      <c r="B9" s="306" t="s">
        <v>36</v>
      </c>
      <c r="C9" s="307">
        <v>33</v>
      </c>
      <c r="D9" s="307">
        <v>166</v>
      </c>
      <c r="E9" s="307">
        <f t="shared" ref="E9:E14" si="1">D9-C9</f>
        <v>133</v>
      </c>
      <c r="F9" s="307" t="s">
        <v>111</v>
      </c>
    </row>
    <row r="10" spans="1:12" s="33" customFormat="1" ht="15" customHeight="1" x14ac:dyDescent="0.25">
      <c r="A10" s="56"/>
      <c r="B10" s="306" t="s">
        <v>27</v>
      </c>
      <c r="C10" s="307">
        <v>39</v>
      </c>
      <c r="D10" s="307">
        <v>368</v>
      </c>
      <c r="E10" s="307">
        <f t="shared" si="1"/>
        <v>329</v>
      </c>
      <c r="F10" s="307" t="s">
        <v>111</v>
      </c>
    </row>
    <row r="11" spans="1:12" s="33" customFormat="1" ht="15" customHeight="1" x14ac:dyDescent="0.25">
      <c r="A11" s="56"/>
      <c r="B11" s="306" t="s">
        <v>28</v>
      </c>
      <c r="C11" s="307">
        <v>683</v>
      </c>
      <c r="D11" s="307">
        <v>1221</v>
      </c>
      <c r="E11" s="307">
        <f t="shared" si="1"/>
        <v>538</v>
      </c>
      <c r="F11" s="307">
        <f t="shared" si="0"/>
        <v>78.770131771595914</v>
      </c>
      <c r="K11" s="124"/>
      <c r="L11" s="125"/>
    </row>
    <row r="12" spans="1:12" s="33" customFormat="1" ht="15" customHeight="1" x14ac:dyDescent="0.25">
      <c r="A12" s="56"/>
      <c r="B12" s="306" t="s">
        <v>30</v>
      </c>
      <c r="C12" s="307">
        <v>0</v>
      </c>
      <c r="D12" s="307">
        <v>39</v>
      </c>
      <c r="E12" s="307">
        <f t="shared" si="1"/>
        <v>39</v>
      </c>
      <c r="F12" s="307" t="s">
        <v>55</v>
      </c>
      <c r="K12" s="124"/>
      <c r="L12" s="125"/>
    </row>
    <row r="13" spans="1:12" s="33" customFormat="1" ht="15" customHeight="1" x14ac:dyDescent="0.25">
      <c r="A13" s="56"/>
      <c r="B13" s="306" t="s">
        <v>48</v>
      </c>
      <c r="C13" s="307">
        <v>141</v>
      </c>
      <c r="D13" s="307">
        <v>355</v>
      </c>
      <c r="E13" s="307">
        <f t="shared" si="1"/>
        <v>214</v>
      </c>
      <c r="F13" s="307">
        <f t="shared" si="0"/>
        <v>151.7730496453901</v>
      </c>
      <c r="K13" s="124"/>
      <c r="L13" s="125"/>
    </row>
    <row r="14" spans="1:12" s="33" customFormat="1" ht="15" customHeight="1" x14ac:dyDescent="0.25">
      <c r="A14" s="56"/>
      <c r="B14" s="306" t="s">
        <v>75</v>
      </c>
      <c r="C14" s="307">
        <v>581062</v>
      </c>
      <c r="D14" s="307">
        <v>617235</v>
      </c>
      <c r="E14" s="307">
        <f t="shared" si="1"/>
        <v>36173</v>
      </c>
      <c r="F14" s="307">
        <f t="shared" si="0"/>
        <v>6.2253253525441465</v>
      </c>
      <c r="K14" s="124"/>
      <c r="L14" s="125"/>
    </row>
    <row r="15" spans="1:12" s="33" customFormat="1" ht="15" customHeight="1" x14ac:dyDescent="0.25">
      <c r="A15" s="56"/>
      <c r="B15" s="306" t="s">
        <v>29</v>
      </c>
      <c r="C15" s="307" t="s">
        <v>55</v>
      </c>
      <c r="D15" s="307">
        <v>75110</v>
      </c>
      <c r="E15" s="307" t="s">
        <v>55</v>
      </c>
      <c r="F15" s="307" t="s">
        <v>55</v>
      </c>
      <c r="K15" s="124"/>
      <c r="L15" s="125"/>
    </row>
    <row r="16" spans="1:12" s="33" customFormat="1" ht="15" customHeight="1" x14ac:dyDescent="0.25">
      <c r="A16" s="56"/>
      <c r="B16" s="306" t="s">
        <v>32</v>
      </c>
      <c r="C16" s="307">
        <v>292</v>
      </c>
      <c r="D16" s="307">
        <v>336</v>
      </c>
      <c r="E16" s="307">
        <f t="shared" ref="E16:E21" si="2">D16-C16</f>
        <v>44</v>
      </c>
      <c r="F16" s="307">
        <f t="shared" si="0"/>
        <v>15.06849315068493</v>
      </c>
      <c r="K16" s="124"/>
      <c r="L16" s="125"/>
    </row>
    <row r="17" spans="1:6" s="33" customFormat="1" ht="15" customHeight="1" x14ac:dyDescent="0.25">
      <c r="A17" s="56"/>
      <c r="B17" s="306" t="s">
        <v>40</v>
      </c>
      <c r="C17" s="307">
        <v>28</v>
      </c>
      <c r="D17" s="307">
        <v>290</v>
      </c>
      <c r="E17" s="307">
        <f t="shared" si="2"/>
        <v>262</v>
      </c>
      <c r="F17" s="307" t="s">
        <v>111</v>
      </c>
    </row>
    <row r="18" spans="1:6" s="33" customFormat="1" ht="15" customHeight="1" x14ac:dyDescent="0.25">
      <c r="A18" s="56"/>
      <c r="B18" s="306" t="s">
        <v>51</v>
      </c>
      <c r="C18" s="307">
        <v>104</v>
      </c>
      <c r="D18" s="307">
        <v>416</v>
      </c>
      <c r="E18" s="307">
        <f t="shared" si="2"/>
        <v>312</v>
      </c>
      <c r="F18" s="307">
        <f t="shared" si="0"/>
        <v>300</v>
      </c>
    </row>
    <row r="19" spans="1:6" s="33" customFormat="1" ht="15" customHeight="1" x14ac:dyDescent="0.25">
      <c r="A19" s="56"/>
      <c r="B19" s="306" t="s">
        <v>31</v>
      </c>
      <c r="C19" s="307">
        <v>590</v>
      </c>
      <c r="D19" s="307">
        <v>2246</v>
      </c>
      <c r="E19" s="307">
        <f t="shared" si="2"/>
        <v>1656</v>
      </c>
      <c r="F19" s="307">
        <f t="shared" si="0"/>
        <v>280.67796610169495</v>
      </c>
    </row>
    <row r="20" spans="1:6" s="58" customFormat="1" ht="15" customHeight="1" x14ac:dyDescent="0.25">
      <c r="A20" s="56"/>
      <c r="B20" s="306" t="s">
        <v>35</v>
      </c>
      <c r="C20" s="307">
        <v>4158</v>
      </c>
      <c r="D20" s="307">
        <v>5241</v>
      </c>
      <c r="E20" s="307">
        <f t="shared" si="2"/>
        <v>1083</v>
      </c>
      <c r="F20" s="307">
        <f t="shared" si="0"/>
        <v>26.046176046176043</v>
      </c>
    </row>
    <row r="21" spans="1:6" s="33" customFormat="1" ht="15" customHeight="1" x14ac:dyDescent="0.25">
      <c r="A21" s="56"/>
      <c r="B21" s="306" t="s">
        <v>37</v>
      </c>
      <c r="C21" s="307">
        <v>1</v>
      </c>
      <c r="D21" s="307">
        <v>32</v>
      </c>
      <c r="E21" s="307">
        <f t="shared" si="2"/>
        <v>31</v>
      </c>
      <c r="F21" s="307" t="s">
        <v>111</v>
      </c>
    </row>
    <row r="22" spans="1:6" s="33" customFormat="1" ht="15" customHeight="1" x14ac:dyDescent="0.25">
      <c r="A22" s="56"/>
      <c r="B22" s="306" t="s">
        <v>52</v>
      </c>
      <c r="C22" s="307">
        <v>331</v>
      </c>
      <c r="D22" s="307" t="s">
        <v>55</v>
      </c>
      <c r="E22" s="307" t="s">
        <v>55</v>
      </c>
      <c r="F22" s="307" t="s">
        <v>55</v>
      </c>
    </row>
    <row r="23" spans="1:6" s="33" customFormat="1" ht="15" customHeight="1" x14ac:dyDescent="0.25">
      <c r="A23" s="56"/>
      <c r="B23" s="306" t="s">
        <v>38</v>
      </c>
      <c r="C23" s="307">
        <v>3</v>
      </c>
      <c r="D23" s="307" t="s">
        <v>55</v>
      </c>
      <c r="E23" s="307" t="s">
        <v>55</v>
      </c>
      <c r="F23" s="307" t="s">
        <v>55</v>
      </c>
    </row>
    <row r="24" spans="1:6" s="33" customFormat="1" ht="15" customHeight="1" x14ac:dyDescent="0.25">
      <c r="A24" s="56"/>
      <c r="B24" s="306" t="s">
        <v>39</v>
      </c>
      <c r="C24" s="307">
        <v>41690</v>
      </c>
      <c r="D24" s="307">
        <v>60897</v>
      </c>
      <c r="E24" s="307">
        <f>D24-C24</f>
        <v>19207</v>
      </c>
      <c r="F24" s="307">
        <f t="shared" si="0"/>
        <v>46.071000239865668</v>
      </c>
    </row>
    <row r="25" spans="1:6" s="33" customFormat="1" ht="15" customHeight="1" x14ac:dyDescent="0.25">
      <c r="A25" s="56"/>
      <c r="B25" s="306" t="s">
        <v>41</v>
      </c>
      <c r="C25" s="307" t="s">
        <v>55</v>
      </c>
      <c r="D25" s="307">
        <v>57</v>
      </c>
      <c r="E25" s="307" t="s">
        <v>55</v>
      </c>
      <c r="F25" s="307" t="s">
        <v>55</v>
      </c>
    </row>
    <row r="26" spans="1:6" s="33" customFormat="1" ht="15" customHeight="1" x14ac:dyDescent="0.25">
      <c r="A26" s="56"/>
      <c r="B26" s="306" t="s">
        <v>42</v>
      </c>
      <c r="C26" s="307">
        <v>10218</v>
      </c>
      <c r="D26" s="307" t="s">
        <v>55</v>
      </c>
      <c r="E26" s="307" t="s">
        <v>55</v>
      </c>
      <c r="F26" s="307" t="s">
        <v>55</v>
      </c>
    </row>
    <row r="27" spans="1:6" s="33" customFormat="1" ht="15" customHeight="1" x14ac:dyDescent="0.25">
      <c r="A27" s="56"/>
      <c r="B27" s="306" t="s">
        <v>53</v>
      </c>
      <c r="C27" s="307">
        <v>713</v>
      </c>
      <c r="D27" s="307">
        <v>1540</v>
      </c>
      <c r="E27" s="307">
        <f t="shared" ref="E27:E35" si="3">D27-C27</f>
        <v>827</v>
      </c>
      <c r="F27" s="307">
        <f t="shared" si="0"/>
        <v>115.98877980364657</v>
      </c>
    </row>
    <row r="28" spans="1:6" s="33" customFormat="1" ht="15" customHeight="1" x14ac:dyDescent="0.25">
      <c r="A28" s="56"/>
      <c r="B28" s="306" t="s">
        <v>44</v>
      </c>
      <c r="C28" s="307">
        <v>60</v>
      </c>
      <c r="D28" s="307">
        <v>222</v>
      </c>
      <c r="E28" s="307">
        <f t="shared" si="3"/>
        <v>162</v>
      </c>
      <c r="F28" s="307" t="s">
        <v>111</v>
      </c>
    </row>
    <row r="29" spans="1:6" s="33" customFormat="1" ht="15" customHeight="1" x14ac:dyDescent="0.25">
      <c r="A29" s="56"/>
      <c r="B29" s="306" t="s">
        <v>45</v>
      </c>
      <c r="C29" s="307">
        <v>116</v>
      </c>
      <c r="D29" s="307">
        <v>1016</v>
      </c>
      <c r="E29" s="307">
        <f t="shared" si="3"/>
        <v>900</v>
      </c>
      <c r="F29" s="307">
        <f t="shared" si="0"/>
        <v>775.86206896551721</v>
      </c>
    </row>
    <row r="30" spans="1:6" s="33" customFormat="1" ht="15" customHeight="1" x14ac:dyDescent="0.25">
      <c r="A30" s="56"/>
      <c r="B30" s="306" t="s">
        <v>47</v>
      </c>
      <c r="C30" s="307">
        <v>4</v>
      </c>
      <c r="D30" s="307">
        <v>33</v>
      </c>
      <c r="E30" s="307">
        <f t="shared" si="3"/>
        <v>29</v>
      </c>
      <c r="F30" s="307" t="s">
        <v>111</v>
      </c>
    </row>
    <row r="31" spans="1:6" s="33" customFormat="1" ht="15" customHeight="1" x14ac:dyDescent="0.25">
      <c r="A31" s="56"/>
      <c r="B31" s="306" t="s">
        <v>46</v>
      </c>
      <c r="C31" s="307">
        <v>10</v>
      </c>
      <c r="D31" s="307">
        <v>39</v>
      </c>
      <c r="E31" s="307">
        <f t="shared" si="3"/>
        <v>29</v>
      </c>
      <c r="F31" s="307" t="s">
        <v>111</v>
      </c>
    </row>
    <row r="32" spans="1:6" s="33" customFormat="1" ht="15" customHeight="1" x14ac:dyDescent="0.25">
      <c r="A32" s="56"/>
      <c r="B32" s="306" t="s">
        <v>33</v>
      </c>
      <c r="C32" s="307">
        <v>56359</v>
      </c>
      <c r="D32" s="307">
        <v>98975</v>
      </c>
      <c r="E32" s="307">
        <f t="shared" si="3"/>
        <v>42616</v>
      </c>
      <c r="F32" s="307">
        <f t="shared" si="0"/>
        <v>75.615252222360226</v>
      </c>
    </row>
    <row r="33" spans="1:9" s="33" customFormat="1" ht="15" customHeight="1" x14ac:dyDescent="0.25">
      <c r="A33" s="56"/>
      <c r="B33" s="306" t="s">
        <v>49</v>
      </c>
      <c r="C33" s="307">
        <v>2514</v>
      </c>
      <c r="D33" s="307">
        <v>2974</v>
      </c>
      <c r="E33" s="307">
        <f t="shared" si="3"/>
        <v>460</v>
      </c>
      <c r="F33" s="307">
        <f t="shared" si="0"/>
        <v>18.297533810660298</v>
      </c>
    </row>
    <row r="34" spans="1:9" s="33" customFormat="1" ht="15" customHeight="1" x14ac:dyDescent="0.25">
      <c r="A34" s="56"/>
      <c r="B34" s="306" t="s">
        <v>54</v>
      </c>
      <c r="C34" s="307">
        <v>100975</v>
      </c>
      <c r="D34" s="307">
        <v>169458</v>
      </c>
      <c r="E34" s="307">
        <f t="shared" si="3"/>
        <v>68483</v>
      </c>
      <c r="F34" s="307">
        <f t="shared" si="0"/>
        <v>67.821738053973746</v>
      </c>
    </row>
    <row r="35" spans="1:9" s="33" customFormat="1" ht="15" customHeight="1" thickBot="1" x14ac:dyDescent="0.3">
      <c r="A35" s="56"/>
      <c r="B35" s="310" t="s">
        <v>50</v>
      </c>
      <c r="C35" s="311">
        <v>36556</v>
      </c>
      <c r="D35" s="311">
        <v>92065</v>
      </c>
      <c r="E35" s="311">
        <f t="shared" si="3"/>
        <v>55509</v>
      </c>
      <c r="F35" s="311">
        <f t="shared" si="0"/>
        <v>151.84648210963999</v>
      </c>
    </row>
    <row r="36" spans="1:9" s="33" customFormat="1" ht="15" customHeight="1" x14ac:dyDescent="0.25">
      <c r="A36" s="34"/>
      <c r="B36" s="57"/>
      <c r="C36" s="92"/>
      <c r="D36" s="92"/>
      <c r="E36" s="83"/>
      <c r="G36"/>
      <c r="H36"/>
      <c r="I36"/>
    </row>
    <row r="37" spans="1:9" ht="15" customHeight="1" x14ac:dyDescent="0.25">
      <c r="A37" s="93" t="s">
        <v>56</v>
      </c>
      <c r="B37" s="463" t="s">
        <v>112</v>
      </c>
      <c r="C37" s="421"/>
      <c r="D37" s="421"/>
      <c r="E37" s="421"/>
      <c r="F37" s="421"/>
    </row>
    <row r="38" spans="1:9" s="34" customFormat="1" ht="15" customHeight="1" x14ac:dyDescent="0.25">
      <c r="A38" s="55" t="s">
        <v>10</v>
      </c>
      <c r="B38" s="464" t="s">
        <v>130</v>
      </c>
      <c r="C38" s="440"/>
      <c r="D38" s="440"/>
      <c r="E38" s="440"/>
      <c r="F38" s="440"/>
      <c r="G38"/>
      <c r="H38"/>
      <c r="I38"/>
    </row>
    <row r="39" spans="1:9" s="205" customFormat="1" ht="15" customHeight="1" x14ac:dyDescent="0.25">
      <c r="A39" s="203" t="s">
        <v>6</v>
      </c>
      <c r="B39" s="402" t="s">
        <v>160</v>
      </c>
      <c r="C39" s="403"/>
      <c r="D39" s="403"/>
      <c r="E39" s="403"/>
      <c r="F39" s="403"/>
      <c r="G39" s="403"/>
      <c r="H39" s="204"/>
    </row>
    <row r="40" spans="1:9" s="205" customFormat="1" ht="15" customHeight="1" x14ac:dyDescent="0.25">
      <c r="A40" s="203" t="s">
        <v>1</v>
      </c>
      <c r="B40" s="401" t="s">
        <v>161</v>
      </c>
      <c r="C40" s="401"/>
      <c r="D40" s="401"/>
      <c r="E40" s="401"/>
      <c r="F40" s="401"/>
      <c r="G40" s="204"/>
    </row>
    <row r="41" spans="1:9" s="205" customFormat="1" ht="15" customHeight="1" x14ac:dyDescent="0.25">
      <c r="A41" s="203"/>
      <c r="B41" s="401" t="s">
        <v>162</v>
      </c>
      <c r="C41" s="401"/>
      <c r="D41" s="401"/>
      <c r="E41" s="401"/>
      <c r="F41" s="401"/>
      <c r="G41" s="204"/>
    </row>
    <row r="42" spans="1:9" ht="15" customHeight="1" x14ac:dyDescent="0.25">
      <c r="A42" s="33"/>
      <c r="B42" s="33"/>
      <c r="C42" s="33"/>
      <c r="D42" s="33"/>
      <c r="E42" s="33"/>
      <c r="F42" s="33"/>
    </row>
    <row r="43" spans="1:9" ht="15" customHeight="1" x14ac:dyDescent="0.25">
      <c r="A43" s="33"/>
      <c r="B43" s="33"/>
      <c r="C43" s="33"/>
      <c r="D43" s="33"/>
      <c r="E43" s="33"/>
      <c r="F43" s="33"/>
    </row>
    <row r="44" spans="1:9" ht="15" customHeight="1" x14ac:dyDescent="0.25">
      <c r="A44" s="33"/>
      <c r="B44" s="33"/>
      <c r="C44" s="33"/>
      <c r="D44" s="33"/>
      <c r="E44" s="33"/>
      <c r="F44" s="33"/>
    </row>
    <row r="45" spans="1:9" ht="15" customHeight="1" x14ac:dyDescent="0.25">
      <c r="A45" s="33"/>
      <c r="B45" s="33"/>
      <c r="C45" s="33"/>
      <c r="D45" s="33"/>
      <c r="E45" s="33"/>
      <c r="F45" s="33"/>
    </row>
    <row r="46" spans="1:9" ht="15" customHeight="1" x14ac:dyDescent="0.25">
      <c r="A46" s="33"/>
      <c r="B46" s="33"/>
      <c r="C46" s="33"/>
      <c r="D46" s="33"/>
      <c r="E46" s="33"/>
      <c r="F46" s="33"/>
    </row>
    <row r="47" spans="1:9" ht="15" customHeight="1" x14ac:dyDescent="0.25">
      <c r="A47" s="33"/>
      <c r="B47" s="33"/>
      <c r="C47" s="33"/>
      <c r="D47" s="33"/>
      <c r="E47" s="33"/>
      <c r="F47" s="33"/>
    </row>
    <row r="48" spans="1:9" ht="15" customHeight="1" x14ac:dyDescent="0.25">
      <c r="A48" s="33"/>
      <c r="B48" s="33"/>
      <c r="C48" s="33"/>
      <c r="D48" s="33"/>
      <c r="E48" s="33"/>
      <c r="F48" s="33"/>
    </row>
    <row r="49" spans="1:6" ht="15" customHeight="1" x14ac:dyDescent="0.25">
      <c r="A49" s="33"/>
      <c r="B49" s="33"/>
      <c r="C49" s="33"/>
      <c r="D49" s="33"/>
      <c r="E49" s="33"/>
      <c r="F49" s="33"/>
    </row>
    <row r="50" spans="1:6" ht="15" customHeight="1" x14ac:dyDescent="0.25"/>
    <row r="51" spans="1:6" ht="15" customHeight="1" x14ac:dyDescent="0.25"/>
  </sheetData>
  <sortState xmlns:xlrd2="http://schemas.microsoft.com/office/spreadsheetml/2017/richdata2" ref="B5:E35">
    <sortCondition ref="B5:B35"/>
  </sortState>
  <mergeCells count="6">
    <mergeCell ref="B41:F41"/>
    <mergeCell ref="B2:F2"/>
    <mergeCell ref="B37:F37"/>
    <mergeCell ref="B38:F38"/>
    <mergeCell ref="B40:F40"/>
    <mergeCell ref="B39:G39"/>
  </mergeCells>
  <hyperlinks>
    <hyperlink ref="C1" location="Contents!A1" display="[contents Ç]" xr:uid="{00000000-0004-0000-0700-000000000000}"/>
    <hyperlink ref="B40" r:id="rId1" display="http://www.observatorioemigracao.pt/np4/5810.html" xr:uid="{B3916EDD-C8AC-4D6F-8448-25A866A8A88F}"/>
    <hyperlink ref="B40:F40" r:id="rId2" display="http://www.observatorioemigracao.pt/np4EN/8383.html" xr:uid="{2B6A6D1A-72EA-4A07-BCC2-2869D23C8281}"/>
    <hyperlink ref="B41" r:id="rId3" display="http://www.observatorioemigracao.pt/np4/5810.html" xr:uid="{6699E09C-6595-4C65-A443-3842DB3143BF}"/>
    <hyperlink ref="B41:F41" r:id="rId4" display="http://www.observatorioemigracao.pt/np4/8383.html" xr:uid="{426CD002-5147-4AFB-8613-0E575A5521AF}"/>
  </hyperlinks>
  <pageMargins left="0.7" right="0.7" top="0.75" bottom="0.75" header="0.3" footer="0.3"/>
  <pageSetup paperSize="9" orientation="portrait" horizontalDpi="4294967293" verticalDpi="0" r:id="rId5"/>
  <ignoredErrors>
    <ignoredError sqref="E4 C4:D4" unlockedFormula="1"/>
  </ignoredError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V28"/>
  <sheetViews>
    <sheetView showGridLines="0" workbookViewId="0">
      <selection activeCell="H8" sqref="H8"/>
    </sheetView>
  </sheetViews>
  <sheetFormatPr defaultRowHeight="15" x14ac:dyDescent="0.25"/>
  <cols>
    <col min="1" max="1" width="8.7109375" customWidth="1"/>
    <col min="2" max="2" width="24.7109375" customWidth="1"/>
    <col min="3" max="6" width="20.7109375" customWidth="1"/>
    <col min="8" max="10" width="9.140625" style="163"/>
    <col min="11" max="13" width="9.140625" style="162"/>
  </cols>
  <sheetData>
    <row r="1" spans="1:152" s="11" customFormat="1" ht="30" customHeight="1" x14ac:dyDescent="0.2">
      <c r="A1" s="48" t="s">
        <v>0</v>
      </c>
      <c r="B1" s="116"/>
      <c r="C1" s="71" t="s">
        <v>4</v>
      </c>
      <c r="D1" s="12"/>
      <c r="E1" s="12"/>
      <c r="H1" s="163"/>
      <c r="I1" s="163"/>
      <c r="J1" s="163"/>
      <c r="K1" s="164"/>
      <c r="L1" s="164"/>
      <c r="M1" s="164"/>
    </row>
    <row r="2" spans="1:152" s="34" customFormat="1" ht="45" customHeight="1" thickBot="1" x14ac:dyDescent="0.3">
      <c r="B2" s="465" t="s">
        <v>103</v>
      </c>
      <c r="C2" s="466"/>
      <c r="D2" s="466"/>
      <c r="E2" s="466"/>
      <c r="F2" s="466"/>
      <c r="G2" s="56"/>
      <c r="H2"/>
      <c r="I2"/>
      <c r="J2"/>
      <c r="K2"/>
      <c r="L2"/>
      <c r="M2"/>
      <c r="N2"/>
      <c r="O2"/>
      <c r="P2"/>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row>
    <row r="3" spans="1:152" s="34" customFormat="1" ht="30" customHeight="1" x14ac:dyDescent="0.25">
      <c r="A3" s="56"/>
      <c r="B3" s="467" t="s">
        <v>61</v>
      </c>
      <c r="C3" s="470" t="s">
        <v>15</v>
      </c>
      <c r="D3" s="471"/>
      <c r="E3" s="468" t="s">
        <v>16</v>
      </c>
      <c r="F3" s="469"/>
      <c r="G3" s="56"/>
      <c r="H3"/>
      <c r="I3"/>
      <c r="J3"/>
      <c r="K3"/>
      <c r="L3"/>
      <c r="M3"/>
      <c r="N3"/>
      <c r="O3"/>
      <c r="P3"/>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row>
    <row r="4" spans="1:152" s="34" customFormat="1" ht="30" customHeight="1" x14ac:dyDescent="0.25">
      <c r="A4" s="56"/>
      <c r="B4" s="409"/>
      <c r="C4" s="98" t="s">
        <v>93</v>
      </c>
      <c r="D4" s="127" t="s">
        <v>63</v>
      </c>
      <c r="E4" s="98" t="s">
        <v>93</v>
      </c>
      <c r="F4" s="97" t="s">
        <v>63</v>
      </c>
      <c r="G4" s="56"/>
      <c r="H4"/>
      <c r="I4"/>
      <c r="J4"/>
      <c r="K4"/>
      <c r="L4"/>
      <c r="M4"/>
      <c r="N4"/>
      <c r="O4"/>
      <c r="P4"/>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c r="DP4" s="56"/>
      <c r="DQ4" s="56"/>
      <c r="DR4" s="56"/>
      <c r="DS4" s="56"/>
      <c r="DT4" s="56"/>
      <c r="DU4" s="56"/>
      <c r="DV4" s="56"/>
      <c r="DW4" s="56"/>
      <c r="DX4" s="56"/>
      <c r="DY4" s="56"/>
      <c r="DZ4" s="56"/>
      <c r="EA4" s="56"/>
      <c r="EB4" s="56"/>
      <c r="EC4" s="56"/>
      <c r="ED4" s="56"/>
      <c r="EE4" s="56"/>
      <c r="EF4" s="56"/>
      <c r="EG4" s="56"/>
      <c r="EH4" s="56"/>
      <c r="EI4" s="56"/>
      <c r="EJ4" s="56"/>
      <c r="EK4" s="56"/>
      <c r="EL4" s="56"/>
      <c r="EM4" s="56"/>
      <c r="EN4" s="56"/>
      <c r="EO4" s="56"/>
      <c r="EP4" s="56"/>
      <c r="EQ4" s="56"/>
      <c r="ER4" s="56"/>
      <c r="ES4" s="56"/>
      <c r="ET4" s="56"/>
      <c r="EU4" s="56"/>
      <c r="EV4" s="56"/>
    </row>
    <row r="5" spans="1:152" s="34" customFormat="1" ht="30" customHeight="1" x14ac:dyDescent="0.25">
      <c r="A5" s="56"/>
      <c r="B5" s="36" t="s">
        <v>2</v>
      </c>
      <c r="C5" s="142">
        <v>1260.249</v>
      </c>
      <c r="D5" s="128">
        <v>100</v>
      </c>
      <c r="E5" s="142">
        <v>1435.7760000000001</v>
      </c>
      <c r="F5" s="131">
        <v>100</v>
      </c>
      <c r="G5" s="56"/>
      <c r="H5"/>
      <c r="I5"/>
      <c r="J5"/>
      <c r="K5"/>
      <c r="L5"/>
      <c r="M5"/>
      <c r="N5"/>
      <c r="O5"/>
      <c r="P5"/>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row>
    <row r="6" spans="1:152" s="34" customFormat="1" ht="30" customHeight="1" x14ac:dyDescent="0.25">
      <c r="A6" s="56"/>
      <c r="B6" s="84" t="s">
        <v>17</v>
      </c>
      <c r="C6" s="143"/>
      <c r="D6" s="129"/>
      <c r="E6" s="143"/>
      <c r="F6" s="132"/>
      <c r="G6" s="56"/>
      <c r="H6"/>
      <c r="I6"/>
      <c r="J6"/>
      <c r="K6"/>
      <c r="L6"/>
      <c r="M6"/>
      <c r="N6"/>
      <c r="O6"/>
      <c r="P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row>
    <row r="7" spans="1:152" s="62" customFormat="1" ht="15" customHeight="1" x14ac:dyDescent="0.25">
      <c r="A7" s="56"/>
      <c r="B7" s="308" t="s">
        <v>58</v>
      </c>
      <c r="C7" s="315">
        <v>82.238</v>
      </c>
      <c r="D7" s="316">
        <f>C7/$C$5*100</f>
        <v>6.5255358266501311</v>
      </c>
      <c r="E7" s="315">
        <v>77</v>
      </c>
      <c r="F7" s="317">
        <f>E7/E$5*100</f>
        <v>5.362953552643309</v>
      </c>
      <c r="G7" s="58"/>
      <c r="H7"/>
      <c r="I7"/>
      <c r="J7"/>
      <c r="K7"/>
      <c r="L7"/>
      <c r="M7"/>
      <c r="N7"/>
      <c r="O7"/>
      <c r="P7"/>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row>
    <row r="8" spans="1:152" s="58" customFormat="1" ht="15" customHeight="1" x14ac:dyDescent="0.25">
      <c r="A8" s="56"/>
      <c r="B8" s="306" t="s">
        <v>59</v>
      </c>
      <c r="C8" s="312">
        <v>1058.4749999999999</v>
      </c>
      <c r="D8" s="313">
        <f t="shared" ref="D8:D9" si="0">C8/$C$5*100</f>
        <v>83.989354484708969</v>
      </c>
      <c r="E8" s="312">
        <v>1154</v>
      </c>
      <c r="F8" s="314">
        <f t="shared" ref="F8:F9" si="1">E8/E$5*100</f>
        <v>80.37465454221271</v>
      </c>
      <c r="H8"/>
      <c r="I8"/>
      <c r="J8"/>
      <c r="K8"/>
      <c r="L8"/>
      <c r="M8"/>
      <c r="N8"/>
      <c r="O8"/>
      <c r="P8"/>
    </row>
    <row r="9" spans="1:152" s="62" customFormat="1" ht="15" customHeight="1" x14ac:dyDescent="0.25">
      <c r="A9" s="56"/>
      <c r="B9" s="318" t="s">
        <v>88</v>
      </c>
      <c r="C9" s="319">
        <v>119.536</v>
      </c>
      <c r="D9" s="320">
        <f t="shared" si="0"/>
        <v>9.485109688640895</v>
      </c>
      <c r="E9" s="319">
        <v>205</v>
      </c>
      <c r="F9" s="321">
        <f t="shared" si="1"/>
        <v>14.277993224569849</v>
      </c>
      <c r="G9" s="58"/>
      <c r="H9"/>
      <c r="I9"/>
      <c r="J9"/>
      <c r="K9"/>
      <c r="L9"/>
      <c r="M9"/>
      <c r="N9"/>
      <c r="O9"/>
      <c r="P9"/>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row>
    <row r="10" spans="1:152" s="58" customFormat="1" ht="30" customHeight="1" x14ac:dyDescent="0.25">
      <c r="A10" s="56"/>
      <c r="B10" s="96" t="s">
        <v>57</v>
      </c>
      <c r="C10" s="144"/>
      <c r="D10" s="130"/>
      <c r="E10" s="144"/>
      <c r="F10" s="133"/>
      <c r="H10"/>
      <c r="I10"/>
      <c r="J10"/>
      <c r="K10"/>
      <c r="L10"/>
      <c r="M10"/>
      <c r="N10"/>
      <c r="O10"/>
      <c r="P10"/>
    </row>
    <row r="11" spans="1:152" s="62" customFormat="1" ht="15" customHeight="1" x14ac:dyDescent="0.25">
      <c r="A11" s="56"/>
      <c r="B11" s="308" t="s">
        <v>89</v>
      </c>
      <c r="C11" s="315">
        <v>847.125</v>
      </c>
      <c r="D11" s="316">
        <f>C11/($C$5-C14)*100</f>
        <v>69.431524145409313</v>
      </c>
      <c r="E11" s="315">
        <v>875.79899999999998</v>
      </c>
      <c r="F11" s="317">
        <f>E11/(E$5-E14)*100</f>
        <v>62.050297782255491</v>
      </c>
      <c r="G11" s="58"/>
      <c r="H11"/>
      <c r="I11"/>
      <c r="J11"/>
      <c r="K11"/>
      <c r="L11"/>
      <c r="M11"/>
      <c r="N11"/>
      <c r="O11"/>
      <c r="P11"/>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row>
    <row r="12" spans="1:152" s="58" customFormat="1" ht="15" customHeight="1" x14ac:dyDescent="0.25">
      <c r="A12" s="56"/>
      <c r="B12" s="306" t="s">
        <v>90</v>
      </c>
      <c r="C12" s="312">
        <v>295.08600000000001</v>
      </c>
      <c r="D12" s="313">
        <f t="shared" ref="D12" si="2">C12/($C$5-C15)*100</f>
        <v>23.414896579961582</v>
      </c>
      <c r="E12" s="312">
        <v>384.411</v>
      </c>
      <c r="F12" s="314">
        <f t="shared" ref="F12" si="3">E12/(E$5-E15)*100</f>
        <v>26.773744650976194</v>
      </c>
      <c r="H12"/>
      <c r="I12"/>
      <c r="J12"/>
      <c r="K12"/>
      <c r="L12"/>
      <c r="M12"/>
      <c r="N12"/>
      <c r="O12"/>
      <c r="P12"/>
    </row>
    <row r="13" spans="1:152" s="62" customFormat="1" ht="15" customHeight="1" x14ac:dyDescent="0.25">
      <c r="A13" s="56"/>
      <c r="B13" s="306" t="s">
        <v>91</v>
      </c>
      <c r="C13" s="312">
        <v>77.876000000000005</v>
      </c>
      <c r="D13" s="313">
        <f>C13/($C$5-C17)*100</f>
        <v>6.1794137507746489</v>
      </c>
      <c r="E13" s="312">
        <v>151.22399999999999</v>
      </c>
      <c r="F13" s="314">
        <f>E13/(E$5-E17)*100</f>
        <v>10.53256218240171</v>
      </c>
      <c r="G13" s="58"/>
      <c r="H13"/>
      <c r="I13"/>
      <c r="J13"/>
      <c r="K13"/>
      <c r="L13"/>
      <c r="M13"/>
      <c r="N13"/>
      <c r="O13"/>
      <c r="P13"/>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row>
    <row r="14" spans="1:152" s="58" customFormat="1" ht="15" customHeight="1" thickBot="1" x14ac:dyDescent="0.3">
      <c r="A14" s="56"/>
      <c r="B14" s="310" t="s">
        <v>60</v>
      </c>
      <c r="C14" s="322">
        <v>40.161999999999999</v>
      </c>
      <c r="D14" s="323" t="s">
        <v>55</v>
      </c>
      <c r="E14" s="322">
        <v>24.341999999999999</v>
      </c>
      <c r="F14" s="324" t="s">
        <v>55</v>
      </c>
      <c r="H14"/>
      <c r="I14"/>
      <c r="J14"/>
      <c r="K14"/>
      <c r="L14"/>
      <c r="M14"/>
      <c r="N14"/>
      <c r="O14"/>
      <c r="P14"/>
    </row>
    <row r="15" spans="1:152" x14ac:dyDescent="0.25">
      <c r="B15" s="33"/>
      <c r="C15" s="33"/>
      <c r="D15" s="33"/>
      <c r="E15" s="33"/>
      <c r="F15" s="33"/>
      <c r="G15" s="139"/>
      <c r="H15"/>
      <c r="I15"/>
      <c r="J15"/>
      <c r="K15"/>
      <c r="L15"/>
      <c r="M15"/>
    </row>
    <row r="16" spans="1:152" x14ac:dyDescent="0.25">
      <c r="A16" s="55" t="s">
        <v>56</v>
      </c>
      <c r="B16" s="472" t="s">
        <v>98</v>
      </c>
      <c r="C16" s="473"/>
      <c r="D16" s="473"/>
      <c r="E16" s="473"/>
      <c r="F16" s="473"/>
      <c r="G16" s="139"/>
      <c r="H16"/>
      <c r="I16"/>
      <c r="J16"/>
      <c r="K16"/>
      <c r="L16"/>
      <c r="M16"/>
    </row>
    <row r="17" spans="1:13" ht="15" customHeight="1" x14ac:dyDescent="0.25">
      <c r="A17" s="55" t="s">
        <v>10</v>
      </c>
      <c r="B17" s="472" t="s">
        <v>131</v>
      </c>
      <c r="C17" s="473"/>
      <c r="D17" s="473"/>
      <c r="E17" s="473"/>
      <c r="F17" s="473"/>
      <c r="H17"/>
      <c r="I17"/>
      <c r="J17"/>
      <c r="K17"/>
      <c r="L17"/>
      <c r="M17"/>
    </row>
    <row r="18" spans="1:13" s="205" customFormat="1" ht="15" customHeight="1" x14ac:dyDescent="0.25">
      <c r="A18" s="203" t="s">
        <v>6</v>
      </c>
      <c r="B18" s="402" t="s">
        <v>160</v>
      </c>
      <c r="C18" s="403"/>
      <c r="D18" s="403"/>
      <c r="E18" s="403"/>
      <c r="F18" s="403"/>
      <c r="G18" s="403"/>
      <c r="H18" s="204"/>
    </row>
    <row r="19" spans="1:13" s="205" customFormat="1" ht="15" customHeight="1" x14ac:dyDescent="0.25">
      <c r="A19" s="203" t="s">
        <v>1</v>
      </c>
      <c r="B19" s="401" t="s">
        <v>161</v>
      </c>
      <c r="C19" s="401"/>
      <c r="D19" s="401"/>
      <c r="E19" s="401"/>
      <c r="F19" s="401"/>
      <c r="G19" s="204"/>
    </row>
    <row r="20" spans="1:13" s="205" customFormat="1" ht="15" customHeight="1" x14ac:dyDescent="0.25">
      <c r="A20" s="203"/>
      <c r="B20" s="401" t="s">
        <v>162</v>
      </c>
      <c r="C20" s="401"/>
      <c r="D20" s="401"/>
      <c r="E20" s="401"/>
      <c r="F20" s="401"/>
      <c r="G20" s="204"/>
    </row>
    <row r="21" spans="1:13" x14ac:dyDescent="0.25">
      <c r="B21" s="33"/>
      <c r="C21" s="33"/>
      <c r="D21" s="33"/>
      <c r="E21" s="33"/>
      <c r="F21" s="33"/>
      <c r="H21"/>
      <c r="I21"/>
      <c r="J21"/>
      <c r="K21"/>
      <c r="L21"/>
      <c r="M21"/>
    </row>
    <row r="22" spans="1:13" x14ac:dyDescent="0.25">
      <c r="B22" s="33"/>
      <c r="C22" s="33"/>
      <c r="D22" s="33"/>
      <c r="E22" s="33"/>
      <c r="F22" s="166"/>
      <c r="H22"/>
      <c r="I22"/>
      <c r="J22"/>
      <c r="K22"/>
      <c r="L22"/>
      <c r="M22"/>
    </row>
    <row r="23" spans="1:13" x14ac:dyDescent="0.25">
      <c r="B23" s="33"/>
      <c r="C23" s="33"/>
      <c r="D23" s="33"/>
      <c r="E23" s="33"/>
      <c r="F23" s="33"/>
      <c r="H23" s="165"/>
      <c r="I23"/>
      <c r="J23"/>
      <c r="K23"/>
      <c r="L23"/>
      <c r="M23"/>
    </row>
    <row r="24" spans="1:13" x14ac:dyDescent="0.25">
      <c r="B24" s="33"/>
      <c r="C24" s="33"/>
      <c r="D24" s="33"/>
      <c r="E24" s="33"/>
      <c r="F24" s="33"/>
      <c r="H24"/>
      <c r="I24"/>
      <c r="J24"/>
      <c r="K24"/>
      <c r="L24"/>
      <c r="M24"/>
    </row>
    <row r="25" spans="1:13" x14ac:dyDescent="0.25">
      <c r="B25" s="33"/>
      <c r="C25" s="33"/>
      <c r="D25" s="33"/>
      <c r="E25" s="33"/>
      <c r="F25" s="33"/>
      <c r="H25"/>
      <c r="I25"/>
      <c r="J25"/>
      <c r="K25"/>
      <c r="L25"/>
      <c r="M25"/>
    </row>
    <row r="26" spans="1:13" x14ac:dyDescent="0.25">
      <c r="B26" s="33"/>
      <c r="C26" s="33"/>
      <c r="D26" s="33"/>
      <c r="E26" s="33"/>
      <c r="F26" s="33"/>
      <c r="H26"/>
      <c r="I26"/>
      <c r="J26"/>
      <c r="K26"/>
      <c r="L26"/>
      <c r="M26"/>
    </row>
    <row r="27" spans="1:13" x14ac:dyDescent="0.25">
      <c r="B27" s="33"/>
      <c r="C27" s="33"/>
      <c r="D27" s="33"/>
      <c r="E27" s="33"/>
      <c r="F27" s="33"/>
      <c r="H27"/>
      <c r="I27"/>
      <c r="J27"/>
      <c r="K27"/>
      <c r="L27"/>
      <c r="M27"/>
    </row>
    <row r="28" spans="1:13" x14ac:dyDescent="0.25">
      <c r="B28" s="33"/>
      <c r="C28" s="33"/>
      <c r="D28" s="33"/>
      <c r="E28" s="33"/>
      <c r="H28"/>
      <c r="I28"/>
      <c r="J28"/>
      <c r="K28"/>
      <c r="L28"/>
      <c r="M28"/>
    </row>
  </sheetData>
  <mergeCells count="9">
    <mergeCell ref="B20:F20"/>
    <mergeCell ref="B19:F19"/>
    <mergeCell ref="B2:F2"/>
    <mergeCell ref="B3:B4"/>
    <mergeCell ref="E3:F3"/>
    <mergeCell ref="C3:D3"/>
    <mergeCell ref="B17:F17"/>
    <mergeCell ref="B16:F16"/>
    <mergeCell ref="B18:G18"/>
  </mergeCells>
  <hyperlinks>
    <hyperlink ref="C1" location="Contents!A1" display="[contents Ç]" xr:uid="{00000000-0004-0000-0800-000000000000}"/>
    <hyperlink ref="B19" r:id="rId1" display="http://www.observatorioemigracao.pt/np4/5810.html" xr:uid="{77DFA6EB-41C8-473C-85E9-2EC8EC7B397C}"/>
    <hyperlink ref="B19:F19" r:id="rId2" display="http://www.observatorioemigracao.pt/np4EN/8383.html" xr:uid="{0FC23D1D-0F44-4864-9685-EBE02C26E34E}"/>
    <hyperlink ref="B20" r:id="rId3" display="http://www.observatorioemigracao.pt/np4/5810.html" xr:uid="{511582CD-419E-4CB4-B782-B7FA19789374}"/>
    <hyperlink ref="B20:F20" r:id="rId4" display="http://www.observatorioemigracao.pt/np4/8383.html" xr:uid="{41C8EF10-AA49-4CF7-8BE8-48E5F90967E1}"/>
  </hyperlinks>
  <pageMargins left="0.7" right="0.7" top="0.75" bottom="0.75" header="0.3" footer="0.3"/>
  <pageSetup paperSize="9" orientation="portrait" horizontalDpi="4294967293" verticalDpi="0" r:id="rId5"/>
  <ignoredErrors>
    <ignoredError sqref="D6 F6" unlockedFormula="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Contents!Títulos_de_Impressão</vt:lpstr>
      <vt:lpstr>'Table 1.1'!Títulos_de_Impressão</vt:lpstr>
      <vt:lpstr>'Table 1.2'!Títulos_de_Impressão</vt:lpstr>
      <vt:lpstr>'Table 1.3'!Títulos_de_Impressão</vt:lpstr>
      <vt:lpstr>'Table 1.4'!Títulos_de_Impressão</vt:lpstr>
      <vt:lpstr>'Table 1.5'!Títulos_de_Impressão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2015-12-16T15:49:56Z</cp:lastPrinted>
  <dcterms:created xsi:type="dcterms:W3CDTF">2014-04-13T11:25:45Z</dcterms:created>
  <dcterms:modified xsi:type="dcterms:W3CDTF">2022-02-15T10:22:03Z</dcterms:modified>
</cp:coreProperties>
</file>