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inesm\Desktop\OEm\Teletrabalho\Factbook 2020\"/>
    </mc:Choice>
  </mc:AlternateContent>
  <xr:revisionPtr revIDLastSave="0" documentId="13_ncr:1_{9F0904AF-2B85-4835-83A2-BE8F5411C78E}" xr6:coauthVersionLast="45" xr6:coauthVersionMax="45" xr10:uidLastSave="{00000000-0000-0000-0000-000000000000}"/>
  <bookViews>
    <workbookView xWindow="-15" yWindow="-15" windowWidth="14400" windowHeight="15630" tabRatio="921" xr2:uid="{00000000-000D-0000-FFFF-FFFF00000000}"/>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5" i="26" l="1"/>
  <c r="D85" i="26"/>
  <c r="J10" i="18" l="1"/>
  <c r="H10" i="18"/>
  <c r="H9" i="18"/>
  <c r="F10" i="18"/>
  <c r="F9" i="18"/>
  <c r="D10" i="18"/>
  <c r="D9" i="18"/>
  <c r="E14" i="38" l="1"/>
  <c r="E13" i="38"/>
  <c r="E12" i="38"/>
  <c r="E11" i="38"/>
  <c r="E10" i="38"/>
  <c r="E9" i="38"/>
  <c r="E8" i="38"/>
  <c r="E7" i="38"/>
  <c r="E6" i="38"/>
  <c r="E5" i="38"/>
  <c r="E4" i="38"/>
  <c r="F35" i="16" l="1"/>
  <c r="F34" i="16"/>
  <c r="F33" i="16"/>
  <c r="F32" i="16"/>
  <c r="F29" i="16"/>
  <c r="F27" i="16"/>
  <c r="F24" i="16"/>
  <c r="F20" i="16"/>
  <c r="F19" i="16"/>
  <c r="F18" i="16"/>
  <c r="F16" i="16"/>
  <c r="F14" i="16"/>
  <c r="F13" i="16"/>
  <c r="F11" i="16"/>
  <c r="F6" i="16"/>
  <c r="F5" i="16"/>
  <c r="B4" i="36" l="1"/>
  <c r="J9" i="18" l="1"/>
  <c r="J8" i="18"/>
  <c r="J6" i="18"/>
  <c r="H11" i="18"/>
  <c r="H8" i="18"/>
  <c r="H7" i="18"/>
  <c r="H6" i="18"/>
  <c r="H5" i="18"/>
  <c r="F11" i="18"/>
  <c r="F8" i="18"/>
  <c r="F7" i="18"/>
  <c r="F6" i="18"/>
  <c r="F5" i="18"/>
  <c r="D11"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J11" i="18"/>
  <c r="J7" i="18"/>
  <c r="J5" i="18"/>
  <c r="D5" i="18"/>
  <c r="E34" i="16"/>
  <c r="E27" i="16"/>
  <c r="E18" i="16"/>
  <c r="E35" i="16"/>
  <c r="E33" i="16"/>
  <c r="E13" i="16"/>
  <c r="E30" i="16"/>
  <c r="E31" i="16"/>
  <c r="E29" i="16"/>
  <c r="E28" i="16"/>
  <c r="E5" i="16"/>
  <c r="E17" i="16"/>
  <c r="E24" i="16"/>
  <c r="E21" i="16"/>
  <c r="E9" i="16"/>
  <c r="E20" i="16"/>
  <c r="E14" i="16"/>
  <c r="E32" i="16"/>
  <c r="E16" i="16"/>
  <c r="E19" i="16"/>
  <c r="E12" i="16"/>
  <c r="E11" i="16"/>
  <c r="D4" i="16"/>
  <c r="C4" i="16"/>
  <c r="E12" i="36"/>
  <c r="E11" i="36"/>
  <c r="B14" i="36"/>
  <c r="B13" i="36"/>
  <c r="B11" i="36"/>
  <c r="B10" i="36"/>
  <c r="E9" i="36"/>
  <c r="E8" i="36"/>
  <c r="E7" i="36"/>
  <c r="E5" i="36"/>
  <c r="B9" i="36"/>
  <c r="B7" i="36"/>
  <c r="B6" i="36"/>
  <c r="B5" i="36"/>
  <c r="E4" i="36"/>
  <c r="F4" i="16" l="1"/>
  <c r="E4" i="16"/>
</calcChain>
</file>

<file path=xl/sharedStrings.xml><?xml version="1.0" encoding="utf-8"?>
<sst xmlns="http://schemas.openxmlformats.org/spreadsheetml/2006/main" count="683" uniqueCount="200">
  <si>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</si>
  <si>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</si>
  <si>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</si>
  <si>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</si>
  <si>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</si>
  <si>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</si>
  <si>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</si>
  <si>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</si>
  <si>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</si>
  <si>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</si>
  <si>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</si>
  <si>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</si>
  <si>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</si>
  <si>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</si>
  <si>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</si>
  <si>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</si>
  <si>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</si>
  <si>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</si>
  <si>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</si>
  <si>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</si>
  <si>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</si>
  <si>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</si>
  <si>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</si>
  <si>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</si>
  <si>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</si>
  <si>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</si>
  <si>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</si>
  <si>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</si>
  <si>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</si>
  <si>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</si>
  <si>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</si>
  <si>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</si>
  <si>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</si>
  <si>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</si>
  <si>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</si>
  <si>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</si>
  <si>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</si>
  <si>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</si>
  <si>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</si>
  <si>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</si>
  <si>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</si>
  <si>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</si>
  <si>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</si>
  <si>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</si>
  <si>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</si>
  <si>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</si>
  <si>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</si>
  <si>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</si>
  <si>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</si>
  <si>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</si>
  <si>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</si>
  <si>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</si>
  <si>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</si>
  <si>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</si>
  <si>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</si>
  <si>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</si>
  <si>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</si>
  <si>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</si>
  <si>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</si>
  <si>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</si>
  <si>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</si>
  <si>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</si>
  <si>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</si>
  <si>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</si>
  <si>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</si>
  <si>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</si>
  <si>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</si>
  <si>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</si>
  <si>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</si>
  <si>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</si>
  <si>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</si>
  <si>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</si>
  <si>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</si>
  <si>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</si>
  <si>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</si>
  <si>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</si>
  <si>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</si>
  <si>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</si>
  <si>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</si>
  <si>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</si>
  <si>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</si>
  <si>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</si>
  <si>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</si>
  <si>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</si>
  <si>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</si>
  <si>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</si>
  <si>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</si>
  <si>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t>Emigrants, millions</t>
  </si>
  <si>
    <t>Instituto Nacional de Estatística (National Institute of Statistics)
[A]</t>
  </si>
  <si>
    <t xml:space="preserve">65+           </t>
  </si>
  <si>
    <t>Low</t>
  </si>
  <si>
    <t>Medium</t>
  </si>
  <si>
    <t>High</t>
  </si>
  <si>
    <t xml:space="preserve">Medium    </t>
  </si>
  <si>
    <t>Thousands</t>
  </si>
  <si>
    <t>By destination</t>
  </si>
  <si>
    <t>By legal status</t>
  </si>
  <si>
    <t xml:space="preserve">Clandestine </t>
  </si>
  <si>
    <t>Legal</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</si>
  <si>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</si>
  <si>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</si>
  <si>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</si>
  <si>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</si>
  <si>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</si>
  <si>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</si>
  <si>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Resident 
population</t>
  </si>
  <si>
    <t>Rate</t>
  </si>
  <si>
    <t>(a) Only outflows of nationals and inflows of foreigners.</t>
  </si>
  <si>
    <t>Except return flows: only outflows of nationals and inflows of foreigners.</t>
  </si>
  <si>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</si>
  <si>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t>Absolute change</t>
  </si>
  <si>
    <t>Percentage change</t>
  </si>
  <si>
    <t>n.s.</t>
  </si>
  <si>
    <t>[n.s.] not significant; low reliability of data on Poland for 2010.</t>
  </si>
  <si>
    <t>Myanmar</t>
  </si>
  <si>
    <t>(*)</t>
  </si>
  <si>
    <t>Observatório da Emigração
[B]</t>
  </si>
  <si>
    <t>Current series</t>
  </si>
  <si>
    <t>Paquistan</t>
  </si>
  <si>
    <t>Syria</t>
  </si>
  <si>
    <t>Palestine</t>
  </si>
  <si>
    <t xml:space="preserve">Egypt </t>
  </si>
  <si>
    <t xml:space="preserve">Turkey </t>
  </si>
  <si>
    <t>USA</t>
  </si>
  <si>
    <t>Morroco</t>
  </si>
  <si>
    <t>South Korea</t>
  </si>
  <si>
    <t>Somalia</t>
  </si>
  <si>
    <t>Uzbekistan</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</si>
  <si>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</si>
  <si>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(Average)</t>
  </si>
  <si>
    <t>Previous series</t>
  </si>
  <si>
    <r>
      <rPr>
        <b/>
        <sz val="9"/>
        <color rgb="FFC00000"/>
        <rFont val="Arial"/>
        <family val="2"/>
      </rPr>
      <t>Chart 1.5</t>
    </r>
    <r>
      <rPr>
        <b/>
        <sz val="9"/>
        <rFont val="Arial"/>
        <family val="2"/>
      </rPr>
      <t xml:space="preserve"> Major changes in the stock of Portuguese-born emigrants in EU and EFTA countries, 2000/2001 to 2010/11</t>
    </r>
  </si>
  <si>
    <t>Table by Observatório da Emigração, data from Maria Joannis Baganha and José Carlos Marques (2001), “População”, in Nuno Valério (ed.) (2001), Estatísticas Históricas Portuguesas, vol. I, Lisbon, Instituto Nacional de Estatística, pp. 33-126.</t>
  </si>
  <si>
    <t>Table by Observatório da Emigração, data from Eurostat, database on population and social conditions.</t>
  </si>
  <si>
    <t>Table by Observatório da Emigração, data from Eurostat, based on member states census data, 2000/2001 and 2010/2011.</t>
  </si>
  <si>
    <t>Table by Observatório da Emigração, data from OECD, Database on Immigrants in OECD Countries,  DIOC 2000-2001 and DIOC 2010-2011 (Rev 3 File C).</t>
  </si>
  <si>
    <t>Chart by Observatório da Emigração, data from Maria Joannis Baganha and José Carlos Marques (2001), “População”, in Nuno Valério (ed.) (2001), Estatísticas Históricas Portuguesas, vol. I, Lisbon, Instituto Nacional de Estatística, pp. 33-126.</t>
  </si>
  <si>
    <t>Chart by Observatório da Emigração, data from OEm estimates based on destination countries permanent inflows data.</t>
  </si>
  <si>
    <t>Chart by Observatório da Emigração, data from Eurostat, database on population and social conditions.</t>
  </si>
  <si>
    <t>Chart by Observatório da Emigração, data from Eurostat, based on member states census data, 2000/2001 and 2010/2011.</t>
  </si>
  <si>
    <t>Chart by Observatório da Emigração, data from OECD, Database on Immigrants in OECD Countries, DIOC 2010-2011.</t>
  </si>
  <si>
    <t>Net migration except return flows (a)</t>
  </si>
  <si>
    <t>Emigration rate = number of emigrants as a percentage of the population of the country of origin; immigration rate = number of immigrants as a percentage of the population of the country of residence.</t>
  </si>
  <si>
    <t>Only countries with more than one million inhabitants.
Emigration rate = number of emigrants as a percentage of the population of the country of origin;
immigration rate = number of immigrants as a percentage of the population of the country of residence.</t>
  </si>
  <si>
    <t>Stock of emigrants (thousands, 2017)</t>
  </si>
  <si>
    <t>Stock of emigrants as percentage of population (2017)</t>
  </si>
  <si>
    <t>Stock of immigrants (thousands, 2017)</t>
  </si>
  <si>
    <t>Stock of immigrants as percentage of population (2017)</t>
  </si>
  <si>
    <t>Table by Observatório da Emigração, data from United Nations, Department of Economic and Social Affairs, Population Division (2017). Trends in International Migrant Stock: The 2017 revision (United Nations database, POP/DB/MIG/Stock/Rev.2017).</t>
  </si>
  <si>
    <t>Table by Observatório da Emigração, data from the United Nations, Department of Economic and Social Affairs, Population Division (2017). Trends in International Migrant Stock: The 2017 revision (United Nations database, POP/DB/MIG/Stock/Rev.2017).</t>
  </si>
  <si>
    <r>
      <rPr>
        <b/>
        <sz val="9"/>
        <color rgb="FFC00000"/>
        <rFont val="Arial"/>
        <family val="2"/>
      </rPr>
      <t>Table 1.10</t>
    </r>
    <r>
      <rPr>
        <b/>
        <sz val="9"/>
        <rFont val="Arial"/>
        <family val="2"/>
      </rPr>
      <t xml:space="preserve"> Emigrants by country of origin, 2017</t>
    </r>
  </si>
  <si>
    <r>
      <rPr>
        <b/>
        <sz val="9"/>
        <color rgb="FFC00000"/>
        <rFont val="Arial"/>
        <family val="2"/>
      </rPr>
      <t>Table 1.11</t>
    </r>
    <r>
      <rPr>
        <b/>
        <sz val="9"/>
        <rFont val="Arial"/>
        <family val="2"/>
      </rPr>
      <t xml:space="preserve"> Emigration and immigration rates in EU countries, 2017</t>
    </r>
  </si>
  <si>
    <r>
      <t>Table 1.6</t>
    </r>
    <r>
      <rPr>
        <b/>
        <sz val="9"/>
        <rFont val="Arial"/>
        <family val="2"/>
      </rPr>
      <t xml:space="preserve"> UN estimates of the stock of Portuguese-born emigrants, 1990-2017</t>
    </r>
  </si>
  <si>
    <r>
      <rPr>
        <b/>
        <sz val="9"/>
        <color rgb="FFC00000"/>
        <rFont val="Arial"/>
        <family val="2"/>
      </rPr>
      <t>Chart 1.4</t>
    </r>
    <r>
      <rPr>
        <b/>
        <sz val="9"/>
        <rFont val="Arial"/>
        <family val="2"/>
      </rPr>
      <t xml:space="preserve"> UN estimates of the stock of Portuguese-born emigrants, 1990-2017</t>
    </r>
  </si>
  <si>
    <t>Chart by Observatório da Emigração, data from United Nations, Department of Economic and Social Affairs, Population Division (2017). Trends in International Migrant Stock: The 2017 revision (United Nations database, POP/DB/MIG/Stock/Rev.2017).</t>
  </si>
  <si>
    <r>
      <rPr>
        <b/>
        <sz val="9"/>
        <color rgb="FFC00000"/>
        <rFont val="Arial"/>
        <family val="2"/>
      </rPr>
      <t>Chart 1.8</t>
    </r>
    <r>
      <rPr>
        <b/>
        <sz val="9"/>
        <rFont val="Arial"/>
        <family val="2"/>
      </rPr>
      <t xml:space="preserve"> Emigrants by country of origin, 2017</t>
    </r>
  </si>
  <si>
    <t>Chart by Observatório da Emigração, data from the  United Nations, Department of Economic and Social Affairs, Population Division (2017). Trends in International Migrant Stock: The 2017 revision (United Nations database, POP/DB/MIG/Stock/Rev.2017).</t>
  </si>
  <si>
    <r>
      <rPr>
        <b/>
        <sz val="9"/>
        <color rgb="FFC00000"/>
        <rFont val="Arial"/>
        <family val="2"/>
      </rPr>
      <t>Chart 1.9</t>
    </r>
    <r>
      <rPr>
        <b/>
        <sz val="9"/>
        <rFont val="Arial"/>
        <family val="2"/>
      </rPr>
      <t xml:space="preserve"> Emigration and immigration rates in EU countries, 2017</t>
    </r>
  </si>
  <si>
    <t>(**)</t>
  </si>
  <si>
    <t>(*) Provisional values. (**) Years in which there are differences between the values of the current series and the previous series.</t>
  </si>
  <si>
    <t>Oem</t>
  </si>
  <si>
    <t>Population density (people per km2, 2018)</t>
  </si>
  <si>
    <t>Labor force, total (millions, 2018)</t>
  </si>
  <si>
    <t>Labor force with tertiary education (% of total, 2018)</t>
  </si>
  <si>
    <t>Unemployment, total (% of total labor force, ILO estimate, 2018)</t>
  </si>
  <si>
    <t>Long-term unemployment (% of total unemployment, 2018)</t>
  </si>
  <si>
    <t>Unemployment, youth (ages 15-24, ILO estimate, 2018)</t>
  </si>
  <si>
    <t>Table by Observatório da Emigração, data from United Nations, Department of Economic and Social Affairs, Population Division (2017). Trends in International Migrant Stock: The 2017 revision (United Nations database, POP/DB/MIG/Stock/Rev.2017) (number of emigrants and immigrants); Migration Database with Age of Entry, 1900-2000 (emigration rate of tertiary-educated population); World Bank, World Bank, Bilateral Remittance Matrix 2018 (remittance).</t>
  </si>
  <si>
    <t>Inward remittance flows (current US$, million, 2018)</t>
  </si>
  <si>
    <t>Inward remittance flows as a percentage of GDP (2018)</t>
  </si>
  <si>
    <t>Outward remittance flows (current US$, million, 2018)</t>
  </si>
  <si>
    <t>Factbook 2020: list of tables and charts</t>
  </si>
  <si>
    <r>
      <rPr>
        <b/>
        <sz val="9"/>
        <color rgb="FFC00000"/>
        <rFont val="Arial"/>
        <family val="2"/>
      </rPr>
      <t>Table 1.2</t>
    </r>
    <r>
      <rPr>
        <b/>
        <sz val="9"/>
        <rFont val="Arial"/>
        <family val="2"/>
      </rPr>
      <t xml:space="preserve"> Main migration indicators: international comparison</t>
    </r>
  </si>
  <si>
    <t>Top three countries of emigration and immigration with available data for the last six years (2014-2019).</t>
  </si>
  <si>
    <t>Table by Observatório da Emigração, data from: [A] Instituto Nacional de Estatística (INE), Migratory Exit Movement Survey (1992 until 2007) and Annual Estimates of Emigration (as from 2008), based on the Portuguese Labour Force Survey data; [B] OEm estimates based on destination countries permanent inflows data.</t>
  </si>
  <si>
    <r>
      <rPr>
        <b/>
        <sz val="9"/>
        <color rgb="FFC00000"/>
        <rFont val="Arial"/>
        <family val="2"/>
      </rPr>
      <t>Table 1.5</t>
    </r>
    <r>
      <rPr>
        <b/>
        <sz val="9"/>
        <rFont val="Arial"/>
        <family val="2"/>
      </rPr>
      <t xml:space="preserve"> Eurostat estimates of Portuguese net migration, 2004-2018</t>
    </r>
  </si>
  <si>
    <r>
      <rPr>
        <b/>
        <sz val="9"/>
        <color rgb="FFC00000"/>
        <rFont val="Arial"/>
        <family val="2"/>
      </rPr>
      <t>Table 1.4</t>
    </r>
    <r>
      <rPr>
        <b/>
        <sz val="9"/>
        <rFont val="Arial"/>
        <family val="2"/>
      </rPr>
      <t xml:space="preserve"> Estimates of the outflows of Portuguese emigrants, 2001-2019</t>
    </r>
  </si>
  <si>
    <r>
      <rPr>
        <b/>
        <sz val="9"/>
        <color rgb="FFC00000"/>
        <rFont val="Arial"/>
        <family val="2"/>
      </rPr>
      <t>Chart 1.3</t>
    </r>
    <r>
      <rPr>
        <b/>
        <sz val="9"/>
        <rFont val="Arial"/>
        <family val="2"/>
      </rPr>
      <t xml:space="preserve"> Eurostat estimates of Portuguese permanent outflows and inflows, 2004-2018</t>
    </r>
  </si>
  <si>
    <r>
      <rPr>
        <b/>
        <sz val="9"/>
        <color rgb="FFC00000"/>
        <rFont val="Arial"/>
        <family val="2"/>
      </rPr>
      <t>Table 1.9</t>
    </r>
    <r>
      <rPr>
        <b/>
        <sz val="9"/>
        <rFont val="Arial"/>
        <family val="2"/>
      </rPr>
      <t xml:space="preserve"> Net migration in EU and EFTA countries, 2018</t>
    </r>
  </si>
  <si>
    <r>
      <rPr>
        <b/>
        <sz val="9"/>
        <color rgb="FFC00000"/>
        <rFont val="Arial"/>
        <family val="2"/>
      </rPr>
      <t>Chart 1.7</t>
    </r>
    <r>
      <rPr>
        <b/>
        <sz val="9"/>
        <rFont val="Arial"/>
        <family val="2"/>
      </rPr>
      <t xml:space="preserve"> Net migration rates in EU and EFTA countries, except return flows, 2018</t>
    </r>
  </si>
  <si>
    <r>
      <rPr>
        <b/>
        <sz val="9"/>
        <color rgb="FFC00000"/>
        <rFont val="Arial"/>
        <family val="2"/>
      </rPr>
      <t>Chart 1.2</t>
    </r>
    <r>
      <rPr>
        <b/>
        <sz val="9"/>
        <rFont val="Arial"/>
        <family val="2"/>
      </rPr>
      <t xml:space="preserve"> OEm Estimates of the outflows of Portuguese emigrants, 2001-2019</t>
    </r>
  </si>
  <si>
    <t>Surface area (1000 km2, 2019)</t>
  </si>
  <si>
    <t>Population (millions, 2019)</t>
  </si>
  <si>
    <t>Population growth (annual %, 2019)</t>
  </si>
  <si>
    <t>Urban population (% of total, 2019)</t>
  </si>
  <si>
    <t>Population ages 0-14 (% of total, 2019)</t>
  </si>
  <si>
    <t>Population ages 65 and above (% of total, 2019)</t>
  </si>
  <si>
    <t>Fertility rate, total (births per woman, 2018)</t>
  </si>
  <si>
    <t>GDP (current US$, billions, 2019)</t>
  </si>
  <si>
    <t>GDP growth (annual %, 2019)</t>
  </si>
  <si>
    <t>GDP per capita (current US$, thousands, 2019)</t>
  </si>
  <si>
    <t>Infant mortality rate (deaths per 1000 live births, 2019)</t>
  </si>
  <si>
    <t>Mean years of schooling (2018)</t>
  </si>
  <si>
    <t>HDI score (2018)</t>
  </si>
  <si>
    <t>HDI ranking (2018)</t>
  </si>
  <si>
    <t xml:space="preserve">Top three countries of emigration and immigration with available data for the last six years (2014-2019). </t>
  </si>
  <si>
    <t>Table by Observatório da Emigração, data from the World Bank, DataBank, World Development Indicators, updated 06/01/2020, International Labour Organization (ILO), updated 06/01/2020, (for employment and unemployment) and the United Nations Development Programme (UNDP), Human Development Report (for mean years of schooling, HDI score and HDI ranking).</t>
  </si>
  <si>
    <t>http://www.observatorioemigracao.pt/np4EN/7880.html</t>
  </si>
  <si>
    <t>http://www.observatorioemigracao.pt/np4/7880.html</t>
  </si>
  <si>
    <t>06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</si>
</sst>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47"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24" fillId="0" borderId="0" applyNumberFormat="0" applyFill="0" applyBorder="0" applyAlignment="0" applyProtection="0"/>
    <xf numFmtId="0" fontId="33" fillId="0" borderId="0"/>
    <xf numFmtId="166" fontId="42" fillId="0" borderId="8" applyFill="0" applyProtection="0">
      <alignment horizontal="right" vertical="center" wrapText="1"/>
    </xf>
    <xf numFmtId="167" fontId="42" fillId="0" borderId="13" applyFill="0" applyProtection="0">
      <alignment horizontal="right" vertical="center" wrapText="1"/>
    </xf>
    <xf numFmtId="0" fontId="42" fillId="0" borderId="0" applyNumberFormat="0" applyFill="0" applyBorder="0" applyProtection="0">
      <alignment horizontal="left" vertical="center" wrapText="1"/>
    </xf>
    <xf numFmtId="168" fontId="42" fillId="0" borderId="0" applyFill="0" applyBorder="0" applyProtection="0">
      <alignment horizontal="right" vertical="center" wrapText="1"/>
    </xf>
    <xf numFmtId="169" fontId="42" fillId="0" borderId="5" applyFill="0" applyProtection="0">
      <alignment horizontal="right" vertical="center" wrapText="1"/>
    </xf>
    <xf numFmtId="0" fontId="1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 fillId="0" borderId="0"/>
    <xf numFmtId="0" fontId="43" fillId="0" borderId="0"/>
  </cellStyleXfs>
  <cellXfs count="539">
    <xf numFmtId="0" fontId="0" fillId="0" borderId="0" xfId="0"/>
    <xf numFmtId="3" fontId="25" fillId="0" borderId="0" xfId="0" applyNumberFormat="1" applyFont="1" applyAlignment="1">
      <alignment vertical="center"/>
    </xf>
    <xf numFmtId="0" fontId="0" fillId="0" borderId="0" xfId="0" applyAlignment="1">
      <alignment horizontal="left" vertical="center" indent="1"/>
    </xf>
    <xf numFmtId="3" fontId="24" fillId="2" borderId="0" xfId="0" applyNumberFormat="1" applyFont="1" applyFill="1" applyBorder="1" applyAlignment="1">
      <alignment horizontal="left" vertical="center" indent="1"/>
    </xf>
    <xf numFmtId="3" fontId="24" fillId="0" borderId="0" xfId="0" applyNumberFormat="1" applyFont="1" applyBorder="1" applyAlignment="1">
      <alignment horizontal="left" vertical="center" indent="1"/>
    </xf>
    <xf numFmtId="3" fontId="24"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5" fillId="0" borderId="0" xfId="0" applyNumberFormat="1" applyFont="1" applyAlignment="1">
      <alignment horizontal="left" vertical="center" indent="1"/>
    </xf>
    <xf numFmtId="0" fontId="0" fillId="0" borderId="0" xfId="0" applyAlignment="1">
      <alignment horizontal="left" indent="1"/>
    </xf>
    <xf numFmtId="3" fontId="25" fillId="0" borderId="0" xfId="0" applyNumberFormat="1" applyFont="1" applyBorder="1" applyAlignment="1">
      <alignment vertical="center"/>
    </xf>
    <xf numFmtId="0" fontId="28" fillId="0" borderId="0" xfId="0" applyFont="1" applyBorder="1" applyAlignment="1">
      <alignment horizontal="left" vertical="center" indent="1"/>
    </xf>
    <xf numFmtId="3" fontId="24" fillId="0" borderId="0" xfId="0" applyNumberFormat="1" applyFont="1" applyFill="1" applyBorder="1" applyAlignment="1">
      <alignment horizontal="left" vertical="center" indent="1"/>
    </xf>
    <xf numFmtId="3" fontId="26" fillId="0" borderId="0" xfId="0" applyNumberFormat="1" applyFont="1" applyAlignment="1">
      <alignment horizontal="left" indent="1"/>
    </xf>
    <xf numFmtId="0" fontId="29" fillId="0" borderId="0" xfId="0" applyFont="1" applyAlignment="1">
      <alignment horizontal="left" indent="1"/>
    </xf>
    <xf numFmtId="3" fontId="25" fillId="0" borderId="0" xfId="0" applyNumberFormat="1" applyFont="1" applyAlignment="1">
      <alignment horizontal="left" indent="1"/>
    </xf>
    <xf numFmtId="0" fontId="0" fillId="0" borderId="0" xfId="0" applyAlignment="1">
      <alignment horizontal="left" wrapText="1" indent="1"/>
    </xf>
    <xf numFmtId="14" fontId="25" fillId="0" borderId="0" xfId="0" applyNumberFormat="1" applyFont="1" applyBorder="1" applyAlignment="1">
      <alignment horizontal="left" vertical="center"/>
    </xf>
    <xf numFmtId="0" fontId="28" fillId="0" borderId="0" xfId="0" applyFont="1" applyBorder="1" applyAlignment="1">
      <alignment horizontal="left" vertical="center"/>
    </xf>
    <xf numFmtId="0" fontId="25" fillId="0" borderId="0" xfId="0" applyFont="1" applyBorder="1" applyAlignment="1">
      <alignment horizontal="left" vertical="center"/>
    </xf>
    <xf numFmtId="0" fontId="0" fillId="0" borderId="0" xfId="0" applyAlignment="1">
      <alignment horizontal="left" wrapText="1" indent="1"/>
    </xf>
    <xf numFmtId="3" fontId="25" fillId="0" borderId="0" xfId="0" applyNumberFormat="1" applyFont="1" applyAlignment="1">
      <alignment horizontal="left" vertical="center"/>
    </xf>
    <xf numFmtId="0" fontId="25" fillId="0" borderId="0" xfId="0" applyFont="1" applyAlignment="1">
      <alignment horizontal="left" vertical="center"/>
    </xf>
    <xf numFmtId="0" fontId="0" fillId="0" borderId="0" xfId="0" applyAlignment="1">
      <alignment horizontal="left" indent="1"/>
    </xf>
    <xf numFmtId="14" fontId="25"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5" fillId="0" borderId="0" xfId="0" applyNumberFormat="1" applyFont="1" applyAlignment="1"/>
    <xf numFmtId="3" fontId="26" fillId="0" borderId="0" xfId="0" applyNumberFormat="1" applyFont="1" applyBorder="1" applyAlignment="1">
      <alignment horizontal="right" vertical="center"/>
    </xf>
    <xf numFmtId="3" fontId="26" fillId="0" borderId="0" xfId="0" applyNumberFormat="1" applyFont="1" applyAlignment="1">
      <alignment horizontal="right" vertical="center"/>
    </xf>
    <xf numFmtId="3" fontId="25" fillId="0" borderId="0" xfId="0" applyNumberFormat="1" applyFont="1" applyAlignment="1">
      <alignment horizontal="right" vertical="center"/>
    </xf>
    <xf numFmtId="3" fontId="27" fillId="0" borderId="0" xfId="0" applyNumberFormat="1" applyFont="1" applyAlignment="1">
      <alignment horizontal="right" vertical="center"/>
    </xf>
    <xf numFmtId="0" fontId="0" fillId="0" borderId="0" xfId="0" applyAlignment="1">
      <alignment horizontal="left" vertical="center" indent="1"/>
    </xf>
    <xf numFmtId="3" fontId="24" fillId="2" borderId="0" xfId="0" applyNumberFormat="1" applyFont="1" applyFill="1" applyBorder="1" applyAlignment="1" applyProtection="1">
      <alignment horizontal="left" vertical="center" indent="1"/>
      <protection locked="0"/>
    </xf>
    <xf numFmtId="3" fontId="24" fillId="3" borderId="0" xfId="0" applyNumberFormat="1" applyFont="1" applyFill="1" applyBorder="1" applyAlignment="1" applyProtection="1">
      <alignment horizontal="left" vertical="center" indent="1"/>
      <protection locked="0"/>
    </xf>
    <xf numFmtId="0" fontId="0" fillId="3" borderId="0" xfId="0" applyFill="1"/>
    <xf numFmtId="3" fontId="25" fillId="3" borderId="0" xfId="0" applyNumberFormat="1" applyFont="1" applyFill="1" applyAlignment="1">
      <alignment vertical="center"/>
    </xf>
    <xf numFmtId="3" fontId="23" fillId="3" borderId="1" xfId="0" applyNumberFormat="1" applyFont="1" applyFill="1" applyBorder="1" applyAlignment="1" applyProtection="1">
      <alignment horizontal="left" vertical="center" wrapText="1" indent="1"/>
      <protection locked="0"/>
    </xf>
    <xf numFmtId="3" fontId="23" fillId="3" borderId="0" xfId="0" applyNumberFormat="1" applyFont="1" applyFill="1" applyBorder="1" applyAlignment="1" applyProtection="1">
      <alignment horizontal="left" vertical="center" indent="1"/>
      <protection locked="0"/>
    </xf>
    <xf numFmtId="14" fontId="25" fillId="0" borderId="0" xfId="0" applyNumberFormat="1" applyFont="1" applyBorder="1" applyAlignment="1">
      <alignment horizontal="left" vertical="center"/>
    </xf>
    <xf numFmtId="0" fontId="28" fillId="0" borderId="0" xfId="0" applyFont="1" applyBorder="1" applyAlignment="1">
      <alignment horizontal="left" vertical="center"/>
    </xf>
    <xf numFmtId="0" fontId="25"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5" fillId="3" borderId="0" xfId="0" applyFont="1" applyFill="1" applyAlignment="1">
      <alignment horizontal="left" vertical="center" wrapText="1"/>
    </xf>
    <xf numFmtId="0" fontId="25" fillId="0" borderId="0" xfId="0" applyFont="1" applyAlignment="1">
      <alignment horizontal="left" vertical="center"/>
    </xf>
    <xf numFmtId="14" fontId="25" fillId="0" borderId="0" xfId="0" applyNumberFormat="1" applyFont="1" applyAlignment="1">
      <alignment horizontal="left" vertical="center"/>
    </xf>
    <xf numFmtId="0" fontId="0" fillId="0" borderId="0" xfId="0" applyAlignment="1">
      <alignment horizontal="left" vertical="center"/>
    </xf>
    <xf numFmtId="3" fontId="31" fillId="3" borderId="0" xfId="0" applyNumberFormat="1" applyFont="1" applyFill="1" applyAlignment="1">
      <alignment horizontal="center" vertical="center"/>
    </xf>
    <xf numFmtId="3" fontId="31" fillId="0" borderId="0" xfId="0" applyNumberFormat="1" applyFont="1" applyAlignment="1">
      <alignment horizontal="center" vertical="center"/>
    </xf>
    <xf numFmtId="3" fontId="31" fillId="0" borderId="0" xfId="0" applyNumberFormat="1" applyFont="1" applyBorder="1" applyAlignment="1">
      <alignment horizontal="center" vertical="center"/>
    </xf>
    <xf numFmtId="3" fontId="30"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6" fillId="0" borderId="0" xfId="0" applyNumberFormat="1" applyFont="1" applyAlignment="1">
      <alignment horizontal="right" vertical="top" indent="1"/>
    </xf>
    <xf numFmtId="3" fontId="25" fillId="0" borderId="0" xfId="0" applyNumberFormat="1" applyFont="1" applyFill="1" applyAlignment="1">
      <alignment vertical="center"/>
    </xf>
    <xf numFmtId="3" fontId="24" fillId="0" borderId="0" xfId="0" applyNumberFormat="1" applyFont="1" applyFill="1" applyBorder="1" applyAlignment="1" applyProtection="1">
      <alignment horizontal="left" vertical="center" indent="1"/>
      <protection locked="0"/>
    </xf>
    <xf numFmtId="0" fontId="0" fillId="0" borderId="0" xfId="0" applyFill="1"/>
    <xf numFmtId="0" fontId="25" fillId="3" borderId="0" xfId="0" applyFont="1" applyFill="1" applyBorder="1" applyAlignment="1">
      <alignment horizontal="left" vertical="center" wrapText="1"/>
    </xf>
    <xf numFmtId="0" fontId="28"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1" fillId="0" borderId="0" xfId="0" applyNumberFormat="1" applyFont="1" applyFill="1" applyAlignment="1">
      <alignment horizontal="center" vertical="center"/>
    </xf>
    <xf numFmtId="0" fontId="0" fillId="0" borderId="0" xfId="0" applyFill="1" applyAlignment="1">
      <alignment horizontal="left" vertical="center" indent="1"/>
    </xf>
    <xf numFmtId="3" fontId="30" fillId="0" borderId="0" xfId="0" applyNumberFormat="1" applyFont="1" applyAlignment="1">
      <alignment horizontal="left" vertical="center" indent="1"/>
    </xf>
    <xf numFmtId="0" fontId="0" fillId="0" borderId="0" xfId="0" applyAlignment="1">
      <alignment horizontal="left" vertical="center" indent="1"/>
    </xf>
    <xf numFmtId="0" fontId="32" fillId="0" borderId="0" xfId="0" applyFont="1" applyAlignment="1">
      <alignment horizontal="left" vertical="center" indent="1"/>
    </xf>
    <xf numFmtId="0" fontId="36" fillId="0" borderId="0" xfId="1" applyFont="1" applyBorder="1" applyAlignment="1">
      <alignment horizontal="right" vertical="center" indent="1"/>
    </xf>
    <xf numFmtId="0" fontId="36" fillId="0" borderId="0" xfId="0" applyFont="1" applyFill="1" applyAlignment="1">
      <alignment horizontal="left" vertical="top"/>
    </xf>
    <xf numFmtId="0" fontId="36" fillId="0" borderId="0" xfId="1" applyFont="1" applyFill="1" applyAlignment="1">
      <alignment horizontal="left" vertical="top"/>
    </xf>
    <xf numFmtId="0" fontId="36" fillId="0" borderId="0" xfId="0" applyFont="1" applyFill="1" applyAlignment="1">
      <alignment horizontal="left" vertical="top" indent="1"/>
    </xf>
    <xf numFmtId="0" fontId="0" fillId="0" borderId="0" xfId="0" applyAlignment="1">
      <alignment horizontal="left" wrapText="1" indent="1"/>
    </xf>
    <xf numFmtId="1" fontId="24" fillId="2" borderId="0" xfId="0" applyNumberFormat="1" applyFont="1" applyFill="1" applyBorder="1" applyAlignment="1">
      <alignment horizontal="center" vertical="center"/>
    </xf>
    <xf numFmtId="0" fontId="28" fillId="0" borderId="0" xfId="0" applyFont="1" applyFill="1" applyBorder="1" applyAlignment="1">
      <alignment horizontal="right" vertical="center" indent="1"/>
    </xf>
    <xf numFmtId="0" fontId="36" fillId="2" borderId="0" xfId="0" applyFont="1" applyFill="1" applyBorder="1" applyAlignment="1">
      <alignment horizontal="left" vertical="center" indent="1"/>
    </xf>
    <xf numFmtId="1" fontId="23" fillId="0" borderId="1" xfId="0" applyNumberFormat="1" applyFont="1" applyFill="1" applyBorder="1" applyAlignment="1" applyProtection="1">
      <alignment horizontal="center" vertical="center" wrapText="1"/>
      <protection locked="0"/>
    </xf>
    <xf numFmtId="0" fontId="24" fillId="0" borderId="0" xfId="0" applyFont="1" applyFill="1" applyBorder="1" applyAlignment="1">
      <alignment horizontal="left" vertical="center" indent="1"/>
    </xf>
    <xf numFmtId="3" fontId="26" fillId="0" borderId="0" xfId="0" applyNumberFormat="1" applyFont="1" applyFill="1" applyAlignment="1">
      <alignment horizontal="left" indent="1"/>
    </xf>
    <xf numFmtId="3" fontId="26" fillId="0" borderId="0" xfId="0" applyNumberFormat="1" applyFont="1" applyFill="1" applyAlignment="1">
      <alignment horizontal="left"/>
    </xf>
    <xf numFmtId="3" fontId="24" fillId="2" borderId="7" xfId="0" applyNumberFormat="1" applyFont="1" applyFill="1" applyBorder="1" applyAlignment="1">
      <alignment horizontal="right" vertical="center" indent="4"/>
    </xf>
    <xf numFmtId="3" fontId="20" fillId="0" borderId="0" xfId="0" applyNumberFormat="1" applyFont="1" applyAlignment="1">
      <alignment horizontal="right" vertical="center" indent="1"/>
    </xf>
    <xf numFmtId="3" fontId="24" fillId="0" borderId="2" xfId="0" applyNumberFormat="1" applyFont="1" applyFill="1" applyBorder="1" applyAlignment="1">
      <alignment horizontal="left" vertical="center" indent="1"/>
    </xf>
    <xf numFmtId="0" fontId="20" fillId="2" borderId="0" xfId="0" applyFont="1" applyFill="1" applyBorder="1" applyAlignment="1">
      <alignment horizontal="center" vertical="center"/>
    </xf>
    <xf numFmtId="3" fontId="24" fillId="2" borderId="2" xfId="0" applyNumberFormat="1" applyFont="1" applyFill="1" applyBorder="1" applyAlignment="1" applyProtection="1">
      <alignment horizontal="left" vertical="center" indent="1"/>
      <protection locked="0"/>
    </xf>
    <xf numFmtId="3" fontId="23" fillId="3" borderId="1" xfId="0" applyNumberFormat="1" applyFont="1" applyFill="1" applyBorder="1" applyAlignment="1" applyProtection="1">
      <alignment horizontal="center" vertical="center" wrapText="1"/>
      <protection locked="0"/>
    </xf>
    <xf numFmtId="1" fontId="23" fillId="3" borderId="1" xfId="0" quotePrefix="1" applyNumberFormat="1" applyFont="1" applyFill="1" applyBorder="1" applyAlignment="1" applyProtection="1">
      <alignment horizontal="center" vertical="center" wrapText="1"/>
      <protection locked="0"/>
    </xf>
    <xf numFmtId="3" fontId="24" fillId="0" borderId="0" xfId="0" applyNumberFormat="1" applyFont="1" applyFill="1" applyBorder="1" applyAlignment="1" applyProtection="1">
      <alignment horizontal="right" vertical="center" indent="4"/>
      <protection locked="0"/>
    </xf>
    <xf numFmtId="3" fontId="26" fillId="3" borderId="3" xfId="0" applyNumberFormat="1" applyFont="1" applyFill="1" applyBorder="1" applyAlignment="1">
      <alignment horizontal="left" vertical="center" indent="1"/>
    </xf>
    <xf numFmtId="1" fontId="23" fillId="3" borderId="1" xfId="0" applyNumberFormat="1" applyFont="1" applyFill="1" applyBorder="1" applyAlignment="1" applyProtection="1">
      <alignment horizontal="left" vertical="center" wrapText="1" indent="1"/>
      <protection locked="0"/>
    </xf>
    <xf numFmtId="3" fontId="26" fillId="3" borderId="1" xfId="0" applyNumberFormat="1" applyFont="1" applyFill="1" applyBorder="1" applyAlignment="1">
      <alignment horizontal="left" vertical="center" indent="1"/>
    </xf>
    <xf numFmtId="3" fontId="24" fillId="2" borderId="0" xfId="0" applyNumberFormat="1" applyFont="1" applyFill="1" applyBorder="1" applyAlignment="1">
      <alignment horizontal="left" vertical="center" wrapText="1" indent="1"/>
    </xf>
    <xf numFmtId="1" fontId="24" fillId="2" borderId="3" xfId="0" applyNumberFormat="1" applyFont="1" applyFill="1" applyBorder="1" applyAlignment="1">
      <alignment horizontal="center" vertical="center" wrapText="1"/>
    </xf>
    <xf numFmtId="1" fontId="24" fillId="2" borderId="2" xfId="0" applyNumberFormat="1" applyFont="1" applyFill="1" applyBorder="1" applyAlignment="1">
      <alignment horizontal="center" vertical="center"/>
    </xf>
    <xf numFmtId="1" fontId="24" fillId="0" borderId="0" xfId="0" applyNumberFormat="1" applyFont="1" applyFill="1" applyBorder="1" applyAlignment="1">
      <alignment horizontal="center" vertical="center"/>
    </xf>
    <xf numFmtId="3" fontId="24" fillId="0" borderId="7" xfId="0" applyNumberFormat="1" applyFont="1" applyFill="1" applyBorder="1" applyAlignment="1">
      <alignment horizontal="right" vertical="center" indent="4"/>
    </xf>
    <xf numFmtId="0" fontId="20" fillId="0" borderId="0" xfId="0" applyFont="1" applyFill="1" applyBorder="1" applyAlignment="1">
      <alignment horizontal="center" vertical="center"/>
    </xf>
    <xf numFmtId="1" fontId="24" fillId="0" borderId="0" xfId="0" applyNumberFormat="1" applyFont="1" applyBorder="1" applyAlignment="1">
      <alignment horizontal="center" vertical="center"/>
    </xf>
    <xf numFmtId="3" fontId="23" fillId="0" borderId="18" xfId="0" applyNumberFormat="1" applyFont="1" applyBorder="1" applyAlignment="1">
      <alignment horizontal="center" vertical="center" wrapText="1"/>
    </xf>
    <xf numFmtId="3" fontId="23" fillId="0" borderId="15" xfId="0" applyNumberFormat="1" applyFont="1" applyBorder="1" applyAlignment="1">
      <alignment horizontal="center" vertical="center" wrapText="1"/>
    </xf>
    <xf numFmtId="3" fontId="23" fillId="0" borderId="19" xfId="0" applyNumberFormat="1" applyFont="1" applyBorder="1" applyAlignment="1">
      <alignment horizontal="center" vertical="center" wrapText="1"/>
    </xf>
    <xf numFmtId="3" fontId="23" fillId="0" borderId="11" xfId="0" applyNumberFormat="1" applyFont="1" applyBorder="1" applyAlignment="1">
      <alignment horizontal="center" vertical="center" wrapText="1"/>
    </xf>
    <xf numFmtId="3" fontId="23" fillId="0" borderId="14" xfId="0" applyNumberFormat="1" applyFont="1" applyBorder="1" applyAlignment="1">
      <alignment horizontal="center" vertical="center" wrapText="1"/>
    </xf>
    <xf numFmtId="3" fontId="24" fillId="0" borderId="0" xfId="0" applyNumberFormat="1" applyFont="1" applyFill="1" applyBorder="1" applyAlignment="1" applyProtection="1">
      <alignment horizontal="right" vertical="center" indent="3"/>
      <protection locked="0"/>
    </xf>
    <xf numFmtId="0" fontId="26" fillId="3" borderId="0" xfId="0" applyFont="1" applyFill="1" applyAlignment="1">
      <alignment horizontal="right" vertical="top" indent="1"/>
    </xf>
    <xf numFmtId="3" fontId="25"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4" fillId="0" borderId="2" xfId="0" applyNumberFormat="1" applyFont="1" applyFill="1" applyBorder="1" applyAlignment="1" applyProtection="1">
      <alignment horizontal="left" vertical="center" indent="1"/>
      <protection locked="0"/>
    </xf>
    <xf numFmtId="3" fontId="23" fillId="0" borderId="3" xfId="0" applyNumberFormat="1" applyFont="1" applyFill="1" applyBorder="1" applyAlignment="1" applyProtection="1">
      <alignment horizontal="left" vertical="center" indent="1"/>
      <protection locked="0"/>
    </xf>
    <xf numFmtId="3" fontId="23" fillId="3" borderId="15" xfId="0" quotePrefix="1" applyNumberFormat="1" applyFont="1" applyFill="1" applyBorder="1" applyAlignment="1" applyProtection="1">
      <alignment horizontal="center" vertical="center" wrapText="1"/>
      <protection locked="0"/>
    </xf>
    <xf numFmtId="3" fontId="23" fillId="3" borderId="18" xfId="0" quotePrefix="1" applyNumberFormat="1" applyFont="1" applyFill="1" applyBorder="1" applyAlignment="1" applyProtection="1">
      <alignment horizontal="center" vertical="center" wrapText="1"/>
      <protection locked="0"/>
    </xf>
    <xf numFmtId="3" fontId="23" fillId="3" borderId="1" xfId="0" quotePrefix="1" applyNumberFormat="1" applyFont="1" applyFill="1" applyBorder="1" applyAlignment="1" applyProtection="1">
      <alignment horizontal="center" vertical="center" wrapText="1"/>
      <protection locked="0"/>
    </xf>
    <xf numFmtId="3" fontId="23" fillId="3" borderId="0" xfId="0" applyNumberFormat="1" applyFont="1" applyFill="1" applyBorder="1" applyAlignment="1" applyProtection="1">
      <alignment horizontal="right" vertical="center" indent="7"/>
      <protection locked="0"/>
    </xf>
    <xf numFmtId="3" fontId="24" fillId="2" borderId="0" xfId="0" applyNumberFormat="1" applyFont="1" applyFill="1" applyBorder="1" applyAlignment="1" applyProtection="1">
      <alignment horizontal="right" vertical="center" indent="7"/>
      <protection locked="0"/>
    </xf>
    <xf numFmtId="3" fontId="24" fillId="3" borderId="0" xfId="0" applyNumberFormat="1" applyFont="1" applyFill="1" applyBorder="1" applyAlignment="1" applyProtection="1">
      <alignment horizontal="right" vertical="center" indent="7"/>
      <protection locked="0"/>
    </xf>
    <xf numFmtId="3" fontId="24" fillId="0" borderId="0" xfId="0" applyNumberFormat="1" applyFont="1" applyFill="1" applyBorder="1" applyAlignment="1" applyProtection="1">
      <alignment horizontal="right" vertical="center" indent="7"/>
      <protection locked="0"/>
    </xf>
    <xf numFmtId="3" fontId="24" fillId="2" borderId="2" xfId="0" applyNumberFormat="1" applyFont="1" applyFill="1" applyBorder="1" applyAlignment="1" applyProtection="1">
      <alignment horizontal="right" vertical="center" indent="7"/>
      <protection locked="0"/>
    </xf>
    <xf numFmtId="1" fontId="23" fillId="3" borderId="1" xfId="0" applyNumberFormat="1" applyFont="1" applyFill="1" applyBorder="1" applyAlignment="1" applyProtection="1">
      <alignment horizontal="center" vertical="center" wrapText="1"/>
      <protection locked="0"/>
    </xf>
    <xf numFmtId="3" fontId="23" fillId="0" borderId="12" xfId="0" applyNumberFormat="1" applyFont="1" applyBorder="1" applyAlignment="1">
      <alignment horizontal="center" vertical="center" wrapText="1"/>
    </xf>
    <xf numFmtId="3" fontId="23" fillId="0" borderId="5" xfId="0" applyNumberFormat="1" applyFont="1" applyBorder="1" applyAlignment="1">
      <alignment horizontal="center" vertical="center" wrapText="1"/>
    </xf>
    <xf numFmtId="3" fontId="23" fillId="0" borderId="12" xfId="0" applyNumberFormat="1" applyFont="1" applyBorder="1" applyAlignment="1">
      <alignment horizontal="center" vertical="center" wrapText="1"/>
    </xf>
    <xf numFmtId="3" fontId="23"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3" fontId="39" fillId="0" borderId="0" xfId="0" applyNumberFormat="1" applyFont="1" applyAlignment="1">
      <alignment horizontal="left" vertical="center" indent="1"/>
    </xf>
    <xf numFmtId="3" fontId="23" fillId="0" borderId="13" xfId="0" applyNumberFormat="1" applyFont="1" applyBorder="1" applyAlignment="1">
      <alignment horizontal="center" vertical="center" wrapText="1"/>
    </xf>
    <xf numFmtId="0" fontId="28" fillId="0" borderId="0" xfId="0" applyFont="1" applyBorder="1" applyAlignment="1">
      <alignment horizontal="left" vertical="center"/>
    </xf>
    <xf numFmtId="0" fontId="0" fillId="0" borderId="0" xfId="0" applyAlignment="1">
      <alignment horizontal="left" wrapText="1"/>
    </xf>
    <xf numFmtId="0" fontId="24" fillId="0" borderId="0" xfId="0" applyFont="1" applyFill="1" applyAlignment="1">
      <alignment horizontal="left" vertical="center"/>
    </xf>
    <xf numFmtId="0" fontId="24" fillId="0" borderId="0" xfId="0" applyFont="1" applyFill="1" applyAlignment="1">
      <alignment horizontal="left" vertical="center" indent="1"/>
    </xf>
    <xf numFmtId="3" fontId="24" fillId="2" borderId="7" xfId="0" applyNumberFormat="1" applyFont="1" applyFill="1" applyBorder="1" applyAlignment="1">
      <alignment horizontal="right" vertical="center" indent="2"/>
    </xf>
    <xf numFmtId="3" fontId="24" fillId="0" borderId="7" xfId="0" applyNumberFormat="1" applyFont="1" applyBorder="1" applyAlignment="1">
      <alignment horizontal="right" vertical="center" indent="2"/>
    </xf>
    <xf numFmtId="3" fontId="24" fillId="2" borderId="9" xfId="0" applyNumberFormat="1" applyFont="1" applyFill="1" applyBorder="1" applyAlignment="1">
      <alignment horizontal="right" vertical="center" indent="2"/>
    </xf>
    <xf numFmtId="3" fontId="24" fillId="2" borderId="0" xfId="0" applyNumberFormat="1" applyFont="1" applyFill="1" applyBorder="1" applyAlignment="1">
      <alignment horizontal="right" vertical="center" indent="2"/>
    </xf>
    <xf numFmtId="3" fontId="24" fillId="2" borderId="8" xfId="0" applyNumberFormat="1" applyFont="1" applyFill="1" applyBorder="1" applyAlignment="1">
      <alignment horizontal="right" vertical="center" indent="2"/>
    </xf>
    <xf numFmtId="3" fontId="24" fillId="0" borderId="0" xfId="0" applyNumberFormat="1" applyFont="1" applyBorder="1" applyAlignment="1">
      <alignment horizontal="right" vertical="center" indent="2"/>
    </xf>
    <xf numFmtId="3" fontId="24" fillId="0" borderId="8" xfId="0" applyNumberFormat="1" applyFont="1" applyBorder="1" applyAlignment="1">
      <alignment horizontal="right" vertical="center" indent="2"/>
    </xf>
    <xf numFmtId="3" fontId="24" fillId="3" borderId="0" xfId="0" applyNumberFormat="1" applyFont="1" applyFill="1" applyBorder="1" applyAlignment="1">
      <alignment horizontal="right" vertical="center" indent="2"/>
    </xf>
    <xf numFmtId="3" fontId="24" fillId="3" borderId="8" xfId="0" applyNumberFormat="1" applyFont="1" applyFill="1" applyBorder="1" applyAlignment="1">
      <alignment horizontal="right" vertical="center" indent="2"/>
    </xf>
    <xf numFmtId="3" fontId="24" fillId="0" borderId="0" xfId="0" applyNumberFormat="1" applyFont="1" applyFill="1" applyBorder="1" applyAlignment="1">
      <alignment horizontal="right" vertical="center" indent="2"/>
    </xf>
    <xf numFmtId="3" fontId="24" fillId="0" borderId="8" xfId="0" applyNumberFormat="1" applyFont="1" applyFill="1" applyBorder="1" applyAlignment="1">
      <alignment horizontal="right" vertical="center" indent="2"/>
    </xf>
    <xf numFmtId="3" fontId="24" fillId="0" borderId="7" xfId="0" applyNumberFormat="1" applyFont="1" applyFill="1" applyBorder="1" applyAlignment="1">
      <alignment horizontal="right" vertical="center" indent="2"/>
    </xf>
    <xf numFmtId="3" fontId="24" fillId="2" borderId="2" xfId="0" applyNumberFormat="1" applyFont="1" applyFill="1" applyBorder="1" applyAlignment="1">
      <alignment horizontal="right" vertical="center" indent="2"/>
    </xf>
    <xf numFmtId="3" fontId="24" fillId="2" borderId="10" xfId="0" applyNumberFormat="1" applyFont="1" applyFill="1" applyBorder="1" applyAlignment="1">
      <alignment horizontal="right" vertical="center" indent="2"/>
    </xf>
    <xf numFmtId="164" fontId="24" fillId="2" borderId="0" xfId="0" applyNumberFormat="1" applyFont="1" applyFill="1" applyBorder="1" applyAlignment="1">
      <alignment horizontal="right" vertical="center" indent="5"/>
    </xf>
    <xf numFmtId="164" fontId="24" fillId="3" borderId="0" xfId="0" applyNumberFormat="1" applyFont="1" applyFill="1" applyBorder="1" applyAlignment="1">
      <alignment horizontal="right" vertical="center" indent="5"/>
    </xf>
    <xf numFmtId="164" fontId="24" fillId="3" borderId="2" xfId="0" applyNumberFormat="1" applyFont="1" applyFill="1" applyBorder="1" applyAlignment="1">
      <alignment horizontal="right" vertical="center" indent="5"/>
    </xf>
    <xf numFmtId="0" fontId="25" fillId="2" borderId="0" xfId="0" applyFont="1" applyFill="1" applyBorder="1" applyAlignment="1">
      <alignment horizontal="right" vertical="center" indent="2"/>
    </xf>
    <xf numFmtId="0" fontId="25" fillId="3" borderId="0" xfId="0" applyFont="1" applyFill="1" applyBorder="1" applyAlignment="1">
      <alignment horizontal="right" vertical="center" indent="2"/>
    </xf>
    <xf numFmtId="0" fontId="22" fillId="2" borderId="0" xfId="0" applyFont="1" applyFill="1" applyBorder="1" applyAlignment="1">
      <alignment horizontal="right" vertical="center" indent="2"/>
    </xf>
    <xf numFmtId="0" fontId="21" fillId="2" borderId="0" xfId="0" applyFont="1" applyFill="1" applyBorder="1" applyAlignment="1">
      <alignment horizontal="right" vertical="center" indent="2"/>
    </xf>
    <xf numFmtId="0" fontId="21" fillId="3" borderId="0" xfId="0" applyFont="1" applyFill="1" applyBorder="1" applyAlignment="1">
      <alignment horizontal="right" vertical="center" indent="2"/>
    </xf>
    <xf numFmtId="0" fontId="25" fillId="3" borderId="2" xfId="0" applyFont="1" applyFill="1" applyBorder="1" applyAlignment="1">
      <alignment horizontal="right" vertical="center" indent="2"/>
    </xf>
    <xf numFmtId="3" fontId="25" fillId="3" borderId="0" xfId="0" applyNumberFormat="1" applyFont="1" applyFill="1" applyBorder="1" applyAlignment="1">
      <alignment horizontal="left" vertical="center" indent="1"/>
    </xf>
    <xf numFmtId="3" fontId="25" fillId="2" borderId="0" xfId="0" applyNumberFormat="1" applyFont="1" applyFill="1" applyBorder="1" applyAlignment="1">
      <alignment horizontal="left" vertical="center" indent="1"/>
    </xf>
    <xf numFmtId="3" fontId="23" fillId="3" borderId="0" xfId="0" applyNumberFormat="1" applyFont="1" applyFill="1" applyAlignment="1">
      <alignment horizontal="left" vertical="center" indent="1"/>
    </xf>
    <xf numFmtId="3" fontId="23" fillId="3" borderId="0" xfId="0" applyNumberFormat="1" applyFont="1" applyFill="1" applyAlignment="1">
      <alignment horizontal="left" vertical="center"/>
    </xf>
    <xf numFmtId="3" fontId="23" fillId="0" borderId="0" xfId="0" applyNumberFormat="1" applyFont="1" applyAlignment="1">
      <alignment horizontal="left" vertical="center"/>
    </xf>
    <xf numFmtId="3" fontId="23" fillId="0" borderId="0" xfId="0" applyNumberFormat="1" applyFont="1" applyBorder="1" applyAlignment="1">
      <alignment horizontal="left" vertical="center"/>
    </xf>
    <xf numFmtId="0" fontId="43" fillId="0" borderId="0" xfId="0" applyFont="1" applyFill="1" applyBorder="1" applyAlignment="1">
      <alignment horizontal="right" vertical="center" indent="1"/>
    </xf>
    <xf numFmtId="3" fontId="23" fillId="0" borderId="0" xfId="0" applyNumberFormat="1" applyFont="1" applyFill="1" applyBorder="1" applyAlignment="1">
      <alignment horizontal="left" vertical="center"/>
    </xf>
    <xf numFmtId="3" fontId="23" fillId="0" borderId="0" xfId="0" applyNumberFormat="1" applyFont="1" applyFill="1" applyAlignment="1">
      <alignment horizontal="left" vertical="center"/>
    </xf>
    <xf numFmtId="0" fontId="26" fillId="0" borderId="18" xfId="0" applyFont="1" applyBorder="1" applyAlignment="1">
      <alignment horizontal="center" vertical="center"/>
    </xf>
    <xf numFmtId="3" fontId="23" fillId="0" borderId="19" xfId="0" applyNumberFormat="1" applyFont="1" applyFill="1" applyBorder="1" applyAlignment="1" applyProtection="1">
      <alignment horizontal="center" vertical="center" wrapText="1"/>
      <protection locked="0"/>
    </xf>
    <xf numFmtId="0" fontId="26" fillId="0" borderId="15" xfId="0" applyFont="1" applyBorder="1" applyAlignment="1">
      <alignment horizontal="center" vertical="center"/>
    </xf>
    <xf numFmtId="3" fontId="23" fillId="0" borderId="15" xfId="0" applyNumberFormat="1" applyFont="1" applyFill="1" applyBorder="1" applyAlignment="1" applyProtection="1">
      <alignment horizontal="center" vertical="center" wrapText="1"/>
      <protection locked="0"/>
    </xf>
    <xf numFmtId="0" fontId="26" fillId="0" borderId="19" xfId="0" applyFont="1" applyBorder="1" applyAlignment="1">
      <alignment horizontal="center" vertical="center"/>
    </xf>
    <xf numFmtId="0" fontId="18" fillId="0" borderId="0" xfId="0" applyFont="1"/>
    <xf numFmtId="3" fontId="18" fillId="0" borderId="0" xfId="0" applyNumberFormat="1" applyFont="1"/>
    <xf numFmtId="0" fontId="26" fillId="0" borderId="0" xfId="0" applyFont="1" applyFill="1" applyAlignment="1">
      <alignment horizontal="right" vertical="center" indent="1"/>
    </xf>
    <xf numFmtId="1" fontId="23" fillId="3" borderId="19" xfId="0" quotePrefix="1" applyNumberFormat="1" applyFont="1" applyFill="1" applyBorder="1" applyAlignment="1" applyProtection="1">
      <alignment horizontal="center" vertical="center" wrapText="1"/>
      <protection locked="0"/>
    </xf>
    <xf numFmtId="165" fontId="23" fillId="3" borderId="8" xfId="0" applyNumberFormat="1" applyFont="1" applyFill="1" applyBorder="1" applyAlignment="1" applyProtection="1">
      <alignment horizontal="right" vertical="center" indent="6"/>
      <protection locked="0"/>
    </xf>
    <xf numFmtId="165" fontId="25" fillId="3" borderId="14" xfId="0" applyNumberFormat="1" applyFont="1" applyFill="1" applyBorder="1" applyAlignment="1">
      <alignment horizontal="right" vertical="center" indent="6"/>
    </xf>
    <xf numFmtId="165" fontId="24" fillId="2" borderId="8" xfId="0" applyNumberFormat="1" applyFont="1" applyFill="1" applyBorder="1" applyAlignment="1" applyProtection="1">
      <alignment horizontal="right" vertical="center" indent="6"/>
      <protection locked="0"/>
    </xf>
    <xf numFmtId="165" fontId="24" fillId="0" borderId="8" xfId="0" applyNumberFormat="1" applyFont="1" applyFill="1" applyBorder="1" applyAlignment="1" applyProtection="1">
      <alignment horizontal="right" vertical="center" indent="6"/>
      <protection locked="0"/>
    </xf>
    <xf numFmtId="165" fontId="24" fillId="0" borderId="14" xfId="0" applyNumberFormat="1" applyFont="1" applyFill="1" applyBorder="1" applyAlignment="1" applyProtection="1">
      <alignment horizontal="right" vertical="center" indent="6"/>
      <protection locked="0"/>
    </xf>
    <xf numFmtId="165" fontId="24" fillId="0" borderId="10" xfId="0" applyNumberFormat="1" applyFont="1" applyFill="1" applyBorder="1" applyAlignment="1" applyProtection="1">
      <alignment horizontal="right" vertical="center" indent="6"/>
      <protection locked="0"/>
    </xf>
    <xf numFmtId="165" fontId="23" fillId="3" borderId="0" xfId="0" applyNumberFormat="1" applyFont="1" applyFill="1" applyBorder="1" applyAlignment="1" applyProtection="1">
      <alignment horizontal="right" vertical="center" indent="6"/>
      <protection locked="0"/>
    </xf>
    <xf numFmtId="165" fontId="25" fillId="3" borderId="3" xfId="0" applyNumberFormat="1" applyFont="1" applyFill="1" applyBorder="1" applyAlignment="1">
      <alignment horizontal="right" vertical="center" indent="6"/>
    </xf>
    <xf numFmtId="165" fontId="24" fillId="2" borderId="0" xfId="0" applyNumberFormat="1" applyFont="1" applyFill="1" applyBorder="1" applyAlignment="1" applyProtection="1">
      <alignment horizontal="right" vertical="center" indent="6"/>
      <protection locked="0"/>
    </xf>
    <xf numFmtId="165" fontId="24" fillId="0" borderId="0" xfId="0" applyNumberFormat="1" applyFont="1" applyFill="1" applyBorder="1" applyAlignment="1" applyProtection="1">
      <alignment horizontal="right" vertical="center" indent="6"/>
      <protection locked="0"/>
    </xf>
    <xf numFmtId="165" fontId="24" fillId="0" borderId="3" xfId="0" applyNumberFormat="1" applyFont="1" applyFill="1" applyBorder="1" applyAlignment="1" applyProtection="1">
      <alignment horizontal="right" vertical="center" indent="6"/>
      <protection locked="0"/>
    </xf>
    <xf numFmtId="165" fontId="24" fillId="0" borderId="2" xfId="0" applyNumberFormat="1" applyFont="1" applyFill="1" applyBorder="1" applyAlignment="1" applyProtection="1">
      <alignment horizontal="right" vertical="center" indent="6"/>
      <protection locked="0"/>
    </xf>
    <xf numFmtId="164" fontId="24" fillId="0" borderId="0" xfId="0" applyNumberFormat="1" applyFont="1" applyFill="1" applyBorder="1" applyAlignment="1">
      <alignment horizontal="right" vertical="center" indent="2"/>
    </xf>
    <xf numFmtId="164" fontId="24" fillId="2" borderId="0" xfId="0" applyNumberFormat="1" applyFont="1" applyFill="1" applyBorder="1" applyAlignment="1">
      <alignment horizontal="right" vertical="center" indent="2"/>
    </xf>
    <xf numFmtId="164" fontId="24" fillId="2" borderId="21" xfId="0" applyNumberFormat="1" applyFont="1" applyFill="1" applyBorder="1" applyAlignment="1">
      <alignment horizontal="right" vertical="center" indent="2"/>
    </xf>
    <xf numFmtId="164" fontId="24" fillId="2" borderId="7" xfId="0" applyNumberFormat="1" applyFont="1" applyFill="1" applyBorder="1" applyAlignment="1">
      <alignment horizontal="right" vertical="center" indent="2"/>
    </xf>
    <xf numFmtId="164" fontId="24" fillId="2" borderId="8" xfId="0" applyNumberFormat="1" applyFont="1" applyFill="1" applyBorder="1" applyAlignment="1">
      <alignment horizontal="right" vertical="center" indent="2"/>
    </xf>
    <xf numFmtId="164" fontId="24" fillId="0" borderId="21" xfId="0" applyNumberFormat="1" applyFont="1" applyFill="1" applyBorder="1" applyAlignment="1">
      <alignment horizontal="right" vertical="center" indent="2"/>
    </xf>
    <xf numFmtId="164" fontId="24" fillId="0" borderId="7" xfId="0" applyNumberFormat="1" applyFont="1" applyFill="1" applyBorder="1" applyAlignment="1">
      <alignment horizontal="right" vertical="center" indent="2"/>
    </xf>
    <xf numFmtId="164" fontId="24" fillId="0" borderId="8" xfId="0" applyNumberFormat="1" applyFont="1" applyFill="1" applyBorder="1" applyAlignment="1">
      <alignment horizontal="right" vertical="center" indent="2"/>
    </xf>
    <xf numFmtId="3" fontId="25" fillId="2" borderId="7" xfId="0" applyNumberFormat="1" applyFont="1" applyFill="1" applyBorder="1" applyAlignment="1">
      <alignment horizontal="center" vertical="center"/>
    </xf>
    <xf numFmtId="165" fontId="24" fillId="2" borderId="8" xfId="0" applyNumberFormat="1" applyFont="1" applyFill="1" applyBorder="1" applyAlignment="1">
      <alignment horizontal="center" vertical="center"/>
    </xf>
    <xf numFmtId="3" fontId="25" fillId="2" borderId="0" xfId="0" applyNumberFormat="1" applyFont="1" applyFill="1" applyBorder="1" applyAlignment="1">
      <alignment horizontal="center" vertical="center"/>
    </xf>
    <xf numFmtId="164" fontId="25" fillId="2" borderId="0" xfId="0" applyNumberFormat="1" applyFont="1" applyFill="1" applyBorder="1" applyAlignment="1">
      <alignment horizontal="center" vertical="center"/>
    </xf>
    <xf numFmtId="164" fontId="25" fillId="2" borderId="8" xfId="0" applyNumberFormat="1" applyFont="1" applyFill="1" applyBorder="1" applyAlignment="1">
      <alignment horizontal="center" vertical="center"/>
    </xf>
    <xf numFmtId="164" fontId="24" fillId="2" borderId="0" xfId="0" applyNumberFormat="1" applyFont="1" applyFill="1" applyBorder="1" applyAlignment="1">
      <alignment horizontal="center" vertical="center"/>
    </xf>
    <xf numFmtId="3" fontId="25" fillId="0" borderId="7" xfId="0" applyNumberFormat="1" applyFont="1" applyFill="1" applyBorder="1" applyAlignment="1">
      <alignment horizontal="center" vertical="center"/>
    </xf>
    <xf numFmtId="165" fontId="24" fillId="0" borderId="8" xfId="0" applyNumberFormat="1" applyFont="1" applyFill="1" applyBorder="1" applyAlignment="1">
      <alignment horizontal="center" vertical="center"/>
    </xf>
    <xf numFmtId="3" fontId="25" fillId="0" borderId="0" xfId="0" applyNumberFormat="1" applyFont="1" applyFill="1" applyBorder="1" applyAlignment="1">
      <alignment horizontal="center" vertical="center"/>
    </xf>
    <xf numFmtId="164" fontId="25" fillId="0" borderId="0" xfId="0" applyNumberFormat="1" applyFont="1" applyFill="1" applyBorder="1" applyAlignment="1">
      <alignment horizontal="center" vertical="center"/>
    </xf>
    <xf numFmtId="164" fontId="25" fillId="0" borderId="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0" fontId="20" fillId="2" borderId="14" xfId="0" applyFont="1" applyFill="1" applyBorder="1" applyAlignment="1">
      <alignment horizontal="center" vertical="center"/>
    </xf>
    <xf numFmtId="0" fontId="0" fillId="0" borderId="0" xfId="0" applyAlignment="1">
      <alignment vertical="center" wrapText="1"/>
    </xf>
    <xf numFmtId="3" fontId="25" fillId="0" borderId="0" xfId="0" applyNumberFormat="1" applyFont="1" applyAlignment="1">
      <alignment vertical="center" wrapText="1"/>
    </xf>
    <xf numFmtId="165" fontId="24" fillId="2" borderId="0" xfId="0" applyNumberFormat="1" applyFont="1" applyFill="1" applyAlignment="1">
      <alignment horizontal="right" vertical="center" indent="8"/>
    </xf>
    <xf numFmtId="165" fontId="36" fillId="2" borderId="0" xfId="0" applyNumberFormat="1" applyFont="1" applyFill="1" applyBorder="1" applyAlignment="1">
      <alignment horizontal="right" vertical="center" indent="8"/>
    </xf>
    <xf numFmtId="165" fontId="36" fillId="2" borderId="0" xfId="0" applyNumberFormat="1" applyFont="1" applyFill="1" applyAlignment="1">
      <alignment horizontal="right" vertical="center" indent="8"/>
    </xf>
    <xf numFmtId="165" fontId="24" fillId="0" borderId="0" xfId="0" applyNumberFormat="1" applyFont="1" applyFill="1" applyBorder="1" applyAlignment="1">
      <alignment horizontal="right" vertical="center" indent="8"/>
    </xf>
    <xf numFmtId="165" fontId="24" fillId="2" borderId="2" xfId="0" applyNumberFormat="1" applyFont="1" applyFill="1" applyBorder="1" applyAlignment="1">
      <alignment horizontal="right" vertical="center" indent="8"/>
    </xf>
    <xf numFmtId="0" fontId="16" fillId="0" borderId="0" xfId="0" applyFont="1"/>
    <xf numFmtId="165" fontId="16" fillId="0" borderId="0" xfId="0" applyNumberFormat="1" applyFont="1" applyAlignment="1">
      <alignment horizontal="right" vertical="center"/>
    </xf>
    <xf numFmtId="0" fontId="26" fillId="0" borderId="0" xfId="0" applyFont="1"/>
    <xf numFmtId="3" fontId="24" fillId="2" borderId="3" xfId="0" applyNumberFormat="1" applyFont="1" applyFill="1" applyBorder="1" applyAlignment="1">
      <alignment horizontal="right" vertical="center" wrapText="1" indent="4"/>
    </xf>
    <xf numFmtId="3" fontId="24" fillId="0" borderId="0" xfId="0" applyNumberFormat="1" applyFont="1" applyFill="1" applyBorder="1" applyAlignment="1">
      <alignment horizontal="right" vertical="center" indent="4"/>
    </xf>
    <xf numFmtId="3" fontId="24" fillId="2" borderId="0" xfId="0" applyNumberFormat="1" applyFont="1" applyFill="1" applyBorder="1" applyAlignment="1">
      <alignment horizontal="right" vertical="center" indent="4"/>
    </xf>
    <xf numFmtId="3" fontId="0" fillId="0" borderId="0" xfId="0" applyNumberFormat="1"/>
    <xf numFmtId="3" fontId="24" fillId="2" borderId="11" xfId="0" applyNumberFormat="1" applyFont="1" applyFill="1" applyBorder="1" applyAlignment="1">
      <alignment horizontal="right" vertical="center" wrapText="1" indent="4"/>
    </xf>
    <xf numFmtId="3" fontId="24" fillId="2" borderId="14" xfId="0" applyNumberFormat="1" applyFont="1" applyFill="1" applyBorder="1" applyAlignment="1">
      <alignment horizontal="right" vertical="center" wrapText="1" indent="4"/>
    </xf>
    <xf numFmtId="3" fontId="24" fillId="0" borderId="8" xfId="0" applyNumberFormat="1" applyFont="1" applyFill="1" applyBorder="1" applyAlignment="1">
      <alignment horizontal="right" vertical="center" indent="4"/>
    </xf>
    <xf numFmtId="3" fontId="24" fillId="2" borderId="8" xfId="0" applyNumberFormat="1" applyFont="1" applyFill="1" applyBorder="1" applyAlignment="1">
      <alignment horizontal="right" vertical="center" indent="4"/>
    </xf>
    <xf numFmtId="0" fontId="15" fillId="0" borderId="0" xfId="0" applyFont="1"/>
    <xf numFmtId="3" fontId="15" fillId="0" borderId="0" xfId="0" applyNumberFormat="1" applyFont="1"/>
    <xf numFmtId="3" fontId="23" fillId="3" borderId="7" xfId="0" applyNumberFormat="1" applyFont="1" applyFill="1" applyBorder="1" applyAlignment="1" applyProtection="1">
      <alignment horizontal="right" vertical="center" indent="6"/>
      <protection locked="0"/>
    </xf>
    <xf numFmtId="3" fontId="25" fillId="3" borderId="11" xfId="0" applyNumberFormat="1" applyFont="1" applyFill="1" applyBorder="1" applyAlignment="1">
      <alignment horizontal="right" vertical="center" indent="6"/>
    </xf>
    <xf numFmtId="3" fontId="24" fillId="2" borderId="7" xfId="0" applyNumberFormat="1" applyFont="1" applyFill="1" applyBorder="1" applyAlignment="1" applyProtection="1">
      <alignment horizontal="right" vertical="center" indent="6"/>
      <protection locked="0"/>
    </xf>
    <xf numFmtId="3" fontId="24" fillId="0" borderId="7" xfId="0" applyNumberFormat="1" applyFont="1" applyFill="1" applyBorder="1" applyAlignment="1" applyProtection="1">
      <alignment horizontal="right" vertical="center" indent="6"/>
      <protection locked="0"/>
    </xf>
    <xf numFmtId="3" fontId="24" fillId="0" borderId="11" xfId="0" applyNumberFormat="1" applyFont="1" applyFill="1" applyBorder="1" applyAlignment="1" applyProtection="1">
      <alignment horizontal="right" vertical="center" indent="6"/>
      <protection locked="0"/>
    </xf>
    <xf numFmtId="3" fontId="24" fillId="0" borderId="9" xfId="0" applyNumberFormat="1" applyFont="1" applyFill="1" applyBorder="1" applyAlignment="1" applyProtection="1">
      <alignment horizontal="right" vertical="center" indent="6"/>
      <protection locked="0"/>
    </xf>
    <xf numFmtId="3" fontId="23" fillId="0" borderId="3" xfId="0" applyNumberFormat="1" applyFont="1" applyBorder="1" applyAlignment="1">
      <alignment horizontal="center" vertical="center" wrapText="1"/>
    </xf>
    <xf numFmtId="3" fontId="24" fillId="0" borderId="0" xfId="1" applyNumberFormat="1" applyFont="1" applyFill="1" applyBorder="1" applyAlignment="1">
      <alignment horizontal="left" vertical="top" wrapText="1"/>
    </xf>
    <xf numFmtId="0" fontId="24" fillId="0" borderId="0" xfId="1" applyFont="1" applyFill="1" applyBorder="1" applyAlignment="1">
      <alignment horizontal="left" vertical="top" wrapText="1"/>
    </xf>
    <xf numFmtId="0" fontId="28" fillId="0" borderId="0" xfId="0" applyFont="1" applyFill="1" applyAlignment="1">
      <alignment horizontal="left" vertical="center" indent="1"/>
    </xf>
    <xf numFmtId="3" fontId="12" fillId="0" borderId="0" xfId="0" applyNumberFormat="1" applyFont="1" applyFill="1" applyAlignment="1">
      <alignment horizontal="left" vertical="center" indent="1"/>
    </xf>
    <xf numFmtId="3" fontId="12" fillId="0" borderId="0" xfId="0" applyNumberFormat="1" applyFont="1" applyFill="1" applyAlignment="1">
      <alignment horizontal="left"/>
    </xf>
    <xf numFmtId="0" fontId="12" fillId="0" borderId="0" xfId="0" applyFont="1" applyFill="1" applyAlignment="1">
      <alignment horizontal="left" vertical="center"/>
    </xf>
    <xf numFmtId="0" fontId="28" fillId="0" borderId="0" xfId="0" applyFont="1"/>
    <xf numFmtId="0" fontId="12" fillId="0" borderId="0" xfId="0" applyFont="1" applyFill="1" applyAlignment="1">
      <alignment horizontal="left"/>
    </xf>
    <xf numFmtId="0" fontId="12" fillId="0" borderId="0" xfId="0" applyFont="1" applyFill="1" applyAlignment="1">
      <alignment horizontal="left" vertical="center" indent="1"/>
    </xf>
    <xf numFmtId="0" fontId="12" fillId="0" borderId="0" xfId="0" applyFont="1" applyFill="1" applyAlignment="1">
      <alignment horizontal="left" vertical="top" indent="1"/>
    </xf>
    <xf numFmtId="0" fontId="12" fillId="0" borderId="0" xfId="0" applyFont="1" applyFill="1" applyBorder="1" applyAlignment="1">
      <alignment horizontal="left" vertical="center" indent="1"/>
    </xf>
    <xf numFmtId="0" fontId="12" fillId="0" borderId="0" xfId="0" applyFont="1" applyFill="1" applyAlignment="1">
      <alignment horizontal="left" vertical="top"/>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23" fillId="0" borderId="25" xfId="0" applyFont="1" applyBorder="1" applyAlignment="1">
      <alignment horizontal="center" vertical="center" wrapText="1"/>
    </xf>
    <xf numFmtId="0" fontId="26" fillId="0" borderId="18" xfId="0" applyFont="1" applyBorder="1" applyAlignment="1">
      <alignment horizontal="center" vertical="center" wrapText="1"/>
    </xf>
    <xf numFmtId="165" fontId="35" fillId="0" borderId="0" xfId="0" applyNumberFormat="1" applyFont="1"/>
    <xf numFmtId="3" fontId="35" fillId="0" borderId="0" xfId="0" applyNumberFormat="1" applyFont="1"/>
    <xf numFmtId="3" fontId="24" fillId="0" borderId="2" xfId="0" applyNumberFormat="1" applyFont="1" applyFill="1" applyBorder="1" applyAlignment="1">
      <alignment horizontal="right" vertical="center" indent="2"/>
    </xf>
    <xf numFmtId="165" fontId="35" fillId="0" borderId="0" xfId="0" applyNumberFormat="1" applyFont="1" applyBorder="1" applyAlignment="1">
      <alignment vertical="center"/>
    </xf>
    <xf numFmtId="2" fontId="0" fillId="0" borderId="0" xfId="0" applyNumberFormat="1"/>
    <xf numFmtId="3" fontId="0" fillId="3" borderId="0" xfId="0" applyNumberFormat="1" applyFill="1"/>
    <xf numFmtId="3" fontId="23" fillId="0" borderId="16" xfId="0" applyNumberFormat="1" applyFont="1" applyBorder="1" applyAlignment="1">
      <alignment horizontal="center" vertical="center" wrapText="1"/>
    </xf>
    <xf numFmtId="3" fontId="24" fillId="0" borderId="7" xfId="0" applyNumberFormat="1" applyFont="1" applyFill="1" applyBorder="1" applyAlignment="1">
      <alignment horizontal="center" vertical="center"/>
    </xf>
    <xf numFmtId="3" fontId="24" fillId="0" borderId="0" xfId="0" applyNumberFormat="1" applyFont="1" applyFill="1" applyBorder="1" applyAlignment="1">
      <alignment horizontal="center" vertical="center"/>
    </xf>
    <xf numFmtId="3" fontId="24" fillId="2" borderId="7" xfId="0" applyNumberFormat="1" applyFont="1" applyFill="1" applyBorder="1" applyAlignment="1">
      <alignment horizontal="center" vertical="center"/>
    </xf>
    <xf numFmtId="3" fontId="24" fillId="2" borderId="0" xfId="0" applyNumberFormat="1" applyFont="1" applyFill="1" applyBorder="1" applyAlignment="1">
      <alignment horizontal="center" vertical="center"/>
    </xf>
    <xf numFmtId="3" fontId="26" fillId="0" borderId="18" xfId="0" applyNumberFormat="1" applyFont="1" applyFill="1" applyBorder="1" applyAlignment="1">
      <alignment horizontal="center" vertical="center"/>
    </xf>
    <xf numFmtId="3" fontId="26" fillId="0" borderId="19" xfId="0" applyNumberFormat="1" applyFont="1" applyFill="1" applyBorder="1" applyAlignment="1">
      <alignment horizontal="center" vertical="center"/>
    </xf>
    <xf numFmtId="3" fontId="26" fillId="0" borderId="15" xfId="0" applyNumberFormat="1" applyFont="1" applyFill="1" applyBorder="1" applyAlignment="1">
      <alignment horizontal="center" vertical="center"/>
    </xf>
    <xf numFmtId="4" fontId="36" fillId="2" borderId="8" xfId="0" applyNumberFormat="1" applyFont="1" applyFill="1" applyBorder="1" applyAlignment="1">
      <alignment horizontal="right" vertical="center" indent="5"/>
    </xf>
    <xf numFmtId="4" fontId="36" fillId="2" borderId="0" xfId="0" applyNumberFormat="1" applyFont="1" applyFill="1" applyAlignment="1">
      <alignment horizontal="right" vertical="center" indent="5"/>
    </xf>
    <xf numFmtId="3" fontId="36" fillId="2" borderId="7" xfId="0" applyNumberFormat="1" applyFont="1" applyFill="1" applyBorder="1" applyAlignment="1">
      <alignment horizontal="right" vertical="center" indent="4"/>
    </xf>
    <xf numFmtId="3" fontId="36" fillId="2" borderId="0" xfId="0" applyNumberFormat="1" applyFont="1" applyFill="1" applyBorder="1" applyAlignment="1">
      <alignment horizontal="right" vertical="center" indent="4"/>
    </xf>
    <xf numFmtId="2" fontId="10" fillId="0" borderId="0" xfId="0" applyNumberFormat="1" applyFont="1" applyAlignment="1">
      <alignment horizontal="right" vertical="center" indent="1"/>
    </xf>
    <xf numFmtId="2" fontId="10" fillId="0" borderId="0" xfId="0" applyNumberFormat="1" applyFont="1" applyBorder="1" applyAlignment="1">
      <alignment horizontal="right" vertical="center" indent="1"/>
    </xf>
    <xf numFmtId="3" fontId="9" fillId="0" borderId="0" xfId="0" applyNumberFormat="1" applyFont="1" applyAlignment="1">
      <alignment horizontal="right" vertical="center"/>
    </xf>
    <xf numFmtId="3" fontId="9" fillId="0" borderId="0" xfId="0" applyNumberFormat="1" applyFont="1" applyBorder="1" applyAlignment="1">
      <alignment horizontal="right" vertical="center"/>
    </xf>
    <xf numFmtId="0" fontId="9" fillId="0" borderId="0" xfId="0" applyFont="1" applyAlignment="1">
      <alignment horizontal="right" vertical="center"/>
    </xf>
    <xf numFmtId="0" fontId="9" fillId="0" borderId="0" xfId="0" applyNumberFormat="1" applyFont="1" applyAlignment="1">
      <alignment horizontal="right" vertical="center"/>
    </xf>
    <xf numFmtId="3" fontId="24" fillId="0" borderId="0" xfId="1" applyNumberFormat="1" applyFont="1" applyFill="1" applyAlignment="1">
      <alignment horizontal="left" vertical="top" wrapText="1" indent="1"/>
    </xf>
    <xf numFmtId="0" fontId="24" fillId="0" borderId="0" xfId="1" applyFont="1" applyAlignment="1">
      <alignment horizontal="left" vertical="top" wrapText="1" indent="1"/>
    </xf>
    <xf numFmtId="0" fontId="28" fillId="0" borderId="7" xfId="0" applyFont="1" applyBorder="1" applyAlignment="1">
      <alignment horizontal="left" vertical="center" wrapText="1" indent="1"/>
    </xf>
    <xf numFmtId="3" fontId="36" fillId="2" borderId="21" xfId="0" applyNumberFormat="1" applyFont="1" applyFill="1" applyBorder="1" applyAlignment="1">
      <alignment horizontal="right" vertical="center" indent="3"/>
    </xf>
    <xf numFmtId="3" fontId="5" fillId="3" borderId="0" xfId="0" applyNumberFormat="1" applyFont="1" applyFill="1" applyBorder="1" applyAlignment="1">
      <alignment horizontal="left" vertical="center" indent="1"/>
    </xf>
    <xf numFmtId="3" fontId="5" fillId="2" borderId="0" xfId="0" applyNumberFormat="1" applyFont="1" applyFill="1" applyBorder="1" applyAlignment="1">
      <alignment horizontal="left" vertical="center" indent="1"/>
    </xf>
    <xf numFmtId="3" fontId="5" fillId="3" borderId="2" xfId="0" applyNumberFormat="1" applyFont="1" applyFill="1" applyBorder="1" applyAlignment="1">
      <alignment horizontal="left" vertical="center" indent="1"/>
    </xf>
    <xf numFmtId="3" fontId="24" fillId="2" borderId="11" xfId="0" applyNumberFormat="1" applyFont="1" applyFill="1" applyBorder="1" applyAlignment="1">
      <alignment horizontal="center" vertical="center" wrapText="1"/>
    </xf>
    <xf numFmtId="3" fontId="24" fillId="2" borderId="3" xfId="0" applyNumberFormat="1" applyFont="1" applyFill="1" applyBorder="1" applyAlignment="1">
      <alignment horizontal="center" vertical="center" wrapText="1"/>
    </xf>
    <xf numFmtId="3" fontId="5" fillId="2" borderId="0" xfId="0" applyNumberFormat="1" applyFont="1" applyFill="1" applyBorder="1" applyAlignment="1">
      <alignment vertical="center"/>
    </xf>
    <xf numFmtId="3" fontId="5" fillId="0" borderId="0" xfId="0" applyNumberFormat="1" applyFont="1" applyBorder="1" applyAlignment="1">
      <alignment vertical="center"/>
    </xf>
    <xf numFmtId="3" fontId="24" fillId="2" borderId="0" xfId="0" applyNumberFormat="1" applyFont="1" applyFill="1" applyBorder="1" applyAlignment="1">
      <alignment horizontal="right" vertical="center" wrapText="1" indent="1"/>
    </xf>
    <xf numFmtId="3" fontId="24" fillId="0" borderId="0" xfId="0" applyNumberFormat="1" applyFont="1" applyFill="1" applyBorder="1" applyAlignment="1">
      <alignment horizontal="right" vertical="center" indent="1"/>
    </xf>
    <xf numFmtId="3" fontId="24" fillId="2" borderId="0" xfId="0" applyNumberFormat="1" applyFont="1" applyFill="1" applyBorder="1" applyAlignment="1">
      <alignment horizontal="right" vertical="center" indent="1"/>
    </xf>
    <xf numFmtId="3" fontId="5" fillId="0" borderId="0" xfId="0" applyNumberFormat="1" applyFont="1" applyAlignment="1">
      <alignment vertical="top"/>
    </xf>
    <xf numFmtId="0" fontId="5" fillId="0" borderId="0" xfId="0" applyFont="1" applyFill="1" applyBorder="1" applyAlignment="1">
      <alignment horizontal="left" vertical="center" indent="1"/>
    </xf>
    <xf numFmtId="165" fontId="5" fillId="0" borderId="0" xfId="0" applyNumberFormat="1" applyFont="1" applyFill="1" applyBorder="1" applyAlignment="1">
      <alignment horizontal="right" vertical="center" indent="8"/>
    </xf>
    <xf numFmtId="165" fontId="24" fillId="0" borderId="0" xfId="0" applyNumberFormat="1" applyFont="1" applyFill="1" applyAlignment="1">
      <alignment horizontal="right" vertical="center" indent="8"/>
    </xf>
    <xf numFmtId="0" fontId="5" fillId="2" borderId="0" xfId="0" applyFont="1" applyFill="1" applyBorder="1" applyAlignment="1">
      <alignment horizontal="left" vertical="center" indent="1"/>
    </xf>
    <xf numFmtId="165" fontId="5" fillId="2" borderId="0" xfId="0" applyNumberFormat="1" applyFont="1" applyFill="1" applyBorder="1" applyAlignment="1">
      <alignment horizontal="right" vertical="center" indent="8"/>
    </xf>
    <xf numFmtId="0" fontId="5" fillId="2" borderId="2" xfId="0" applyFont="1" applyFill="1" applyBorder="1" applyAlignment="1">
      <alignment horizontal="left" vertical="center" indent="1"/>
    </xf>
    <xf numFmtId="165" fontId="5" fillId="2" borderId="2" xfId="0" applyNumberFormat="1" applyFont="1" applyFill="1" applyBorder="1" applyAlignment="1">
      <alignment horizontal="right" vertical="center" indent="8"/>
    </xf>
    <xf numFmtId="2" fontId="0" fillId="0" borderId="0" xfId="0" applyNumberFormat="1" applyAlignment="1">
      <alignment horizontal="left" vertical="center" indent="1"/>
    </xf>
    <xf numFmtId="2" fontId="0" fillId="0" borderId="0" xfId="0" applyNumberFormat="1" applyAlignment="1">
      <alignment horizontal="left" vertical="center"/>
    </xf>
    <xf numFmtId="2" fontId="25" fillId="0" borderId="0" xfId="0" applyNumberFormat="1" applyFont="1" applyAlignment="1">
      <alignment horizontal="left" vertical="center"/>
    </xf>
    <xf numFmtId="2" fontId="28" fillId="0" borderId="0" xfId="0" applyNumberFormat="1" applyFont="1" applyBorder="1" applyAlignment="1">
      <alignment horizontal="left" vertical="center"/>
    </xf>
    <xf numFmtId="2" fontId="3" fillId="0" borderId="0" xfId="0" applyNumberFormat="1" applyFont="1" applyAlignment="1">
      <alignment vertical="center"/>
    </xf>
    <xf numFmtId="2" fontId="3" fillId="0" borderId="0" xfId="0" applyNumberFormat="1" applyFont="1" applyBorder="1" applyAlignment="1">
      <alignment vertical="center"/>
    </xf>
    <xf numFmtId="165" fontId="16" fillId="0" borderId="0" xfId="0" applyNumberFormat="1" applyFont="1"/>
    <xf numFmtId="0" fontId="3" fillId="0" borderId="0" xfId="0" applyFont="1"/>
    <xf numFmtId="165" fontId="26" fillId="0" borderId="0" xfId="0" applyNumberFormat="1" applyFont="1" applyAlignment="1">
      <alignment horizontal="right" vertical="center"/>
    </xf>
    <xf numFmtId="0" fontId="0" fillId="0" borderId="0" xfId="0" applyAlignment="1">
      <alignment vertical="center"/>
    </xf>
    <xf numFmtId="3" fontId="24" fillId="0" borderId="21" xfId="0" applyNumberFormat="1" applyFont="1" applyFill="1" applyBorder="1" applyAlignment="1">
      <alignment horizontal="right" vertical="center" indent="2"/>
    </xf>
    <xf numFmtId="3" fontId="24" fillId="0" borderId="22" xfId="0" applyNumberFormat="1" applyFont="1" applyFill="1" applyBorder="1" applyAlignment="1">
      <alignment horizontal="right" vertical="center" indent="2"/>
    </xf>
    <xf numFmtId="3" fontId="24" fillId="0" borderId="9" xfId="0" applyNumberFormat="1" applyFont="1" applyFill="1" applyBorder="1" applyAlignment="1">
      <alignment horizontal="right" vertical="center" indent="2"/>
    </xf>
    <xf numFmtId="3" fontId="24" fillId="0" borderId="10" xfId="0" applyNumberFormat="1" applyFont="1" applyFill="1" applyBorder="1" applyAlignment="1">
      <alignment horizontal="right" vertical="center" indent="2"/>
    </xf>
    <xf numFmtId="0" fontId="20" fillId="2" borderId="2" xfId="0" applyFont="1" applyFill="1" applyBorder="1" applyAlignment="1">
      <alignment horizontal="center" vertical="center"/>
    </xf>
    <xf numFmtId="3" fontId="25" fillId="2" borderId="9" xfId="0" applyNumberFormat="1" applyFont="1" applyFill="1" applyBorder="1" applyAlignment="1">
      <alignment horizontal="center" vertical="center"/>
    </xf>
    <xf numFmtId="165" fontId="24" fillId="2" borderId="10" xfId="0" applyNumberFormat="1" applyFont="1" applyFill="1" applyBorder="1" applyAlignment="1">
      <alignment horizontal="center" vertical="center"/>
    </xf>
    <xf numFmtId="3" fontId="25" fillId="2" borderId="2" xfId="0" applyNumberFormat="1" applyFont="1" applyFill="1" applyBorder="1" applyAlignment="1">
      <alignment horizontal="center" vertical="center"/>
    </xf>
    <xf numFmtId="164" fontId="25" fillId="2" borderId="2" xfId="0" applyNumberFormat="1" applyFont="1" applyFill="1" applyBorder="1" applyAlignment="1">
      <alignment horizontal="center" vertical="center"/>
    </xf>
    <xf numFmtId="164" fontId="25" fillId="2" borderId="10" xfId="0" applyNumberFormat="1" applyFont="1" applyFill="1" applyBorder="1" applyAlignment="1">
      <alignment horizontal="center" vertical="center"/>
    </xf>
    <xf numFmtId="164" fontId="24" fillId="2" borderId="2" xfId="0" applyNumberFormat="1" applyFont="1" applyFill="1" applyBorder="1" applyAlignment="1">
      <alignment horizontal="center" vertical="center"/>
    </xf>
    <xf numFmtId="0" fontId="46" fillId="3" borderId="0" xfId="0" applyFont="1" applyFill="1"/>
    <xf numFmtId="3" fontId="1" fillId="2" borderId="0" xfId="0" applyNumberFormat="1" applyFont="1" applyFill="1" applyBorder="1" applyAlignment="1" applyProtection="1">
      <alignment horizontal="left" vertical="center" indent="1"/>
      <protection locked="0"/>
    </xf>
    <xf numFmtId="3" fontId="1" fillId="3" borderId="0" xfId="0" applyNumberFormat="1" applyFont="1" applyFill="1" applyBorder="1" applyAlignment="1">
      <alignment horizontal="left" vertical="center" indent="1"/>
    </xf>
    <xf numFmtId="3" fontId="1" fillId="2" borderId="0" xfId="0" applyNumberFormat="1" applyFont="1" applyFill="1" applyBorder="1" applyAlignment="1">
      <alignment horizontal="left" vertical="center" indent="1"/>
    </xf>
    <xf numFmtId="164" fontId="1" fillId="2" borderId="21" xfId="0" applyNumberFormat="1" applyFont="1" applyFill="1" applyBorder="1" applyAlignment="1">
      <alignment horizontal="right" vertical="center" indent="3"/>
    </xf>
    <xf numFmtId="164" fontId="1" fillId="2" borderId="7" xfId="0" applyNumberFormat="1" applyFont="1" applyFill="1" applyBorder="1" applyAlignment="1">
      <alignment horizontal="right" vertical="center" indent="3"/>
    </xf>
    <xf numFmtId="164" fontId="1" fillId="2" borderId="0" xfId="0" applyNumberFormat="1" applyFont="1" applyFill="1" applyBorder="1" applyAlignment="1">
      <alignment horizontal="right" vertical="center" indent="3"/>
    </xf>
    <xf numFmtId="164" fontId="1" fillId="2" borderId="8" xfId="0" applyNumberFormat="1" applyFont="1" applyFill="1" applyBorder="1" applyAlignment="1">
      <alignment horizontal="right" vertical="center" indent="3"/>
    </xf>
    <xf numFmtId="164" fontId="1" fillId="2" borderId="0" xfId="0" applyNumberFormat="1" applyFont="1" applyFill="1" applyBorder="1" applyAlignment="1">
      <alignment horizontal="right" vertical="center" indent="2"/>
    </xf>
    <xf numFmtId="3" fontId="1" fillId="0" borderId="0" xfId="0" applyNumberFormat="1" applyFont="1" applyFill="1" applyBorder="1" applyAlignment="1">
      <alignment horizontal="left" vertical="center" indent="1"/>
    </xf>
    <xf numFmtId="164" fontId="1" fillId="0" borderId="21" xfId="0" applyNumberFormat="1" applyFont="1" applyFill="1" applyBorder="1" applyAlignment="1">
      <alignment horizontal="right" vertical="center" indent="3"/>
    </xf>
    <xf numFmtId="164" fontId="1" fillId="0" borderId="7"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3"/>
    </xf>
    <xf numFmtId="164" fontId="1" fillId="0" borderId="8"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2"/>
    </xf>
    <xf numFmtId="3" fontId="1" fillId="0" borderId="2" xfId="0" applyNumberFormat="1" applyFont="1" applyFill="1" applyBorder="1" applyAlignment="1">
      <alignment horizontal="left" vertical="center" indent="1"/>
    </xf>
    <xf numFmtId="3" fontId="1" fillId="0" borderId="22" xfId="0" applyNumberFormat="1" applyFont="1" applyFill="1" applyBorder="1" applyAlignment="1">
      <alignment horizontal="right" vertical="center" indent="3"/>
    </xf>
    <xf numFmtId="3" fontId="1" fillId="0" borderId="9" xfId="0" applyNumberFormat="1" applyFont="1" applyFill="1" applyBorder="1" applyAlignment="1">
      <alignment horizontal="right" vertical="center" indent="3"/>
    </xf>
    <xf numFmtId="3" fontId="1" fillId="0" borderId="2" xfId="0" applyNumberFormat="1" applyFont="1" applyFill="1" applyBorder="1" applyAlignment="1">
      <alignment horizontal="right" vertical="center" indent="3"/>
    </xf>
    <xf numFmtId="3" fontId="1" fillId="0" borderId="10" xfId="0" applyNumberFormat="1" applyFont="1" applyFill="1" applyBorder="1" applyAlignment="1">
      <alignment horizontal="right" vertical="center" indent="3"/>
    </xf>
    <xf numFmtId="3" fontId="1" fillId="0" borderId="2" xfId="0" applyNumberFormat="1" applyFont="1" applyFill="1" applyBorder="1" applyAlignment="1">
      <alignment horizontal="right" vertical="center" indent="2"/>
    </xf>
    <xf numFmtId="3" fontId="1" fillId="0" borderId="0" xfId="0" applyNumberFormat="1" applyFont="1" applyAlignment="1">
      <alignment vertical="center"/>
    </xf>
    <xf numFmtId="164" fontId="1" fillId="2" borderId="21" xfId="0" applyNumberFormat="1" applyFont="1" applyFill="1" applyBorder="1" applyAlignment="1">
      <alignment horizontal="right" vertical="center" indent="2"/>
    </xf>
    <xf numFmtId="164" fontId="1" fillId="2" borderId="7" xfId="0" applyNumberFormat="1" applyFont="1" applyFill="1" applyBorder="1" applyAlignment="1">
      <alignment horizontal="right" vertical="center" indent="2"/>
    </xf>
    <xf numFmtId="164" fontId="1" fillId="2" borderId="8" xfId="0" applyNumberFormat="1" applyFont="1" applyFill="1" applyBorder="1" applyAlignment="1">
      <alignment horizontal="right" vertical="center" indent="2"/>
    </xf>
    <xf numFmtId="1" fontId="1" fillId="2" borderId="0" xfId="0" applyNumberFormat="1" applyFont="1" applyFill="1" applyBorder="1" applyAlignment="1">
      <alignment horizontal="center" vertical="center"/>
    </xf>
    <xf numFmtId="3" fontId="1" fillId="2" borderId="7" xfId="0" applyNumberFormat="1" applyFont="1" applyFill="1" applyBorder="1" applyAlignment="1">
      <alignment horizontal="right" vertical="center" indent="4"/>
    </xf>
    <xf numFmtId="3" fontId="1" fillId="2" borderId="0" xfId="0" applyNumberFormat="1" applyFont="1" applyFill="1" applyBorder="1" applyAlignment="1">
      <alignment horizontal="right" vertical="center" indent="4"/>
    </xf>
    <xf numFmtId="3" fontId="1" fillId="2" borderId="8" xfId="0" applyNumberFormat="1" applyFont="1" applyFill="1" applyBorder="1" applyAlignment="1">
      <alignment horizontal="right" vertical="center" indent="4"/>
    </xf>
    <xf numFmtId="3" fontId="1" fillId="2" borderId="0" xfId="0" applyNumberFormat="1" applyFont="1" applyFill="1" applyBorder="1" applyAlignment="1">
      <alignment horizontal="right" vertical="center" indent="1"/>
    </xf>
    <xf numFmtId="3" fontId="1" fillId="2" borderId="0" xfId="0" applyNumberFormat="1" applyFont="1" applyFill="1" applyBorder="1" applyAlignment="1">
      <alignment vertical="center"/>
    </xf>
    <xf numFmtId="0" fontId="0" fillId="0" borderId="0" xfId="0" applyFont="1"/>
    <xf numFmtId="1" fontId="1" fillId="0" borderId="0" xfId="0" applyNumberFormat="1" applyFont="1" applyFill="1" applyBorder="1" applyAlignment="1">
      <alignment horizontal="center" vertical="center"/>
    </xf>
    <xf numFmtId="3" fontId="1" fillId="0" borderId="7" xfId="0" applyNumberFormat="1" applyFont="1" applyFill="1" applyBorder="1" applyAlignment="1">
      <alignment horizontal="right" vertical="center" indent="4"/>
    </xf>
    <xf numFmtId="3" fontId="1" fillId="0" borderId="0" xfId="0" applyNumberFormat="1" applyFont="1" applyFill="1" applyBorder="1" applyAlignment="1">
      <alignment horizontal="right" vertical="center" indent="4"/>
    </xf>
    <xf numFmtId="3" fontId="1" fillId="0" borderId="8" xfId="0" applyNumberFormat="1" applyFont="1" applyFill="1" applyBorder="1" applyAlignment="1">
      <alignment horizontal="right" vertical="center" indent="4"/>
    </xf>
    <xf numFmtId="3" fontId="1" fillId="0" borderId="0" xfId="0" applyNumberFormat="1" applyFont="1" applyFill="1" applyBorder="1" applyAlignment="1">
      <alignment horizontal="right" vertical="center" indent="1"/>
    </xf>
    <xf numFmtId="3" fontId="1" fillId="0" borderId="0" xfId="0" applyNumberFormat="1" applyFont="1" applyBorder="1" applyAlignment="1">
      <alignment vertical="center"/>
    </xf>
    <xf numFmtId="1" fontId="1" fillId="3" borderId="8" xfId="0" applyNumberFormat="1" applyFont="1" applyFill="1" applyBorder="1" applyAlignment="1">
      <alignment horizontal="center" vertical="center"/>
    </xf>
    <xf numFmtId="3" fontId="1" fillId="3" borderId="7" xfId="0" applyNumberFormat="1" applyFont="1" applyFill="1" applyBorder="1" applyAlignment="1">
      <alignment horizontal="right" vertical="center" indent="4"/>
    </xf>
    <xf numFmtId="3" fontId="1" fillId="3" borderId="0" xfId="0" applyNumberFormat="1" applyFont="1" applyFill="1" applyBorder="1" applyAlignment="1">
      <alignment horizontal="right" vertical="center" indent="4"/>
    </xf>
    <xf numFmtId="3" fontId="1" fillId="3" borderId="8" xfId="0" applyNumberFormat="1" applyFont="1" applyFill="1" applyBorder="1" applyAlignment="1">
      <alignment horizontal="right" vertical="center" indent="4"/>
    </xf>
    <xf numFmtId="3" fontId="1" fillId="0" borderId="0" xfId="0" applyNumberFormat="1" applyFont="1" applyBorder="1" applyAlignment="1">
      <alignment horizontal="left" vertical="center"/>
    </xf>
    <xf numFmtId="3" fontId="1" fillId="0" borderId="0" xfId="0" applyNumberFormat="1" applyFont="1" applyFill="1" applyBorder="1" applyAlignment="1">
      <alignment vertical="center"/>
    </xf>
    <xf numFmtId="0" fontId="0" fillId="3" borderId="0" xfId="0" applyFont="1" applyFill="1"/>
    <xf numFmtId="0" fontId="1" fillId="0" borderId="0" xfId="0" applyFont="1" applyFill="1" applyBorder="1" applyAlignment="1">
      <alignment horizontal="left" vertical="center" indent="1"/>
    </xf>
    <xf numFmtId="3" fontId="1" fillId="0" borderId="21" xfId="0" applyNumberFormat="1" applyFont="1" applyFill="1" applyBorder="1" applyAlignment="1">
      <alignment horizontal="right" vertical="center" indent="3"/>
    </xf>
    <xf numFmtId="4" fontId="1" fillId="0" borderId="8" xfId="0" applyNumberFormat="1" applyFont="1" applyFill="1" applyBorder="1" applyAlignment="1">
      <alignment horizontal="right" vertical="center" indent="5"/>
    </xf>
    <xf numFmtId="2" fontId="0" fillId="0" borderId="0" xfId="0" applyNumberFormat="1" applyFont="1"/>
    <xf numFmtId="0" fontId="0" fillId="2" borderId="0" xfId="0" applyFont="1" applyFill="1"/>
    <xf numFmtId="0" fontId="1" fillId="2" borderId="0" xfId="0" applyFont="1" applyFill="1" applyBorder="1" applyAlignment="1">
      <alignment horizontal="left" vertical="center" indent="1"/>
    </xf>
    <xf numFmtId="3" fontId="1" fillId="2" borderId="21" xfId="0" applyNumberFormat="1" applyFont="1" applyFill="1" applyBorder="1" applyAlignment="1">
      <alignment horizontal="right" vertical="center" indent="3"/>
    </xf>
    <xf numFmtId="4" fontId="1" fillId="2" borderId="8" xfId="0" applyNumberFormat="1" applyFont="1" applyFill="1" applyBorder="1" applyAlignment="1">
      <alignment horizontal="right" vertical="center" indent="5"/>
    </xf>
    <xf numFmtId="4" fontId="1" fillId="2" borderId="0" xfId="0" applyNumberFormat="1" applyFont="1" applyFill="1" applyAlignment="1">
      <alignment horizontal="right" vertical="center" indent="5"/>
    </xf>
    <xf numFmtId="4" fontId="1" fillId="0" borderId="0" xfId="0" applyNumberFormat="1" applyFont="1" applyAlignment="1">
      <alignment horizontal="right" vertical="center" indent="5"/>
    </xf>
    <xf numFmtId="3" fontId="1" fillId="0" borderId="0" xfId="0" applyNumberFormat="1" applyFont="1" applyFill="1" applyAlignment="1">
      <alignment vertical="center"/>
    </xf>
    <xf numFmtId="0" fontId="0" fillId="0" borderId="0" xfId="0" applyFont="1" applyFill="1"/>
    <xf numFmtId="3" fontId="1" fillId="2" borderId="0" xfId="0" applyNumberFormat="1" applyFont="1" applyFill="1" applyBorder="1" applyAlignment="1">
      <alignment horizontal="left" vertical="center" wrapText="1" indent="1"/>
    </xf>
    <xf numFmtId="164" fontId="1" fillId="2" borderId="21" xfId="0" applyNumberFormat="1" applyFont="1" applyFill="1" applyBorder="1" applyAlignment="1">
      <alignment horizontal="right" vertical="center" wrapText="1" indent="3"/>
    </xf>
    <xf numFmtId="164" fontId="1" fillId="2" borderId="7" xfId="0" applyNumberFormat="1" applyFont="1" applyFill="1" applyBorder="1" applyAlignment="1">
      <alignment horizontal="right" vertical="center" wrapText="1" indent="3"/>
    </xf>
    <xf numFmtId="164" fontId="1" fillId="2" borderId="0" xfId="0" applyNumberFormat="1" applyFont="1" applyFill="1" applyBorder="1" applyAlignment="1">
      <alignment horizontal="right" vertical="center" wrapText="1" indent="3"/>
    </xf>
    <xf numFmtId="164" fontId="1" fillId="2" borderId="8" xfId="0" applyNumberFormat="1" applyFont="1" applyFill="1" applyBorder="1" applyAlignment="1">
      <alignment horizontal="right" vertical="center" wrapText="1" indent="3"/>
    </xf>
    <xf numFmtId="164" fontId="1" fillId="2" borderId="0" xfId="0" applyNumberFormat="1" applyFont="1" applyFill="1" applyBorder="1" applyAlignment="1">
      <alignment horizontal="right" vertical="center" wrapText="1" indent="2"/>
    </xf>
    <xf numFmtId="0" fontId="32" fillId="3" borderId="0" xfId="0" applyFont="1" applyFill="1"/>
    <xf numFmtId="3" fontId="24" fillId="0" borderId="21" xfId="0" applyNumberFormat="1" applyFont="1" applyFill="1" applyBorder="1" applyAlignment="1">
      <alignment horizontal="right" vertical="center" indent="3"/>
    </xf>
    <xf numFmtId="4" fontId="24" fillId="0" borderId="8" xfId="0" applyNumberFormat="1" applyFont="1" applyFill="1" applyBorder="1" applyAlignment="1">
      <alignment horizontal="right" vertical="center" indent="5"/>
    </xf>
    <xf numFmtId="4" fontId="24" fillId="0" borderId="0" xfId="0" applyNumberFormat="1" applyFont="1" applyAlignment="1">
      <alignment horizontal="right" vertical="center" indent="5"/>
    </xf>
    <xf numFmtId="0" fontId="32" fillId="0" borderId="0" xfId="0" applyFont="1"/>
    <xf numFmtId="2" fontId="32" fillId="0" borderId="0" xfId="0" applyNumberFormat="1" applyFont="1"/>
    <xf numFmtId="0" fontId="24" fillId="2" borderId="0" xfId="0" applyFont="1" applyFill="1" applyBorder="1" applyAlignment="1">
      <alignment horizontal="left" vertical="center" indent="1"/>
    </xf>
    <xf numFmtId="3" fontId="24" fillId="2" borderId="21" xfId="0" applyNumberFormat="1" applyFont="1" applyFill="1" applyBorder="1" applyAlignment="1">
      <alignment horizontal="right" vertical="center" indent="3"/>
    </xf>
    <xf numFmtId="4" fontId="24" fillId="2" borderId="8" xfId="0" applyNumberFormat="1" applyFont="1" applyFill="1" applyBorder="1" applyAlignment="1">
      <alignment horizontal="right" vertical="center" indent="5"/>
    </xf>
    <xf numFmtId="4" fontId="24" fillId="2" borderId="0" xfId="0" applyNumberFormat="1" applyFont="1" applyFill="1" applyAlignment="1">
      <alignment horizontal="right" vertical="center" indent="5"/>
    </xf>
    <xf numFmtId="0" fontId="32" fillId="2" borderId="0" xfId="0" applyFont="1" applyFill="1"/>
    <xf numFmtId="4" fontId="24" fillId="0" borderId="0" xfId="0" applyNumberFormat="1" applyFont="1" applyFill="1" applyAlignment="1">
      <alignment horizontal="right" vertical="center" indent="5"/>
    </xf>
    <xf numFmtId="0" fontId="24" fillId="0" borderId="2" xfId="0" applyFont="1" applyFill="1" applyBorder="1" applyAlignment="1">
      <alignment horizontal="left" vertical="center" indent="1"/>
    </xf>
    <xf numFmtId="3" fontId="24" fillId="0" borderId="22" xfId="0" applyNumberFormat="1" applyFont="1" applyFill="1" applyBorder="1" applyAlignment="1">
      <alignment horizontal="right" vertical="center" indent="3"/>
    </xf>
    <xf numFmtId="3" fontId="24" fillId="0" borderId="9" xfId="0" applyNumberFormat="1" applyFont="1" applyFill="1" applyBorder="1" applyAlignment="1">
      <alignment horizontal="right" vertical="center" indent="4"/>
    </xf>
    <xf numFmtId="4" fontId="24" fillId="0" borderId="10" xfId="0" applyNumberFormat="1" applyFont="1" applyFill="1" applyBorder="1" applyAlignment="1">
      <alignment horizontal="right" vertical="center" indent="5"/>
    </xf>
    <xf numFmtId="3" fontId="24" fillId="0" borderId="2" xfId="0" applyNumberFormat="1" applyFont="1" applyFill="1" applyBorder="1" applyAlignment="1">
      <alignment horizontal="right" vertical="center" indent="4"/>
    </xf>
    <xf numFmtId="4" fontId="24" fillId="0" borderId="2" xfId="0" applyNumberFormat="1" applyFont="1" applyFill="1" applyBorder="1" applyAlignment="1">
      <alignment horizontal="right" vertical="center" indent="5"/>
    </xf>
    <xf numFmtId="0" fontId="36" fillId="2" borderId="0" xfId="0" applyFont="1" applyFill="1" applyBorder="1" applyAlignment="1">
      <alignment horizontal="right" vertical="center" indent="2"/>
    </xf>
    <xf numFmtId="3" fontId="36" fillId="2" borderId="0" xfId="0" applyNumberFormat="1" applyFont="1" applyFill="1" applyBorder="1" applyAlignment="1">
      <alignment horizontal="left" vertical="center" indent="1"/>
    </xf>
    <xf numFmtId="164" fontId="36" fillId="2" borderId="0" xfId="0" applyNumberFormat="1" applyFont="1" applyFill="1" applyBorder="1" applyAlignment="1">
      <alignment horizontal="right" vertical="center" indent="5"/>
    </xf>
    <xf numFmtId="3" fontId="24" fillId="2" borderId="0" xfId="0" applyNumberFormat="1" applyFont="1" applyFill="1" applyBorder="1" applyAlignment="1">
      <alignment vertical="center"/>
    </xf>
    <xf numFmtId="0" fontId="1" fillId="0" borderId="0" xfId="0" applyFont="1" applyFill="1" applyAlignment="1">
      <alignment horizontal="left" vertical="center" indent="1"/>
    </xf>
    <xf numFmtId="3" fontId="24" fillId="0" borderId="0" xfId="0" applyNumberFormat="1" applyFont="1" applyFill="1" applyBorder="1" applyAlignment="1">
      <alignment vertical="center"/>
    </xf>
    <xf numFmtId="3" fontId="24" fillId="2" borderId="9" xfId="0" applyNumberFormat="1" applyFont="1" applyFill="1" applyBorder="1" applyAlignment="1">
      <alignment horizontal="right" vertical="center" indent="4"/>
    </xf>
    <xf numFmtId="3" fontId="24" fillId="2" borderId="2" xfId="0" applyNumberFormat="1" applyFont="1" applyFill="1" applyBorder="1" applyAlignment="1">
      <alignment horizontal="right" vertical="center" indent="4"/>
    </xf>
    <xf numFmtId="3" fontId="24" fillId="2" borderId="10" xfId="0" applyNumberFormat="1" applyFont="1" applyFill="1" applyBorder="1" applyAlignment="1">
      <alignment horizontal="right" vertical="center" indent="4"/>
    </xf>
    <xf numFmtId="3" fontId="24" fillId="2" borderId="9" xfId="0" applyNumberFormat="1" applyFont="1" applyFill="1" applyBorder="1" applyAlignment="1">
      <alignment horizontal="right" vertical="center" indent="1"/>
    </xf>
    <xf numFmtId="3" fontId="24" fillId="2" borderId="2" xfId="0" applyNumberFormat="1" applyFont="1" applyFill="1" applyBorder="1" applyAlignment="1">
      <alignment vertical="center"/>
    </xf>
    <xf numFmtId="3" fontId="24" fillId="2" borderId="2" xfId="0" applyNumberFormat="1" applyFont="1" applyFill="1" applyBorder="1" applyAlignment="1">
      <alignment horizontal="right" vertical="center" indent="1"/>
    </xf>
    <xf numFmtId="1" fontId="1" fillId="2" borderId="2" xfId="0" applyNumberFormat="1" applyFont="1" applyFill="1" applyBorder="1" applyAlignment="1">
      <alignment horizontal="center" vertical="center"/>
    </xf>
    <xf numFmtId="3" fontId="1" fillId="2" borderId="9" xfId="0" applyNumberFormat="1" applyFont="1" applyFill="1" applyBorder="1" applyAlignment="1">
      <alignment horizontal="center" vertical="center"/>
    </xf>
    <xf numFmtId="3" fontId="1" fillId="2" borderId="2" xfId="0" applyNumberFormat="1" applyFont="1" applyFill="1" applyBorder="1" applyAlignment="1">
      <alignment horizontal="center" vertical="center"/>
    </xf>
    <xf numFmtId="3" fontId="12" fillId="0" borderId="0" xfId="0" applyNumberFormat="1" applyFont="1" applyFill="1" applyAlignment="1">
      <alignment horizontal="right" vertical="center" wrapText="1" indent="1"/>
    </xf>
    <xf numFmtId="3" fontId="1" fillId="0" borderId="0" xfId="0" applyNumberFormat="1" applyFont="1" applyFill="1" applyAlignment="1">
      <alignment horizontal="right" vertical="center" wrapText="1" indent="1"/>
    </xf>
    <xf numFmtId="0" fontId="6" fillId="0" borderId="0" xfId="0" applyFont="1" applyFill="1" applyAlignment="1">
      <alignment horizontal="left" vertical="center" wrapText="1"/>
    </xf>
    <xf numFmtId="0" fontId="0" fillId="0" borderId="0" xfId="0" applyAlignment="1">
      <alignment horizontal="left" vertical="center" wrapText="1"/>
    </xf>
    <xf numFmtId="0" fontId="4"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24" fillId="0" borderId="0" xfId="1" applyNumberFormat="1" applyFont="1" applyFill="1" applyAlignment="1">
      <alignment horizontal="left" vertical="top" wrapText="1" indent="1"/>
    </xf>
    <xf numFmtId="0" fontId="24" fillId="0" borderId="0" xfId="1" applyFont="1" applyAlignment="1">
      <alignment horizontal="left" vertical="top" wrapText="1" indent="1"/>
    </xf>
    <xf numFmtId="3" fontId="23" fillId="0" borderId="0" xfId="0" applyNumberFormat="1" applyFont="1" applyFill="1" applyAlignment="1">
      <alignment horizontal="left" vertical="center" wrapText="1"/>
    </xf>
    <xf numFmtId="0" fontId="43" fillId="0" borderId="0" xfId="0" applyFont="1" applyFill="1" applyAlignment="1">
      <alignment horizontal="left" vertical="center" wrapText="1"/>
    </xf>
    <xf numFmtId="3" fontId="24" fillId="0" borderId="0" xfId="1" applyNumberFormat="1" applyFont="1" applyFill="1" applyAlignment="1">
      <alignment horizontal="left" vertical="top" wrapText="1"/>
    </xf>
    <xf numFmtId="0" fontId="24" fillId="0" borderId="0" xfId="1" applyFont="1" applyFill="1" applyAlignment="1">
      <alignment horizontal="left" vertical="top" wrapText="1"/>
    </xf>
    <xf numFmtId="3" fontId="34" fillId="0" borderId="0" xfId="0" applyNumberFormat="1" applyFont="1" applyFill="1" applyAlignment="1">
      <alignment horizontal="left" wrapText="1"/>
    </xf>
    <xf numFmtId="0" fontId="44" fillId="0" borderId="0" xfId="0" applyFont="1" applyFill="1" applyAlignment="1">
      <alignment horizontal="left" wrapText="1"/>
    </xf>
    <xf numFmtId="0" fontId="44" fillId="0" borderId="0" xfId="0" applyFont="1" applyAlignment="1">
      <alignment horizontal="left" wrapText="1"/>
    </xf>
    <xf numFmtId="0" fontId="28" fillId="0" borderId="0" xfId="0" applyFont="1" applyAlignment="1">
      <alignment horizontal="left" wrapText="1"/>
    </xf>
    <xf numFmtId="0" fontId="23"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3" fontId="24" fillId="0" borderId="0" xfId="1" quotePrefix="1" applyNumberFormat="1" applyFont="1" applyFill="1" applyAlignment="1">
      <alignment horizontal="left" vertical="top" wrapText="1"/>
    </xf>
    <xf numFmtId="0" fontId="24" fillId="0" borderId="0" xfId="1" applyFill="1" applyAlignment="1">
      <alignment horizontal="left" vertical="center" wrapText="1"/>
    </xf>
    <xf numFmtId="0" fontId="1" fillId="0" borderId="0" xfId="0" quotePrefix="1" applyFont="1" applyFill="1" applyAlignment="1">
      <alignment horizontal="left" vertical="center" wrapText="1"/>
    </xf>
    <xf numFmtId="0" fontId="28" fillId="0" borderId="0" xfId="0" applyFont="1" applyFill="1" applyAlignment="1">
      <alignment horizontal="left" vertical="center" wrapText="1"/>
    </xf>
    <xf numFmtId="3" fontId="1" fillId="0" borderId="0" xfId="0" applyNumberFormat="1" applyFont="1" applyAlignment="1">
      <alignment horizontal="left" vertical="top" wrapText="1"/>
    </xf>
    <xf numFmtId="0" fontId="0" fillId="0" borderId="0" xfId="0" applyAlignment="1">
      <alignment horizontal="left" vertical="top" wrapText="1"/>
    </xf>
    <xf numFmtId="3" fontId="39"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3"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3"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23"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3" fillId="0" borderId="6" xfId="0" applyFont="1" applyBorder="1" applyAlignment="1">
      <alignment horizontal="center" vertical="center" wrapText="1"/>
    </xf>
    <xf numFmtId="3" fontId="24" fillId="0" borderId="0" xfId="0" applyNumberFormat="1" applyFont="1" applyBorder="1" applyAlignment="1">
      <alignment horizontal="left" vertical="top"/>
    </xf>
    <xf numFmtId="0" fontId="0" fillId="0" borderId="0" xfId="0" applyAlignment="1">
      <alignment horizontal="left" vertical="top"/>
    </xf>
    <xf numFmtId="0" fontId="40" fillId="0" borderId="2" xfId="0" applyFont="1" applyBorder="1" applyAlignment="1">
      <alignment horizontal="left" vertical="center" wrapText="1"/>
    </xf>
    <xf numFmtId="0" fontId="0" fillId="0" borderId="2" xfId="0" applyBorder="1" applyAlignment="1">
      <alignment horizontal="left" wrapText="1"/>
    </xf>
    <xf numFmtId="3" fontId="1" fillId="0" borderId="0" xfId="0" applyNumberFormat="1" applyFont="1" applyAlignment="1">
      <alignment vertical="top" wrapText="1"/>
    </xf>
    <xf numFmtId="0" fontId="0" fillId="0" borderId="0" xfId="0" applyAlignment="1">
      <alignment vertical="top" wrapText="1"/>
    </xf>
    <xf numFmtId="0" fontId="19" fillId="0" borderId="0" xfId="0" applyFont="1" applyBorder="1" applyAlignment="1">
      <alignment horizontal="left" vertical="top" wrapText="1"/>
    </xf>
    <xf numFmtId="0" fontId="0" fillId="0" borderId="0" xfId="0" applyAlignment="1"/>
    <xf numFmtId="0" fontId="14" fillId="0" borderId="0" xfId="0" applyFont="1" applyBorder="1" applyAlignment="1">
      <alignment horizontal="left" vertical="top" wrapText="1"/>
    </xf>
    <xf numFmtId="0" fontId="0" fillId="0" borderId="0" xfId="0" applyAlignment="1">
      <alignment horizontal="left" wrapText="1"/>
    </xf>
    <xf numFmtId="3" fontId="23" fillId="0" borderId="4" xfId="0" applyNumberFormat="1" applyFont="1" applyBorder="1" applyAlignment="1">
      <alignment horizontal="center" vertical="center" wrapText="1"/>
    </xf>
    <xf numFmtId="0" fontId="0" fillId="0" borderId="5" xfId="0" applyBorder="1" applyAlignment="1">
      <alignment vertical="center"/>
    </xf>
    <xf numFmtId="3" fontId="23" fillId="0" borderId="20" xfId="0" applyNumberFormat="1" applyFont="1" applyBorder="1" applyAlignment="1">
      <alignment horizontal="center" vertical="center" wrapText="1"/>
    </xf>
    <xf numFmtId="3" fontId="39" fillId="0" borderId="6" xfId="0" applyNumberFormat="1" applyFont="1" applyBorder="1" applyAlignment="1">
      <alignment horizontal="center" vertical="center" wrapText="1"/>
    </xf>
    <xf numFmtId="3" fontId="39" fillId="0" borderId="1" xfId="0" applyNumberFormat="1" applyFont="1" applyBorder="1" applyAlignment="1">
      <alignment horizontal="center" vertical="center" wrapText="1"/>
    </xf>
    <xf numFmtId="3" fontId="39" fillId="0" borderId="16" xfId="0" applyNumberFormat="1" applyFont="1" applyBorder="1" applyAlignment="1">
      <alignment horizontal="center" vertical="center" wrapText="1"/>
    </xf>
    <xf numFmtId="3" fontId="34" fillId="0" borderId="6" xfId="0" applyNumberFormat="1" applyFont="1" applyBorder="1" applyAlignment="1">
      <alignment horizontal="center" vertical="center"/>
    </xf>
    <xf numFmtId="3" fontId="44" fillId="0" borderId="1" xfId="0" applyNumberFormat="1" applyFont="1" applyBorder="1" applyAlignment="1">
      <alignment horizontal="center" vertical="center"/>
    </xf>
    <xf numFmtId="0" fontId="36" fillId="0" borderId="0" xfId="1" applyFont="1" applyBorder="1" applyAlignment="1">
      <alignment horizontal="right" vertical="center"/>
    </xf>
    <xf numFmtId="0" fontId="0" fillId="0" borderId="0" xfId="0" applyAlignment="1">
      <alignment vertical="center"/>
    </xf>
    <xf numFmtId="3" fontId="23" fillId="0" borderId="12" xfId="0" applyNumberFormat="1" applyFont="1" applyBorder="1" applyAlignment="1">
      <alignment horizontal="center" vertical="center" wrapText="1"/>
    </xf>
    <xf numFmtId="3" fontId="23"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3" fillId="0" borderId="7" xfId="0" applyFont="1" applyBorder="1" applyAlignment="1">
      <alignment horizontal="center" vertical="center" wrapText="1"/>
    </xf>
    <xf numFmtId="0" fontId="0" fillId="0" borderId="0" xfId="0" applyAlignment="1">
      <alignment vertical="center" wrapText="1"/>
    </xf>
    <xf numFmtId="3" fontId="23" fillId="0" borderId="18" xfId="0" applyNumberFormat="1" applyFont="1" applyBorder="1" applyAlignment="1">
      <alignment horizontal="center" vertical="center" wrapText="1"/>
    </xf>
    <xf numFmtId="0" fontId="0" fillId="0" borderId="15" xfId="0" applyBorder="1" applyAlignment="1">
      <alignment horizontal="center" vertical="center" wrapText="1"/>
    </xf>
    <xf numFmtId="3" fontId="26" fillId="0" borderId="15" xfId="0" applyNumberFormat="1" applyFont="1" applyBorder="1" applyAlignment="1">
      <alignment horizontal="center" vertical="center" wrapText="1"/>
    </xf>
    <xf numFmtId="0" fontId="45" fillId="0" borderId="15" xfId="0" applyFont="1" applyBorder="1" applyAlignment="1">
      <alignment horizontal="center" vertical="center"/>
    </xf>
    <xf numFmtId="0" fontId="23" fillId="0" borderId="1" xfId="0" applyFont="1" applyBorder="1" applyAlignment="1">
      <alignment horizontal="center" vertical="center" wrapText="1"/>
    </xf>
    <xf numFmtId="0" fontId="0" fillId="0" borderId="0" xfId="0" applyFont="1" applyAlignment="1">
      <alignment wrapText="1"/>
    </xf>
    <xf numFmtId="0" fontId="0" fillId="0" borderId="0" xfId="0" applyAlignment="1">
      <alignment wrapText="1"/>
    </xf>
    <xf numFmtId="3" fontId="24" fillId="0" borderId="0" xfId="0" applyNumberFormat="1" applyFont="1" applyBorder="1" applyAlignment="1">
      <alignment vertical="top" wrapText="1"/>
    </xf>
    <xf numFmtId="3" fontId="8" fillId="0" borderId="0" xfId="0" applyNumberFormat="1" applyFont="1" applyAlignment="1">
      <alignment vertical="top" wrapText="1"/>
    </xf>
    <xf numFmtId="3" fontId="37" fillId="3" borderId="2" xfId="0" applyNumberFormat="1" applyFont="1" applyFill="1" applyBorder="1" applyAlignment="1">
      <alignment horizontal="left" vertical="center" wrapText="1"/>
    </xf>
    <xf numFmtId="0" fontId="35" fillId="0" borderId="2" xfId="0" applyFont="1" applyBorder="1" applyAlignment="1">
      <alignment horizontal="left" vertical="center" wrapText="1"/>
    </xf>
    <xf numFmtId="0" fontId="1" fillId="0" borderId="0" xfId="0" applyFont="1" applyBorder="1" applyAlignment="1">
      <alignment horizontal="left" vertical="top" wrapText="1"/>
    </xf>
    <xf numFmtId="0" fontId="26" fillId="0" borderId="17" xfId="0" applyFont="1" applyBorder="1" applyAlignment="1">
      <alignment horizontal="center" vertical="center"/>
    </xf>
    <xf numFmtId="0" fontId="0" fillId="0" borderId="24" xfId="0" applyBorder="1" applyAlignment="1">
      <alignment horizontal="center" vertical="center"/>
    </xf>
    <xf numFmtId="0" fontId="26" fillId="0" borderId="24" xfId="0" applyFont="1" applyBorder="1" applyAlignment="1">
      <alignment horizontal="center" vertical="center"/>
    </xf>
    <xf numFmtId="0" fontId="0" fillId="0" borderId="8" xfId="0" applyBorder="1" applyAlignment="1">
      <alignment horizontal="center" vertical="center"/>
    </xf>
    <xf numFmtId="0" fontId="26"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26" fillId="0" borderId="1" xfId="0" applyFont="1" applyBorder="1" applyAlignment="1">
      <alignment horizontal="center" vertical="center"/>
    </xf>
    <xf numFmtId="3" fontId="39" fillId="3" borderId="0" xfId="0" applyNumberFormat="1" applyFont="1" applyFill="1" applyBorder="1" applyAlignment="1">
      <alignment horizontal="left" vertical="center" wrapText="1"/>
    </xf>
    <xf numFmtId="0" fontId="41" fillId="0" borderId="0" xfId="0" applyFont="1" applyBorder="1" applyAlignment="1">
      <alignment horizontal="left" vertical="center" wrapText="1"/>
    </xf>
    <xf numFmtId="0" fontId="7" fillId="3" borderId="0" xfId="0" applyFont="1" applyFill="1" applyAlignment="1">
      <alignment vertical="top" wrapText="1"/>
    </xf>
    <xf numFmtId="3" fontId="14" fillId="3" borderId="0" xfId="0" applyNumberFormat="1" applyFont="1" applyFill="1" applyAlignment="1">
      <alignment vertical="center" wrapText="1"/>
    </xf>
    <xf numFmtId="3" fontId="39" fillId="3" borderId="2" xfId="0" applyNumberFormat="1" applyFont="1" applyFill="1" applyBorder="1" applyAlignment="1">
      <alignment horizontal="left" vertical="center" wrapText="1"/>
    </xf>
    <xf numFmtId="0" fontId="41" fillId="0" borderId="2" xfId="0" applyFont="1" applyBorder="1" applyAlignment="1">
      <alignment horizontal="left" vertical="center" wrapText="1"/>
    </xf>
    <xf numFmtId="3" fontId="23" fillId="3" borderId="4" xfId="0" applyNumberFormat="1" applyFont="1" applyFill="1" applyBorder="1" applyAlignment="1" applyProtection="1">
      <alignment horizontal="left" vertical="center" wrapText="1" indent="1"/>
      <protection locked="0"/>
    </xf>
    <xf numFmtId="1" fontId="23"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3"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8" fillId="0" borderId="0" xfId="0" applyFont="1" applyAlignment="1">
      <alignment vertical="top" wrapText="1"/>
    </xf>
    <xf numFmtId="0" fontId="19" fillId="0" borderId="0" xfId="0" applyFont="1" applyAlignment="1">
      <alignment vertical="top" wrapText="1"/>
    </xf>
    <xf numFmtId="3" fontId="39" fillId="0" borderId="2" xfId="0" applyNumberFormat="1" applyFont="1" applyFill="1" applyBorder="1" applyAlignment="1">
      <alignment horizontal="left" vertical="center" wrapText="1"/>
    </xf>
    <xf numFmtId="0" fontId="41" fillId="0" borderId="2"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8" fillId="3" borderId="0" xfId="0" applyFont="1" applyFill="1" applyBorder="1" applyAlignment="1">
      <alignment horizontal="left" vertical="top" wrapText="1"/>
    </xf>
    <xf numFmtId="0" fontId="17" fillId="3" borderId="0" xfId="0" applyFont="1" applyFill="1" applyBorder="1" applyAlignment="1">
      <alignment horizontal="left" vertical="top" wrapText="1"/>
    </xf>
    <xf numFmtId="3" fontId="39"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39"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39"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1" fillId="3" borderId="0" xfId="0" applyFont="1" applyFill="1" applyBorder="1" applyAlignment="1">
      <alignment horizontal="left" vertical="top" wrapText="1"/>
    </xf>
    <xf numFmtId="0" fontId="32" fillId="0" borderId="2" xfId="0" applyFont="1" applyBorder="1" applyAlignment="1">
      <alignment horizontal="left" vertical="center" wrapText="1"/>
    </xf>
    <xf numFmtId="0" fontId="2" fillId="3" borderId="0" xfId="0" applyFont="1" applyFill="1" applyAlignment="1">
      <alignment vertical="top" wrapText="1"/>
    </xf>
    <xf numFmtId="3" fontId="39" fillId="0" borderId="0" xfId="0" applyNumberFormat="1" applyFont="1" applyAlignment="1">
      <alignment horizontal="left" vertical="center" wrapText="1"/>
    </xf>
    <xf numFmtId="0" fontId="41" fillId="0" borderId="0" xfId="0" applyFont="1" applyAlignment="1">
      <alignment horizontal="left" vertical="center" wrapText="1"/>
    </xf>
    <xf numFmtId="0" fontId="17" fillId="0" borderId="0" xfId="0" applyFont="1" applyBorder="1" applyAlignment="1">
      <alignment horizontal="left" vertical="top" wrapText="1"/>
    </xf>
    <xf numFmtId="3" fontId="13" fillId="0" borderId="0" xfId="0" applyNumberFormat="1" applyFont="1" applyAlignment="1">
      <alignment vertical="top" wrapText="1"/>
    </xf>
    <xf numFmtId="3" fontId="10" fillId="0" borderId="0" xfId="0" applyNumberFormat="1" applyFont="1" applyAlignment="1">
      <alignment vertical="top" wrapText="1"/>
    </xf>
    <xf numFmtId="3" fontId="39" fillId="0" borderId="0" xfId="0" applyNumberFormat="1" applyFont="1" applyFill="1" applyAlignment="1">
      <alignment horizontal="left" vertical="center" wrapText="1"/>
    </xf>
    <xf numFmtId="0" fontId="41" fillId="0" borderId="0" xfId="0" applyFont="1" applyFill="1" applyAlignment="1">
      <alignment horizontal="left" vertical="center" wrapText="1"/>
    </xf>
    <xf numFmtId="3" fontId="14" fillId="0" borderId="0" xfId="0" applyNumberFormat="1" applyFont="1" applyAlignment="1">
      <alignment vertical="top" wrapText="1"/>
    </xf>
    <xf numFmtId="0" fontId="8" fillId="0" borderId="0" xfId="0" applyFont="1" applyFill="1" applyAlignment="1">
      <alignment horizontal="left" vertical="center"/>
    </xf>
    <xf numFmtId="0" fontId="18" fillId="0" borderId="0" xfId="0" applyFont="1" applyAlignment="1">
      <alignment horizontal="left" vertical="center"/>
    </xf>
    <xf numFmtId="0" fontId="17" fillId="0" borderId="0" xfId="0" applyFont="1" applyAlignment="1">
      <alignment vertical="top" wrapText="1"/>
    </xf>
    <xf numFmtId="3" fontId="39" fillId="3" borderId="0" xfId="0" applyNumberFormat="1" applyFont="1" applyFill="1" applyAlignment="1">
      <alignment horizontal="left" vertical="center" wrapText="1"/>
    </xf>
    <xf numFmtId="0" fontId="41" fillId="3" borderId="0" xfId="0" applyFont="1" applyFill="1" applyAlignment="1">
      <alignment horizontal="left" vertical="center" wrapText="1"/>
    </xf>
    <xf numFmtId="0" fontId="2" fillId="0" borderId="0" xfId="0" applyFont="1" applyAlignment="1">
      <alignment horizontal="left" vertical="top" wrapText="1"/>
    </xf>
  </cellXfs>
  <cellStyles count="21">
    <cellStyle name="Hiperligação" xfId="1" builtinId="8" customBuiltin="1"/>
    <cellStyle name="Normal" xfId="0" builtinId="0"/>
    <cellStyle name="Normal 2" xfId="9" xr:uid="{00000000-0005-0000-0000-000002000000}"/>
    <cellStyle name="Normal 2 2" xfId="20" xr:uid="{00000000-0005-0000-0000-000003000000}"/>
    <cellStyle name="Normal 3" xfId="8" xr:uid="{00000000-0005-0000-0000-000004000000}"/>
    <cellStyle name="Normal 4" xfId="19" xr:uid="{00000000-0005-0000-0000-000005000000}"/>
    <cellStyle name="Normal 54" xfId="2" xr:uid="{00000000-0005-0000-0000-000006000000}"/>
    <cellStyle name="ss15" xfId="5" xr:uid="{00000000-0005-0000-0000-000007000000}"/>
    <cellStyle name="ss16" xfId="3" xr:uid="{00000000-0005-0000-0000-000008000000}"/>
    <cellStyle name="ss17" xfId="6" xr:uid="{00000000-0005-0000-0000-000009000000}"/>
    <cellStyle name="ss22" xfId="4" xr:uid="{00000000-0005-0000-0000-00000A000000}"/>
    <cellStyle name="ss23" xfId="7" xr:uid="{00000000-0005-0000-0000-00000B000000}"/>
    <cellStyle name="style1450177002774" xfId="10" xr:uid="{00000000-0005-0000-0000-00000C000000}"/>
    <cellStyle name="style1450177005489" xfId="11" xr:uid="{00000000-0005-0000-0000-00000D000000}"/>
    <cellStyle name="style1450177005785" xfId="14" xr:uid="{00000000-0005-0000-0000-00000E000000}"/>
    <cellStyle name="style1450177005894" xfId="15" xr:uid="{00000000-0005-0000-0000-00000F000000}"/>
    <cellStyle name="style1450177007236" xfId="12" xr:uid="{00000000-0005-0000-0000-000010000000}"/>
    <cellStyle name="style1450177007361" xfId="13" xr:uid="{00000000-0005-0000-0000-000011000000}"/>
    <cellStyle name="style1450351136772" xfId="17" xr:uid="{00000000-0005-0000-0000-000012000000}"/>
    <cellStyle name="style1450351137958" xfId="16" xr:uid="{00000000-0005-0000-0000-000013000000}"/>
    <cellStyle name="style1450351138083"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223008768"/>
        <c:axId val="222670784"/>
        <c:extLs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223008768"/>
        <c:scaling>
          <c:orientation val="minMax"/>
        </c:scaling>
        <c:delete val="0"/>
        <c:axPos val="b"/>
        <c:numFmt formatCode="0" sourceLinked="1"/>
        <c:majorTickMark val="none"/>
        <c:minorTickMark val="none"/>
        <c:tickLblPos val="nextTo"/>
        <c:txPr>
          <a:bodyPr rot="-5400000" vert="horz"/>
          <a:lstStyle/>
          <a:p>
            <a:pPr>
              <a:defRPr/>
            </a:pPr>
            <a:endParaRPr lang="pt-PT"/>
          </a:p>
        </c:txPr>
        <c:crossAx val="222670784"/>
        <c:crosses val="autoZero"/>
        <c:auto val="1"/>
        <c:lblAlgn val="ctr"/>
        <c:lblOffset val="100"/>
        <c:noMultiLvlLbl val="0"/>
      </c:catAx>
      <c:valAx>
        <c:axId val="2226707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3008768"/>
        <c:crosses val="autoZero"/>
        <c:crossBetween val="midCat"/>
      </c:valAx>
      <c:spPr>
        <a:noFill/>
        <a:ln>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{773B4258-189B-432E-8E60-590F33C1FD91}</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FAC1-4111-ADE1-DB6BD2FD412E}"/>
                </c:ext>
              </c:extLst>
            </c:dLbl>
            <c:dLbl>
              <c:idx val="1"/>
              <c:layout>
                <c:manualLayout>
                  <c:x val="-2.9474014336917563E-2"/>
                  <c:y val="2.3675985663082436E-2"/>
                </c:manualLayout>
              </c:layout>
              <c:tx>
                <c:strRef>
                  <c:f>'Chart 1.9'!$B$61</c:f>
                  <c:strCache>
                    <c:ptCount val="1"/>
                    <c:pt idx="0">
                      <c:v>Belgium</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{474F7EA4-785B-4202-87C4-28219D455C16}</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FAC1-4111-ADE1-DB6BD2FD412E}"/>
                </c:ext>
              </c:extLst>
            </c:dLbl>
            <c:dLbl>
              <c:idx val="2"/>
              <c:layout>
                <c:manualLayout>
                  <c:x val="-4.5918100358423024E-2"/>
                  <c:y val="-2.4119713261648745E-2"/>
                </c:manualLayout>
              </c:layout>
              <c:tx>
                <c:strRef>
                  <c:f>'Chart 1.9'!$B$62</c:f>
                  <c:strCache>
                    <c:ptCount val="1"/>
                    <c:pt idx="0">
                      <c:v>Bulgaria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{BF83B432-16E0-4542-B079-FD3B3D86616F}</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FAC1-4111-ADE1-DB6BD2FD412E}"/>
                </c:ext>
              </c:extLst>
            </c:dLbl>
            <c:dLbl>
              <c:idx val="3"/>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{0A5ECA9B-6284-4A30-91B4-CC1A029D689A}</c15:txfldGUID>
                      <c15:f>'Chart 1.9'!$B$63</c15:f>
                      <c15:dlblFieldTableCache>
                        <c:ptCount val="1"/>
                        <c:pt idx="0">
                          <c:v>Croatia</c:v>
                        </c:pt>
                      </c15:dlblFieldTableCache>
                    </c15:dlblFTEntry>
                  </c15:dlblFieldTable>
                  <c15:showDataLabelsRange val="0"/>
                </c:ext>
                <c:ext xmlns:c16="http://schemas.microsoft.com/office/drawing/2014/chart" uri="{C3380CC4-5D6E-409C-BE32-E72D297353CC}">
                  <c16:uniqueId val="{00000003-FAC1-4111-ADE1-DB6BD2FD412E}"/>
                </c:ext>
              </c:extLst>
            </c:dLbl>
            <c:dLbl>
              <c:idx val="4"/>
              <c:layout>
                <c:manualLayout>
                  <c:x val="-4.4410215053763441E-2"/>
                  <c:y val="-2.4119713261648662E-2"/>
                </c:manualLayout>
              </c:layout>
              <c:tx>
                <c:strRef>
                  <c:f>'Chart 1.9'!$B$64</c:f>
                  <c:strCache>
                    <c:ptCount val="1"/>
                    <c:pt idx="0">
                      <c:v>Czech Republic</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{54A8CD22-3E09-4CAF-AF5D-6FBFA2216E4F}</c15:txfldGUID>
                      <c15:f>'Chart 1.9'!$B$64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FAC1-4111-ADE1-DB6BD2FD412E}"/>
                </c:ext>
              </c:extLst>
            </c:dLbl>
            <c:dLbl>
              <c:idx val="5"/>
              <c:layout>
                <c:manualLayout>
                  <c:x val="-0.10635125448028676"/>
                  <c:y val="-1.3598566308244563E-3"/>
                </c:manualLayout>
              </c:layout>
              <c:tx>
                <c:strRef>
                  <c:f>'Chart 1.9'!$B$65</c:f>
                  <c:strCache>
                    <c:ptCount val="1"/>
                    <c:pt idx="0">
                      <c:v>Denmark</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{10785D36-CC62-44F5-9E3A-F5AE0C17C732}</c15:txfldGUID>
                      <c15:f>'Chart 1.9'!$B$65</c15:f>
                      <c15:dlblFieldTableCache>
                        <c:ptCount val="1"/>
                        <c:pt idx="0">
                          <c:v>Denmark</c:v>
                        </c:pt>
                      </c15:dlblFieldTableCache>
                    </c15:dlblFTEntry>
                  </c15:dlblFieldTable>
                  <c15:showDataLabelsRange val="0"/>
                </c:ext>
                <c:ext xmlns:c16="http://schemas.microsoft.com/office/drawing/2014/chart" uri="{C3380CC4-5D6E-409C-BE32-E72D297353CC}">
                  <c16:uniqueId val="{00000005-FAC1-4111-ADE1-DB6BD2FD412E}"/>
                </c:ext>
              </c:extLst>
            </c:dLbl>
            <c:dLbl>
              <c:idx val="6"/>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{89F4B065-0B2D-4865-A708-2CBF7F947029}</c15:txfldGUID>
                      <c15:f>'Chart 1.9'!$B$66</c15:f>
                      <c15:dlblFieldTableCache>
                        <c:ptCount val="1"/>
                        <c:pt idx="0">
                          <c:v>Estonia</c:v>
                        </c:pt>
                      </c15:dlblFieldTableCache>
                    </c15:dlblFTEntry>
                  </c15:dlblFieldTable>
                  <c15:showDataLabelsRange val="0"/>
                </c:ext>
                <c:ext xmlns:c16="http://schemas.microsoft.com/office/drawing/2014/chart" uri="{C3380CC4-5D6E-409C-BE32-E72D297353CC}">
                  <c16:uniqueId val="{00000006-FAC1-4111-ADE1-DB6BD2FD412E}"/>
                </c:ext>
              </c:extLst>
            </c:dLbl>
            <c:dLbl>
              <c:idx val="7"/>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{D47AD169-AB79-4642-AFDA-8E4ACBF381FB}</c15:txfldGUID>
                      <c15:f>'Chart 1.9'!$B$67</c15:f>
                      <c15:dlblFieldTableCache>
                        <c:ptCount val="1"/>
                        <c:pt idx="0">
                          <c:v>Finland</c:v>
                        </c:pt>
                      </c15:dlblFieldTableCache>
                    </c15:dlblFTEntry>
                  </c15:dlblFieldTable>
                  <c15:showDataLabelsRange val="0"/>
                </c:ext>
                <c:ext xmlns:c16="http://schemas.microsoft.com/office/drawing/2014/chart" uri="{C3380CC4-5D6E-409C-BE32-E72D297353CC}">
                  <c16:uniqueId val="{00000007-FAC1-4111-ADE1-DB6BD2FD412E}"/>
                </c:ext>
              </c:extLst>
            </c:dLbl>
            <c:dLbl>
              <c:idx val="8"/>
              <c:layout>
                <c:manualLayout>
                  <c:x val="-8.8774928774928791E-2"/>
                  <c:y val="9.2693076577854557E-4"/>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{B1510839-13BF-48EA-9058-3A79B0D875AF}</c15:txfldGUID>
                      <c15:f>'Chart 1.9'!$B$68</c15:f>
                      <c15:dlblFieldTableCache>
                        <c:ptCount val="1"/>
                        <c:pt idx="0">
                          <c:v>France</c:v>
                        </c:pt>
                      </c15:dlblFieldTableCache>
                    </c15:dlblFTEntry>
                  </c15:dlblFieldTable>
                  <c15:showDataLabelsRange val="0"/>
                </c:ext>
                <c:ext xmlns:c16="http://schemas.microsoft.com/office/drawing/2014/chart" uri="{C3380CC4-5D6E-409C-BE32-E72D297353CC}">
                  <c16:uniqueId val="{00000008-FAC1-4111-ADE1-DB6BD2FD412E}"/>
                </c:ext>
              </c:extLst>
            </c:dLbl>
            <c:dLbl>
              <c:idx val="9"/>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{A1009DC6-DB73-4228-A336-BCB5F9FD16AF}</c15:txfldGUID>
                      <c15:f>'Chart 1.9'!$B$69</c15:f>
                      <c15:dlblFieldTableCache>
                        <c:ptCount val="1"/>
                        <c:pt idx="0">
                          <c:v>Germany</c:v>
                        </c:pt>
                      </c15:dlblFieldTableCache>
                    </c15:dlblFTEntry>
                  </c15:dlblFieldTable>
                  <c15:showDataLabelsRange val="0"/>
                </c:ext>
                <c:ext xmlns:c16="http://schemas.microsoft.com/office/drawing/2014/chart" uri="{C3380CC4-5D6E-409C-BE32-E72D297353CC}">
                  <c16:uniqueId val="{00000009-FAC1-4111-ADE1-DB6BD2FD412E}"/>
                </c:ext>
              </c:extLst>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{4B884795-2905-4426-9091-61E17A455DCD}</c15:txfldGUID>
                      <c15:f>'Chart 1.9'!$B$70</c15:f>
                      <c15:dlblFieldTableCache>
                        <c:ptCount val="1"/>
                        <c:pt idx="0">
                          <c:v>Greece</c:v>
                        </c:pt>
                      </c15:dlblFieldTableCache>
                    </c15:dlblFTEntry>
                  </c15:dlblFieldTable>
                  <c15:showDataLabelsRange val="0"/>
                </c:ext>
                <c:ext xmlns:c16="http://schemas.microsoft.com/office/drawing/2014/chart" uri="{C3380CC4-5D6E-409C-BE32-E72D297353CC}">
                  <c16:uniqueId val="{0000000A-FAC1-4111-ADE1-DB6BD2FD412E}"/>
                </c:ext>
              </c:extLst>
            </c:dLbl>
            <c:dLbl>
              <c:idx val="11"/>
              <c:layout>
                <c:manualLayout>
                  <c:x val="-4.6930824372759854E-2"/>
                  <c:y val="-2.6395698924731183E-2"/>
                </c:manualLayout>
              </c:layout>
              <c:tx>
                <c:strRef>
                  <c:f>'Chart 1.9'!$B$71</c:f>
                  <c:strCache>
                    <c:ptCount val="1"/>
                    <c:pt idx="0">
                      <c:v>Hungary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{B7F0FDA6-6951-4868-A725-E6AFEF93316D}</c15:txfldGUID>
                      <c15:f>'Chart 1.9'!$B$71</c15:f>
                      <c15:dlblFieldTableCache>
                        <c:ptCount val="1"/>
                        <c:pt idx="0">
                          <c:v>Hungary</c:v>
                        </c:pt>
                      </c15:dlblFieldTableCache>
                    </c15:dlblFTEntry>
                  </c15:dlblFieldTable>
                  <c15:showDataLabelsRange val="0"/>
                </c:ext>
                <c:ext xmlns:c16="http://schemas.microsoft.com/office/drawing/2014/chart" uri="{C3380CC4-5D6E-409C-BE32-E72D297353CC}">
                  <c16:uniqueId val="{0000000B-FAC1-4111-ADE1-DB6BD2FD412E}"/>
                </c:ext>
              </c:extLst>
            </c:dLbl>
            <c:dLbl>
              <c:idx val="12"/>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{94644A6C-425F-4DE7-A675-30639979D03B}</c15:txfldGUID>
                      <c15:f>'Chart 1.9'!$B$72</c15:f>
                      <c15:dlblFieldTableCache>
                        <c:ptCount val="1"/>
                        <c:pt idx="0">
                          <c:v>Ireland</c:v>
                        </c:pt>
                      </c15:dlblFieldTableCache>
                    </c15:dlblFTEntry>
                  </c15:dlblFieldTable>
                  <c15:showDataLabelsRange val="0"/>
                </c:ext>
                <c:ext xmlns:c16="http://schemas.microsoft.com/office/drawing/2014/chart" uri="{C3380CC4-5D6E-409C-BE32-E72D297353CC}">
                  <c16:uniqueId val="{0000000C-FAC1-4111-ADE1-DB6BD2FD412E}"/>
                </c:ext>
              </c:extLst>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{52B657C3-5F3C-434B-BED9-D1DE92A44D91}</c15:txfldGUID>
                      <c15:f>'Chart 1.9'!$B$73</c15:f>
                      <c15:dlblFieldTableCache>
                        <c:ptCount val="1"/>
                        <c:pt idx="0">
                          <c:v>Italy</c:v>
                        </c:pt>
                      </c15:dlblFieldTableCache>
                    </c15:dlblFTEntry>
                  </c15:dlblFieldTable>
                  <c15:showDataLabelsRange val="0"/>
                </c:ext>
                <c:ext xmlns:c16="http://schemas.microsoft.com/office/drawing/2014/chart" uri="{C3380CC4-5D6E-409C-BE32-E72D297353CC}">
                  <c16:uniqueId val="{0000000D-FAC1-4111-ADE1-DB6BD2FD412E}"/>
                </c:ext>
              </c:extLst>
            </c:dLbl>
            <c:dLbl>
              <c:idx val="14"/>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{05FC8601-7192-452B-A100-008BC88A7455}</c15:txfldGUID>
                      <c15:f>'Chart 1.9'!$B$74</c15:f>
                      <c15:dlblFieldTableCache>
                        <c:ptCount val="1"/>
                        <c:pt idx="0">
                          <c:v>Latvia</c:v>
                        </c:pt>
                      </c15:dlblFieldTableCache>
                    </c15:dlblFTEntry>
                  </c15:dlblFieldTable>
                  <c15:showDataLabelsRange val="0"/>
                </c:ext>
                <c:ext xmlns:c16="http://schemas.microsoft.com/office/drawing/2014/chart" uri="{C3380CC4-5D6E-409C-BE32-E72D297353CC}">
                  <c16:uniqueId val="{0000000E-FAC1-4111-ADE1-DB6BD2FD412E}"/>
                </c:ext>
              </c:extLst>
            </c:dLbl>
            <c:dLbl>
              <c:idx val="15"/>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{462097B6-FE4D-45F4-B570-EE3AE1D9A854}</c15:txfldGUID>
                      <c15:f>'Chart 1.9'!$B$75</c15:f>
                      <c15:dlblFieldTableCache>
                        <c:ptCount val="1"/>
                        <c:pt idx="0">
                          <c:v>Lithuania</c:v>
                        </c:pt>
                      </c15:dlblFieldTableCache>
                    </c15:dlblFTEntry>
                  </c15:dlblFieldTable>
                  <c15:showDataLabelsRange val="0"/>
                </c:ext>
                <c:ext xmlns:c16="http://schemas.microsoft.com/office/drawing/2014/chart" uri="{C3380CC4-5D6E-409C-BE32-E72D297353CC}">
                  <c16:uniqueId val="{0000000F-FAC1-4111-ADE1-DB6BD2FD412E}"/>
                </c:ext>
              </c:extLst>
            </c:dLbl>
            <c:dLbl>
              <c:idx val="16"/>
              <c:layout>
                <c:manualLayout>
                  <c:x val="-1.6123835125448072E-2"/>
                  <c:y val="-2.2128136200716887E-2"/>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{27F0FB71-B2A8-4A88-B0C4-CC2B926E96CC}</c15:txfldGUID>
                      <c15:f>'Chart 1.9'!$B$76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FAC1-4111-ADE1-DB6BD2FD412E}"/>
                </c:ext>
              </c:extLst>
            </c:dLbl>
            <c:dLbl>
              <c:idx val="17"/>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{8FAC75B9-D946-4A24-BB42-F67D62EAB94F}</c15:txfldGUID>
                      <c15:f>'Chart 1.9'!$B$77</c15:f>
                      <c15:dlblFieldTableCache>
                        <c:ptCount val="1"/>
                        <c:pt idx="0">
                          <c:v>Poland</c:v>
                        </c:pt>
                      </c15:dlblFieldTableCache>
                    </c15:dlblFTEntry>
                  </c15:dlblFieldTable>
                  <c15:showDataLabelsRange val="0"/>
                </c:ext>
                <c:ext xmlns:c16="http://schemas.microsoft.com/office/drawing/2014/chart" uri="{C3380CC4-5D6E-409C-BE32-E72D297353CC}">
                  <c16:uniqueId val="{00000011-FAC1-4111-ADE1-DB6BD2FD412E}"/>
                </c:ext>
              </c:extLst>
            </c:dLbl>
            <c:dLbl>
              <c:idx val="18"/>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FAC1-4111-ADE1-DB6BD2FD412E}"/>
                </c:ext>
              </c:extLst>
            </c:dLbl>
            <c:dLbl>
              <c:idx val="19"/>
              <c:layout>
                <c:manualLayout>
                  <c:x val="-3.9852150537634412E-2"/>
                  <c:y val="2.3660035842293908E-2"/>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{4E5E30CA-253D-41FA-99FA-6D0755431093}</c15:txfldGUID>
                      <c15:f>'Chart 1.9'!$B$79</c15:f>
                      <c15:dlblFieldTableCache>
                        <c:ptCount val="1"/>
                        <c:pt idx="0">
                          <c:v>Romania</c:v>
                        </c:pt>
                      </c15:dlblFieldTableCache>
                    </c15:dlblFTEntry>
                  </c15:dlblFieldTable>
                  <c15:showDataLabelsRange val="0"/>
                </c:ext>
                <c:ext xmlns:c16="http://schemas.microsoft.com/office/drawing/2014/chart" uri="{C3380CC4-5D6E-409C-BE32-E72D297353CC}">
                  <c16:uniqueId val="{00000013-FAC1-4111-ADE1-DB6BD2FD412E}"/>
                </c:ext>
              </c:extLst>
            </c:dLbl>
            <c:dLbl>
              <c:idx val="20"/>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{C9CBC8AC-B712-4708-9C68-68A0F8D8261D}</c15:txfldGUID>
                      <c15:f>'Chart 1.9'!$B$80</c15:f>
                      <c15:dlblFieldTableCache>
                        <c:ptCount val="1"/>
                        <c:pt idx="0">
                          <c:v>Slovakia</c:v>
                        </c:pt>
                      </c15:dlblFieldTableCache>
                    </c15:dlblFTEntry>
                  </c15:dlblFieldTable>
                  <c15:showDataLabelsRange val="0"/>
                </c:ext>
                <c:ext xmlns:c16="http://schemas.microsoft.com/office/drawing/2014/chart" uri="{C3380CC4-5D6E-409C-BE32-E72D297353CC}">
                  <c16:uniqueId val="{00000014-FAC1-4111-ADE1-DB6BD2FD412E}"/>
                </c:ext>
              </c:extLst>
            </c:dLbl>
            <c:dLbl>
              <c:idx val="21"/>
              <c:layout>
                <c:manualLayout>
                  <c:x val="3.2347670250891883E-4"/>
                  <c:y val="-1.1344086021505793E-3"/>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{6BF99F7B-295F-4892-A27C-C7240F9CBE31}</c15:txfldGUID>
                      <c15:f>'Chart 1.9'!$B$81</c15:f>
                      <c15:dlblFieldTableCache>
                        <c:ptCount val="1"/>
                        <c:pt idx="0">
                          <c:v>Slovenia</c:v>
                        </c:pt>
                      </c15:dlblFieldTableCache>
                    </c15:dlblFTEntry>
                  </c15:dlblFieldTable>
                  <c15:showDataLabelsRange val="0"/>
                </c:ext>
                <c:ext xmlns:c16="http://schemas.microsoft.com/office/drawing/2014/chart" uri="{C3380CC4-5D6E-409C-BE32-E72D297353CC}">
                  <c16:uniqueId val="{00000015-FAC1-4111-ADE1-DB6BD2FD412E}"/>
                </c:ext>
              </c:extLst>
            </c:dLbl>
            <c:dLbl>
              <c:idx val="22"/>
              <c:layout>
                <c:manualLayout>
                  <c:x val="-1.6614695340501791E-3"/>
                  <c:y val="-3.6358422939068102E-3"/>
                </c:manualLayout>
              </c:layout>
              <c:tx>
                <c:strRef>
                  <c:f>'Chart 1.9'!$B$82</c:f>
                  <c:strCache>
                    <c:ptCount val="1"/>
                    <c:pt idx="0">
                      <c:v>Spain</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{CD87D855-F7BB-472B-A22F-C3C1DCE2EF78}</c15:txfldGUID>
                      <c15:f>'Chart 1.9'!$B$82</c15:f>
                      <c15:dlblFieldTableCache>
                        <c:ptCount val="1"/>
                        <c:pt idx="0">
                          <c:v>Spain</c:v>
                        </c:pt>
                      </c15:dlblFieldTableCache>
                    </c15:dlblFTEntry>
                  </c15:dlblFieldTable>
                  <c15:showDataLabelsRange val="0"/>
                </c:ext>
                <c:ext xmlns:c16="http://schemas.microsoft.com/office/drawing/2014/chart" uri="{C3380CC4-5D6E-409C-BE32-E72D297353CC}">
                  <c16:uniqueId val="{00000016-FAC1-4111-ADE1-DB6BD2FD412E}"/>
                </c:ext>
              </c:extLst>
            </c:dLbl>
            <c:dLbl>
              <c:idx val="23"/>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{C4C145D5-6BC3-4046-97E8-43DAE2BDE048}</c15:txfldGUID>
                      <c15:f>'Chart 1.9'!$B$83</c15:f>
                      <c15:dlblFieldTableCache>
                        <c:ptCount val="1"/>
                        <c:pt idx="0">
                          <c:v>Sweden</c:v>
                        </c:pt>
                      </c15:dlblFieldTableCache>
                    </c15:dlblFTEntry>
                  </c15:dlblFieldTable>
                  <c15:showDataLabelsRange val="0"/>
                </c:ext>
                <c:ext xmlns:c16="http://schemas.microsoft.com/office/drawing/2014/chart" uri="{C3380CC4-5D6E-409C-BE32-E72D297353CC}">
                  <c16:uniqueId val="{00000017-FAC1-4111-ADE1-DB6BD2FD412E}"/>
                </c:ext>
              </c:extLst>
            </c:dLbl>
            <c:dLbl>
              <c:idx val="24"/>
              <c:tx>
                <c:strRef>
                  <c:f>'Chart 1.9'!$B$84</c:f>
                  <c:strCache>
                    <c:ptCount val="1"/>
                    <c:pt idx="0">
                      <c:v>United Kingdom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{740D39C3-E11C-45F1-9280-F753E9F859D9}</c15:txfldGUID>
                      <c15:f>'Chart 1.9'!$B$84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FAC1-4111-ADE1-DB6BD2FD412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1.9'!$C$60:$C$84</c:f>
              <c:numCache>
                <c:formatCode>0.0</c:formatCode>
                <c:ptCount val="25"/>
                <c:pt idx="0">
                  <c:v>6.7101385579999997</c:v>
                </c:pt>
                <c:pt idx="1">
                  <c:v>4.922648175</c:v>
                </c:pt>
                <c:pt idx="2">
                  <c:v>18.231590879999999</c:v>
                </c:pt>
                <c:pt idx="3">
                  <c:v>21.88462037</c:v>
                </c:pt>
                <c:pt idx="4">
                  <c:v>9.0612690180000008</c:v>
                </c:pt>
                <c:pt idx="5">
                  <c:v>4.5740414620000003</c:v>
                </c:pt>
                <c:pt idx="6">
                  <c:v>15.227331039999999</c:v>
                </c:pt>
                <c:pt idx="7">
                  <c:v>5.3343957550000001</c:v>
                </c:pt>
                <c:pt idx="8">
                  <c:v>3.3967810919999999</c:v>
                </c:pt>
                <c:pt idx="9">
                  <c:v>5.1246699959999997</c:v>
                </c:pt>
                <c:pt idx="10">
                  <c:v>8.3614155950000004</c:v>
                </c:pt>
                <c:pt idx="11">
                  <c:v>6.5502045510000002</c:v>
                </c:pt>
                <c:pt idx="12">
                  <c:v>16.844640429999998</c:v>
                </c:pt>
                <c:pt idx="13">
                  <c:v>5.1030544190000002</c:v>
                </c:pt>
                <c:pt idx="14">
                  <c:v>19.18283607</c:v>
                </c:pt>
                <c:pt idx="15">
                  <c:v>20.65033455</c:v>
                </c:pt>
                <c:pt idx="16">
                  <c:v>5.9597657609999999</c:v>
                </c:pt>
                <c:pt idx="17">
                  <c:v>12.316943419999999</c:v>
                </c:pt>
                <c:pt idx="18">
                  <c:v>21.944273039999999</c:v>
                </c:pt>
                <c:pt idx="19">
                  <c:v>18.184096530000001</c:v>
                </c:pt>
                <c:pt idx="20">
                  <c:v>6.5406040240000003</c:v>
                </c:pt>
                <c:pt idx="21">
                  <c:v>6.8991180669999999</c:v>
                </c:pt>
                <c:pt idx="22">
                  <c:v>2.9034229620000001</c:v>
                </c:pt>
                <c:pt idx="23">
                  <c:v>3.5117596629999999</c:v>
                </c:pt>
                <c:pt idx="24">
                  <c:v>7.4360700189999998</c:v>
                </c:pt>
              </c:numCache>
            </c:numRef>
          </c:xVal>
          <c:yVal>
            <c:numRef>
              <c:f>'Chart 1.9'!$D$60:$D$84</c:f>
              <c:numCache>
                <c:formatCode>0.0</c:formatCode>
                <c:ptCount val="25"/>
                <c:pt idx="0">
                  <c:v>19.006261039999998</c:v>
                </c:pt>
                <c:pt idx="1">
                  <c:v>11.097853799999999</c:v>
                </c:pt>
                <c:pt idx="2">
                  <c:v>2.1709571410000001</c:v>
                </c:pt>
                <c:pt idx="3">
                  <c:v>13.378748460000001</c:v>
                </c:pt>
                <c:pt idx="4">
                  <c:v>4.0805955530000002</c:v>
                </c:pt>
                <c:pt idx="5">
                  <c:v>11.455187199999999</c:v>
                </c:pt>
                <c:pt idx="6">
                  <c:v>14.734062700000001</c:v>
                </c:pt>
                <c:pt idx="7">
                  <c:v>6.2206704730000002</c:v>
                </c:pt>
                <c:pt idx="8">
                  <c:v>12.161954400000001</c:v>
                </c:pt>
                <c:pt idx="9">
                  <c:v>14.81483038</c:v>
                </c:pt>
                <c:pt idx="10">
                  <c:v>10.9356615</c:v>
                </c:pt>
                <c:pt idx="11">
                  <c:v>5.182162655</c:v>
                </c:pt>
                <c:pt idx="12">
                  <c:v>16.938410309999998</c:v>
                </c:pt>
                <c:pt idx="13">
                  <c:v>9.9519389349999994</c:v>
                </c:pt>
                <c:pt idx="14">
                  <c:v>13.176024659999999</c:v>
                </c:pt>
                <c:pt idx="15">
                  <c:v>4.3146430970000003</c:v>
                </c:pt>
                <c:pt idx="16">
                  <c:v>12.071656989999999</c:v>
                </c:pt>
                <c:pt idx="17">
                  <c:v>1.679132944</c:v>
                </c:pt>
                <c:pt idx="18">
                  <c:v>8.5211044939999994</c:v>
                </c:pt>
                <c:pt idx="19">
                  <c:v>1.883973957</c:v>
                </c:pt>
                <c:pt idx="20">
                  <c:v>3.3893806190000002</c:v>
                </c:pt>
                <c:pt idx="21">
                  <c:v>11.768885790000001</c:v>
                </c:pt>
                <c:pt idx="22">
                  <c:v>12.8296691</c:v>
                </c:pt>
                <c:pt idx="23">
                  <c:v>17.634574990000001</c:v>
                </c:pt>
                <c:pt idx="24">
                  <c:v>13.359784299999999</c:v>
                </c:pt>
              </c:numCache>
            </c:numRef>
          </c:yVal>
          <c:smooth val="0"/>
          <c:extLs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224447296"/>
        <c:axId val="224447872"/>
      </c:scatterChart>
      <c:valAx>
        <c:axId val="224447296"/>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224447872"/>
        <c:crosses val="autoZero"/>
        <c:crossBetween val="midCat"/>
      </c:valAx>
      <c:valAx>
        <c:axId val="224447872"/>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224447296"/>
        <c:crosses val="autoZero"/>
        <c:crossBetween val="midCat"/>
        <c:majorUnit val="5"/>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'Table 1.4'!$B$6:$B$24</c:f>
              <c:numCache>
                <c:formatCode>0</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1.4'!$F$6:$F$24</c:f>
              <c:numCache>
                <c:formatCode>#,##0</c:formatCode>
                <c:ptCount val="19"/>
                <c:pt idx="0">
                  <c:v>40000</c:v>
                </c:pt>
                <c:pt idx="1">
                  <c:v>50000</c:v>
                </c:pt>
                <c:pt idx="2">
                  <c:v>60000</c:v>
                </c:pt>
                <c:pt idx="3">
                  <c:v>70000</c:v>
                </c:pt>
                <c:pt idx="4">
                  <c:v>65000</c:v>
                </c:pt>
                <c:pt idx="5">
                  <c:v>75000</c:v>
                </c:pt>
                <c:pt idx="6">
                  <c:v>85000</c:v>
                </c:pt>
                <c:pt idx="7">
                  <c:v>85000</c:v>
                </c:pt>
                <c:pt idx="8">
                  <c:v>70000</c:v>
                </c:pt>
                <c:pt idx="9">
                  <c:v>65000</c:v>
                </c:pt>
                <c:pt idx="10">
                  <c:v>85000</c:v>
                </c:pt>
                <c:pt idx="11">
                  <c:v>105000</c:v>
                </c:pt>
                <c:pt idx="12">
                  <c:v>120000</c:v>
                </c:pt>
                <c:pt idx="13">
                  <c:v>110000</c:v>
                </c:pt>
                <c:pt idx="14">
                  <c:v>105000</c:v>
                </c:pt>
                <c:pt idx="15">
                  <c:v>95000</c:v>
                </c:pt>
                <c:pt idx="16">
                  <c:v>80000</c:v>
                </c:pt>
                <c:pt idx="17">
                  <c:v>75000</c:v>
                </c:pt>
                <c:pt idx="18">
                  <c:v>80000</c:v>
                </c:pt>
              </c:numCache>
            </c:numRef>
          </c:val>
          <c:smooth val="0"/>
          <c:extLst>
            <c:ext xmlns:c16="http://schemas.microsoft.com/office/drawing/2014/chart" uri="{C3380CC4-5D6E-409C-BE32-E72D297353CC}">
              <c16:uniqueId val="{00000000-2BB7-4E12-8091-3EC26B0777BA}"/>
            </c:ext>
          </c:extLst>
        </c:ser>
        <c:dLbls>
          <c:showLegendKey val="0"/>
          <c:showVal val="0"/>
          <c:showCatName val="0"/>
          <c:showSerName val="0"/>
          <c:showPercent val="0"/>
          <c:showBubbleSize val="0"/>
        </c:dLbls>
        <c:smooth val="0"/>
        <c:axId val="224015872"/>
        <c:axId val="222673664"/>
      </c:lineChart>
      <c:catAx>
        <c:axId val="224015872"/>
        <c:scaling>
          <c:orientation val="minMax"/>
        </c:scaling>
        <c:delete val="0"/>
        <c:axPos val="b"/>
        <c:numFmt formatCode="0" sourceLinked="1"/>
        <c:majorTickMark val="none"/>
        <c:minorTickMark val="none"/>
        <c:tickLblPos val="nextTo"/>
        <c:crossAx val="222673664"/>
        <c:crosses val="autoZero"/>
        <c:auto val="1"/>
        <c:lblAlgn val="ctr"/>
        <c:lblOffset val="100"/>
        <c:noMultiLvlLbl val="0"/>
      </c:catAx>
      <c:valAx>
        <c:axId val="222673664"/>
        <c:scaling>
          <c:orientation val="minMax"/>
          <c:max val="120000"/>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224015872"/>
        <c:crosses val="autoZero"/>
        <c:crossBetween val="between"/>
        <c:majorUnit val="20000"/>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1.5'!$B$4:$B$18</c:f>
              <c:numCache>
                <c:formatCode>0</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'Table 1.5'!$C$4:$C$18</c:f>
              <c:numCache>
                <c:formatCode>#,##0</c:formatCode>
                <c:ptCount val="15"/>
                <c:pt idx="0">
                  <c:v>6757</c:v>
                </c:pt>
                <c:pt idx="1">
                  <c:v>6360</c:v>
                </c:pt>
                <c:pt idx="2">
                  <c:v>5600</c:v>
                </c:pt>
                <c:pt idx="3">
                  <c:v>7890</c:v>
                </c:pt>
                <c:pt idx="4">
                  <c:v>20357</c:v>
                </c:pt>
                <c:pt idx="5">
                  <c:v>16899</c:v>
                </c:pt>
                <c:pt idx="6">
                  <c:v>23760</c:v>
                </c:pt>
                <c:pt idx="7">
                  <c:v>43998</c:v>
                </c:pt>
                <c:pt idx="8">
                  <c:v>51958</c:v>
                </c:pt>
                <c:pt idx="9">
                  <c:v>53786</c:v>
                </c:pt>
                <c:pt idx="10">
                  <c:v>49572</c:v>
                </c:pt>
                <c:pt idx="11">
                  <c:v>40377</c:v>
                </c:pt>
                <c:pt idx="12">
                  <c:v>38273</c:v>
                </c:pt>
                <c:pt idx="13">
                  <c:v>31753</c:v>
                </c:pt>
                <c:pt idx="14">
                  <c:v>31600</c:v>
                </c:pt>
              </c:numCache>
            </c:numRef>
          </c:val>
          <c:smooth val="0"/>
          <c:extLs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1.5'!$B$4:$B$18</c:f>
              <c:numCache>
                <c:formatCode>0</c:formatCode>
                <c:ptCount val="15"/>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numCache>
            </c:numRef>
          </c:cat>
          <c:val>
            <c:numRef>
              <c:f>'Table 1.5'!$D$4:$D$18</c:f>
              <c:numCache>
                <c:formatCode>#,##0</c:formatCode>
                <c:ptCount val="15"/>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pt idx="12">
                  <c:v>29925</c:v>
                </c:pt>
                <c:pt idx="13">
                  <c:v>36639</c:v>
                </c:pt>
                <c:pt idx="14">
                  <c:v>43170</c:v>
                </c:pt>
              </c:numCache>
            </c:numRef>
          </c:val>
          <c:smooth val="0"/>
          <c:extLs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smooth val="0"/>
        <c:axId val="224017920"/>
        <c:axId val="223528064"/>
      </c:lineChart>
      <c:catAx>
        <c:axId val="224017920"/>
        <c:scaling>
          <c:orientation val="minMax"/>
        </c:scaling>
        <c:delete val="0"/>
        <c:axPos val="b"/>
        <c:numFmt formatCode="0" sourceLinked="1"/>
        <c:majorTickMark val="none"/>
        <c:minorTickMark val="none"/>
        <c:tickLblPos val="nextTo"/>
        <c:crossAx val="223528064"/>
        <c:crosses val="autoZero"/>
        <c:auto val="1"/>
        <c:lblAlgn val="ctr"/>
        <c:lblOffset val="100"/>
        <c:noMultiLvlLbl val="0"/>
      </c:catAx>
      <c:valAx>
        <c:axId val="2235280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4017920"/>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1.4'!$C$51:$C$57</c:f>
              <c:numCache>
                <c:formatCode>#,##0</c:formatCode>
                <c:ptCount val="7"/>
                <c:pt idx="0">
                  <c:v>1092141</c:v>
                </c:pt>
                <c:pt idx="1">
                  <c:v>1187356</c:v>
                </c:pt>
                <c:pt idx="2">
                  <c:v>1301084</c:v>
                </c:pt>
                <c:pt idx="3">
                  <c:v>1114618</c:v>
                </c:pt>
                <c:pt idx="4">
                  <c:v>1308130</c:v>
                </c:pt>
                <c:pt idx="5">
                  <c:v>1433482</c:v>
                </c:pt>
                <c:pt idx="6">
                  <c:v>1502151</c:v>
                </c:pt>
              </c:numCache>
            </c:numRef>
          </c:val>
          <c:extLs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1.4'!$D$51:$D$57</c:f>
              <c:numCache>
                <c:formatCode>#,##0</c:formatCode>
                <c:ptCount val="7"/>
                <c:pt idx="0">
                  <c:v>910907</c:v>
                </c:pt>
                <c:pt idx="1">
                  <c:v>853198</c:v>
                </c:pt>
                <c:pt idx="2">
                  <c:v>815315</c:v>
                </c:pt>
                <c:pt idx="3">
                  <c:v>758905</c:v>
                </c:pt>
                <c:pt idx="4">
                  <c:v>712886</c:v>
                </c:pt>
                <c:pt idx="5">
                  <c:v>775050</c:v>
                </c:pt>
                <c:pt idx="6">
                  <c:v>592642</c:v>
                </c:pt>
              </c:numCache>
            </c:numRef>
          </c:val>
          <c:extLs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1.4'!$B$51:$B$57</c:f>
              <c:numCache>
                <c:formatCode>General</c:formatCode>
                <c:ptCount val="7"/>
                <c:pt idx="0">
                  <c:v>1990</c:v>
                </c:pt>
                <c:pt idx="1">
                  <c:v>1995</c:v>
                </c:pt>
                <c:pt idx="2">
                  <c:v>2000</c:v>
                </c:pt>
                <c:pt idx="3">
                  <c:v>2005</c:v>
                </c:pt>
                <c:pt idx="4">
                  <c:v>2010</c:v>
                </c:pt>
                <c:pt idx="5">
                  <c:v>2015</c:v>
                </c:pt>
                <c:pt idx="6">
                  <c:v>2017</c:v>
                </c:pt>
              </c:numCache>
            </c:numRef>
          </c:cat>
          <c:val>
            <c:numRef>
              <c:f>'Chart 1.4'!$E$51:$E$57</c:f>
              <c:numCache>
                <c:formatCode>#,##0</c:formatCode>
                <c:ptCount val="7"/>
                <c:pt idx="0">
                  <c:v>57742</c:v>
                </c:pt>
                <c:pt idx="1">
                  <c:v>56635</c:v>
                </c:pt>
                <c:pt idx="2">
                  <c:v>58045</c:v>
                </c:pt>
                <c:pt idx="3">
                  <c:v>62543</c:v>
                </c:pt>
                <c:pt idx="4">
                  <c:v>77881</c:v>
                </c:pt>
                <c:pt idx="5">
                  <c:v>97789</c:v>
                </c:pt>
                <c:pt idx="6">
                  <c:v>171942</c:v>
                </c:pt>
              </c:numCache>
            </c:numRef>
          </c:val>
          <c:extLs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224390656"/>
        <c:axId val="223530944"/>
      </c:areaChart>
      <c:catAx>
        <c:axId val="224390656"/>
        <c:scaling>
          <c:orientation val="minMax"/>
        </c:scaling>
        <c:delete val="0"/>
        <c:axPos val="b"/>
        <c:numFmt formatCode="General" sourceLinked="1"/>
        <c:majorTickMark val="none"/>
        <c:minorTickMark val="none"/>
        <c:tickLblPos val="nextTo"/>
        <c:crossAx val="223530944"/>
        <c:crosses val="autoZero"/>
        <c:auto val="1"/>
        <c:lblAlgn val="ctr"/>
        <c:lblOffset val="100"/>
        <c:noMultiLvlLbl val="0"/>
      </c:catAx>
      <c:valAx>
        <c:axId val="2235309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224390656"/>
        <c:crosses val="autoZero"/>
        <c:crossBetween val="midCat"/>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224683520"/>
        <c:axId val="223533824"/>
      </c:barChart>
      <c:catAx>
        <c:axId val="224683520"/>
        <c:scaling>
          <c:orientation val="maxMin"/>
        </c:scaling>
        <c:delete val="0"/>
        <c:axPos val="l"/>
        <c:numFmt formatCode="General" sourceLinked="0"/>
        <c:majorTickMark val="none"/>
        <c:minorTickMark val="none"/>
        <c:tickLblPos val="nextTo"/>
        <c:crossAx val="223533824"/>
        <c:crosses val="autoZero"/>
        <c:auto val="1"/>
        <c:lblAlgn val="ctr"/>
        <c:lblOffset val="100"/>
        <c:noMultiLvlLbl val="0"/>
      </c:catAx>
      <c:valAx>
        <c:axId val="223533824"/>
        <c:scaling>
          <c:orientation val="minMax"/>
        </c:scaling>
        <c:delete val="0"/>
        <c:axPos val="b"/>
        <c:majorGridlines>
          <c:spPr>
            <a:ln w="15875">
              <a:solidFill>
                <a:schemeClr val="bg1"/>
              </a:solidFill>
            </a:ln>
          </c:spPr>
        </c:majorGridlines>
        <c:numFmt formatCode="\+\ #,##0" sourceLinked="0"/>
        <c:majorTickMark val="none"/>
        <c:minorTickMark val="none"/>
        <c:tickLblPos val="nextTo"/>
        <c:crossAx val="224683520"/>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224507392"/>
        <c:axId val="224224384"/>
      </c:barChart>
      <c:catAx>
        <c:axId val="224507392"/>
        <c:scaling>
          <c:orientation val="minMax"/>
        </c:scaling>
        <c:delete val="0"/>
        <c:axPos val="b"/>
        <c:numFmt formatCode="General" sourceLinked="1"/>
        <c:majorTickMark val="none"/>
        <c:minorTickMark val="none"/>
        <c:tickLblPos val="nextTo"/>
        <c:crossAx val="224224384"/>
        <c:crosses val="autoZero"/>
        <c:auto val="1"/>
        <c:lblAlgn val="ctr"/>
        <c:lblOffset val="100"/>
        <c:noMultiLvlLbl val="0"/>
      </c:catAx>
      <c:valAx>
        <c:axId val="224224384"/>
        <c:scaling>
          <c:orientation val="minMax"/>
        </c:scaling>
        <c:delete val="0"/>
        <c:axPos val="l"/>
        <c:majorGridlines>
          <c:spPr>
            <a:ln w="15875">
              <a:solidFill>
                <a:schemeClr val="bg1"/>
              </a:solidFill>
            </a:ln>
          </c:spPr>
        </c:majorGridlines>
        <c:numFmt formatCode="0%" sourceLinked="1"/>
        <c:majorTickMark val="out"/>
        <c:minorTickMark val="none"/>
        <c:tickLblPos val="nextTo"/>
        <c:crossAx val="224507392"/>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224508928"/>
        <c:axId val="224226688"/>
      </c:barChart>
      <c:catAx>
        <c:axId val="224508928"/>
        <c:scaling>
          <c:orientation val="minMax"/>
        </c:scaling>
        <c:delete val="0"/>
        <c:axPos val="b"/>
        <c:numFmt formatCode="General" sourceLinked="1"/>
        <c:majorTickMark val="none"/>
        <c:minorTickMark val="none"/>
        <c:tickLblPos val="nextTo"/>
        <c:crossAx val="224226688"/>
        <c:crosses val="autoZero"/>
        <c:auto val="1"/>
        <c:lblAlgn val="ctr"/>
        <c:lblOffset val="100"/>
        <c:noMultiLvlLbl val="0"/>
      </c:catAx>
      <c:valAx>
        <c:axId val="224226688"/>
        <c:scaling>
          <c:orientation val="minMax"/>
        </c:scaling>
        <c:delete val="0"/>
        <c:axPos val="l"/>
        <c:majorGridlines>
          <c:spPr>
            <a:ln w="15875">
              <a:solidFill>
                <a:schemeClr val="bg1"/>
              </a:solidFill>
            </a:ln>
          </c:spPr>
        </c:majorGridlines>
        <c:numFmt formatCode="0%" sourceLinked="1"/>
        <c:majorTickMark val="out"/>
        <c:minorTickMark val="none"/>
        <c:tickLblPos val="nextTo"/>
        <c:crossAx val="224508928"/>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extLst>
              <c:ext xmlns:c16="http://schemas.microsoft.com/office/drawing/2014/chart" uri="{C3380CC4-5D6E-409C-BE32-E72D297353CC}">
                <c16:uniqueId val="{00000001-EF46-4964-A5EE-EEC8DC5FD172}"/>
              </c:ext>
            </c:extLst>
          </c:dPt>
          <c:dPt>
            <c:idx val="13"/>
            <c:invertIfNegative val="0"/>
            <c:bubble3D val="0"/>
            <c:extLst>
              <c:ext xmlns:c16="http://schemas.microsoft.com/office/drawing/2014/chart" uri="{C3380CC4-5D6E-409C-BE32-E72D297353CC}">
                <c16:uniqueId val="{00000003-EF46-4964-A5EE-EEC8DC5FD172}"/>
              </c:ext>
            </c:extLst>
          </c:dPt>
          <c:dPt>
            <c:idx val="14"/>
            <c:invertIfNegative val="0"/>
            <c:bubble3D val="0"/>
            <c:extLst>
              <c:ext xmlns:c16="http://schemas.microsoft.com/office/drawing/2014/chart" uri="{C3380CC4-5D6E-409C-BE32-E72D297353CC}">
                <c16:uniqueId val="{00000005-EF46-4964-A5EE-EEC8DC5FD172}"/>
              </c:ext>
            </c:extLst>
          </c:dPt>
          <c:dPt>
            <c:idx val="15"/>
            <c:invertIfNegative val="0"/>
            <c:bubble3D val="0"/>
            <c:extLst>
              <c:ext xmlns:c16="http://schemas.microsoft.com/office/drawing/2014/chart" uri="{C3380CC4-5D6E-409C-BE32-E72D297353CC}">
                <c16:uniqueId val="{00000007-EF46-4964-A5EE-EEC8DC5FD172}"/>
              </c:ext>
            </c:extLst>
          </c:dPt>
          <c:dPt>
            <c:idx val="16"/>
            <c:invertIfNegative val="0"/>
            <c:bubble3D val="0"/>
            <c:extLst>
              <c:ext xmlns:c16="http://schemas.microsoft.com/office/drawing/2014/chart" uri="{C3380CC4-5D6E-409C-BE32-E72D297353CC}">
                <c16:uniqueId val="{00000009-EF46-4964-A5EE-EEC8DC5FD172}"/>
              </c:ext>
            </c:extLst>
          </c:dPt>
          <c:dPt>
            <c:idx val="17"/>
            <c:invertIfNegative val="0"/>
            <c:bubble3D val="0"/>
            <c:extLst>
              <c:ext xmlns:c16="http://schemas.microsoft.com/office/drawing/2014/chart" uri="{C3380CC4-5D6E-409C-BE32-E72D297353CC}">
                <c16:uniqueId val="{0000000B-EF46-4964-A5EE-EEC8DC5FD172}"/>
              </c:ext>
            </c:extLst>
          </c:dPt>
          <c:dPt>
            <c:idx val="18"/>
            <c:invertIfNegative val="0"/>
            <c:bubble3D val="0"/>
            <c:extLst>
              <c:ext xmlns:c16="http://schemas.microsoft.com/office/drawing/2014/chart" uri="{C3380CC4-5D6E-409C-BE32-E72D297353CC}">
                <c16:uniqueId val="{0000000D-EF46-4964-A5EE-EEC8DC5FD172}"/>
              </c:ext>
            </c:extLst>
          </c:dPt>
          <c:dPt>
            <c:idx val="19"/>
            <c:invertIfNegative val="0"/>
            <c:bubble3D val="0"/>
            <c:extLst>
              <c:ext xmlns:c16="http://schemas.microsoft.com/office/drawing/2014/chart" uri="{C3380CC4-5D6E-409C-BE32-E72D297353CC}">
                <c16:uniqueId val="{0000000F-EF46-4964-A5EE-EEC8DC5FD172}"/>
              </c:ext>
            </c:extLst>
          </c:dPt>
          <c:dPt>
            <c:idx val="20"/>
            <c:invertIfNegative val="0"/>
            <c:bubble3D val="0"/>
            <c:extLst>
              <c:ext xmlns:c16="http://schemas.microsoft.com/office/drawing/2014/chart" uri="{C3380CC4-5D6E-409C-BE32-E72D297353CC}">
                <c16:uniqueId val="{00000011-EF46-4964-A5EE-EEC8DC5FD172}"/>
              </c:ext>
            </c:extLst>
          </c:dPt>
          <c:dPt>
            <c:idx val="21"/>
            <c:invertIfNegative val="0"/>
            <c:bubble3D val="0"/>
            <c:extLst>
              <c:ext xmlns:c16="http://schemas.microsoft.com/office/drawing/2014/chart" uri="{C3380CC4-5D6E-409C-BE32-E72D297353CC}">
                <c16:uniqueId val="{00000001-3882-44E8-BEB6-1AFEAC52B587}"/>
              </c:ext>
            </c:extLst>
          </c:dPt>
          <c:dPt>
            <c:idx val="22"/>
            <c:invertIfNegative val="0"/>
            <c:bubble3D val="0"/>
            <c:spPr>
              <a:solidFill>
                <a:srgbClr val="FFC000"/>
              </a:solidFill>
            </c:spPr>
            <c:extLst>
              <c:ext xmlns:c16="http://schemas.microsoft.com/office/drawing/2014/chart" uri="{C3380CC4-5D6E-409C-BE32-E72D297353CC}">
                <c16:uniqueId val="{00000003-3882-44E8-BEB6-1AFEAC52B587}"/>
              </c:ext>
            </c:extLst>
          </c:dPt>
          <c:dPt>
            <c:idx val="23"/>
            <c:invertIfNegative val="0"/>
            <c:bubble3D val="0"/>
            <c:extLst>
              <c:ext xmlns:c16="http://schemas.microsoft.com/office/drawing/2014/chart" uri="{C3380CC4-5D6E-409C-BE32-E72D297353CC}">
                <c16:uniqueId val="{00000005-3882-44E8-BEB6-1AFEAC52B587}"/>
              </c:ext>
            </c:extLst>
          </c:dPt>
          <c:dPt>
            <c:idx val="24"/>
            <c:invertIfNegative val="0"/>
            <c:bubble3D val="0"/>
            <c:extLst>
              <c:ext xmlns:c16="http://schemas.microsoft.com/office/drawing/2014/chart" uri="{C3380CC4-5D6E-409C-BE32-E72D297353CC}">
                <c16:uniqueId val="{00000007-3882-44E8-BEB6-1AFEAC52B587}"/>
              </c:ext>
            </c:extLst>
          </c:dPt>
          <c:dPt>
            <c:idx val="25"/>
            <c:invertIfNegative val="0"/>
            <c:bubble3D val="0"/>
            <c:extLst>
              <c:ext xmlns:c16="http://schemas.microsoft.com/office/drawing/2014/chart" uri="{C3380CC4-5D6E-409C-BE32-E72D297353CC}">
                <c16:uniqueId val="{00000009-3882-44E8-BEB6-1AFEAC52B587}"/>
              </c:ext>
            </c:extLst>
          </c:dPt>
          <c:dPt>
            <c:idx val="26"/>
            <c:invertIfNegative val="0"/>
            <c:bubble3D val="0"/>
            <c:extLst>
              <c:ext xmlns:c16="http://schemas.microsoft.com/office/drawing/2014/chart" uri="{C3380CC4-5D6E-409C-BE32-E72D297353CC}">
                <c16:uniqueId val="{0000000B-3882-44E8-BEB6-1AFEAC52B587}"/>
              </c:ext>
            </c:extLst>
          </c:dPt>
          <c:dPt>
            <c:idx val="27"/>
            <c:invertIfNegative val="0"/>
            <c:bubble3D val="0"/>
            <c:spPr>
              <a:solidFill>
                <a:srgbClr val="C00000"/>
              </a:solidFill>
            </c:spPr>
            <c:extLst>
              <c:ext xmlns:c16="http://schemas.microsoft.com/office/drawing/2014/chart" uri="{C3380CC4-5D6E-409C-BE32-E72D297353CC}">
                <c16:uniqueId val="{0000000D-3882-44E8-BEB6-1AFEAC52B587}"/>
              </c:ext>
            </c:extLst>
          </c:dPt>
          <c:dPt>
            <c:idx val="28"/>
            <c:invertIfNegative val="0"/>
            <c:bubble3D val="0"/>
            <c:spPr>
              <a:solidFill>
                <a:srgbClr val="C00000"/>
              </a:solidFill>
            </c:spPr>
            <c:extLst>
              <c:ext xmlns:c16="http://schemas.microsoft.com/office/drawing/2014/chart" uri="{C3380CC4-5D6E-409C-BE32-E72D297353CC}">
                <c16:uniqueId val="{0000000F-3882-44E8-BEB6-1AFEAC52B587}"/>
              </c:ext>
            </c:extLst>
          </c:dPt>
          <c:dPt>
            <c:idx val="29"/>
            <c:invertIfNegative val="0"/>
            <c:bubble3D val="0"/>
            <c:spPr>
              <a:solidFill>
                <a:srgbClr val="C00000"/>
              </a:solidFill>
            </c:spPr>
            <c:extLst>
              <c:ext xmlns:c16="http://schemas.microsoft.com/office/drawing/2014/chart" uri="{C3380CC4-5D6E-409C-BE32-E72D297353CC}">
                <c16:uniqueId val="{00000011-3882-44E8-BEB6-1AFEAC52B587}"/>
              </c:ext>
            </c:extLst>
          </c:dPt>
          <c:dPt>
            <c:idx val="30"/>
            <c:invertIfNegative val="0"/>
            <c:bubble3D val="0"/>
            <c:spPr>
              <a:solidFill>
                <a:srgbClr val="C00000"/>
              </a:solidFill>
            </c:spPr>
            <c:extLst>
              <c:ext xmlns:c16="http://schemas.microsoft.com/office/drawing/2014/chart" uri="{C3380CC4-5D6E-409C-BE32-E72D297353CC}">
                <c16:uniqueId val="{00000013-3882-44E8-BEB6-1AFEAC52B587}"/>
              </c:ext>
            </c:extLst>
          </c:dPt>
          <c:dPt>
            <c:idx val="31"/>
            <c:invertIfNegative val="0"/>
            <c:bubble3D val="0"/>
            <c:spPr>
              <a:solidFill>
                <a:srgbClr val="C00000"/>
              </a:solidFill>
            </c:spPr>
            <c:extLst>
              <c:ext xmlns:c16="http://schemas.microsoft.com/office/drawing/2014/chart" uri="{C3380CC4-5D6E-409C-BE32-E72D297353CC}">
                <c16:uniqueId val="{00000015-3882-44E8-BEB6-1AFEAC52B587}"/>
              </c:ext>
            </c:extLst>
          </c:dPt>
          <c:cat>
            <c:strRef>
              <c:f>'Chart 1.7'!$B$50:$B$81</c:f>
              <c:strCache>
                <c:ptCount val="32"/>
                <c:pt idx="0">
                  <c:v>Malta</c:v>
                </c:pt>
                <c:pt idx="1">
                  <c:v>Iceland</c:v>
                </c:pt>
                <c:pt idx="2">
                  <c:v>Luxembourg</c:v>
                </c:pt>
                <c:pt idx="3">
                  <c:v>Cyprus</c:v>
                </c:pt>
                <c:pt idx="4">
                  <c:v>Ireland</c:v>
                </c:pt>
                <c:pt idx="5">
                  <c:v>Sweden</c:v>
                </c:pt>
                <c:pt idx="6">
                  <c:v>Slovenia</c:v>
                </c:pt>
                <c:pt idx="7">
                  <c:v>Spain</c:v>
                </c:pt>
                <c:pt idx="8">
                  <c:v>Estonia</c:v>
                </c:pt>
                <c:pt idx="9">
                  <c:v>Netherlands</c:v>
                </c:pt>
                <c:pt idx="10">
                  <c:v>Austria</c:v>
                </c:pt>
                <c:pt idx="11">
                  <c:v>Liechtenstein</c:v>
                </c:pt>
                <c:pt idx="12">
                  <c:v>Belgium</c:v>
                </c:pt>
                <c:pt idx="13">
                  <c:v>Germany</c:v>
                </c:pt>
                <c:pt idx="14">
                  <c:v>United Kingdom</c:v>
                </c:pt>
                <c:pt idx="15">
                  <c:v>Norway</c:v>
                </c:pt>
                <c:pt idx="16">
                  <c:v>Czech Republic</c:v>
                </c:pt>
                <c:pt idx="17">
                  <c:v>Hungary</c:v>
                </c:pt>
                <c:pt idx="18">
                  <c:v>Italy</c:v>
                </c:pt>
                <c:pt idx="19">
                  <c:v>Finland</c:v>
                </c:pt>
                <c:pt idx="20">
                  <c:v>Switzerland</c:v>
                </c:pt>
                <c:pt idx="21">
                  <c:v>Greece</c:v>
                </c:pt>
                <c:pt idx="22">
                  <c:v>Portugal</c:v>
                </c:pt>
                <c:pt idx="23">
                  <c:v>Denmark</c:v>
                </c:pt>
                <c:pt idx="24">
                  <c:v>Slovakia</c:v>
                </c:pt>
                <c:pt idx="25">
                  <c:v>France</c:v>
                </c:pt>
                <c:pt idx="26">
                  <c:v>Poland</c:v>
                </c:pt>
                <c:pt idx="27">
                  <c:v>Bulgaria</c:v>
                </c:pt>
                <c:pt idx="28">
                  <c:v>Lithuania</c:v>
                </c:pt>
                <c:pt idx="29">
                  <c:v>Latvia</c:v>
                </c:pt>
                <c:pt idx="30">
                  <c:v>Romania</c:v>
                </c:pt>
                <c:pt idx="31">
                  <c:v>Croatia</c:v>
                </c:pt>
              </c:strCache>
            </c:strRef>
          </c:cat>
          <c:val>
            <c:numRef>
              <c:f>'Chart 1.7'!$C$50:$C$81</c:f>
              <c:numCache>
                <c:formatCode>0.00</c:formatCode>
                <c:ptCount val="32"/>
                <c:pt idx="0">
                  <c:v>3.5951154191393333</c:v>
                </c:pt>
                <c:pt idx="1">
                  <c:v>2.1403357727077057</c:v>
                </c:pt>
                <c:pt idx="2">
                  <c:v>1.7705833008031495</c:v>
                </c:pt>
                <c:pt idx="3">
                  <c:v>0.93747541180881144</c:v>
                </c:pt>
                <c:pt idx="4">
                  <c:v>0.91042300500663298</c:v>
                </c:pt>
                <c:pt idx="5">
                  <c:v>0.8460370809314639</c:v>
                </c:pt>
                <c:pt idx="6">
                  <c:v>0.72224802601021831</c:v>
                </c:pt>
                <c:pt idx="7">
                  <c:v>0.71617900184290317</c:v>
                </c:pt>
                <c:pt idx="8">
                  <c:v>0.53603389499011855</c:v>
                </c:pt>
                <c:pt idx="9">
                  <c:v>0.49281523796752291</c:v>
                </c:pt>
                <c:pt idx="10">
                  <c:v>0.43550030848080207</c:v>
                </c:pt>
                <c:pt idx="11">
                  <c:v>0.43291179094296062</c:v>
                </c:pt>
                <c:pt idx="12">
                  <c:v>0.42921979202864496</c:v>
                </c:pt>
                <c:pt idx="13">
                  <c:v>0.42693678308519106</c:v>
                </c:pt>
                <c:pt idx="14">
                  <c:v>0.39171871455978169</c:v>
                </c:pt>
                <c:pt idx="15">
                  <c:v>0.39100244938315992</c:v>
                </c:pt>
                <c:pt idx="16">
                  <c:v>0.36915925506512454</c:v>
                </c:pt>
                <c:pt idx="17">
                  <c:v>0.35546820630961945</c:v>
                </c:pt>
                <c:pt idx="18">
                  <c:v>0.28993465756622833</c:v>
                </c:pt>
                <c:pt idx="19">
                  <c:v>0.21702735106917487</c:v>
                </c:pt>
                <c:pt idx="20">
                  <c:v>0.17246317536388528</c:v>
                </c:pt>
                <c:pt idx="21">
                  <c:v>0.15305602325259876</c:v>
                </c:pt>
                <c:pt idx="22">
                  <c:v>0.1124280404667095</c:v>
                </c:pt>
                <c:pt idx="23">
                  <c:v>7.417158059153911E-2</c:v>
                </c:pt>
                <c:pt idx="24">
                  <c:v>7.2660532929643293E-2</c:v>
                </c:pt>
                <c:pt idx="25">
                  <c:v>6.7977764322361287E-2</c:v>
                </c:pt>
                <c:pt idx="26">
                  <c:v>6.3957659076474993E-2</c:v>
                </c:pt>
                <c:pt idx="27">
                  <c:v>-5.1999749221067586E-2</c:v>
                </c:pt>
                <c:pt idx="28">
                  <c:v>-0.11719886176123687</c:v>
                </c:pt>
                <c:pt idx="29">
                  <c:v>-0.25356975029195417</c:v>
                </c:pt>
                <c:pt idx="30">
                  <c:v>-0.30251454753305207</c:v>
                </c:pt>
                <c:pt idx="31">
                  <c:v>-0.32848673715921572</c:v>
                </c:pt>
              </c:numCache>
            </c:numRef>
          </c:val>
          <c:extLs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224610304"/>
        <c:axId val="224229568"/>
      </c:barChart>
      <c:catAx>
        <c:axId val="224610304"/>
        <c:scaling>
          <c:orientation val="maxMin"/>
        </c:scaling>
        <c:delete val="0"/>
        <c:axPos val="l"/>
        <c:numFmt formatCode="General" sourceLinked="0"/>
        <c:majorTickMark val="none"/>
        <c:minorTickMark val="none"/>
        <c:tickLblPos val="low"/>
        <c:crossAx val="224229568"/>
        <c:crosses val="autoZero"/>
        <c:auto val="1"/>
        <c:lblAlgn val="ctr"/>
        <c:lblOffset val="100"/>
        <c:noMultiLvlLbl val="0"/>
      </c:catAx>
      <c:valAx>
        <c:axId val="224229568"/>
        <c:scaling>
          <c:orientation val="minMax"/>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22461030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1-9D43-4ECB-B880-EB8E05C37228}"/>
              </c:ext>
            </c:extLst>
          </c:dPt>
          <c:dPt>
            <c:idx val="26"/>
            <c:invertIfNegative val="0"/>
            <c:bubble3D val="0"/>
            <c:spPr>
              <a:solidFill>
                <a:srgbClr val="C00000"/>
              </a:solidFill>
            </c:spPr>
            <c:extLst>
              <c:ext xmlns:c16="http://schemas.microsoft.com/office/drawing/2014/chart" uri="{C3380CC4-5D6E-409C-BE32-E72D297353CC}">
                <c16:uniqueId val="{00000002-456F-428E-B35E-F379BA0F1D41}"/>
              </c:ext>
            </c:extLst>
          </c:dPt>
          <c:cat>
            <c:strRef>
              <c:f>'Table 1.10'!$C$4:$C$33</c:f>
              <c:strCache>
                <c:ptCount val="30"/>
                <c:pt idx="0">
                  <c:v>India</c:v>
                </c:pt>
                <c:pt idx="1">
                  <c:v>Mexico</c:v>
                </c:pt>
                <c:pt idx="2">
                  <c:v>Russian Federation</c:v>
                </c:pt>
                <c:pt idx="3">
                  <c:v>China</c:v>
                </c:pt>
                <c:pt idx="4">
                  <c:v>Bangladesh</c:v>
                </c:pt>
                <c:pt idx="5">
                  <c:v>Syria</c:v>
                </c:pt>
                <c:pt idx="6">
                  <c:v>Paquistan</c:v>
                </c:pt>
                <c:pt idx="7">
                  <c:v>Ukraine</c:v>
                </c:pt>
                <c:pt idx="8">
                  <c:v>Philippines</c:v>
                </c:pt>
                <c:pt idx="9">
                  <c:v>United Kingdom</c:v>
                </c:pt>
                <c:pt idx="10">
                  <c:v>Afghanistan</c:v>
                </c:pt>
                <c:pt idx="11">
                  <c:v>Poland</c:v>
                </c:pt>
                <c:pt idx="12">
                  <c:v>Indonesia</c:v>
                </c:pt>
                <c:pt idx="13">
                  <c:v>Germany</c:v>
                </c:pt>
                <c:pt idx="14">
                  <c:v>Kazakhstan</c:v>
                </c:pt>
                <c:pt idx="15">
                  <c:v>Palestine</c:v>
                </c:pt>
                <c:pt idx="16">
                  <c:v>Romania</c:v>
                </c:pt>
                <c:pt idx="17">
                  <c:v>Turkey </c:v>
                </c:pt>
                <c:pt idx="18">
                  <c:v>Egypt </c:v>
                </c:pt>
                <c:pt idx="19">
                  <c:v>Italy</c:v>
                </c:pt>
                <c:pt idx="20">
                  <c:v>USA</c:v>
                </c:pt>
                <c:pt idx="21">
                  <c:v>Morroco</c:v>
                </c:pt>
                <c:pt idx="22">
                  <c:v>Myanmar</c:v>
                </c:pt>
                <c:pt idx="23">
                  <c:v>Colombia</c:v>
                </c:pt>
                <c:pt idx="24">
                  <c:v>Vietnam</c:v>
                </c:pt>
                <c:pt idx="25">
                  <c:v>South Korea</c:v>
                </c:pt>
                <c:pt idx="26">
                  <c:v>Portugal</c:v>
                </c:pt>
                <c:pt idx="27">
                  <c:v>France</c:v>
                </c:pt>
                <c:pt idx="28">
                  <c:v>Somalia</c:v>
                </c:pt>
                <c:pt idx="29">
                  <c:v>Uzbekistan</c:v>
                </c:pt>
              </c:strCache>
            </c:strRef>
          </c:cat>
          <c:val>
            <c:numRef>
              <c:f>'Table 1.10'!$D$4:$D$33</c:f>
              <c:numCache>
                <c:formatCode>#\ ##0.0</c:formatCode>
                <c:ptCount val="30"/>
                <c:pt idx="0">
                  <c:v>16.587720000000001</c:v>
                </c:pt>
                <c:pt idx="1">
                  <c:v>12.964881999999999</c:v>
                </c:pt>
                <c:pt idx="2">
                  <c:v>10.635994</c:v>
                </c:pt>
                <c:pt idx="3">
                  <c:v>9.9620580000000007</c:v>
                </c:pt>
                <c:pt idx="4">
                  <c:v>7.4999190000000002</c:v>
                </c:pt>
                <c:pt idx="5">
                  <c:v>6.8644449999999999</c:v>
                </c:pt>
                <c:pt idx="6">
                  <c:v>5.9786349999999997</c:v>
                </c:pt>
                <c:pt idx="7">
                  <c:v>5.9416529999999996</c:v>
                </c:pt>
                <c:pt idx="8">
                  <c:v>5.680682</c:v>
                </c:pt>
                <c:pt idx="9">
                  <c:v>4.9213089999999999</c:v>
                </c:pt>
                <c:pt idx="10">
                  <c:v>4.8264639999999996</c:v>
                </c:pt>
                <c:pt idx="11">
                  <c:v>4.7014649999999998</c:v>
                </c:pt>
                <c:pt idx="12">
                  <c:v>4.2339729999999998</c:v>
                </c:pt>
                <c:pt idx="13">
                  <c:v>4.2080830000000002</c:v>
                </c:pt>
                <c:pt idx="14">
                  <c:v>4.074446</c:v>
                </c:pt>
                <c:pt idx="15">
                  <c:v>3.803893</c:v>
                </c:pt>
                <c:pt idx="16">
                  <c:v>3.5785040000000001</c:v>
                </c:pt>
                <c:pt idx="17">
                  <c:v>3.4189319999999999</c:v>
                </c:pt>
                <c:pt idx="18">
                  <c:v>3.412957</c:v>
                </c:pt>
                <c:pt idx="19">
                  <c:v>3.0291679999999999</c:v>
                </c:pt>
                <c:pt idx="20">
                  <c:v>3.0166849999999998</c:v>
                </c:pt>
                <c:pt idx="21">
                  <c:v>2.8987210000000001</c:v>
                </c:pt>
                <c:pt idx="22">
                  <c:v>2.8947409999999998</c:v>
                </c:pt>
                <c:pt idx="23">
                  <c:v>2.7362299999999999</c:v>
                </c:pt>
                <c:pt idx="24">
                  <c:v>2.7239800000000001</c:v>
                </c:pt>
                <c:pt idx="25">
                  <c:v>2.4775749999999999</c:v>
                </c:pt>
                <c:pt idx="26">
                  <c:v>2.2667350000000002</c:v>
                </c:pt>
                <c:pt idx="27">
                  <c:v>2.2072129999999999</c:v>
                </c:pt>
                <c:pt idx="28">
                  <c:v>1.9919100000000001</c:v>
                </c:pt>
                <c:pt idx="29">
                  <c:v>1.9884580000000001</c:v>
                </c:pt>
              </c:numCache>
            </c:numRef>
          </c:val>
          <c:extLs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224813568"/>
        <c:axId val="224444992"/>
      </c:barChart>
      <c:catAx>
        <c:axId val="224813568"/>
        <c:scaling>
          <c:orientation val="maxMin"/>
        </c:scaling>
        <c:delete val="0"/>
        <c:axPos val="l"/>
        <c:numFmt formatCode="General" sourceLinked="0"/>
        <c:majorTickMark val="none"/>
        <c:minorTickMark val="none"/>
        <c:tickLblPos val="nextTo"/>
        <c:crossAx val="224444992"/>
        <c:crosses val="autoZero"/>
        <c:auto val="1"/>
        <c:lblAlgn val="ctr"/>
        <c:lblOffset val="100"/>
        <c:noMultiLvlLbl val="0"/>
      </c:catAx>
      <c:valAx>
        <c:axId val="224444992"/>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22481356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581023" y="761999"/>
          <a:ext cx="5580000" cy="5580000"/>
          <a:chOff x="581023" y="761999"/>
          <a:chExt cx="5580000" cy="5580000"/>
        </a:xfrm>
      </xdr:grpSpPr>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581023" y="761999"/>
          <a:ext cx="5580000" cy="558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5" name="Straight Connector 14">
            <a:extLst>
              <a:ext uri="{FF2B5EF4-FFF2-40B4-BE49-F238E27FC236}">
                <a16:creationId xmlns:a16="http://schemas.microsoft.com/office/drawing/2014/main" id="{00000000-0008-0000-1400-00000F000000}"/>
              </a:ext>
            </a:extLst>
          </xdr:cNvPr>
          <xdr:cNvCxnSpPr/>
        </xdr:nvCxnSpPr>
        <xdr:spPr>
          <a:xfrm>
            <a:off x="1209675" y="340042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1400-000014000000}"/>
              </a:ext>
            </a:extLst>
          </xdr:cNvPr>
          <xdr:cNvCxnSpPr/>
        </xdr:nvCxnSpPr>
        <xdr:spPr>
          <a:xfrm>
            <a:off x="3057525" y="99060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17</xdr:row>
      <xdr:rowOff>0</xdr:rowOff>
    </xdr:from>
    <xdr:to>
      <xdr:col>12</xdr:col>
      <xdr:colOff>152400</xdr:colOff>
      <xdr:row>17</xdr:row>
      <xdr:rowOff>152400</xdr:rowOff>
    </xdr:to>
    <xdr:pic>
      <xdr:nvPicPr>
        <xdr:cNvPr id="12" name="Picture 11" descr="http://www.pordata.pt/Site/img/empty_16x16.pn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18</xdr:row>
      <xdr:rowOff>0</xdr:rowOff>
    </xdr:from>
    <xdr:to>
      <xdr:col>12</xdr:col>
      <xdr:colOff>152400</xdr:colOff>
      <xdr:row>18</xdr:row>
      <xdr:rowOff>152400</xdr:rowOff>
    </xdr:to>
    <xdr:pic>
      <xdr:nvPicPr>
        <xdr:cNvPr id="13" name="Picture 12" descr="http://www.pordata.pt/Site/img/empty_16x16.pn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18</xdr:row>
      <xdr:rowOff>0</xdr:rowOff>
    </xdr:from>
    <xdr:to>
      <xdr:col>12</xdr:col>
      <xdr:colOff>152400</xdr:colOff>
      <xdr:row>18</xdr:row>
      <xdr:rowOff>152400</xdr:rowOff>
    </xdr:to>
    <xdr:pic>
      <xdr:nvPicPr>
        <xdr:cNvPr id="14" name="Picture 13" descr="http://www.pordata.pt/Site/img/empty_16x16.pn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a:extLst>
            <a:ext uri="{FF2B5EF4-FFF2-40B4-BE49-F238E27FC236}">
              <a16:creationId xmlns:a16="http://schemas.microsoft.com/office/drawing/2014/main" id="{00000000-0008-0000-1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7880.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0.bin"/><Relationship Id="rId4" Type="http://schemas.openxmlformats.org/officeDocument/2006/relationships/hyperlink" Target="http://www.observatorioemigracao.pt/np4/7880.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1.bin"/><Relationship Id="rId4" Type="http://schemas.openxmlformats.org/officeDocument/2006/relationships/hyperlink" Target="http://www.observatorioemigracao.pt/np4/7880.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2.bin"/><Relationship Id="rId4" Type="http://schemas.openxmlformats.org/officeDocument/2006/relationships/hyperlink" Target="http://www.observatorioemigracao.pt/np4/7880.htm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13.bin"/><Relationship Id="rId4" Type="http://schemas.openxmlformats.org/officeDocument/2006/relationships/hyperlink" Target="http://www.observatorioemigracao.pt/np4/7880.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14.bin"/><Relationship Id="rId4" Type="http://schemas.openxmlformats.org/officeDocument/2006/relationships/hyperlink" Target="http://www.observatorioemigracao.pt/np4/7880.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5.xml"/><Relationship Id="rId5" Type="http://schemas.openxmlformats.org/officeDocument/2006/relationships/printerSettings" Target="../printerSettings/printerSettings15.bin"/><Relationship Id="rId4" Type="http://schemas.openxmlformats.org/officeDocument/2006/relationships/hyperlink" Target="http://www.observatorioemigracao.pt/np4/7880.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6.xml"/><Relationship Id="rId5" Type="http://schemas.openxmlformats.org/officeDocument/2006/relationships/printerSettings" Target="../printerSettings/printerSettings16.bin"/><Relationship Id="rId4" Type="http://schemas.openxmlformats.org/officeDocument/2006/relationships/hyperlink" Target="http://www.observatorioemigracao.pt/np4/7880.html"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7.xml"/><Relationship Id="rId5" Type="http://schemas.openxmlformats.org/officeDocument/2006/relationships/printerSettings" Target="../printerSettings/printerSettings17.bin"/><Relationship Id="rId4" Type="http://schemas.openxmlformats.org/officeDocument/2006/relationships/hyperlink" Target="http://www.observatorioemigracao.pt/np4/7880.html"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8.xml"/><Relationship Id="rId5" Type="http://schemas.openxmlformats.org/officeDocument/2006/relationships/printerSettings" Target="../printerSettings/printerSettings18.bin"/><Relationship Id="rId4" Type="http://schemas.openxmlformats.org/officeDocument/2006/relationships/hyperlink" Target="http://www.observatorioemigracao.pt/np4/7880.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9.xml"/><Relationship Id="rId5" Type="http://schemas.openxmlformats.org/officeDocument/2006/relationships/printerSettings" Target="../printerSettings/printerSettings19.bin"/><Relationship Id="rId4" Type="http://schemas.openxmlformats.org/officeDocument/2006/relationships/hyperlink" Target="http://www.observatorioemigracao.pt/np4/7880.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7880.html"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0.xml"/><Relationship Id="rId5" Type="http://schemas.openxmlformats.org/officeDocument/2006/relationships/printerSettings" Target="../printerSettings/printerSettings20.bin"/><Relationship Id="rId4" Type="http://schemas.openxmlformats.org/officeDocument/2006/relationships/hyperlink" Target="http://www.observatorioemigracao.pt/np4/7880.html"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1.xml"/><Relationship Id="rId5" Type="http://schemas.openxmlformats.org/officeDocument/2006/relationships/printerSettings" Target="../printerSettings/printerSettings21.bin"/><Relationship Id="rId4" Type="http://schemas.openxmlformats.org/officeDocument/2006/relationships/hyperlink" Target="http://www.observatorioemigracao.pt/np4/7880.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3.bin"/><Relationship Id="rId4" Type="http://schemas.openxmlformats.org/officeDocument/2006/relationships/hyperlink" Target="http://www.observatorioemigracao.pt/np4/7880.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4.bin"/><Relationship Id="rId4" Type="http://schemas.openxmlformats.org/officeDocument/2006/relationships/hyperlink" Target="http://www.observatorioemigracao.pt/np4/7880.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hyperlink" Target="http://www.observatorioemigracao.pt/np4/7880.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hyperlink" Target="http://www.observatorioemigracao.pt/np4/7880.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7.bin"/><Relationship Id="rId4" Type="http://schemas.openxmlformats.org/officeDocument/2006/relationships/hyperlink" Target="http://www.observatorioemigracao.pt/np4/7880.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8.bin"/><Relationship Id="rId4" Type="http://schemas.openxmlformats.org/officeDocument/2006/relationships/hyperlink" Target="http://www.observatorioemigracao.pt/np4/7880.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9.bin"/><Relationship Id="rId4" Type="http://schemas.openxmlformats.org/officeDocument/2006/relationships/hyperlink" Target="http://www.observatorioemigracao.pt/np4/788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showGridLines="0" tabSelected="1" workbookViewId="0"/>
  </sheetViews>
  <sheetFormatPr defaultColWidth="8.7109375" defaultRowHeight="12" customHeight="1" x14ac:dyDescent="0.25"/>
  <cols>
    <col min="1" max="1" width="8.7109375" style="245"/>
    <col min="2" max="4" width="36.7109375" style="250" customWidth="1"/>
    <col min="5" max="7" width="36.7109375" style="245" customWidth="1"/>
    <col min="8" max="8" width="8.7109375" style="78" customWidth="1"/>
    <col min="9" max="16384" width="8.7109375" style="245"/>
  </cols>
  <sheetData>
    <row r="1" spans="1:13" s="240" customFormat="1" ht="30" customHeight="1" x14ac:dyDescent="0.25">
      <c r="A1" s="70" t="s">
        <v>0</v>
      </c>
      <c r="B1" s="424" t="s">
        <v>1</v>
      </c>
      <c r="C1" s="425"/>
      <c r="D1" s="425"/>
      <c r="E1" s="239"/>
      <c r="F1" s="239"/>
      <c r="G1" s="239"/>
      <c r="H1" s="78"/>
      <c r="I1" s="239"/>
      <c r="J1" s="239"/>
      <c r="K1" s="239"/>
      <c r="L1" s="239"/>
      <c r="M1" s="239"/>
    </row>
    <row r="2" spans="1:13" s="241" customFormat="1" ht="30" customHeight="1" x14ac:dyDescent="0.2">
      <c r="A2" s="86"/>
      <c r="B2" s="428" t="s">
        <v>171</v>
      </c>
      <c r="C2" s="429"/>
      <c r="D2" s="429"/>
      <c r="E2" s="430"/>
      <c r="F2" s="430"/>
      <c r="G2" s="430"/>
      <c r="H2" s="431"/>
    </row>
    <row r="3" spans="1:13" s="242" customFormat="1" ht="30" customHeight="1" x14ac:dyDescent="0.25">
      <c r="B3" s="432" t="s">
        <v>6</v>
      </c>
      <c r="C3" s="433"/>
      <c r="D3" s="433"/>
      <c r="E3" s="433"/>
      <c r="F3" s="433"/>
      <c r="G3" s="433"/>
      <c r="H3" s="76"/>
    </row>
    <row r="4" spans="1:13" s="242" customFormat="1" ht="15" customHeight="1" x14ac:dyDescent="0.25">
      <c r="A4" s="134"/>
      <c r="B4" s="426" t="str">
        <f>'Table 1.1'!B2</f>
        <v>Table 1.1 Main social indicators: international comparison</v>
      </c>
      <c r="C4" s="427"/>
      <c r="D4" s="427"/>
      <c r="E4" s="422" t="str">
        <f>'Chart 1.1'!B2</f>
        <v>Chart 1.1 Permanent outflows of Portuguese emigrants: the historical background</v>
      </c>
      <c r="F4" s="423"/>
      <c r="G4" s="423"/>
      <c r="H4" s="77"/>
    </row>
    <row r="5" spans="1:13" s="242" customFormat="1" ht="15" customHeight="1" x14ac:dyDescent="0.25">
      <c r="A5" s="134"/>
      <c r="B5" s="426" t="str">
        <f>'Table 1.2'!B2</f>
        <v>Table 1.2 Main migration indicators: international comparison</v>
      </c>
      <c r="C5" s="427"/>
      <c r="D5" s="427"/>
      <c r="E5" s="422" t="str">
        <f>'Chart 1.2'!B2</f>
        <v>Chart 1.2 OEm Estimates of the outflows of Portuguese emigrants, 2001-2019</v>
      </c>
      <c r="F5" s="423"/>
      <c r="G5" s="423"/>
      <c r="H5" s="77"/>
    </row>
    <row r="6" spans="1:13" s="242" customFormat="1" ht="15" customHeight="1" x14ac:dyDescent="0.25">
      <c r="A6" s="134"/>
      <c r="B6" s="426" t="str">
        <f>'Table 1.3'!B2:H2</f>
        <v>Table 1.3 Permanent outflows of Portuguese emigrants: the historical background</v>
      </c>
      <c r="C6" s="427"/>
      <c r="D6" s="427"/>
      <c r="E6" s="422" t="str">
        <f>'Chart 1.3'!B2</f>
        <v>Chart 1.3 Eurostat estimates of Portuguese permanent outflows and inflows, 2004-2018</v>
      </c>
      <c r="F6" s="423"/>
      <c r="G6" s="423"/>
      <c r="H6" s="77"/>
    </row>
    <row r="7" spans="1:13" s="242" customFormat="1" ht="15" customHeight="1" x14ac:dyDescent="0.25">
      <c r="A7" s="134"/>
      <c r="B7" s="426" t="str">
        <f>'Table 1.4'!B2:F2</f>
        <v>Table 1.4 Estimates of the outflows of Portuguese emigrants, 2001-2019</v>
      </c>
      <c r="C7" s="427"/>
      <c r="D7" s="427"/>
      <c r="E7" s="422" t="str">
        <f>'Chart 1.4'!B2</f>
        <v>Chart 1.4 UN estimates of the stock of Portuguese-born emigrants, 1990-2017</v>
      </c>
      <c r="F7" s="423"/>
      <c r="G7" s="423"/>
      <c r="H7" s="76"/>
    </row>
    <row r="8" spans="1:13" s="244" customFormat="1" ht="15" customHeight="1" x14ac:dyDescent="0.2">
      <c r="A8" s="134"/>
      <c r="B8" s="426" t="str">
        <f>'Table 1.5'!B2:F2</f>
        <v>Table 1.5 Eurostat estimates of Portuguese net migration, 2004-2018</v>
      </c>
      <c r="C8" s="427"/>
      <c r="D8" s="427"/>
      <c r="E8" s="422" t="str">
        <f>'Chart 1.5'!B2</f>
        <v>Chart 1.5 Major changes in the stock of Portuguese-born emigrants in EU and EFTA countries, 2000/2001 to 2010/11</v>
      </c>
      <c r="F8" s="423"/>
      <c r="G8" s="423"/>
      <c r="H8" s="243"/>
    </row>
    <row r="9" spans="1:13" s="242" customFormat="1" ht="15" customHeight="1" x14ac:dyDescent="0.25">
      <c r="A9" s="134"/>
      <c r="B9" s="434" t="str">
        <f>'Table 1.6'!B2</f>
        <v>Table 1.6 UN estimates of the stock of Portuguese-born emigrants, 1990-2017</v>
      </c>
      <c r="C9" s="427"/>
      <c r="D9" s="427"/>
      <c r="E9" s="422" t="str">
        <f>'Chart 1.6'!B2</f>
        <v>Chart 1.6 Stock of Portuguese-born emigrants aged 15 and over in OECD countries by age group and educational attainment, 2000/2001 and 2010/11</v>
      </c>
      <c r="F9" s="423"/>
      <c r="G9" s="423"/>
      <c r="H9" s="76"/>
    </row>
    <row r="10" spans="1:13" s="244" customFormat="1" ht="15" customHeight="1" x14ac:dyDescent="0.2">
      <c r="A10" s="134"/>
      <c r="B10" s="434" t="str">
        <f>'Table 1.7'!B2</f>
        <v>Table 1.7 Stock of Portuguese-born emigrants in EU and EFTA countries, 2000/2001 and 2010/11</v>
      </c>
      <c r="C10" s="427"/>
      <c r="D10" s="427"/>
      <c r="E10" s="422" t="str">
        <f>'Chart 1.7'!B2</f>
        <v>Chart 1.7 Net migration rates in EU and EFTA countries, except return flows, 2018</v>
      </c>
      <c r="F10" s="423"/>
      <c r="G10" s="423"/>
      <c r="H10" s="76"/>
    </row>
    <row r="11" spans="1:13" s="244" customFormat="1" ht="15" customHeight="1" x14ac:dyDescent="0.2">
      <c r="A11" s="134"/>
      <c r="B11" s="434" t="str">
        <f>'Table 1.8'!B2</f>
        <v>Table 1.8 Stock of Portuguese-born emigrants aged 15 and over in OECD countries by age group and educational attainment, 2000/2001 and 2010/11</v>
      </c>
      <c r="C11" s="427"/>
      <c r="D11" s="427"/>
      <c r="E11" s="422" t="str">
        <f>'Chart 1.8'!B2</f>
        <v>Chart 1.8 Emigrants by country of origin, 2017</v>
      </c>
      <c r="F11" s="423"/>
      <c r="G11" s="423"/>
      <c r="H11" s="76"/>
    </row>
    <row r="12" spans="1:13" ht="15" customHeight="1" x14ac:dyDescent="0.25">
      <c r="A12" s="135"/>
      <c r="B12" s="434" t="str">
        <f>'Table 1.9'!B2</f>
        <v>Table 1.9 Net migration in EU and EFTA countries, 2018</v>
      </c>
      <c r="C12" s="427"/>
      <c r="D12" s="427"/>
      <c r="E12" s="422" t="str">
        <f>'Chart 1.9'!B2</f>
        <v>Chart 1.9 Emigration and immigration rates in EU countries, 2017</v>
      </c>
      <c r="F12" s="423"/>
      <c r="G12" s="423"/>
    </row>
    <row r="13" spans="1:13" ht="15" customHeight="1" x14ac:dyDescent="0.25">
      <c r="A13" s="135"/>
      <c r="B13" s="434" t="str">
        <f>'Table 1.10'!B2</f>
        <v>Table 1.10 Emigrants by country of origin, 2017</v>
      </c>
      <c r="C13" s="427"/>
      <c r="D13" s="427"/>
      <c r="E13" s="277"/>
      <c r="F13" s="278"/>
      <c r="G13" s="278"/>
    </row>
    <row r="14" spans="1:13" ht="15" customHeight="1" x14ac:dyDescent="0.25">
      <c r="A14" s="135"/>
      <c r="B14" s="434" t="str">
        <f>'Table 1.11'!B2</f>
        <v>Table 1.11 Emigration and immigration rates in EU countries, 2017</v>
      </c>
      <c r="C14" s="427"/>
      <c r="D14" s="427"/>
      <c r="E14" s="277"/>
      <c r="F14" s="278"/>
      <c r="G14" s="278"/>
    </row>
    <row r="15" spans="1:13" ht="30" customHeight="1" x14ac:dyDescent="0.25">
      <c r="B15" s="237"/>
      <c r="C15" s="238"/>
      <c r="D15" s="238"/>
      <c r="E15" s="246"/>
      <c r="F15" s="248"/>
      <c r="G15" s="248"/>
    </row>
    <row r="16" spans="1:13" ht="15" customHeight="1" x14ac:dyDescent="0.25">
      <c r="A16" s="416" t="s">
        <v>7</v>
      </c>
      <c r="B16" s="436" t="s">
        <v>199</v>
      </c>
      <c r="C16" s="437"/>
      <c r="D16" s="437"/>
      <c r="E16" s="437"/>
      <c r="F16" s="437"/>
      <c r="G16" s="437"/>
    </row>
    <row r="17" spans="1:7" s="405" customFormat="1" ht="15" customHeight="1" x14ac:dyDescent="0.25">
      <c r="A17" s="417" t="s">
        <v>2</v>
      </c>
      <c r="B17" s="435" t="s">
        <v>197</v>
      </c>
      <c r="C17" s="435"/>
      <c r="D17" s="435"/>
      <c r="E17" s="435"/>
      <c r="F17" s="435"/>
      <c r="G17" s="78"/>
    </row>
    <row r="18" spans="1:7" s="405" customFormat="1" ht="15" customHeight="1" x14ac:dyDescent="0.25">
      <c r="A18" s="417"/>
      <c r="B18" s="435" t="s">
        <v>198</v>
      </c>
      <c r="C18" s="435"/>
      <c r="D18" s="435"/>
      <c r="E18" s="435"/>
      <c r="F18" s="435"/>
      <c r="G18" s="78"/>
    </row>
    <row r="19" spans="1:7" ht="30" customHeight="1" x14ac:dyDescent="0.25">
      <c r="B19" s="249"/>
      <c r="C19" s="249"/>
      <c r="D19" s="249"/>
      <c r="E19" s="247"/>
      <c r="F19" s="247"/>
      <c r="G19" s="247"/>
    </row>
    <row r="20" spans="1:7" ht="90" customHeight="1" x14ac:dyDescent="0.25">
      <c r="B20" s="420" t="s">
        <v>128</v>
      </c>
      <c r="C20" s="421"/>
      <c r="D20" s="279"/>
    </row>
    <row r="21" spans="1:7" ht="15" customHeight="1" x14ac:dyDescent="0.25"/>
    <row r="22" spans="1:7" ht="15" customHeight="1" x14ac:dyDescent="0.25">
      <c r="B22" s="418"/>
      <c r="C22" s="419"/>
      <c r="D22" s="419"/>
    </row>
    <row r="23" spans="1:7" ht="15" customHeight="1" x14ac:dyDescent="0.25">
      <c r="B23"/>
      <c r="C23"/>
    </row>
    <row r="24" spans="1:7" ht="15" customHeight="1" x14ac:dyDescent="0.25">
      <c r="B24"/>
      <c r="C24"/>
    </row>
  </sheetData>
  <mergeCells count="28">
    <mergeCell ref="B18:F18"/>
    <mergeCell ref="B16:G16"/>
    <mergeCell ref="E12:G12"/>
    <mergeCell ref="B14:D14"/>
    <mergeCell ref="B13:D13"/>
    <mergeCell ref="B17:F17"/>
    <mergeCell ref="E8:G8"/>
    <mergeCell ref="B9:D9"/>
    <mergeCell ref="E9:G9"/>
    <mergeCell ref="B10:D10"/>
    <mergeCell ref="E11:G11"/>
    <mergeCell ref="B11:D11"/>
    <mergeCell ref="B22:D22"/>
    <mergeCell ref="B20:C20"/>
    <mergeCell ref="E6:G6"/>
    <mergeCell ref="E10:G10"/>
    <mergeCell ref="B1:D1"/>
    <mergeCell ref="B4:D4"/>
    <mergeCell ref="B5:D5"/>
    <mergeCell ref="B6:D6"/>
    <mergeCell ref="B2:H2"/>
    <mergeCell ref="B3:G3"/>
    <mergeCell ref="E4:G4"/>
    <mergeCell ref="E5:G5"/>
    <mergeCell ref="E7:G7"/>
    <mergeCell ref="B7:D7"/>
    <mergeCell ref="B8:D8"/>
    <mergeCell ref="B12:D12"/>
  </mergeCells>
  <hyperlinks>
    <hyperlink ref="B5:D5" location="'Table 1.2'!B2" display="'Table 1.2'!B2" xr:uid="{00000000-0004-0000-0000-000000000000}"/>
    <hyperlink ref="B6:D6" location="'Table 1.3'!B2" display="'Table 1.3'!B2" xr:uid="{00000000-0004-0000-0000-000001000000}"/>
    <hyperlink ref="B7:D7" location="'Table 1.4'!B2" display="'Table 1.4'!B2" xr:uid="{00000000-0004-0000-0000-000002000000}"/>
    <hyperlink ref="E4:G4" location="'Chart 1.1'!B2" display="'Chart 1.1'!B2" xr:uid="{00000000-0004-0000-0000-000003000000}"/>
    <hyperlink ref="B9:D9" location="'Table 1.6'!B2" display="'Table 1.6'!B2" xr:uid="{00000000-0004-0000-0000-000004000000}"/>
    <hyperlink ref="B10:D10" location="'Table 1.7'!B2" display="'Table 1.7'!B2" xr:uid="{00000000-0004-0000-0000-000005000000}"/>
    <hyperlink ref="B11:D11" location="'Table 1.8'!B2" display="'Table 1.8'!B2" xr:uid="{00000000-0004-0000-0000-000006000000}"/>
    <hyperlink ref="B13:D13" location="'Table 1.10'!B2" display="'Table 1.10'!B2" xr:uid="{00000000-0004-0000-0000-000007000000}"/>
    <hyperlink ref="B14:D14" location="'Table 1.11'!B2" display="'Table 1.11'!B2" xr:uid="{00000000-0004-0000-0000-000008000000}"/>
    <hyperlink ref="E5:G5" location="'Chart 1.2'!B2" display="'Chart 1.2'!B2" xr:uid="{00000000-0004-0000-0000-000009000000}"/>
    <hyperlink ref="E7:G7" location="'Chart 1.4'!B2" display="'Chart 1.4'!B2" xr:uid="{00000000-0004-0000-0000-00000A000000}"/>
    <hyperlink ref="E8:G8" location="'Chart 1.5'!B2" display="'Chart 1.5'!B2" xr:uid="{00000000-0004-0000-0000-00000B000000}"/>
    <hyperlink ref="E9:G9" location="'Chart 1.6'!B2" display="'Chart 1.6'!B2" xr:uid="{00000000-0004-0000-0000-00000C000000}"/>
    <hyperlink ref="E11:G11" location="'Chart 1.8'!B2" display="'Chart 1.8'!B2" xr:uid="{00000000-0004-0000-0000-00000D000000}"/>
    <hyperlink ref="E12:G12" location="'Chart 1.9'!B2" display="'Chart 1.9'!B2" xr:uid="{00000000-0004-0000-0000-00000E000000}"/>
    <hyperlink ref="B8:D8" location="'Table 1.5'!B2" display="'Table 1.5'!B2" xr:uid="{00000000-0004-0000-0000-00000F000000}"/>
    <hyperlink ref="B12:D12" location="'Table 1.9'!B2" display="'Table 1.9'!B2" xr:uid="{00000000-0004-0000-0000-000010000000}"/>
    <hyperlink ref="E6:G6" location="'Chart 1.3'!B2" display="'Chart 1.3'!B2" xr:uid="{00000000-0004-0000-0000-000011000000}"/>
    <hyperlink ref="E10:G10" location="'Chart 1.7'!B2" display="'Chart 1.7'!B2" xr:uid="{00000000-0004-0000-0000-000012000000}"/>
    <hyperlink ref="B4:D4" location="'Table 1.1'!B2" display="'Table 1.1'!B2" xr:uid="{00000000-0004-0000-0000-000013000000}"/>
    <hyperlink ref="B17" r:id="rId1" display="http://www.observatorioemigracao.pt/np4/5810.html" xr:uid="{00000000-0004-0000-0000-000014000000}"/>
    <hyperlink ref="B17:F17" r:id="rId2" display="http://www.observatorioemigracao.pt/np4EN/7880.html" xr:uid="{00000000-0004-0000-0000-000015000000}"/>
    <hyperlink ref="B18" r:id="rId3" display="http://www.observatorioemigracao.pt/np4/5810.html" xr:uid="{00000000-0004-0000-0000-000016000000}"/>
    <hyperlink ref="B18:F18" r:id="rId4" display="http://www.observatorioemigracao.pt/np4/7880.html" xr:uid="{00000000-0004-0000-0000-000017000000}"/>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J56"/>
  <sheetViews>
    <sheetView showGridLines="0" topLeftCell="A9" zoomScaleNormal="100" workbookViewId="0"/>
  </sheetViews>
  <sheetFormatPr defaultColWidth="9.140625" defaultRowHeight="15" x14ac:dyDescent="0.25"/>
  <cols>
    <col min="1" max="1" width="8.7109375" style="37" customWidth="1"/>
    <col min="2" max="5" width="16.7109375" style="37" customWidth="1"/>
    <col min="6" max="6" width="16.7109375" style="54" customWidth="1"/>
    <col min="7" max="7" width="16.7109375" style="37" customWidth="1"/>
    <col min="8" max="8" width="9.140625" style="37"/>
    <col min="9" max="14" width="12.7109375" customWidth="1"/>
    <col min="15" max="20" width="9" customWidth="1"/>
    <col min="21" max="16384" width="9.140625" style="37"/>
  </cols>
  <sheetData>
    <row r="1" spans="1:140" s="38" customFormat="1" ht="30" customHeight="1" x14ac:dyDescent="0.25">
      <c r="A1" s="50" t="s">
        <v>0</v>
      </c>
      <c r="B1" s="167" t="s">
        <v>1</v>
      </c>
      <c r="C1" s="167"/>
      <c r="D1" s="167"/>
      <c r="E1" s="167"/>
      <c r="F1" s="81"/>
      <c r="G1" s="75" t="s">
        <v>5</v>
      </c>
      <c r="I1"/>
      <c r="J1"/>
      <c r="K1"/>
      <c r="L1"/>
      <c r="M1"/>
      <c r="N1"/>
      <c r="O1"/>
      <c r="P1"/>
      <c r="Q1"/>
      <c r="R1"/>
      <c r="S1"/>
      <c r="T1"/>
    </row>
    <row r="2" spans="1:140" s="38" customFormat="1" ht="30" customHeight="1" thickBot="1" x14ac:dyDescent="0.3">
      <c r="B2" s="510" t="s">
        <v>178</v>
      </c>
      <c r="C2" s="510"/>
      <c r="D2" s="510"/>
      <c r="E2" s="510"/>
      <c r="F2" s="511"/>
      <c r="G2" s="512"/>
      <c r="I2"/>
      <c r="J2"/>
      <c r="K2"/>
      <c r="L2"/>
      <c r="M2"/>
      <c r="N2"/>
      <c r="O2"/>
      <c r="P2"/>
      <c r="Q2"/>
      <c r="R2"/>
      <c r="S2"/>
      <c r="T2"/>
    </row>
    <row r="3" spans="1:140" s="38" customFormat="1" ht="30" customHeight="1" x14ac:dyDescent="0.25">
      <c r="B3" s="520" t="s">
        <v>15</v>
      </c>
      <c r="C3" s="518" t="s">
        <v>105</v>
      </c>
      <c r="D3" s="515" t="s">
        <v>102</v>
      </c>
      <c r="E3" s="516"/>
      <c r="F3" s="515" t="s">
        <v>141</v>
      </c>
      <c r="G3" s="517"/>
      <c r="I3"/>
      <c r="J3"/>
      <c r="K3"/>
      <c r="L3"/>
      <c r="M3"/>
      <c r="N3"/>
      <c r="O3"/>
      <c r="P3"/>
      <c r="Q3"/>
      <c r="R3"/>
      <c r="S3"/>
      <c r="T3"/>
    </row>
    <row r="4" spans="1:140" s="38" customFormat="1" ht="30" customHeight="1" x14ac:dyDescent="0.25">
      <c r="B4" s="521"/>
      <c r="C4" s="519"/>
      <c r="D4" s="264" t="s">
        <v>63</v>
      </c>
      <c r="E4" s="265" t="s">
        <v>106</v>
      </c>
      <c r="F4" s="264" t="s">
        <v>63</v>
      </c>
      <c r="G4" s="266" t="s">
        <v>106</v>
      </c>
      <c r="I4"/>
      <c r="J4"/>
      <c r="K4"/>
      <c r="L4"/>
      <c r="M4"/>
      <c r="N4"/>
      <c r="O4"/>
      <c r="P4"/>
      <c r="Q4"/>
      <c r="R4"/>
      <c r="S4"/>
      <c r="T4"/>
    </row>
    <row r="5" spans="1:140" s="369" customFormat="1" ht="15" customHeight="1" x14ac:dyDescent="0.25">
      <c r="A5" s="364"/>
      <c r="B5" s="370" t="s">
        <v>44</v>
      </c>
      <c r="C5" s="371">
        <v>8822267</v>
      </c>
      <c r="D5" s="346">
        <v>38421</v>
      </c>
      <c r="E5" s="372">
        <v>0.43550030848080207</v>
      </c>
      <c r="F5" s="347">
        <v>28843</v>
      </c>
      <c r="G5" s="373">
        <v>0.32693410888607205</v>
      </c>
      <c r="H5" s="351"/>
      <c r="I5" s="368"/>
      <c r="J5" s="368"/>
      <c r="K5" s="351"/>
      <c r="L5" s="351"/>
      <c r="M5" s="351"/>
      <c r="N5" s="351"/>
      <c r="O5" s="351"/>
      <c r="P5" s="351"/>
      <c r="Q5" s="351"/>
      <c r="R5" s="351"/>
      <c r="S5" s="351"/>
      <c r="T5" s="351"/>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c r="BP5" s="364"/>
      <c r="BQ5" s="364"/>
      <c r="BR5" s="364"/>
      <c r="BS5" s="364"/>
      <c r="BT5" s="364"/>
      <c r="BU5" s="364"/>
      <c r="BV5" s="364"/>
      <c r="BW5" s="364"/>
      <c r="BX5" s="364"/>
      <c r="BY5" s="364"/>
      <c r="BZ5" s="364"/>
      <c r="CA5" s="364"/>
      <c r="CB5" s="364"/>
      <c r="CC5" s="364"/>
      <c r="CD5" s="364"/>
      <c r="CE5" s="364"/>
      <c r="CF5" s="364"/>
      <c r="CG5" s="364"/>
      <c r="CH5" s="364"/>
      <c r="CI5" s="364"/>
      <c r="CJ5" s="364"/>
      <c r="CK5" s="364"/>
      <c r="CL5" s="364"/>
      <c r="CM5" s="364"/>
      <c r="CN5" s="364"/>
      <c r="CO5" s="364"/>
      <c r="CP5" s="364"/>
      <c r="CQ5" s="364"/>
      <c r="CR5" s="364"/>
      <c r="CS5" s="364"/>
      <c r="CT5" s="364"/>
      <c r="CU5" s="364"/>
      <c r="CV5" s="364"/>
      <c r="CW5" s="364"/>
      <c r="CX5" s="364"/>
      <c r="CY5" s="364"/>
      <c r="CZ5" s="364"/>
      <c r="DA5" s="364"/>
      <c r="DB5" s="364"/>
      <c r="DC5" s="364"/>
      <c r="DD5" s="364"/>
      <c r="DE5" s="364"/>
      <c r="DF5" s="364"/>
      <c r="DG5" s="364"/>
      <c r="DH5" s="364"/>
      <c r="DI5" s="364"/>
      <c r="DJ5" s="364"/>
      <c r="DK5" s="364"/>
      <c r="DL5" s="364"/>
      <c r="DM5" s="364"/>
      <c r="DN5" s="364"/>
      <c r="DO5" s="364"/>
      <c r="DP5" s="364"/>
      <c r="DQ5" s="364"/>
      <c r="DR5" s="364"/>
      <c r="DS5" s="364"/>
      <c r="DT5" s="364"/>
      <c r="DU5" s="364"/>
      <c r="DV5" s="364"/>
      <c r="DW5" s="364"/>
      <c r="DX5" s="364"/>
      <c r="DY5" s="364"/>
      <c r="DZ5" s="364"/>
      <c r="EA5" s="364"/>
      <c r="EB5" s="364"/>
      <c r="EC5" s="364"/>
      <c r="ED5" s="364"/>
      <c r="EE5" s="364"/>
      <c r="EF5" s="364"/>
      <c r="EG5" s="364"/>
      <c r="EH5" s="364"/>
      <c r="EI5" s="364"/>
      <c r="EJ5" s="364"/>
    </row>
    <row r="6" spans="1:140" s="364" customFormat="1" ht="15" customHeight="1" x14ac:dyDescent="0.25">
      <c r="B6" s="365" t="s">
        <v>26</v>
      </c>
      <c r="C6" s="366">
        <v>11398589</v>
      </c>
      <c r="D6" s="353">
        <v>48925</v>
      </c>
      <c r="E6" s="367">
        <v>0.42921979202864496</v>
      </c>
      <c r="F6" s="354">
        <v>30728</v>
      </c>
      <c r="G6" s="374">
        <v>0.26957722574258974</v>
      </c>
      <c r="H6" s="351"/>
      <c r="I6" s="368"/>
      <c r="J6" s="368"/>
      <c r="K6" s="351"/>
      <c r="L6" s="351"/>
      <c r="M6" s="351"/>
      <c r="N6" s="351"/>
      <c r="O6" s="351"/>
      <c r="P6" s="351"/>
      <c r="Q6" s="351"/>
      <c r="R6" s="351"/>
      <c r="S6" s="351"/>
      <c r="T6" s="351"/>
    </row>
    <row r="7" spans="1:140" s="369" customFormat="1" ht="15" customHeight="1" x14ac:dyDescent="0.25">
      <c r="A7" s="364"/>
      <c r="B7" s="370" t="s">
        <v>27</v>
      </c>
      <c r="C7" s="371">
        <v>7050034</v>
      </c>
      <c r="D7" s="346">
        <v>-3666</v>
      </c>
      <c r="E7" s="372">
        <v>-5.1999749221067586E-2</v>
      </c>
      <c r="F7" s="347">
        <v>-19835</v>
      </c>
      <c r="G7" s="373">
        <v>-0.28134616088376313</v>
      </c>
      <c r="H7" s="351"/>
      <c r="I7" s="368"/>
      <c r="J7" s="368"/>
      <c r="K7" s="351"/>
      <c r="L7" s="351"/>
      <c r="M7" s="351"/>
      <c r="N7" s="351"/>
      <c r="O7" s="351"/>
      <c r="P7" s="351"/>
      <c r="Q7" s="351"/>
      <c r="R7" s="351"/>
      <c r="S7" s="351"/>
      <c r="T7" s="351"/>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c r="BW7" s="364"/>
      <c r="BX7" s="364"/>
      <c r="BY7" s="364"/>
      <c r="BZ7" s="364"/>
      <c r="CA7" s="364"/>
      <c r="CB7" s="364"/>
      <c r="CC7" s="364"/>
      <c r="CD7" s="364"/>
      <c r="CE7" s="364"/>
      <c r="CF7" s="364"/>
      <c r="CG7" s="364"/>
      <c r="CH7" s="364"/>
      <c r="CI7" s="364"/>
      <c r="CJ7" s="364"/>
      <c r="CK7" s="364"/>
      <c r="CL7" s="364"/>
      <c r="CM7" s="364"/>
      <c r="CN7" s="364"/>
      <c r="CO7" s="364"/>
      <c r="CP7" s="364"/>
      <c r="CQ7" s="364"/>
      <c r="CR7" s="364"/>
      <c r="CS7" s="364"/>
      <c r="CT7" s="364"/>
      <c r="CU7" s="364"/>
      <c r="CV7" s="364"/>
      <c r="CW7" s="364"/>
      <c r="CX7" s="364"/>
      <c r="CY7" s="364"/>
      <c r="CZ7" s="364"/>
      <c r="DA7" s="364"/>
      <c r="DB7" s="364"/>
      <c r="DC7" s="364"/>
      <c r="DD7" s="364"/>
      <c r="DE7" s="364"/>
      <c r="DF7" s="364"/>
      <c r="DG7" s="364"/>
      <c r="DH7" s="364"/>
      <c r="DI7" s="364"/>
      <c r="DJ7" s="364"/>
      <c r="DK7" s="364"/>
      <c r="DL7" s="364"/>
      <c r="DM7" s="364"/>
      <c r="DN7" s="364"/>
      <c r="DO7" s="364"/>
      <c r="DP7" s="364"/>
      <c r="DQ7" s="364"/>
      <c r="DR7" s="364"/>
      <c r="DS7" s="364"/>
      <c r="DT7" s="364"/>
      <c r="DU7" s="364"/>
      <c r="DV7" s="364"/>
      <c r="DW7" s="364"/>
      <c r="DX7" s="364"/>
      <c r="DY7" s="364"/>
      <c r="DZ7" s="364"/>
      <c r="EA7" s="364"/>
      <c r="EB7" s="364"/>
      <c r="EC7" s="364"/>
      <c r="ED7" s="364"/>
      <c r="EE7" s="364"/>
      <c r="EF7" s="364"/>
      <c r="EG7" s="364"/>
      <c r="EH7" s="364"/>
      <c r="EI7" s="364"/>
      <c r="EJ7" s="364"/>
    </row>
    <row r="8" spans="1:140" s="364" customFormat="1" ht="15" customHeight="1" x14ac:dyDescent="0.25">
      <c r="B8" s="365" t="s">
        <v>35</v>
      </c>
      <c r="C8" s="366">
        <v>4105493</v>
      </c>
      <c r="D8" s="353">
        <v>-13486</v>
      </c>
      <c r="E8" s="367">
        <v>-0.32848673715921572</v>
      </c>
      <c r="F8" s="354">
        <v>-22105</v>
      </c>
      <c r="G8" s="374">
        <v>-0.53842498330894728</v>
      </c>
      <c r="H8" s="351"/>
      <c r="I8" s="368"/>
      <c r="J8" s="368"/>
      <c r="K8" s="351"/>
      <c r="L8" s="351"/>
      <c r="M8" s="351"/>
      <c r="N8" s="351"/>
      <c r="O8" s="351"/>
      <c r="P8" s="351"/>
      <c r="Q8" s="351"/>
      <c r="R8" s="351"/>
      <c r="S8" s="351"/>
      <c r="T8" s="351"/>
    </row>
    <row r="9" spans="1:140" s="369" customFormat="1" ht="15" customHeight="1" x14ac:dyDescent="0.25">
      <c r="A9" s="364"/>
      <c r="B9" s="370" t="s">
        <v>37</v>
      </c>
      <c r="C9" s="371">
        <v>864236</v>
      </c>
      <c r="D9" s="346">
        <v>8102</v>
      </c>
      <c r="E9" s="372">
        <v>0.93747541180881144</v>
      </c>
      <c r="F9" s="347">
        <v>3690</v>
      </c>
      <c r="G9" s="373">
        <v>0.4269667081676764</v>
      </c>
      <c r="H9" s="351"/>
      <c r="I9" s="368"/>
      <c r="J9" s="368"/>
      <c r="K9" s="351"/>
      <c r="L9" s="351"/>
      <c r="M9" s="351"/>
      <c r="N9" s="351"/>
      <c r="O9" s="351"/>
      <c r="P9" s="351"/>
      <c r="Q9" s="351"/>
      <c r="R9" s="351"/>
      <c r="S9" s="351"/>
      <c r="T9" s="351"/>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64"/>
      <c r="BF9" s="364"/>
      <c r="BG9" s="364"/>
      <c r="BH9" s="364"/>
      <c r="BI9" s="364"/>
      <c r="BJ9" s="364"/>
      <c r="BK9" s="364"/>
      <c r="BL9" s="364"/>
      <c r="BM9" s="364"/>
      <c r="BN9" s="364"/>
      <c r="BO9" s="364"/>
      <c r="BP9" s="364"/>
      <c r="BQ9" s="364"/>
      <c r="BR9" s="364"/>
      <c r="BS9" s="364"/>
      <c r="BT9" s="364"/>
      <c r="BU9" s="364"/>
      <c r="BV9" s="364"/>
      <c r="BW9" s="364"/>
      <c r="BX9" s="364"/>
      <c r="BY9" s="364"/>
      <c r="BZ9" s="364"/>
      <c r="CA9" s="364"/>
      <c r="CB9" s="364"/>
      <c r="CC9" s="364"/>
      <c r="CD9" s="364"/>
      <c r="CE9" s="364"/>
      <c r="CF9" s="364"/>
      <c r="CG9" s="364"/>
      <c r="CH9" s="364"/>
      <c r="CI9" s="364"/>
      <c r="CJ9" s="364"/>
      <c r="CK9" s="364"/>
      <c r="CL9" s="364"/>
      <c r="CM9" s="364"/>
      <c r="CN9" s="364"/>
      <c r="CO9" s="364"/>
      <c r="CP9" s="364"/>
      <c r="CQ9" s="364"/>
      <c r="CR9" s="364"/>
      <c r="CS9" s="364"/>
      <c r="CT9" s="364"/>
      <c r="CU9" s="364"/>
      <c r="CV9" s="364"/>
      <c r="CW9" s="364"/>
      <c r="CX9" s="364"/>
      <c r="CY9" s="364"/>
      <c r="CZ9" s="364"/>
      <c r="DA9" s="364"/>
      <c r="DB9" s="364"/>
      <c r="DC9" s="364"/>
      <c r="DD9" s="364"/>
      <c r="DE9" s="364"/>
      <c r="DF9" s="364"/>
      <c r="DG9" s="364"/>
      <c r="DH9" s="364"/>
      <c r="DI9" s="364"/>
      <c r="DJ9" s="364"/>
      <c r="DK9" s="364"/>
      <c r="DL9" s="364"/>
      <c r="DM9" s="364"/>
      <c r="DN9" s="364"/>
      <c r="DO9" s="364"/>
      <c r="DP9" s="364"/>
      <c r="DQ9" s="364"/>
      <c r="DR9" s="364"/>
      <c r="DS9" s="364"/>
      <c r="DT9" s="364"/>
      <c r="DU9" s="364"/>
      <c r="DV9" s="364"/>
      <c r="DW9" s="364"/>
      <c r="DX9" s="364"/>
      <c r="DY9" s="364"/>
      <c r="DZ9" s="364"/>
      <c r="EA9" s="364"/>
      <c r="EB9" s="364"/>
      <c r="EC9" s="364"/>
      <c r="ED9" s="364"/>
      <c r="EE9" s="364"/>
      <c r="EF9" s="364"/>
      <c r="EG9" s="364"/>
      <c r="EH9" s="364"/>
      <c r="EI9" s="364"/>
      <c r="EJ9" s="364"/>
    </row>
    <row r="10" spans="1:140" s="364" customFormat="1" ht="15" customHeight="1" x14ac:dyDescent="0.25">
      <c r="B10" s="365" t="s">
        <v>28</v>
      </c>
      <c r="C10" s="366">
        <v>10610055</v>
      </c>
      <c r="D10" s="353">
        <v>39168</v>
      </c>
      <c r="E10" s="367">
        <v>0.36915925506512454</v>
      </c>
      <c r="F10" s="354">
        <v>34639</v>
      </c>
      <c r="G10" s="374">
        <v>0.32647333119385336</v>
      </c>
      <c r="H10" s="351"/>
      <c r="I10" s="368"/>
      <c r="J10" s="368"/>
      <c r="K10" s="351"/>
      <c r="L10" s="351"/>
      <c r="M10" s="351"/>
      <c r="N10" s="351"/>
      <c r="O10" s="351"/>
      <c r="P10" s="351"/>
      <c r="Q10" s="351"/>
      <c r="R10" s="351"/>
      <c r="S10" s="351"/>
      <c r="T10" s="351"/>
    </row>
    <row r="11" spans="1:140" s="369" customFormat="1" ht="15" customHeight="1" x14ac:dyDescent="0.25">
      <c r="A11" s="364"/>
      <c r="B11" s="370" t="s">
        <v>29</v>
      </c>
      <c r="C11" s="371">
        <v>5781190</v>
      </c>
      <c r="D11" s="346">
        <v>4288</v>
      </c>
      <c r="E11" s="372">
        <v>7.417158059153911E-2</v>
      </c>
      <c r="F11" s="347">
        <v>-15114</v>
      </c>
      <c r="G11" s="373">
        <v>-0.2614340646129949</v>
      </c>
      <c r="H11" s="351"/>
      <c r="I11" s="368"/>
      <c r="J11" s="368"/>
      <c r="K11" s="351"/>
      <c r="L11" s="351"/>
      <c r="M11" s="351"/>
      <c r="N11" s="351"/>
      <c r="O11" s="351"/>
      <c r="P11" s="351"/>
      <c r="Q11" s="351"/>
      <c r="R11" s="351"/>
      <c r="S11" s="351"/>
      <c r="T11" s="351"/>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4"/>
      <c r="AW11" s="364"/>
      <c r="AX11" s="364"/>
      <c r="AY11" s="364"/>
      <c r="AZ11" s="364"/>
      <c r="BA11" s="364"/>
      <c r="BB11" s="364"/>
      <c r="BC11" s="364"/>
      <c r="BD11" s="364"/>
      <c r="BE11" s="364"/>
      <c r="BF11" s="364"/>
      <c r="BG11" s="364"/>
      <c r="BH11" s="364"/>
      <c r="BI11" s="364"/>
      <c r="BJ11" s="364"/>
      <c r="BK11" s="364"/>
      <c r="BL11" s="364"/>
      <c r="BM11" s="364"/>
      <c r="BN11" s="364"/>
      <c r="BO11" s="364"/>
      <c r="BP11" s="364"/>
      <c r="BQ11" s="364"/>
      <c r="BR11" s="364"/>
      <c r="BS11" s="364"/>
      <c r="BT11" s="364"/>
      <c r="BU11" s="364"/>
      <c r="BV11" s="364"/>
      <c r="BW11" s="364"/>
      <c r="BX11" s="364"/>
      <c r="BY11" s="364"/>
      <c r="BZ11" s="364"/>
      <c r="CA11" s="364"/>
      <c r="CB11" s="364"/>
      <c r="CC11" s="364"/>
      <c r="CD11" s="364"/>
      <c r="CE11" s="364"/>
      <c r="CF11" s="364"/>
      <c r="CG11" s="364"/>
      <c r="CH11" s="364"/>
      <c r="CI11" s="364"/>
      <c r="CJ11" s="364"/>
      <c r="CK11" s="364"/>
      <c r="CL11" s="364"/>
      <c r="CM11" s="364"/>
      <c r="CN11" s="364"/>
      <c r="CO11" s="364"/>
      <c r="CP11" s="364"/>
      <c r="CQ11" s="364"/>
      <c r="CR11" s="364"/>
      <c r="CS11" s="364"/>
      <c r="CT11" s="364"/>
      <c r="CU11" s="364"/>
      <c r="CV11" s="364"/>
      <c r="CW11" s="364"/>
      <c r="CX11" s="364"/>
      <c r="CY11" s="364"/>
      <c r="CZ11" s="364"/>
      <c r="DA11" s="364"/>
      <c r="DB11" s="364"/>
      <c r="DC11" s="364"/>
      <c r="DD11" s="364"/>
      <c r="DE11" s="364"/>
      <c r="DF11" s="364"/>
      <c r="DG11" s="364"/>
      <c r="DH11" s="364"/>
      <c r="DI11" s="364"/>
      <c r="DJ11" s="364"/>
      <c r="DK11" s="364"/>
      <c r="DL11" s="364"/>
      <c r="DM11" s="364"/>
      <c r="DN11" s="364"/>
      <c r="DO11" s="364"/>
      <c r="DP11" s="364"/>
      <c r="DQ11" s="364"/>
      <c r="DR11" s="364"/>
      <c r="DS11" s="364"/>
      <c r="DT11" s="364"/>
      <c r="DU11" s="364"/>
      <c r="DV11" s="364"/>
      <c r="DW11" s="364"/>
      <c r="DX11" s="364"/>
      <c r="DY11" s="364"/>
      <c r="DZ11" s="364"/>
      <c r="EA11" s="364"/>
      <c r="EB11" s="364"/>
      <c r="EC11" s="364"/>
      <c r="ED11" s="364"/>
      <c r="EE11" s="364"/>
      <c r="EF11" s="364"/>
      <c r="EG11" s="364"/>
      <c r="EH11" s="364"/>
      <c r="EI11" s="364"/>
      <c r="EJ11" s="364"/>
    </row>
    <row r="12" spans="1:140" s="383" customFormat="1" ht="15" customHeight="1" x14ac:dyDescent="0.25">
      <c r="B12" s="84" t="s">
        <v>31</v>
      </c>
      <c r="C12" s="384">
        <v>1319133</v>
      </c>
      <c r="D12" s="102">
        <v>7071</v>
      </c>
      <c r="E12" s="385">
        <v>0.53603389499011855</v>
      </c>
      <c r="F12" s="221">
        <v>-765</v>
      </c>
      <c r="G12" s="386">
        <v>-5.7992636072329323E-2</v>
      </c>
      <c r="H12" s="387"/>
      <c r="I12" s="368"/>
      <c r="J12" s="388"/>
      <c r="K12" s="387"/>
      <c r="L12" s="387"/>
      <c r="M12" s="387"/>
      <c r="N12" s="387"/>
      <c r="O12" s="387"/>
      <c r="P12" s="387"/>
      <c r="Q12" s="387"/>
      <c r="R12" s="387"/>
      <c r="S12" s="387"/>
      <c r="T12" s="387"/>
    </row>
    <row r="13" spans="1:140" s="393" customFormat="1" ht="15" customHeight="1" x14ac:dyDescent="0.25">
      <c r="A13" s="383"/>
      <c r="B13" s="389" t="s">
        <v>49</v>
      </c>
      <c r="C13" s="390">
        <v>5513130</v>
      </c>
      <c r="D13" s="87">
        <v>11965</v>
      </c>
      <c r="E13" s="391">
        <v>0.21702735106917487</v>
      </c>
      <c r="F13" s="222">
        <v>4005</v>
      </c>
      <c r="G13" s="392">
        <v>7.264475896632222E-2</v>
      </c>
      <c r="H13" s="387"/>
      <c r="I13" s="368"/>
      <c r="J13" s="388"/>
      <c r="K13" s="387"/>
      <c r="L13" s="387"/>
      <c r="M13" s="387"/>
      <c r="N13" s="387"/>
      <c r="O13" s="387"/>
      <c r="P13" s="387"/>
      <c r="Q13" s="387"/>
      <c r="R13" s="387"/>
      <c r="S13" s="387"/>
      <c r="T13" s="387"/>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3"/>
      <c r="AW13" s="383"/>
      <c r="AX13" s="383"/>
      <c r="AY13" s="383"/>
      <c r="AZ13" s="383"/>
      <c r="BA13" s="383"/>
      <c r="BB13" s="383"/>
      <c r="BC13" s="383"/>
      <c r="BD13" s="383"/>
      <c r="BE13" s="383"/>
      <c r="BF13" s="383"/>
      <c r="BG13" s="383"/>
      <c r="BH13" s="383"/>
      <c r="BI13" s="383"/>
      <c r="BJ13" s="383"/>
      <c r="BK13" s="383"/>
      <c r="BL13" s="383"/>
      <c r="BM13" s="383"/>
      <c r="BN13" s="383"/>
      <c r="BO13" s="383"/>
      <c r="BP13" s="383"/>
      <c r="BQ13" s="383"/>
      <c r="BR13" s="383"/>
      <c r="BS13" s="383"/>
      <c r="BT13" s="383"/>
      <c r="BU13" s="383"/>
      <c r="BV13" s="383"/>
      <c r="BW13" s="383"/>
      <c r="BX13" s="383"/>
      <c r="BY13" s="383"/>
      <c r="BZ13" s="383"/>
      <c r="CA13" s="383"/>
      <c r="CB13" s="383"/>
      <c r="CC13" s="383"/>
      <c r="CD13" s="383"/>
      <c r="CE13" s="383"/>
      <c r="CF13" s="383"/>
      <c r="CG13" s="383"/>
      <c r="CH13" s="383"/>
      <c r="CI13" s="383"/>
      <c r="CJ13" s="383"/>
      <c r="CK13" s="383"/>
      <c r="CL13" s="383"/>
      <c r="CM13" s="383"/>
      <c r="CN13" s="383"/>
      <c r="CO13" s="383"/>
      <c r="CP13" s="383"/>
      <c r="CQ13" s="383"/>
      <c r="CR13" s="383"/>
      <c r="CS13" s="383"/>
      <c r="CT13" s="383"/>
      <c r="CU13" s="383"/>
      <c r="CV13" s="383"/>
      <c r="CW13" s="383"/>
      <c r="CX13" s="383"/>
      <c r="CY13" s="383"/>
      <c r="CZ13" s="383"/>
      <c r="DA13" s="383"/>
      <c r="DB13" s="383"/>
      <c r="DC13" s="383"/>
      <c r="DD13" s="383"/>
      <c r="DE13" s="383"/>
      <c r="DF13" s="383"/>
      <c r="DG13" s="383"/>
      <c r="DH13" s="383"/>
      <c r="DI13" s="383"/>
      <c r="DJ13" s="383"/>
      <c r="DK13" s="383"/>
      <c r="DL13" s="383"/>
      <c r="DM13" s="383"/>
      <c r="DN13" s="383"/>
      <c r="DO13" s="383"/>
      <c r="DP13" s="383"/>
      <c r="DQ13" s="383"/>
      <c r="DR13" s="383"/>
      <c r="DS13" s="383"/>
      <c r="DT13" s="383"/>
      <c r="DU13" s="383"/>
      <c r="DV13" s="383"/>
      <c r="DW13" s="383"/>
      <c r="DX13" s="383"/>
      <c r="DY13" s="383"/>
      <c r="DZ13" s="383"/>
      <c r="EA13" s="383"/>
      <c r="EB13" s="383"/>
      <c r="EC13" s="383"/>
      <c r="ED13" s="383"/>
      <c r="EE13" s="383"/>
      <c r="EF13" s="383"/>
      <c r="EG13" s="383"/>
      <c r="EH13" s="383"/>
      <c r="EI13" s="383"/>
      <c r="EJ13" s="383"/>
    </row>
    <row r="14" spans="1:140" s="383" customFormat="1" ht="15" customHeight="1" x14ac:dyDescent="0.25">
      <c r="B14" s="84" t="s">
        <v>76</v>
      </c>
      <c r="C14" s="384">
        <v>66918941</v>
      </c>
      <c r="D14" s="102">
        <v>45490</v>
      </c>
      <c r="E14" s="385">
        <v>6.7977764322361287E-2</v>
      </c>
      <c r="F14" s="221">
        <v>-86236</v>
      </c>
      <c r="G14" s="386">
        <v>-0.12886635489345236</v>
      </c>
      <c r="H14" s="387"/>
      <c r="I14" s="368"/>
      <c r="J14" s="388"/>
      <c r="K14" s="387"/>
      <c r="L14" s="387"/>
      <c r="M14" s="387"/>
      <c r="N14" s="387"/>
      <c r="O14" s="387"/>
      <c r="P14" s="387"/>
      <c r="Q14" s="387"/>
      <c r="R14" s="387"/>
      <c r="S14" s="387"/>
      <c r="T14" s="387"/>
    </row>
    <row r="15" spans="1:140" s="393" customFormat="1" ht="15" customHeight="1" x14ac:dyDescent="0.25">
      <c r="A15" s="383"/>
      <c r="B15" s="389" t="s">
        <v>30</v>
      </c>
      <c r="C15" s="390">
        <v>82792351</v>
      </c>
      <c r="D15" s="87">
        <v>353471</v>
      </c>
      <c r="E15" s="391">
        <v>0.42693678308519106</v>
      </c>
      <c r="F15" s="222">
        <v>205936</v>
      </c>
      <c r="G15" s="392">
        <v>0.24873795406534596</v>
      </c>
      <c r="H15" s="387"/>
      <c r="I15" s="368"/>
      <c r="J15" s="388"/>
      <c r="K15" s="387"/>
      <c r="L15" s="387"/>
      <c r="M15" s="387"/>
      <c r="N15" s="387"/>
      <c r="O15" s="387"/>
      <c r="P15" s="387"/>
      <c r="Q15" s="387"/>
      <c r="R15" s="387"/>
      <c r="S15" s="387"/>
      <c r="T15" s="387"/>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3"/>
      <c r="BA15" s="383"/>
      <c r="BB15" s="383"/>
      <c r="BC15" s="383"/>
      <c r="BD15" s="383"/>
      <c r="BE15" s="383"/>
      <c r="BF15" s="383"/>
      <c r="BG15" s="383"/>
      <c r="BH15" s="383"/>
      <c r="BI15" s="383"/>
      <c r="BJ15" s="383"/>
      <c r="BK15" s="383"/>
      <c r="BL15" s="383"/>
      <c r="BM15" s="383"/>
      <c r="BN15" s="383"/>
      <c r="BO15" s="383"/>
      <c r="BP15" s="383"/>
      <c r="BQ15" s="383"/>
      <c r="BR15" s="383"/>
      <c r="BS15" s="383"/>
      <c r="BT15" s="383"/>
      <c r="BU15" s="383"/>
      <c r="BV15" s="383"/>
      <c r="BW15" s="383"/>
      <c r="BX15" s="383"/>
      <c r="BY15" s="383"/>
      <c r="BZ15" s="383"/>
      <c r="CA15" s="383"/>
      <c r="CB15" s="383"/>
      <c r="CC15" s="383"/>
      <c r="CD15" s="383"/>
      <c r="CE15" s="383"/>
      <c r="CF15" s="383"/>
      <c r="CG15" s="383"/>
      <c r="CH15" s="383"/>
      <c r="CI15" s="383"/>
      <c r="CJ15" s="383"/>
      <c r="CK15" s="383"/>
      <c r="CL15" s="383"/>
      <c r="CM15" s="383"/>
      <c r="CN15" s="383"/>
      <c r="CO15" s="383"/>
      <c r="CP15" s="383"/>
      <c r="CQ15" s="383"/>
      <c r="CR15" s="383"/>
      <c r="CS15" s="383"/>
      <c r="CT15" s="383"/>
      <c r="CU15" s="383"/>
      <c r="CV15" s="383"/>
      <c r="CW15" s="383"/>
      <c r="CX15" s="383"/>
      <c r="CY15" s="383"/>
      <c r="CZ15" s="383"/>
      <c r="DA15" s="383"/>
      <c r="DB15" s="383"/>
      <c r="DC15" s="383"/>
      <c r="DD15" s="383"/>
      <c r="DE15" s="383"/>
      <c r="DF15" s="383"/>
      <c r="DG15" s="383"/>
      <c r="DH15" s="383"/>
      <c r="DI15" s="383"/>
      <c r="DJ15" s="383"/>
      <c r="DK15" s="383"/>
      <c r="DL15" s="383"/>
      <c r="DM15" s="383"/>
      <c r="DN15" s="383"/>
      <c r="DO15" s="383"/>
      <c r="DP15" s="383"/>
      <c r="DQ15" s="383"/>
      <c r="DR15" s="383"/>
      <c r="DS15" s="383"/>
      <c r="DT15" s="383"/>
      <c r="DU15" s="383"/>
      <c r="DV15" s="383"/>
      <c r="DW15" s="383"/>
      <c r="DX15" s="383"/>
      <c r="DY15" s="383"/>
      <c r="DZ15" s="383"/>
      <c r="EA15" s="383"/>
      <c r="EB15" s="383"/>
      <c r="EC15" s="383"/>
      <c r="ED15" s="383"/>
      <c r="EE15" s="383"/>
      <c r="EF15" s="383"/>
      <c r="EG15" s="383"/>
      <c r="EH15" s="383"/>
      <c r="EI15" s="383"/>
      <c r="EJ15" s="383"/>
    </row>
    <row r="16" spans="1:140" s="383" customFormat="1" ht="15" customHeight="1" x14ac:dyDescent="0.25">
      <c r="B16" s="84" t="s">
        <v>33</v>
      </c>
      <c r="C16" s="384">
        <v>10741165</v>
      </c>
      <c r="D16" s="102">
        <v>16440</v>
      </c>
      <c r="E16" s="385">
        <v>0.15305602325259876</v>
      </c>
      <c r="F16" s="221">
        <v>-15759</v>
      </c>
      <c r="G16" s="386">
        <v>-0.1467159288587411</v>
      </c>
      <c r="H16" s="387"/>
      <c r="I16" s="368"/>
      <c r="J16" s="388"/>
      <c r="K16" s="387"/>
      <c r="L16" s="387"/>
      <c r="M16" s="387"/>
      <c r="N16" s="387"/>
      <c r="O16" s="387"/>
      <c r="P16" s="387"/>
      <c r="Q16" s="387"/>
      <c r="R16" s="387"/>
      <c r="S16" s="387"/>
      <c r="T16" s="387"/>
    </row>
    <row r="17" spans="1:140" s="393" customFormat="1" ht="15" customHeight="1" x14ac:dyDescent="0.25">
      <c r="A17" s="383"/>
      <c r="B17" s="389" t="s">
        <v>41</v>
      </c>
      <c r="C17" s="390">
        <v>9778371</v>
      </c>
      <c r="D17" s="87">
        <v>34759</v>
      </c>
      <c r="E17" s="391">
        <v>0.35546820630961945</v>
      </c>
      <c r="F17" s="222">
        <v>1134</v>
      </c>
      <c r="G17" s="392">
        <v>1.1597023676029473E-2</v>
      </c>
      <c r="H17" s="387"/>
      <c r="I17" s="368"/>
      <c r="J17" s="388"/>
      <c r="K17" s="387"/>
      <c r="L17" s="387"/>
      <c r="M17" s="387"/>
      <c r="N17" s="387"/>
      <c r="O17" s="387"/>
      <c r="P17" s="387"/>
      <c r="Q17" s="387"/>
      <c r="R17" s="387"/>
      <c r="S17" s="387"/>
      <c r="T17" s="387"/>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c r="CF17" s="383"/>
      <c r="CG17" s="383"/>
      <c r="CH17" s="383"/>
      <c r="CI17" s="383"/>
      <c r="CJ17" s="383"/>
      <c r="CK17" s="383"/>
      <c r="CL17" s="383"/>
      <c r="CM17" s="383"/>
      <c r="CN17" s="383"/>
      <c r="CO17" s="383"/>
      <c r="CP17" s="383"/>
      <c r="CQ17" s="383"/>
      <c r="CR17" s="383"/>
      <c r="CS17" s="383"/>
      <c r="CT17" s="383"/>
      <c r="CU17" s="383"/>
      <c r="CV17" s="383"/>
      <c r="CW17" s="383"/>
      <c r="CX17" s="383"/>
      <c r="CY17" s="383"/>
      <c r="CZ17" s="383"/>
      <c r="DA17" s="383"/>
      <c r="DB17" s="383"/>
      <c r="DC17" s="383"/>
      <c r="DD17" s="383"/>
      <c r="DE17" s="383"/>
      <c r="DF17" s="383"/>
      <c r="DG17" s="383"/>
      <c r="DH17" s="383"/>
      <c r="DI17" s="383"/>
      <c r="DJ17" s="383"/>
      <c r="DK17" s="383"/>
      <c r="DL17" s="383"/>
      <c r="DM17" s="383"/>
      <c r="DN17" s="383"/>
      <c r="DO17" s="383"/>
      <c r="DP17" s="383"/>
      <c r="DQ17" s="383"/>
      <c r="DR17" s="383"/>
      <c r="DS17" s="383"/>
      <c r="DT17" s="383"/>
      <c r="DU17" s="383"/>
      <c r="DV17" s="383"/>
      <c r="DW17" s="383"/>
      <c r="DX17" s="383"/>
      <c r="DY17" s="383"/>
      <c r="DZ17" s="383"/>
      <c r="EA17" s="383"/>
      <c r="EB17" s="383"/>
      <c r="EC17" s="383"/>
      <c r="ED17" s="383"/>
      <c r="EE17" s="383"/>
      <c r="EF17" s="383"/>
      <c r="EG17" s="383"/>
      <c r="EH17" s="383"/>
      <c r="EI17" s="383"/>
      <c r="EJ17" s="383"/>
    </row>
    <row r="18" spans="1:140" s="383" customFormat="1" ht="15" customHeight="1" x14ac:dyDescent="0.25">
      <c r="B18" s="84" t="s">
        <v>52</v>
      </c>
      <c r="C18" s="384">
        <v>348450</v>
      </c>
      <c r="D18" s="102">
        <v>7458</v>
      </c>
      <c r="E18" s="385">
        <v>2.1403357727077057</v>
      </c>
      <c r="F18" s="221">
        <v>5325</v>
      </c>
      <c r="G18" s="386">
        <v>1.5281962978906587</v>
      </c>
      <c r="H18" s="387"/>
      <c r="I18" s="368"/>
      <c r="J18" s="388"/>
      <c r="K18" s="387"/>
      <c r="L18" s="387"/>
      <c r="M18" s="387"/>
      <c r="N18" s="387"/>
      <c r="O18" s="387"/>
      <c r="P18" s="387"/>
      <c r="Q18" s="387"/>
      <c r="R18" s="387"/>
      <c r="S18" s="387"/>
      <c r="T18" s="387"/>
    </row>
    <row r="19" spans="1:140" s="393" customFormat="1" ht="15" customHeight="1" x14ac:dyDescent="0.25">
      <c r="A19" s="383"/>
      <c r="B19" s="389" t="s">
        <v>32</v>
      </c>
      <c r="C19" s="390">
        <v>4830392</v>
      </c>
      <c r="D19" s="87">
        <v>43977</v>
      </c>
      <c r="E19" s="391">
        <v>0.91042300500663298</v>
      </c>
      <c r="F19" s="222">
        <v>12705</v>
      </c>
      <c r="G19" s="392">
        <v>0.26302213153715059</v>
      </c>
      <c r="H19" s="387"/>
      <c r="I19" s="368"/>
      <c r="J19" s="388"/>
      <c r="K19" s="387"/>
      <c r="L19" s="387"/>
      <c r="M19" s="387"/>
      <c r="N19" s="387"/>
      <c r="O19" s="387"/>
      <c r="P19" s="387"/>
      <c r="Q19" s="387"/>
      <c r="R19" s="387"/>
      <c r="S19" s="387"/>
      <c r="T19" s="387"/>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3"/>
      <c r="BC19" s="383"/>
      <c r="BD19" s="383"/>
      <c r="BE19" s="383"/>
      <c r="BF19" s="383"/>
      <c r="BG19" s="383"/>
      <c r="BH19" s="383"/>
      <c r="BI19" s="383"/>
      <c r="BJ19" s="383"/>
      <c r="BK19" s="383"/>
      <c r="BL19" s="383"/>
      <c r="BM19" s="383"/>
      <c r="BN19" s="383"/>
      <c r="BO19" s="383"/>
      <c r="BP19" s="383"/>
      <c r="BQ19" s="383"/>
      <c r="BR19" s="383"/>
      <c r="BS19" s="383"/>
      <c r="BT19" s="383"/>
      <c r="BU19" s="383"/>
      <c r="BV19" s="383"/>
      <c r="BW19" s="383"/>
      <c r="BX19" s="383"/>
      <c r="BY19" s="383"/>
      <c r="BZ19" s="383"/>
      <c r="CA19" s="383"/>
      <c r="CB19" s="383"/>
      <c r="CC19" s="383"/>
      <c r="CD19" s="383"/>
      <c r="CE19" s="383"/>
      <c r="CF19" s="383"/>
      <c r="CG19" s="383"/>
      <c r="CH19" s="383"/>
      <c r="CI19" s="383"/>
      <c r="CJ19" s="383"/>
      <c r="CK19" s="383"/>
      <c r="CL19" s="383"/>
      <c r="CM19" s="383"/>
      <c r="CN19" s="383"/>
      <c r="CO19" s="383"/>
      <c r="CP19" s="383"/>
      <c r="CQ19" s="383"/>
      <c r="CR19" s="383"/>
      <c r="CS19" s="383"/>
      <c r="CT19" s="383"/>
      <c r="CU19" s="383"/>
      <c r="CV19" s="383"/>
      <c r="CW19" s="383"/>
      <c r="CX19" s="383"/>
      <c r="CY19" s="383"/>
      <c r="CZ19" s="383"/>
      <c r="DA19" s="383"/>
      <c r="DB19" s="383"/>
      <c r="DC19" s="383"/>
      <c r="DD19" s="383"/>
      <c r="DE19" s="383"/>
      <c r="DF19" s="383"/>
      <c r="DG19" s="383"/>
      <c r="DH19" s="383"/>
      <c r="DI19" s="383"/>
      <c r="DJ19" s="383"/>
      <c r="DK19" s="383"/>
      <c r="DL19" s="383"/>
      <c r="DM19" s="383"/>
      <c r="DN19" s="383"/>
      <c r="DO19" s="383"/>
      <c r="DP19" s="383"/>
      <c r="DQ19" s="383"/>
      <c r="DR19" s="383"/>
      <c r="DS19" s="383"/>
      <c r="DT19" s="383"/>
      <c r="DU19" s="383"/>
      <c r="DV19" s="383"/>
      <c r="DW19" s="383"/>
      <c r="DX19" s="383"/>
      <c r="DY19" s="383"/>
      <c r="DZ19" s="383"/>
      <c r="EA19" s="383"/>
      <c r="EB19" s="383"/>
      <c r="EC19" s="383"/>
      <c r="ED19" s="383"/>
      <c r="EE19" s="383"/>
      <c r="EF19" s="383"/>
      <c r="EG19" s="383"/>
      <c r="EH19" s="383"/>
      <c r="EI19" s="383"/>
      <c r="EJ19" s="383"/>
    </row>
    <row r="20" spans="1:140" s="383" customFormat="1" ht="15" customHeight="1" x14ac:dyDescent="0.25">
      <c r="B20" s="84" t="s">
        <v>36</v>
      </c>
      <c r="C20" s="384">
        <v>60483973</v>
      </c>
      <c r="D20" s="102">
        <v>175364</v>
      </c>
      <c r="E20" s="385">
        <v>0.28993465756622833</v>
      </c>
      <c r="F20" s="221">
        <v>128540</v>
      </c>
      <c r="G20" s="386">
        <v>0.21251910816109915</v>
      </c>
      <c r="H20" s="387"/>
      <c r="I20" s="368"/>
      <c r="J20" s="388"/>
      <c r="K20" s="387"/>
      <c r="L20" s="387"/>
      <c r="M20" s="387"/>
      <c r="N20" s="387"/>
      <c r="O20" s="387"/>
      <c r="P20" s="387"/>
      <c r="Q20" s="387"/>
      <c r="R20" s="387"/>
      <c r="S20" s="387"/>
      <c r="T20" s="387"/>
    </row>
    <row r="21" spans="1:140" s="393" customFormat="1" ht="15" customHeight="1" x14ac:dyDescent="0.25">
      <c r="A21" s="383"/>
      <c r="B21" s="389" t="s">
        <v>38</v>
      </c>
      <c r="C21" s="390">
        <v>1934379</v>
      </c>
      <c r="D21" s="87">
        <v>-4905</v>
      </c>
      <c r="E21" s="391">
        <v>-0.25356975029195417</v>
      </c>
      <c r="F21" s="222">
        <v>-9251</v>
      </c>
      <c r="G21" s="392">
        <v>-0.47824133740078856</v>
      </c>
      <c r="H21" s="387"/>
      <c r="I21" s="368"/>
      <c r="J21" s="388"/>
      <c r="K21" s="387"/>
      <c r="L21" s="387"/>
      <c r="M21" s="387"/>
      <c r="N21" s="387"/>
      <c r="O21" s="387"/>
      <c r="P21" s="387"/>
      <c r="Q21" s="387"/>
      <c r="R21" s="387"/>
      <c r="S21" s="387"/>
      <c r="T21" s="387"/>
      <c r="U21" s="383"/>
      <c r="V21" s="383"/>
      <c r="W21" s="383"/>
      <c r="X21" s="383"/>
      <c r="Y21" s="383"/>
      <c r="Z21" s="383"/>
      <c r="AA21" s="383"/>
      <c r="AB21" s="383"/>
      <c r="AC21" s="383"/>
      <c r="AD21" s="383"/>
      <c r="AE21" s="383"/>
      <c r="AF21" s="383"/>
      <c r="AG21" s="383"/>
      <c r="AH21" s="383"/>
      <c r="AI21" s="383"/>
      <c r="AJ21" s="383"/>
      <c r="AK21" s="383"/>
      <c r="AL21" s="383"/>
      <c r="AM21" s="383"/>
      <c r="AN21" s="383"/>
      <c r="AO21" s="383"/>
      <c r="AP21" s="383"/>
      <c r="AQ21" s="383"/>
      <c r="AR21" s="383"/>
      <c r="AS21" s="383"/>
      <c r="AT21" s="383"/>
      <c r="AU21" s="383"/>
      <c r="AV21" s="383"/>
      <c r="AW21" s="383"/>
      <c r="AX21" s="383"/>
      <c r="AY21" s="383"/>
      <c r="AZ21" s="383"/>
      <c r="BA21" s="383"/>
      <c r="BB21" s="383"/>
      <c r="BC21" s="383"/>
      <c r="BD21" s="383"/>
      <c r="BE21" s="383"/>
      <c r="BF21" s="383"/>
      <c r="BG21" s="383"/>
      <c r="BH21" s="383"/>
      <c r="BI21" s="383"/>
      <c r="BJ21" s="383"/>
      <c r="BK21" s="383"/>
      <c r="BL21" s="383"/>
      <c r="BM21" s="383"/>
      <c r="BN21" s="383"/>
      <c r="BO21" s="383"/>
      <c r="BP21" s="383"/>
      <c r="BQ21" s="383"/>
      <c r="BR21" s="383"/>
      <c r="BS21" s="383"/>
      <c r="BT21" s="383"/>
      <c r="BU21" s="383"/>
      <c r="BV21" s="383"/>
      <c r="BW21" s="383"/>
      <c r="BX21" s="383"/>
      <c r="BY21" s="383"/>
      <c r="BZ21" s="383"/>
      <c r="CA21" s="383"/>
      <c r="CB21" s="383"/>
      <c r="CC21" s="383"/>
      <c r="CD21" s="383"/>
      <c r="CE21" s="383"/>
      <c r="CF21" s="383"/>
      <c r="CG21" s="383"/>
      <c r="CH21" s="383"/>
      <c r="CI21" s="383"/>
      <c r="CJ21" s="383"/>
      <c r="CK21" s="383"/>
      <c r="CL21" s="383"/>
      <c r="CM21" s="383"/>
      <c r="CN21" s="383"/>
      <c r="CO21" s="383"/>
      <c r="CP21" s="383"/>
      <c r="CQ21" s="383"/>
      <c r="CR21" s="383"/>
      <c r="CS21" s="383"/>
      <c r="CT21" s="383"/>
      <c r="CU21" s="383"/>
      <c r="CV21" s="383"/>
      <c r="CW21" s="383"/>
      <c r="CX21" s="383"/>
      <c r="CY21" s="383"/>
      <c r="CZ21" s="383"/>
      <c r="DA21" s="383"/>
      <c r="DB21" s="383"/>
      <c r="DC21" s="383"/>
      <c r="DD21" s="383"/>
      <c r="DE21" s="383"/>
      <c r="DF21" s="383"/>
      <c r="DG21" s="383"/>
      <c r="DH21" s="383"/>
      <c r="DI21" s="383"/>
      <c r="DJ21" s="383"/>
      <c r="DK21" s="383"/>
      <c r="DL21" s="383"/>
      <c r="DM21" s="383"/>
      <c r="DN21" s="383"/>
      <c r="DO21" s="383"/>
      <c r="DP21" s="383"/>
      <c r="DQ21" s="383"/>
      <c r="DR21" s="383"/>
      <c r="DS21" s="383"/>
      <c r="DT21" s="383"/>
      <c r="DU21" s="383"/>
      <c r="DV21" s="383"/>
      <c r="DW21" s="383"/>
      <c r="DX21" s="383"/>
      <c r="DY21" s="383"/>
      <c r="DZ21" s="383"/>
      <c r="EA21" s="383"/>
      <c r="EB21" s="383"/>
      <c r="EC21" s="383"/>
      <c r="ED21" s="383"/>
      <c r="EE21" s="383"/>
      <c r="EF21" s="383"/>
      <c r="EG21" s="383"/>
      <c r="EH21" s="383"/>
      <c r="EI21" s="383"/>
      <c r="EJ21" s="383"/>
    </row>
    <row r="22" spans="1:140" s="383" customFormat="1" ht="15" customHeight="1" x14ac:dyDescent="0.25">
      <c r="B22" s="84" t="s">
        <v>53</v>
      </c>
      <c r="C22" s="384">
        <v>38114</v>
      </c>
      <c r="D22" s="102">
        <v>165</v>
      </c>
      <c r="E22" s="385">
        <v>0.43291179094296062</v>
      </c>
      <c r="F22" s="221">
        <v>-6</v>
      </c>
      <c r="G22" s="386">
        <v>-1.5742246943380386E-2</v>
      </c>
      <c r="H22" s="387"/>
      <c r="I22" s="368"/>
      <c r="J22" s="388"/>
      <c r="K22" s="387"/>
      <c r="L22" s="387"/>
      <c r="M22" s="387"/>
      <c r="N22" s="387"/>
      <c r="O22" s="387"/>
      <c r="P22" s="387"/>
      <c r="Q22" s="387"/>
      <c r="R22" s="387"/>
      <c r="S22" s="387"/>
      <c r="T22" s="387"/>
    </row>
    <row r="23" spans="1:140" s="393" customFormat="1" ht="15" customHeight="1" x14ac:dyDescent="0.25">
      <c r="A23" s="383"/>
      <c r="B23" s="389" t="s">
        <v>39</v>
      </c>
      <c r="C23" s="390">
        <v>2808901</v>
      </c>
      <c r="D23" s="87">
        <v>-3292</v>
      </c>
      <c r="E23" s="391">
        <v>-0.11719886176123687</v>
      </c>
      <c r="F23" s="222">
        <v>-19884</v>
      </c>
      <c r="G23" s="392">
        <v>-0.70789251739381343</v>
      </c>
      <c r="H23" s="387"/>
      <c r="I23" s="368"/>
      <c r="J23" s="388"/>
      <c r="K23" s="387"/>
      <c r="L23" s="387"/>
      <c r="M23" s="387"/>
      <c r="N23" s="387"/>
      <c r="O23" s="387"/>
      <c r="P23" s="387"/>
      <c r="Q23" s="387"/>
      <c r="R23" s="387"/>
      <c r="S23" s="387"/>
      <c r="T23" s="387"/>
      <c r="U23" s="383"/>
      <c r="V23" s="383"/>
      <c r="W23" s="383"/>
      <c r="X23" s="383"/>
      <c r="Y23" s="383"/>
      <c r="Z23" s="383"/>
      <c r="AA23" s="383"/>
      <c r="AB23" s="383"/>
      <c r="AC23" s="383"/>
      <c r="AD23" s="383"/>
      <c r="AE23" s="383"/>
      <c r="AF23" s="383"/>
      <c r="AG23" s="383"/>
      <c r="AH23" s="383"/>
      <c r="AI23" s="383"/>
      <c r="AJ23" s="383"/>
      <c r="AK23" s="383"/>
      <c r="AL23" s="383"/>
      <c r="AM23" s="383"/>
      <c r="AN23" s="383"/>
      <c r="AO23" s="383"/>
      <c r="AP23" s="383"/>
      <c r="AQ23" s="383"/>
      <c r="AR23" s="383"/>
      <c r="AS23" s="383"/>
      <c r="AT23" s="383"/>
      <c r="AU23" s="383"/>
      <c r="AV23" s="383"/>
      <c r="AW23" s="383"/>
      <c r="AX23" s="383"/>
      <c r="AY23" s="383"/>
      <c r="AZ23" s="383"/>
      <c r="BA23" s="383"/>
      <c r="BB23" s="383"/>
      <c r="BC23" s="383"/>
      <c r="BD23" s="383"/>
      <c r="BE23" s="383"/>
      <c r="BF23" s="383"/>
      <c r="BG23" s="383"/>
      <c r="BH23" s="383"/>
      <c r="BI23" s="383"/>
      <c r="BJ23" s="383"/>
      <c r="BK23" s="383"/>
      <c r="BL23" s="383"/>
      <c r="BM23" s="383"/>
      <c r="BN23" s="383"/>
      <c r="BO23" s="383"/>
      <c r="BP23" s="383"/>
      <c r="BQ23" s="383"/>
      <c r="BR23" s="383"/>
      <c r="BS23" s="383"/>
      <c r="BT23" s="383"/>
      <c r="BU23" s="383"/>
      <c r="BV23" s="383"/>
      <c r="BW23" s="383"/>
      <c r="BX23" s="383"/>
      <c r="BY23" s="383"/>
      <c r="BZ23" s="383"/>
      <c r="CA23" s="383"/>
      <c r="CB23" s="383"/>
      <c r="CC23" s="383"/>
      <c r="CD23" s="383"/>
      <c r="CE23" s="383"/>
      <c r="CF23" s="383"/>
      <c r="CG23" s="383"/>
      <c r="CH23" s="383"/>
      <c r="CI23" s="383"/>
      <c r="CJ23" s="383"/>
      <c r="CK23" s="383"/>
      <c r="CL23" s="383"/>
      <c r="CM23" s="383"/>
      <c r="CN23" s="383"/>
      <c r="CO23" s="383"/>
      <c r="CP23" s="383"/>
      <c r="CQ23" s="383"/>
      <c r="CR23" s="383"/>
      <c r="CS23" s="383"/>
      <c r="CT23" s="383"/>
      <c r="CU23" s="383"/>
      <c r="CV23" s="383"/>
      <c r="CW23" s="383"/>
      <c r="CX23" s="383"/>
      <c r="CY23" s="383"/>
      <c r="CZ23" s="383"/>
      <c r="DA23" s="383"/>
      <c r="DB23" s="383"/>
      <c r="DC23" s="383"/>
      <c r="DD23" s="383"/>
      <c r="DE23" s="383"/>
      <c r="DF23" s="383"/>
      <c r="DG23" s="383"/>
      <c r="DH23" s="383"/>
      <c r="DI23" s="383"/>
      <c r="DJ23" s="383"/>
      <c r="DK23" s="383"/>
      <c r="DL23" s="383"/>
      <c r="DM23" s="383"/>
      <c r="DN23" s="383"/>
      <c r="DO23" s="383"/>
      <c r="DP23" s="383"/>
      <c r="DQ23" s="383"/>
      <c r="DR23" s="383"/>
      <c r="DS23" s="383"/>
      <c r="DT23" s="383"/>
      <c r="DU23" s="383"/>
      <c r="DV23" s="383"/>
      <c r="DW23" s="383"/>
      <c r="DX23" s="383"/>
      <c r="DY23" s="383"/>
      <c r="DZ23" s="383"/>
      <c r="EA23" s="383"/>
      <c r="EB23" s="383"/>
      <c r="EC23" s="383"/>
      <c r="ED23" s="383"/>
      <c r="EE23" s="383"/>
      <c r="EF23" s="383"/>
      <c r="EG23" s="383"/>
      <c r="EH23" s="383"/>
      <c r="EI23" s="383"/>
      <c r="EJ23" s="383"/>
    </row>
    <row r="24" spans="1:140" s="383" customFormat="1" ht="15" customHeight="1" x14ac:dyDescent="0.25">
      <c r="B24" s="84" t="s">
        <v>40</v>
      </c>
      <c r="C24" s="384">
        <v>602005</v>
      </c>
      <c r="D24" s="102">
        <v>10659</v>
      </c>
      <c r="E24" s="385">
        <v>1.7705833008031495</v>
      </c>
      <c r="F24" s="221">
        <v>9368</v>
      </c>
      <c r="G24" s="386">
        <v>1.5561332547071869</v>
      </c>
      <c r="H24" s="387"/>
      <c r="I24" s="368"/>
      <c r="J24" s="388"/>
      <c r="K24" s="387"/>
      <c r="L24" s="387"/>
      <c r="M24" s="387"/>
      <c r="N24" s="387"/>
      <c r="O24" s="387"/>
      <c r="P24" s="387"/>
      <c r="Q24" s="387"/>
      <c r="R24" s="387"/>
      <c r="S24" s="387"/>
      <c r="T24" s="387"/>
    </row>
    <row r="25" spans="1:140" s="393" customFormat="1" ht="15" customHeight="1" x14ac:dyDescent="0.25">
      <c r="A25" s="383"/>
      <c r="B25" s="389" t="s">
        <v>42</v>
      </c>
      <c r="C25" s="390">
        <v>475701</v>
      </c>
      <c r="D25" s="87">
        <v>17102</v>
      </c>
      <c r="E25" s="391">
        <v>3.5951154191393333</v>
      </c>
      <c r="F25" s="222">
        <v>15523</v>
      </c>
      <c r="G25" s="392">
        <v>3.263184227067002</v>
      </c>
      <c r="H25" s="387"/>
      <c r="I25" s="368"/>
      <c r="J25" s="388"/>
      <c r="K25" s="387"/>
      <c r="L25" s="387"/>
      <c r="M25" s="387"/>
      <c r="N25" s="387"/>
      <c r="O25" s="387"/>
      <c r="P25" s="387"/>
      <c r="Q25" s="387"/>
      <c r="R25" s="387"/>
      <c r="S25" s="387"/>
      <c r="T25" s="387"/>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3"/>
      <c r="AR25" s="383"/>
      <c r="AS25" s="383"/>
      <c r="AT25" s="383"/>
      <c r="AU25" s="383"/>
      <c r="AV25" s="383"/>
      <c r="AW25" s="383"/>
      <c r="AX25" s="383"/>
      <c r="AY25" s="383"/>
      <c r="AZ25" s="383"/>
      <c r="BA25" s="383"/>
      <c r="BB25" s="383"/>
      <c r="BC25" s="383"/>
      <c r="BD25" s="383"/>
      <c r="BE25" s="383"/>
      <c r="BF25" s="383"/>
      <c r="BG25" s="383"/>
      <c r="BH25" s="383"/>
      <c r="BI25" s="383"/>
      <c r="BJ25" s="383"/>
      <c r="BK25" s="383"/>
      <c r="BL25" s="383"/>
      <c r="BM25" s="383"/>
      <c r="BN25" s="383"/>
      <c r="BO25" s="383"/>
      <c r="BP25" s="383"/>
      <c r="BQ25" s="383"/>
      <c r="BR25" s="383"/>
      <c r="BS25" s="383"/>
      <c r="BT25" s="383"/>
      <c r="BU25" s="383"/>
      <c r="BV25" s="383"/>
      <c r="BW25" s="383"/>
      <c r="BX25" s="383"/>
      <c r="BY25" s="383"/>
      <c r="BZ25" s="383"/>
      <c r="CA25" s="383"/>
      <c r="CB25" s="383"/>
      <c r="CC25" s="383"/>
      <c r="CD25" s="383"/>
      <c r="CE25" s="383"/>
      <c r="CF25" s="383"/>
      <c r="CG25" s="383"/>
      <c r="CH25" s="383"/>
      <c r="CI25" s="383"/>
      <c r="CJ25" s="383"/>
      <c r="CK25" s="383"/>
      <c r="CL25" s="383"/>
      <c r="CM25" s="383"/>
      <c r="CN25" s="383"/>
      <c r="CO25" s="383"/>
      <c r="CP25" s="383"/>
      <c r="CQ25" s="383"/>
      <c r="CR25" s="383"/>
      <c r="CS25" s="383"/>
      <c r="CT25" s="383"/>
      <c r="CU25" s="383"/>
      <c r="CV25" s="383"/>
      <c r="CW25" s="383"/>
      <c r="CX25" s="383"/>
      <c r="CY25" s="383"/>
      <c r="CZ25" s="383"/>
      <c r="DA25" s="383"/>
      <c r="DB25" s="383"/>
      <c r="DC25" s="383"/>
      <c r="DD25" s="383"/>
      <c r="DE25" s="383"/>
      <c r="DF25" s="383"/>
      <c r="DG25" s="383"/>
      <c r="DH25" s="383"/>
      <c r="DI25" s="383"/>
      <c r="DJ25" s="383"/>
      <c r="DK25" s="383"/>
      <c r="DL25" s="383"/>
      <c r="DM25" s="383"/>
      <c r="DN25" s="383"/>
      <c r="DO25" s="383"/>
      <c r="DP25" s="383"/>
      <c r="DQ25" s="383"/>
      <c r="DR25" s="383"/>
      <c r="DS25" s="383"/>
      <c r="DT25" s="383"/>
      <c r="DU25" s="383"/>
      <c r="DV25" s="383"/>
      <c r="DW25" s="383"/>
      <c r="DX25" s="383"/>
      <c r="DY25" s="383"/>
      <c r="DZ25" s="383"/>
      <c r="EA25" s="383"/>
      <c r="EB25" s="383"/>
      <c r="EC25" s="383"/>
      <c r="ED25" s="383"/>
      <c r="EE25" s="383"/>
      <c r="EF25" s="383"/>
      <c r="EG25" s="383"/>
      <c r="EH25" s="383"/>
      <c r="EI25" s="383"/>
      <c r="EJ25" s="383"/>
    </row>
    <row r="26" spans="1:140" s="393" customFormat="1" ht="15" customHeight="1" x14ac:dyDescent="0.25">
      <c r="A26" s="383"/>
      <c r="B26" s="84" t="s">
        <v>43</v>
      </c>
      <c r="C26" s="384">
        <v>17181084</v>
      </c>
      <c r="D26" s="102">
        <v>84671</v>
      </c>
      <c r="E26" s="385">
        <v>0.49281523796752291</v>
      </c>
      <c r="F26" s="221">
        <v>38039</v>
      </c>
      <c r="G26" s="394">
        <v>0.2214004657680505</v>
      </c>
      <c r="H26" s="387"/>
      <c r="I26" s="368"/>
      <c r="J26" s="388"/>
      <c r="K26" s="387"/>
      <c r="L26" s="387"/>
      <c r="M26" s="387"/>
      <c r="N26" s="387"/>
      <c r="O26" s="387"/>
      <c r="P26" s="387"/>
      <c r="Q26" s="387"/>
      <c r="R26" s="387"/>
      <c r="S26" s="387"/>
      <c r="T26" s="387"/>
      <c r="U26" s="383"/>
      <c r="V26" s="383"/>
      <c r="W26" s="383"/>
      <c r="X26" s="383"/>
      <c r="Y26" s="383"/>
      <c r="Z26" s="383"/>
      <c r="AA26" s="383"/>
      <c r="AB26" s="383"/>
      <c r="AC26" s="383"/>
      <c r="AD26" s="383"/>
      <c r="AE26" s="383"/>
      <c r="AF26" s="383"/>
      <c r="AG26" s="383"/>
      <c r="AH26" s="383"/>
      <c r="AI26" s="383"/>
      <c r="AJ26" s="383"/>
      <c r="AK26" s="383"/>
      <c r="AL26" s="383"/>
      <c r="AM26" s="383"/>
      <c r="AN26" s="383"/>
      <c r="AO26" s="383"/>
      <c r="AP26" s="383"/>
      <c r="AQ26" s="383"/>
      <c r="AR26" s="383"/>
      <c r="AS26" s="383"/>
      <c r="AT26" s="383"/>
      <c r="AU26" s="383"/>
      <c r="AV26" s="383"/>
      <c r="AW26" s="383"/>
      <c r="AX26" s="383"/>
      <c r="AY26" s="383"/>
      <c r="AZ26" s="383"/>
      <c r="BA26" s="383"/>
      <c r="BB26" s="383"/>
      <c r="BC26" s="383"/>
      <c r="BD26" s="383"/>
      <c r="BE26" s="383"/>
      <c r="BF26" s="383"/>
      <c r="BG26" s="383"/>
      <c r="BH26" s="383"/>
      <c r="BI26" s="383"/>
      <c r="BJ26" s="383"/>
      <c r="BK26" s="383"/>
      <c r="BL26" s="383"/>
      <c r="BM26" s="383"/>
      <c r="BN26" s="383"/>
      <c r="BO26" s="383"/>
      <c r="BP26" s="383"/>
      <c r="BQ26" s="383"/>
      <c r="BR26" s="383"/>
      <c r="BS26" s="383"/>
      <c r="BT26" s="383"/>
      <c r="BU26" s="383"/>
      <c r="BV26" s="383"/>
      <c r="BW26" s="383"/>
      <c r="BX26" s="383"/>
      <c r="BY26" s="383"/>
      <c r="BZ26" s="383"/>
      <c r="CA26" s="383"/>
      <c r="CB26" s="383"/>
      <c r="CC26" s="383"/>
      <c r="CD26" s="383"/>
      <c r="CE26" s="383"/>
      <c r="CF26" s="383"/>
      <c r="CG26" s="383"/>
      <c r="CH26" s="383"/>
      <c r="CI26" s="383"/>
      <c r="CJ26" s="383"/>
      <c r="CK26" s="383"/>
      <c r="CL26" s="383"/>
      <c r="CM26" s="383"/>
      <c r="CN26" s="383"/>
      <c r="CO26" s="383"/>
      <c r="CP26" s="383"/>
      <c r="CQ26" s="383"/>
      <c r="CR26" s="383"/>
      <c r="CS26" s="383"/>
      <c r="CT26" s="383"/>
      <c r="CU26" s="383"/>
      <c r="CV26" s="383"/>
      <c r="CW26" s="383"/>
      <c r="CX26" s="383"/>
      <c r="CY26" s="383"/>
      <c r="CZ26" s="383"/>
      <c r="DA26" s="383"/>
      <c r="DB26" s="383"/>
      <c r="DC26" s="383"/>
      <c r="DD26" s="383"/>
      <c r="DE26" s="383"/>
      <c r="DF26" s="383"/>
      <c r="DG26" s="383"/>
      <c r="DH26" s="383"/>
      <c r="DI26" s="383"/>
      <c r="DJ26" s="383"/>
      <c r="DK26" s="383"/>
      <c r="DL26" s="383"/>
      <c r="DM26" s="383"/>
      <c r="DN26" s="383"/>
      <c r="DO26" s="383"/>
      <c r="DP26" s="383"/>
      <c r="DQ26" s="383"/>
      <c r="DR26" s="383"/>
      <c r="DS26" s="383"/>
      <c r="DT26" s="383"/>
      <c r="DU26" s="383"/>
      <c r="DV26" s="383"/>
      <c r="DW26" s="383"/>
      <c r="DX26" s="383"/>
      <c r="DY26" s="383"/>
      <c r="DZ26" s="383"/>
      <c r="EA26" s="383"/>
      <c r="EB26" s="383"/>
      <c r="EC26" s="383"/>
      <c r="ED26" s="383"/>
      <c r="EE26" s="383"/>
      <c r="EF26" s="383"/>
      <c r="EG26" s="383"/>
      <c r="EH26" s="383"/>
      <c r="EI26" s="383"/>
      <c r="EJ26" s="383"/>
    </row>
    <row r="27" spans="1:140" s="393" customFormat="1" ht="15" customHeight="1" x14ac:dyDescent="0.25">
      <c r="A27" s="383"/>
      <c r="B27" s="389" t="s">
        <v>54</v>
      </c>
      <c r="C27" s="390">
        <v>5295619</v>
      </c>
      <c r="D27" s="87">
        <v>20706</v>
      </c>
      <c r="E27" s="391">
        <v>0.39100244938315992</v>
      </c>
      <c r="F27" s="222">
        <v>14243</v>
      </c>
      <c r="G27" s="392">
        <v>0.26895817089560259</v>
      </c>
      <c r="H27" s="387"/>
      <c r="I27" s="368"/>
      <c r="J27" s="388"/>
      <c r="K27" s="387"/>
      <c r="L27" s="387"/>
      <c r="M27" s="387"/>
      <c r="N27" s="387"/>
      <c r="O27" s="387"/>
      <c r="P27" s="387"/>
      <c r="Q27" s="387"/>
      <c r="R27" s="387"/>
      <c r="S27" s="387"/>
      <c r="T27" s="387"/>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3"/>
      <c r="BC27" s="383"/>
      <c r="BD27" s="383"/>
      <c r="BE27" s="383"/>
      <c r="BF27" s="383"/>
      <c r="BG27" s="383"/>
      <c r="BH27" s="383"/>
      <c r="BI27" s="383"/>
      <c r="BJ27" s="383"/>
      <c r="BK27" s="383"/>
      <c r="BL27" s="383"/>
      <c r="BM27" s="383"/>
      <c r="BN27" s="383"/>
      <c r="BO27" s="383"/>
      <c r="BP27" s="383"/>
      <c r="BQ27" s="383"/>
      <c r="BR27" s="383"/>
      <c r="BS27" s="383"/>
      <c r="BT27" s="383"/>
      <c r="BU27" s="383"/>
      <c r="BV27" s="383"/>
      <c r="BW27" s="383"/>
      <c r="BX27" s="383"/>
      <c r="BY27" s="383"/>
      <c r="BZ27" s="383"/>
      <c r="CA27" s="383"/>
      <c r="CB27" s="383"/>
      <c r="CC27" s="383"/>
      <c r="CD27" s="383"/>
      <c r="CE27" s="383"/>
      <c r="CF27" s="383"/>
      <c r="CG27" s="383"/>
      <c r="CH27" s="383"/>
      <c r="CI27" s="383"/>
      <c r="CJ27" s="383"/>
      <c r="CK27" s="383"/>
      <c r="CL27" s="383"/>
      <c r="CM27" s="383"/>
      <c r="CN27" s="383"/>
      <c r="CO27" s="383"/>
      <c r="CP27" s="383"/>
      <c r="CQ27" s="383"/>
      <c r="CR27" s="383"/>
      <c r="CS27" s="383"/>
      <c r="CT27" s="383"/>
      <c r="CU27" s="383"/>
      <c r="CV27" s="383"/>
      <c r="CW27" s="383"/>
      <c r="CX27" s="383"/>
      <c r="CY27" s="383"/>
      <c r="CZ27" s="383"/>
      <c r="DA27" s="383"/>
      <c r="DB27" s="383"/>
      <c r="DC27" s="383"/>
      <c r="DD27" s="383"/>
      <c r="DE27" s="383"/>
      <c r="DF27" s="383"/>
      <c r="DG27" s="383"/>
      <c r="DH27" s="383"/>
      <c r="DI27" s="383"/>
      <c r="DJ27" s="383"/>
      <c r="DK27" s="383"/>
      <c r="DL27" s="383"/>
      <c r="DM27" s="383"/>
      <c r="DN27" s="383"/>
      <c r="DO27" s="383"/>
      <c r="DP27" s="383"/>
      <c r="DQ27" s="383"/>
      <c r="DR27" s="383"/>
      <c r="DS27" s="383"/>
      <c r="DT27" s="383"/>
      <c r="DU27" s="383"/>
      <c r="DV27" s="383"/>
      <c r="DW27" s="383"/>
      <c r="DX27" s="383"/>
      <c r="DY27" s="383"/>
      <c r="DZ27" s="383"/>
      <c r="EA27" s="383"/>
      <c r="EB27" s="383"/>
      <c r="EC27" s="383"/>
      <c r="ED27" s="383"/>
      <c r="EE27" s="383"/>
      <c r="EF27" s="383"/>
      <c r="EG27" s="383"/>
      <c r="EH27" s="383"/>
      <c r="EI27" s="383"/>
      <c r="EJ27" s="383"/>
    </row>
    <row r="28" spans="1:140" s="393" customFormat="1" ht="15" customHeight="1" x14ac:dyDescent="0.25">
      <c r="A28" s="383"/>
      <c r="B28" s="84" t="s">
        <v>45</v>
      </c>
      <c r="C28" s="384">
        <v>37976687</v>
      </c>
      <c r="D28" s="102">
        <v>24289</v>
      </c>
      <c r="E28" s="385">
        <v>6.3957659076474993E-2</v>
      </c>
      <c r="F28" s="221">
        <v>-94128</v>
      </c>
      <c r="G28" s="394">
        <v>-0.24785732362593926</v>
      </c>
      <c r="H28"/>
      <c r="I28" s="368"/>
      <c r="J28" s="388"/>
      <c r="K28" s="387"/>
      <c r="L28" s="387"/>
      <c r="M28" s="387"/>
      <c r="N28" s="387"/>
      <c r="O28" s="387"/>
      <c r="P28" s="387"/>
      <c r="Q28" s="387"/>
      <c r="R28" s="387"/>
      <c r="S28" s="387"/>
      <c r="T28" s="387"/>
      <c r="U28" s="383"/>
      <c r="V28" s="383"/>
      <c r="W28" s="383"/>
      <c r="X28" s="383"/>
      <c r="Y28" s="383"/>
      <c r="Z28" s="383"/>
      <c r="AA28" s="383"/>
      <c r="AB28" s="383"/>
      <c r="AC28" s="383"/>
      <c r="AD28" s="383"/>
      <c r="AE28" s="383"/>
      <c r="AF28" s="383"/>
      <c r="AG28" s="383"/>
      <c r="AH28" s="383"/>
      <c r="AI28" s="383"/>
      <c r="AJ28" s="383"/>
      <c r="AK28" s="383"/>
      <c r="AL28" s="383"/>
      <c r="AM28" s="383"/>
      <c r="AN28" s="383"/>
      <c r="AO28" s="383"/>
      <c r="AP28" s="383"/>
      <c r="AQ28" s="383"/>
      <c r="AR28" s="383"/>
      <c r="AS28" s="383"/>
      <c r="AT28" s="383"/>
      <c r="AU28" s="383"/>
      <c r="AV28" s="383"/>
      <c r="AW28" s="383"/>
      <c r="AX28" s="383"/>
      <c r="AY28" s="383"/>
      <c r="AZ28" s="383"/>
      <c r="BA28" s="383"/>
      <c r="BB28" s="383"/>
      <c r="BC28" s="383"/>
      <c r="BD28" s="383"/>
      <c r="BE28" s="383"/>
      <c r="BF28" s="383"/>
      <c r="BG28" s="383"/>
      <c r="BH28" s="383"/>
      <c r="BI28" s="383"/>
      <c r="BJ28" s="383"/>
      <c r="BK28" s="383"/>
      <c r="BL28" s="383"/>
      <c r="BM28" s="383"/>
      <c r="BN28" s="383"/>
      <c r="BO28" s="383"/>
      <c r="BP28" s="383"/>
      <c r="BQ28" s="383"/>
      <c r="BR28" s="383"/>
      <c r="BS28" s="383"/>
      <c r="BT28" s="383"/>
      <c r="BU28" s="383"/>
      <c r="BV28" s="383"/>
      <c r="BW28" s="383"/>
      <c r="BX28" s="383"/>
      <c r="BY28" s="383"/>
      <c r="BZ28" s="383"/>
      <c r="CA28" s="383"/>
      <c r="CB28" s="383"/>
      <c r="CC28" s="383"/>
      <c r="CD28" s="383"/>
      <c r="CE28" s="383"/>
      <c r="CF28" s="383"/>
      <c r="CG28" s="383"/>
      <c r="CH28" s="383"/>
      <c r="CI28" s="383"/>
      <c r="CJ28" s="383"/>
      <c r="CK28" s="383"/>
      <c r="CL28" s="383"/>
      <c r="CM28" s="383"/>
      <c r="CN28" s="383"/>
      <c r="CO28" s="383"/>
      <c r="CP28" s="383"/>
      <c r="CQ28" s="383"/>
      <c r="CR28" s="383"/>
      <c r="CS28" s="383"/>
      <c r="CT28" s="383"/>
      <c r="CU28" s="383"/>
      <c r="CV28" s="383"/>
      <c r="CW28" s="383"/>
      <c r="CX28" s="383"/>
      <c r="CY28" s="383"/>
      <c r="CZ28" s="383"/>
      <c r="DA28" s="383"/>
      <c r="DB28" s="383"/>
      <c r="DC28" s="383"/>
      <c r="DD28" s="383"/>
      <c r="DE28" s="383"/>
      <c r="DF28" s="383"/>
      <c r="DG28" s="383"/>
      <c r="DH28" s="383"/>
      <c r="DI28" s="383"/>
      <c r="DJ28" s="383"/>
      <c r="DK28" s="383"/>
      <c r="DL28" s="383"/>
      <c r="DM28" s="383"/>
      <c r="DN28" s="383"/>
      <c r="DO28" s="383"/>
      <c r="DP28" s="383"/>
      <c r="DQ28" s="383"/>
      <c r="DR28" s="383"/>
      <c r="DS28" s="383"/>
      <c r="DT28" s="383"/>
      <c r="DU28" s="383"/>
      <c r="DV28" s="383"/>
      <c r="DW28" s="383"/>
      <c r="DX28" s="383"/>
      <c r="DY28" s="383"/>
      <c r="DZ28" s="383"/>
      <c r="EA28" s="383"/>
      <c r="EB28" s="383"/>
      <c r="EC28" s="383"/>
      <c r="ED28" s="383"/>
      <c r="EE28" s="383"/>
      <c r="EF28" s="383"/>
      <c r="EG28" s="383"/>
      <c r="EH28" s="383"/>
      <c r="EI28" s="383"/>
      <c r="EJ28" s="383"/>
    </row>
    <row r="29" spans="1:140" s="66" customFormat="1" ht="15" customHeight="1" x14ac:dyDescent="0.25">
      <c r="A29" s="37"/>
      <c r="B29" s="82" t="s">
        <v>4</v>
      </c>
      <c r="C29" s="280">
        <v>10291027</v>
      </c>
      <c r="D29" s="269">
        <v>11570</v>
      </c>
      <c r="E29" s="267">
        <v>0.1124280404667095</v>
      </c>
      <c r="F29" s="270">
        <v>-8845</v>
      </c>
      <c r="G29" s="268">
        <v>-8.5948661877964169E-2</v>
      </c>
      <c r="H29"/>
      <c r="I29" s="368"/>
      <c r="J29" s="257"/>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393" customFormat="1" ht="15" customHeight="1" x14ac:dyDescent="0.25">
      <c r="A30" s="383"/>
      <c r="B30" s="84" t="s">
        <v>46</v>
      </c>
      <c r="C30" s="384">
        <v>19530631</v>
      </c>
      <c r="D30" s="102">
        <v>-59083</v>
      </c>
      <c r="E30" s="385">
        <v>-0.30251454753305207</v>
      </c>
      <c r="F30" s="221">
        <v>-200372</v>
      </c>
      <c r="G30" s="394">
        <v>-1.0259371548210603</v>
      </c>
      <c r="H30" s="387"/>
      <c r="I30" s="368"/>
      <c r="J30" s="388"/>
      <c r="K30" s="387"/>
      <c r="L30" s="387"/>
      <c r="M30" s="387"/>
      <c r="N30" s="387"/>
      <c r="O30" s="387"/>
      <c r="P30" s="387"/>
      <c r="Q30" s="387"/>
      <c r="R30" s="387"/>
      <c r="S30" s="387"/>
      <c r="T30" s="387"/>
      <c r="U30" s="383"/>
      <c r="V30" s="383"/>
      <c r="W30" s="383"/>
      <c r="X30" s="383"/>
      <c r="Y30" s="383"/>
      <c r="Z30" s="383"/>
      <c r="AA30" s="383"/>
      <c r="AB30" s="383"/>
      <c r="AC30" s="383"/>
      <c r="AD30" s="383"/>
      <c r="AE30" s="383"/>
      <c r="AF30" s="383"/>
      <c r="AG30" s="383"/>
      <c r="AH30" s="383"/>
      <c r="AI30" s="383"/>
      <c r="AJ30" s="383"/>
      <c r="AK30" s="383"/>
      <c r="AL30" s="383"/>
      <c r="AM30" s="383"/>
      <c r="AN30" s="383"/>
      <c r="AO30" s="383"/>
      <c r="AP30" s="383"/>
      <c r="AQ30" s="383"/>
      <c r="AR30" s="383"/>
      <c r="AS30" s="383"/>
      <c r="AT30" s="383"/>
      <c r="AU30" s="383"/>
      <c r="AV30" s="383"/>
      <c r="AW30" s="383"/>
      <c r="AX30" s="383"/>
      <c r="AY30" s="383"/>
      <c r="AZ30" s="383"/>
      <c r="BA30" s="383"/>
      <c r="BB30" s="383"/>
      <c r="BC30" s="383"/>
      <c r="BD30" s="383"/>
      <c r="BE30" s="383"/>
      <c r="BF30" s="383"/>
      <c r="BG30" s="383"/>
      <c r="BH30" s="383"/>
      <c r="BI30" s="383"/>
      <c r="BJ30" s="383"/>
      <c r="BK30" s="383"/>
      <c r="BL30" s="383"/>
      <c r="BM30" s="383"/>
      <c r="BN30" s="383"/>
      <c r="BO30" s="383"/>
      <c r="BP30" s="383"/>
      <c r="BQ30" s="383"/>
      <c r="BR30" s="383"/>
      <c r="BS30" s="383"/>
      <c r="BT30" s="383"/>
      <c r="BU30" s="383"/>
      <c r="BV30" s="383"/>
      <c r="BW30" s="383"/>
      <c r="BX30" s="383"/>
      <c r="BY30" s="383"/>
      <c r="BZ30" s="383"/>
      <c r="CA30" s="383"/>
      <c r="CB30" s="383"/>
      <c r="CC30" s="383"/>
      <c r="CD30" s="383"/>
      <c r="CE30" s="383"/>
      <c r="CF30" s="383"/>
      <c r="CG30" s="383"/>
      <c r="CH30" s="383"/>
      <c r="CI30" s="383"/>
      <c r="CJ30" s="383"/>
      <c r="CK30" s="383"/>
      <c r="CL30" s="383"/>
      <c r="CM30" s="383"/>
      <c r="CN30" s="383"/>
      <c r="CO30" s="383"/>
      <c r="CP30" s="383"/>
      <c r="CQ30" s="383"/>
      <c r="CR30" s="383"/>
      <c r="CS30" s="383"/>
      <c r="CT30" s="383"/>
      <c r="CU30" s="383"/>
      <c r="CV30" s="383"/>
      <c r="CW30" s="383"/>
      <c r="CX30" s="383"/>
      <c r="CY30" s="383"/>
      <c r="CZ30" s="383"/>
      <c r="DA30" s="383"/>
      <c r="DB30" s="383"/>
      <c r="DC30" s="383"/>
      <c r="DD30" s="383"/>
      <c r="DE30" s="383"/>
      <c r="DF30" s="383"/>
      <c r="DG30" s="383"/>
      <c r="DH30" s="383"/>
      <c r="DI30" s="383"/>
      <c r="DJ30" s="383"/>
      <c r="DK30" s="383"/>
      <c r="DL30" s="383"/>
      <c r="DM30" s="383"/>
      <c r="DN30" s="383"/>
      <c r="DO30" s="383"/>
      <c r="DP30" s="383"/>
      <c r="DQ30" s="383"/>
      <c r="DR30" s="383"/>
      <c r="DS30" s="383"/>
      <c r="DT30" s="383"/>
      <c r="DU30" s="383"/>
      <c r="DV30" s="383"/>
      <c r="DW30" s="383"/>
      <c r="DX30" s="383"/>
      <c r="DY30" s="383"/>
      <c r="DZ30" s="383"/>
      <c r="EA30" s="383"/>
      <c r="EB30" s="383"/>
      <c r="EC30" s="383"/>
      <c r="ED30" s="383"/>
      <c r="EE30" s="383"/>
      <c r="EF30" s="383"/>
      <c r="EG30" s="383"/>
      <c r="EH30" s="383"/>
      <c r="EI30" s="383"/>
      <c r="EJ30" s="383"/>
    </row>
    <row r="31" spans="1:140" s="383" customFormat="1" ht="15" customHeight="1" x14ac:dyDescent="0.25">
      <c r="B31" s="389" t="s">
        <v>48</v>
      </c>
      <c r="C31" s="390">
        <v>5443120</v>
      </c>
      <c r="D31" s="87">
        <v>3955</v>
      </c>
      <c r="E31" s="391">
        <v>7.2660532929643293E-2</v>
      </c>
      <c r="F31" s="222">
        <v>-429</v>
      </c>
      <c r="G31" s="392">
        <v>-7.8815091344669966E-3</v>
      </c>
      <c r="H31" s="387"/>
      <c r="I31" s="368"/>
      <c r="J31" s="388"/>
      <c r="K31" s="387"/>
      <c r="L31" s="387"/>
      <c r="M31" s="387"/>
      <c r="N31" s="387"/>
      <c r="O31" s="387"/>
      <c r="P31" s="387"/>
      <c r="Q31" s="387"/>
      <c r="R31" s="387"/>
      <c r="S31" s="387"/>
      <c r="T31" s="387"/>
    </row>
    <row r="32" spans="1:140" s="393" customFormat="1" ht="15" customHeight="1" x14ac:dyDescent="0.25">
      <c r="A32" s="383"/>
      <c r="B32" s="84" t="s">
        <v>47</v>
      </c>
      <c r="C32" s="384">
        <v>2066880</v>
      </c>
      <c r="D32" s="102">
        <v>14928</v>
      </c>
      <c r="E32" s="385">
        <v>0.72224802601021831</v>
      </c>
      <c r="F32" s="221">
        <v>10574</v>
      </c>
      <c r="G32" s="394">
        <v>0.51159235175723794</v>
      </c>
      <c r="H32" s="387"/>
      <c r="I32" s="368"/>
      <c r="J32" s="388"/>
      <c r="K32" s="387"/>
      <c r="L32" s="387"/>
      <c r="M32" s="387"/>
      <c r="N32" s="387"/>
      <c r="O32" s="387"/>
      <c r="P32" s="387"/>
      <c r="Q32" s="387"/>
      <c r="R32" s="387"/>
      <c r="S32" s="387"/>
      <c r="T32" s="387"/>
      <c r="U32" s="383"/>
      <c r="V32" s="383"/>
      <c r="W32" s="383"/>
      <c r="X32" s="383"/>
      <c r="Y32" s="383"/>
      <c r="Z32" s="383"/>
      <c r="AA32" s="383"/>
      <c r="AB32" s="383"/>
      <c r="AC32" s="383"/>
      <c r="AD32" s="383"/>
      <c r="AE32" s="383"/>
      <c r="AF32" s="383"/>
      <c r="AG32" s="383"/>
      <c r="AH32" s="383"/>
      <c r="AI32" s="383"/>
      <c r="AJ32" s="383"/>
      <c r="AK32" s="383"/>
      <c r="AL32" s="383"/>
      <c r="AM32" s="383"/>
      <c r="AN32" s="383"/>
      <c r="AO32" s="383"/>
      <c r="AP32" s="383"/>
      <c r="AQ32" s="383"/>
      <c r="AR32" s="383"/>
      <c r="AS32" s="383"/>
      <c r="AT32" s="383"/>
      <c r="AU32" s="383"/>
      <c r="AV32" s="383"/>
      <c r="AW32" s="383"/>
      <c r="AX32" s="383"/>
      <c r="AY32" s="383"/>
      <c r="AZ32" s="383"/>
      <c r="BA32" s="383"/>
      <c r="BB32" s="383"/>
      <c r="BC32" s="383"/>
      <c r="BD32" s="383"/>
      <c r="BE32" s="383"/>
      <c r="BF32" s="383"/>
      <c r="BG32" s="383"/>
      <c r="BH32" s="383"/>
      <c r="BI32" s="383"/>
      <c r="BJ32" s="383"/>
      <c r="BK32" s="383"/>
      <c r="BL32" s="383"/>
      <c r="BM32" s="383"/>
      <c r="BN32" s="383"/>
      <c r="BO32" s="383"/>
      <c r="BP32" s="383"/>
      <c r="BQ32" s="383"/>
      <c r="BR32" s="383"/>
      <c r="BS32" s="383"/>
      <c r="BT32" s="383"/>
      <c r="BU32" s="383"/>
      <c r="BV32" s="383"/>
      <c r="BW32" s="383"/>
      <c r="BX32" s="383"/>
      <c r="BY32" s="383"/>
      <c r="BZ32" s="383"/>
      <c r="CA32" s="383"/>
      <c r="CB32" s="383"/>
      <c r="CC32" s="383"/>
      <c r="CD32" s="383"/>
      <c r="CE32" s="383"/>
      <c r="CF32" s="383"/>
      <c r="CG32" s="383"/>
      <c r="CH32" s="383"/>
      <c r="CI32" s="383"/>
      <c r="CJ32" s="383"/>
      <c r="CK32" s="383"/>
      <c r="CL32" s="383"/>
      <c r="CM32" s="383"/>
      <c r="CN32" s="383"/>
      <c r="CO32" s="383"/>
      <c r="CP32" s="383"/>
      <c r="CQ32" s="383"/>
      <c r="CR32" s="383"/>
      <c r="CS32" s="383"/>
      <c r="CT32" s="383"/>
      <c r="CU32" s="383"/>
      <c r="CV32" s="383"/>
      <c r="CW32" s="383"/>
      <c r="CX32" s="383"/>
      <c r="CY32" s="383"/>
      <c r="CZ32" s="383"/>
      <c r="DA32" s="383"/>
      <c r="DB32" s="383"/>
      <c r="DC32" s="383"/>
      <c r="DD32" s="383"/>
      <c r="DE32" s="383"/>
      <c r="DF32" s="383"/>
      <c r="DG32" s="383"/>
      <c r="DH32" s="383"/>
      <c r="DI32" s="383"/>
      <c r="DJ32" s="383"/>
      <c r="DK32" s="383"/>
      <c r="DL32" s="383"/>
      <c r="DM32" s="383"/>
      <c r="DN32" s="383"/>
      <c r="DO32" s="383"/>
      <c r="DP32" s="383"/>
      <c r="DQ32" s="383"/>
      <c r="DR32" s="383"/>
      <c r="DS32" s="383"/>
      <c r="DT32" s="383"/>
      <c r="DU32" s="383"/>
      <c r="DV32" s="383"/>
      <c r="DW32" s="383"/>
      <c r="DX32" s="383"/>
      <c r="DY32" s="383"/>
      <c r="DZ32" s="383"/>
      <c r="EA32" s="383"/>
      <c r="EB32" s="383"/>
      <c r="EC32" s="383"/>
      <c r="ED32" s="383"/>
      <c r="EE32" s="383"/>
      <c r="EF32" s="383"/>
      <c r="EG32" s="383"/>
      <c r="EH32" s="383"/>
      <c r="EI32" s="383"/>
      <c r="EJ32" s="383"/>
    </row>
    <row r="33" spans="1:140" s="383" customFormat="1" ht="15" customHeight="1" x14ac:dyDescent="0.25">
      <c r="B33" s="389" t="s">
        <v>34</v>
      </c>
      <c r="C33" s="390">
        <v>46658447</v>
      </c>
      <c r="D33" s="87">
        <v>334158</v>
      </c>
      <c r="E33" s="391">
        <v>0.71617900184290317</v>
      </c>
      <c r="F33" s="222">
        <v>250472</v>
      </c>
      <c r="G33" s="392">
        <v>0.53682026750697465</v>
      </c>
      <c r="H33" s="387"/>
      <c r="I33" s="368"/>
      <c r="J33" s="388"/>
      <c r="K33" s="387"/>
      <c r="L33" s="387"/>
      <c r="M33" s="387"/>
      <c r="N33" s="387"/>
      <c r="O33" s="387"/>
      <c r="P33" s="387"/>
      <c r="Q33" s="387"/>
      <c r="R33" s="387"/>
      <c r="S33" s="387"/>
      <c r="T33" s="387"/>
    </row>
    <row r="34" spans="1:140" s="393" customFormat="1" ht="15" customHeight="1" x14ac:dyDescent="0.25">
      <c r="A34" s="383"/>
      <c r="B34" s="84" t="s">
        <v>50</v>
      </c>
      <c r="C34" s="384">
        <v>10120242</v>
      </c>
      <c r="D34" s="102">
        <v>85621</v>
      </c>
      <c r="E34" s="385">
        <v>0.8460370809314639</v>
      </c>
      <c r="F34" s="221">
        <v>67450</v>
      </c>
      <c r="G34" s="394">
        <v>0.66648603857496691</v>
      </c>
      <c r="H34" s="387"/>
      <c r="I34" s="368"/>
      <c r="J34" s="388"/>
      <c r="K34" s="387"/>
      <c r="L34" s="387"/>
      <c r="M34" s="387"/>
      <c r="N34" s="387"/>
      <c r="O34" s="387"/>
      <c r="P34" s="387"/>
      <c r="Q34" s="387"/>
      <c r="R34" s="387"/>
      <c r="S34" s="387"/>
      <c r="T34" s="387"/>
      <c r="U34" s="383"/>
      <c r="V34" s="383"/>
      <c r="W34" s="383"/>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383"/>
      <c r="BA34" s="383"/>
      <c r="BB34" s="383"/>
      <c r="BC34" s="383"/>
      <c r="BD34" s="383"/>
      <c r="BE34" s="383"/>
      <c r="BF34" s="383"/>
      <c r="BG34" s="383"/>
      <c r="BH34" s="383"/>
      <c r="BI34" s="383"/>
      <c r="BJ34" s="383"/>
      <c r="BK34" s="383"/>
      <c r="BL34" s="383"/>
      <c r="BM34" s="383"/>
      <c r="BN34" s="383"/>
      <c r="BO34" s="383"/>
      <c r="BP34" s="383"/>
      <c r="BQ34" s="383"/>
      <c r="BR34" s="383"/>
      <c r="BS34" s="383"/>
      <c r="BT34" s="383"/>
      <c r="BU34" s="383"/>
      <c r="BV34" s="383"/>
      <c r="BW34" s="383"/>
      <c r="BX34" s="383"/>
      <c r="BY34" s="383"/>
      <c r="BZ34" s="383"/>
      <c r="CA34" s="383"/>
      <c r="CB34" s="383"/>
      <c r="CC34" s="383"/>
      <c r="CD34" s="383"/>
      <c r="CE34" s="383"/>
      <c r="CF34" s="383"/>
      <c r="CG34" s="383"/>
      <c r="CH34" s="383"/>
      <c r="CI34" s="383"/>
      <c r="CJ34" s="383"/>
      <c r="CK34" s="383"/>
      <c r="CL34" s="383"/>
      <c r="CM34" s="383"/>
      <c r="CN34" s="383"/>
      <c r="CO34" s="383"/>
      <c r="CP34" s="383"/>
      <c r="CQ34" s="383"/>
      <c r="CR34" s="383"/>
      <c r="CS34" s="383"/>
      <c r="CT34" s="383"/>
      <c r="CU34" s="383"/>
      <c r="CV34" s="383"/>
      <c r="CW34" s="383"/>
      <c r="CX34" s="383"/>
      <c r="CY34" s="383"/>
      <c r="CZ34" s="383"/>
      <c r="DA34" s="383"/>
      <c r="DB34" s="383"/>
      <c r="DC34" s="383"/>
      <c r="DD34" s="383"/>
      <c r="DE34" s="383"/>
      <c r="DF34" s="383"/>
      <c r="DG34" s="383"/>
      <c r="DH34" s="383"/>
      <c r="DI34" s="383"/>
      <c r="DJ34" s="383"/>
      <c r="DK34" s="383"/>
      <c r="DL34" s="383"/>
      <c r="DM34" s="383"/>
      <c r="DN34" s="383"/>
      <c r="DO34" s="383"/>
      <c r="DP34" s="383"/>
      <c r="DQ34" s="383"/>
      <c r="DR34" s="383"/>
      <c r="DS34" s="383"/>
      <c r="DT34" s="383"/>
      <c r="DU34" s="383"/>
      <c r="DV34" s="383"/>
      <c r="DW34" s="383"/>
      <c r="DX34" s="383"/>
      <c r="DY34" s="383"/>
      <c r="DZ34" s="383"/>
      <c r="EA34" s="383"/>
      <c r="EB34" s="383"/>
      <c r="EC34" s="383"/>
      <c r="ED34" s="383"/>
      <c r="EE34" s="383"/>
      <c r="EF34" s="383"/>
      <c r="EG34" s="383"/>
      <c r="EH34" s="383"/>
      <c r="EI34" s="383"/>
      <c r="EJ34" s="383"/>
    </row>
    <row r="35" spans="1:140" s="383" customFormat="1" ht="15" customHeight="1" x14ac:dyDescent="0.25">
      <c r="B35" s="389" t="s">
        <v>55</v>
      </c>
      <c r="C35" s="390">
        <v>8484130</v>
      </c>
      <c r="D35" s="87">
        <v>14632</v>
      </c>
      <c r="E35" s="391">
        <v>0.17246317536388528</v>
      </c>
      <c r="F35" s="222">
        <v>-9270</v>
      </c>
      <c r="G35" s="392">
        <v>-0.10926282364838823</v>
      </c>
      <c r="H35" s="387"/>
      <c r="I35" s="368"/>
      <c r="J35" s="388"/>
      <c r="K35" s="387"/>
      <c r="L35" s="387"/>
      <c r="M35" s="387"/>
      <c r="N35" s="387"/>
      <c r="O35" s="387"/>
      <c r="P35" s="387"/>
      <c r="Q35" s="387"/>
      <c r="R35" s="387"/>
      <c r="S35" s="387"/>
      <c r="T35" s="387"/>
    </row>
    <row r="36" spans="1:140" s="393" customFormat="1" ht="15" customHeight="1" thickBot="1" x14ac:dyDescent="0.3">
      <c r="A36" s="383"/>
      <c r="B36" s="395" t="s">
        <v>51</v>
      </c>
      <c r="C36" s="396">
        <v>66273576</v>
      </c>
      <c r="D36" s="397">
        <v>259606</v>
      </c>
      <c r="E36" s="398">
        <v>0.39171871455978169</v>
      </c>
      <c r="F36" s="399">
        <v>182664</v>
      </c>
      <c r="G36" s="400">
        <v>0.27562116159236677</v>
      </c>
      <c r="H36" s="387"/>
      <c r="I36" s="368"/>
      <c r="J36" s="388"/>
      <c r="K36" s="387"/>
      <c r="L36" s="387"/>
      <c r="M36" s="387"/>
      <c r="N36" s="387"/>
      <c r="O36" s="387"/>
      <c r="P36" s="387"/>
      <c r="Q36" s="387"/>
      <c r="R36" s="387"/>
      <c r="S36" s="387"/>
      <c r="T36" s="387"/>
      <c r="U36" s="383"/>
      <c r="V36" s="383"/>
      <c r="W36" s="383"/>
      <c r="X36" s="383"/>
      <c r="Y36" s="383"/>
      <c r="Z36" s="383"/>
      <c r="AA36" s="383"/>
      <c r="AB36" s="383"/>
      <c r="AC36" s="383"/>
      <c r="AD36" s="383"/>
      <c r="AE36" s="383"/>
      <c r="AF36" s="383"/>
      <c r="AG36" s="383"/>
      <c r="AH36" s="383"/>
      <c r="AI36" s="383"/>
      <c r="AJ36" s="383"/>
      <c r="AK36" s="383"/>
      <c r="AL36" s="383"/>
      <c r="AM36" s="383"/>
      <c r="AN36" s="383"/>
      <c r="AO36" s="383"/>
      <c r="AP36" s="383"/>
      <c r="AQ36" s="383"/>
      <c r="AR36" s="383"/>
      <c r="AS36" s="383"/>
      <c r="AT36" s="383"/>
      <c r="AU36" s="383"/>
      <c r="AV36" s="383"/>
      <c r="AW36" s="383"/>
      <c r="AX36" s="383"/>
      <c r="AY36" s="383"/>
      <c r="AZ36" s="383"/>
      <c r="BA36" s="383"/>
      <c r="BB36" s="383"/>
      <c r="BC36" s="383"/>
      <c r="BD36" s="383"/>
      <c r="BE36" s="383"/>
      <c r="BF36" s="383"/>
      <c r="BG36" s="383"/>
      <c r="BH36" s="383"/>
      <c r="BI36" s="383"/>
      <c r="BJ36" s="383"/>
      <c r="BK36" s="383"/>
      <c r="BL36" s="383"/>
      <c r="BM36" s="383"/>
      <c r="BN36" s="383"/>
      <c r="BO36" s="383"/>
      <c r="BP36" s="383"/>
      <c r="BQ36" s="383"/>
      <c r="BR36" s="383"/>
      <c r="BS36" s="383"/>
      <c r="BT36" s="383"/>
      <c r="BU36" s="383"/>
      <c r="BV36" s="383"/>
      <c r="BW36" s="383"/>
      <c r="BX36" s="383"/>
      <c r="BY36" s="383"/>
      <c r="BZ36" s="383"/>
      <c r="CA36" s="383"/>
      <c r="CB36" s="383"/>
      <c r="CC36" s="383"/>
      <c r="CD36" s="383"/>
      <c r="CE36" s="383"/>
      <c r="CF36" s="383"/>
      <c r="CG36" s="383"/>
      <c r="CH36" s="383"/>
      <c r="CI36" s="383"/>
      <c r="CJ36" s="383"/>
      <c r="CK36" s="383"/>
      <c r="CL36" s="383"/>
      <c r="CM36" s="383"/>
      <c r="CN36" s="383"/>
      <c r="CO36" s="383"/>
      <c r="CP36" s="383"/>
      <c r="CQ36" s="383"/>
      <c r="CR36" s="383"/>
      <c r="CS36" s="383"/>
      <c r="CT36" s="383"/>
      <c r="CU36" s="383"/>
      <c r="CV36" s="383"/>
      <c r="CW36" s="383"/>
      <c r="CX36" s="383"/>
      <c r="CY36" s="383"/>
      <c r="CZ36" s="383"/>
      <c r="DA36" s="383"/>
      <c r="DB36" s="383"/>
      <c r="DC36" s="383"/>
      <c r="DD36" s="383"/>
      <c r="DE36" s="383"/>
      <c r="DF36" s="383"/>
      <c r="DG36" s="383"/>
      <c r="DH36" s="383"/>
      <c r="DI36" s="383"/>
      <c r="DJ36" s="383"/>
      <c r="DK36" s="383"/>
      <c r="DL36" s="383"/>
      <c r="DM36" s="383"/>
      <c r="DN36" s="383"/>
      <c r="DO36" s="383"/>
      <c r="DP36" s="383"/>
      <c r="DQ36" s="383"/>
      <c r="DR36" s="383"/>
      <c r="DS36" s="383"/>
      <c r="DT36" s="383"/>
      <c r="DU36" s="383"/>
      <c r="DV36" s="383"/>
      <c r="DW36" s="383"/>
      <c r="DX36" s="383"/>
      <c r="DY36" s="383"/>
      <c r="DZ36" s="383"/>
      <c r="EA36" s="383"/>
      <c r="EB36" s="383"/>
      <c r="EC36" s="383"/>
      <c r="ED36" s="383"/>
      <c r="EE36" s="383"/>
      <c r="EF36" s="383"/>
      <c r="EG36" s="383"/>
      <c r="EH36" s="383"/>
      <c r="EI36" s="383"/>
      <c r="EJ36" s="383"/>
    </row>
    <row r="37" spans="1:140" ht="15" customHeight="1" x14ac:dyDescent="0.25">
      <c r="F37" s="68"/>
      <c r="H37"/>
    </row>
    <row r="38" spans="1:140" ht="15" customHeight="1" x14ac:dyDescent="0.25">
      <c r="A38" s="59" t="s">
        <v>57</v>
      </c>
      <c r="B38" s="513" t="s">
        <v>107</v>
      </c>
      <c r="C38" s="514"/>
      <c r="D38" s="514"/>
      <c r="E38" s="514"/>
      <c r="F38" s="459"/>
      <c r="G38" s="459"/>
      <c r="H38"/>
    </row>
    <row r="39" spans="1:140" ht="15" customHeight="1" x14ac:dyDescent="0.25">
      <c r="A39" s="59" t="s">
        <v>11</v>
      </c>
      <c r="B39" s="513" t="s">
        <v>133</v>
      </c>
      <c r="C39" s="514"/>
      <c r="D39" s="514"/>
      <c r="E39" s="514"/>
      <c r="F39" s="459"/>
      <c r="G39" s="459"/>
      <c r="H39"/>
    </row>
    <row r="40" spans="1:140" s="245" customFormat="1" ht="15" customHeight="1" x14ac:dyDescent="0.25">
      <c r="A40" s="416" t="s">
        <v>7</v>
      </c>
      <c r="B40" s="436" t="s">
        <v>199</v>
      </c>
      <c r="C40" s="437"/>
      <c r="D40" s="437"/>
      <c r="E40" s="437"/>
      <c r="F40" s="437"/>
      <c r="G40" s="437"/>
      <c r="H40" s="78"/>
    </row>
    <row r="41" spans="1:140" s="405" customFormat="1" ht="15" customHeight="1" x14ac:dyDescent="0.25">
      <c r="A41" s="417" t="s">
        <v>2</v>
      </c>
      <c r="B41" s="435" t="s">
        <v>197</v>
      </c>
      <c r="C41" s="435"/>
      <c r="D41" s="435"/>
      <c r="E41" s="435"/>
      <c r="F41" s="435"/>
      <c r="G41" s="78"/>
    </row>
    <row r="42" spans="1:140" s="405" customFormat="1" ht="15" customHeight="1" x14ac:dyDescent="0.25">
      <c r="A42" s="417"/>
      <c r="B42" s="435" t="s">
        <v>198</v>
      </c>
      <c r="C42" s="435"/>
      <c r="D42" s="435"/>
      <c r="E42" s="435"/>
      <c r="F42" s="435"/>
      <c r="G42" s="78"/>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xmlns:xlrd2="http://schemas.microsoft.com/office/spreadsheetml/2017/richdata2" ref="I5:N36">
    <sortCondition ref="I5"/>
  </sortState>
  <mergeCells count="10">
    <mergeCell ref="B41:F41"/>
    <mergeCell ref="B42:F42"/>
    <mergeCell ref="B2:G2"/>
    <mergeCell ref="B39:G39"/>
    <mergeCell ref="B40:G40"/>
    <mergeCell ref="D3:E3"/>
    <mergeCell ref="F3:G3"/>
    <mergeCell ref="C3:C4"/>
    <mergeCell ref="B3:B4"/>
    <mergeCell ref="B38:G38"/>
  </mergeCells>
  <hyperlinks>
    <hyperlink ref="G1" location="Contents!A1" display="[contents Ç]" xr:uid="{00000000-0004-0000-0900-000000000000}"/>
    <hyperlink ref="B41" r:id="rId1" display="http://www.observatorioemigracao.pt/np4/5810.html" xr:uid="{8A936608-E293-4C93-BA26-EBC9ADDC314D}"/>
    <hyperlink ref="B41:F41" r:id="rId2" display="http://www.observatorioemigracao.pt/np4EN/7880.html" xr:uid="{496A17A6-6E81-4A5F-AEB6-A9543010DCF5}"/>
    <hyperlink ref="B42" r:id="rId3" display="http://www.observatorioemigracao.pt/np4/5810.html" xr:uid="{7A1129B6-0C47-401F-B488-7104F8FFB09D}"/>
    <hyperlink ref="B42:F42" r:id="rId4" display="http://www.observatorioemigracao.pt/np4/7880.html" xr:uid="{5E411250-159F-4127-909B-14A358BE549E}"/>
  </hyperlink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showGridLines="0" topLeftCell="A10" zoomScaleNormal="100" workbookViewId="0"/>
  </sheetViews>
  <sheetFormatPr defaultColWidth="9.140625" defaultRowHeight="15" x14ac:dyDescent="0.25"/>
  <cols>
    <col min="1" max="2" width="8.7109375" style="37" customWidth="1"/>
    <col min="3" max="3" width="32.7109375" style="54" customWidth="1"/>
    <col min="4" max="4" width="16.7109375" style="37" customWidth="1"/>
    <col min="5" max="16384" width="9.140625" style="37"/>
  </cols>
  <sheetData>
    <row r="1" spans="1:6" s="38" customFormat="1" ht="30" customHeight="1" x14ac:dyDescent="0.25">
      <c r="A1" s="50" t="s">
        <v>160</v>
      </c>
      <c r="B1" s="166" t="s">
        <v>1</v>
      </c>
      <c r="C1" s="165"/>
      <c r="D1" s="75" t="s">
        <v>5</v>
      </c>
    </row>
    <row r="2" spans="1:6" s="38" customFormat="1" ht="30" customHeight="1" thickBot="1" x14ac:dyDescent="0.3">
      <c r="B2" s="510" t="s">
        <v>150</v>
      </c>
      <c r="C2" s="511"/>
      <c r="D2" s="511"/>
    </row>
    <row r="3" spans="1:6" s="38" customFormat="1" ht="30" customHeight="1" x14ac:dyDescent="0.25">
      <c r="B3" s="92" t="s">
        <v>19</v>
      </c>
      <c r="C3" s="96" t="s">
        <v>20</v>
      </c>
      <c r="D3" s="124" t="s">
        <v>87</v>
      </c>
    </row>
    <row r="4" spans="1:6" ht="15" customHeight="1" x14ac:dyDescent="0.25">
      <c r="B4" s="153">
        <v>1</v>
      </c>
      <c r="C4" s="321" t="s">
        <v>73</v>
      </c>
      <c r="D4" s="150">
        <v>16.587720000000001</v>
      </c>
      <c r="F4" s="320"/>
    </row>
    <row r="5" spans="1:6" ht="15" customHeight="1" x14ac:dyDescent="0.25">
      <c r="B5" s="154">
        <v>2</v>
      </c>
      <c r="C5" s="322" t="s">
        <v>75</v>
      </c>
      <c r="D5" s="151">
        <v>12.964881999999999</v>
      </c>
    </row>
    <row r="6" spans="1:6" ht="15" customHeight="1" x14ac:dyDescent="0.25">
      <c r="B6" s="155">
        <v>3</v>
      </c>
      <c r="C6" s="282" t="s">
        <v>79</v>
      </c>
      <c r="D6" s="150">
        <v>10.635994</v>
      </c>
    </row>
    <row r="7" spans="1:6" ht="15" customHeight="1" x14ac:dyDescent="0.25">
      <c r="B7" s="154">
        <v>4</v>
      </c>
      <c r="C7" s="159" t="s">
        <v>71</v>
      </c>
      <c r="D7" s="151">
        <v>9.9620580000000007</v>
      </c>
    </row>
    <row r="8" spans="1:6" ht="15" customHeight="1" x14ac:dyDescent="0.25">
      <c r="B8" s="156">
        <v>5</v>
      </c>
      <c r="C8" s="160" t="s">
        <v>72</v>
      </c>
      <c r="D8" s="150">
        <v>7.4999190000000002</v>
      </c>
    </row>
    <row r="9" spans="1:6" ht="15" customHeight="1" x14ac:dyDescent="0.25">
      <c r="B9" s="154">
        <v>6</v>
      </c>
      <c r="C9" s="281" t="s">
        <v>119</v>
      </c>
      <c r="D9" s="151">
        <v>6.8644449999999999</v>
      </c>
    </row>
    <row r="10" spans="1:6" ht="15" customHeight="1" x14ac:dyDescent="0.25">
      <c r="B10" s="153">
        <v>7</v>
      </c>
      <c r="C10" s="323" t="s">
        <v>118</v>
      </c>
      <c r="D10" s="150">
        <v>5.9786349999999997</v>
      </c>
    </row>
    <row r="11" spans="1:6" ht="15" customHeight="1" x14ac:dyDescent="0.25">
      <c r="B11" s="157">
        <v>8</v>
      </c>
      <c r="C11" s="281" t="s">
        <v>77</v>
      </c>
      <c r="D11" s="151">
        <v>5.9416529999999996</v>
      </c>
    </row>
    <row r="12" spans="1:6" ht="15" customHeight="1" x14ac:dyDescent="0.25">
      <c r="B12" s="153">
        <v>9</v>
      </c>
      <c r="C12" s="282" t="s">
        <v>74</v>
      </c>
      <c r="D12" s="150">
        <v>5.680682</v>
      </c>
    </row>
    <row r="13" spans="1:6" ht="15" customHeight="1" x14ac:dyDescent="0.25">
      <c r="B13" s="154">
        <v>10</v>
      </c>
      <c r="C13" s="281" t="s">
        <v>51</v>
      </c>
      <c r="D13" s="151">
        <v>4.9213089999999999</v>
      </c>
      <c r="F13" s="62"/>
    </row>
    <row r="14" spans="1:6" ht="15" customHeight="1" x14ac:dyDescent="0.25">
      <c r="B14" s="153">
        <v>11</v>
      </c>
      <c r="C14" s="282" t="s">
        <v>81</v>
      </c>
      <c r="D14" s="150">
        <v>4.8264639999999996</v>
      </c>
    </row>
    <row r="15" spans="1:6" ht="15" customHeight="1" x14ac:dyDescent="0.25">
      <c r="B15" s="154">
        <v>12</v>
      </c>
      <c r="C15" s="281" t="s">
        <v>45</v>
      </c>
      <c r="D15" s="151">
        <v>4.7014649999999998</v>
      </c>
      <c r="F15" s="62"/>
    </row>
    <row r="16" spans="1:6" ht="15" customHeight="1" x14ac:dyDescent="0.25">
      <c r="B16" s="153">
        <v>13</v>
      </c>
      <c r="C16" s="282" t="s">
        <v>78</v>
      </c>
      <c r="D16" s="150">
        <v>4.2339729999999998</v>
      </c>
    </row>
    <row r="17" spans="2:6" ht="15" customHeight="1" x14ac:dyDescent="0.25">
      <c r="B17" s="154">
        <v>14</v>
      </c>
      <c r="C17" s="281" t="s">
        <v>30</v>
      </c>
      <c r="D17" s="151">
        <v>4.2080830000000002</v>
      </c>
    </row>
    <row r="18" spans="2:6" ht="15" customHeight="1" x14ac:dyDescent="0.25">
      <c r="B18" s="153">
        <v>15</v>
      </c>
      <c r="C18" s="282" t="s">
        <v>82</v>
      </c>
      <c r="D18" s="150">
        <v>4.074446</v>
      </c>
    </row>
    <row r="19" spans="2:6" ht="15" customHeight="1" x14ac:dyDescent="0.25">
      <c r="B19" s="154">
        <v>16</v>
      </c>
      <c r="C19" s="281" t="s">
        <v>120</v>
      </c>
      <c r="D19" s="151">
        <v>3.803893</v>
      </c>
    </row>
    <row r="20" spans="2:6" ht="15" customHeight="1" x14ac:dyDescent="0.25">
      <c r="B20" s="153">
        <v>17</v>
      </c>
      <c r="C20" s="282" t="s">
        <v>46</v>
      </c>
      <c r="D20" s="150">
        <v>3.5785040000000001</v>
      </c>
      <c r="F20" s="62"/>
    </row>
    <row r="21" spans="2:6" ht="15" customHeight="1" x14ac:dyDescent="0.25">
      <c r="B21" s="154">
        <v>18</v>
      </c>
      <c r="C21" s="281" t="s">
        <v>122</v>
      </c>
      <c r="D21" s="151">
        <v>3.4189319999999999</v>
      </c>
    </row>
    <row r="22" spans="2:6" ht="15" customHeight="1" x14ac:dyDescent="0.25">
      <c r="B22" s="153">
        <v>19</v>
      </c>
      <c r="C22" s="282" t="s">
        <v>121</v>
      </c>
      <c r="D22" s="150">
        <v>3.412957</v>
      </c>
    </row>
    <row r="23" spans="2:6" ht="15" customHeight="1" x14ac:dyDescent="0.25">
      <c r="B23" s="154">
        <v>20</v>
      </c>
      <c r="C23" s="281" t="s">
        <v>36</v>
      </c>
      <c r="D23" s="151">
        <v>3.0291679999999999</v>
      </c>
    </row>
    <row r="24" spans="2:6" ht="15" customHeight="1" x14ac:dyDescent="0.25">
      <c r="B24" s="155">
        <v>21</v>
      </c>
      <c r="C24" s="282" t="s">
        <v>123</v>
      </c>
      <c r="D24" s="150">
        <v>3.0166849999999998</v>
      </c>
      <c r="F24" s="62"/>
    </row>
    <row r="25" spans="2:6" ht="15" customHeight="1" x14ac:dyDescent="0.25">
      <c r="B25" s="154">
        <v>22</v>
      </c>
      <c r="C25" s="281" t="s">
        <v>124</v>
      </c>
      <c r="D25" s="151">
        <v>2.8987210000000001</v>
      </c>
    </row>
    <row r="26" spans="2:6" ht="15" customHeight="1" x14ac:dyDescent="0.25">
      <c r="B26" s="156">
        <v>23</v>
      </c>
      <c r="C26" s="282" t="s">
        <v>114</v>
      </c>
      <c r="D26" s="150">
        <v>2.8947409999999998</v>
      </c>
      <c r="F26" s="62"/>
    </row>
    <row r="27" spans="2:6" ht="15" customHeight="1" x14ac:dyDescent="0.25">
      <c r="B27" s="154">
        <v>24</v>
      </c>
      <c r="C27" s="281" t="s">
        <v>80</v>
      </c>
      <c r="D27" s="151">
        <v>2.7362299999999999</v>
      </c>
    </row>
    <row r="28" spans="2:6" ht="15" customHeight="1" x14ac:dyDescent="0.25">
      <c r="B28" s="153">
        <v>25</v>
      </c>
      <c r="C28" s="282" t="s">
        <v>83</v>
      </c>
      <c r="D28" s="150">
        <v>2.7239800000000001</v>
      </c>
      <c r="F28" s="62"/>
    </row>
    <row r="29" spans="2:6" ht="15" customHeight="1" x14ac:dyDescent="0.25">
      <c r="B29" s="154">
        <v>26</v>
      </c>
      <c r="C29" s="281" t="s">
        <v>125</v>
      </c>
      <c r="D29" s="151">
        <v>2.4775749999999999</v>
      </c>
      <c r="F29" s="62"/>
    </row>
    <row r="30" spans="2:6" ht="15" customHeight="1" x14ac:dyDescent="0.25">
      <c r="B30" s="401">
        <v>27</v>
      </c>
      <c r="C30" s="402" t="s">
        <v>4</v>
      </c>
      <c r="D30" s="403">
        <v>2.2667350000000002</v>
      </c>
    </row>
    <row r="31" spans="2:6" ht="15" customHeight="1" x14ac:dyDescent="0.25">
      <c r="B31" s="154">
        <v>28</v>
      </c>
      <c r="C31" s="281" t="s">
        <v>76</v>
      </c>
      <c r="D31" s="151">
        <v>2.2072129999999999</v>
      </c>
      <c r="F31" s="62"/>
    </row>
    <row r="32" spans="2:6" ht="15" customHeight="1" x14ac:dyDescent="0.25">
      <c r="B32" s="153">
        <v>29</v>
      </c>
      <c r="C32" s="282" t="s">
        <v>126</v>
      </c>
      <c r="D32" s="150">
        <v>1.9919100000000001</v>
      </c>
    </row>
    <row r="33" spans="1:10" ht="15" customHeight="1" thickBot="1" x14ac:dyDescent="0.3">
      <c r="B33" s="158">
        <v>30</v>
      </c>
      <c r="C33" s="283" t="s">
        <v>127</v>
      </c>
      <c r="D33" s="152">
        <v>1.9884580000000001</v>
      </c>
      <c r="F33" s="62"/>
    </row>
    <row r="34" spans="1:10" x14ac:dyDescent="0.25">
      <c r="C34" s="68"/>
    </row>
    <row r="35" spans="1:10" s="67" customFormat="1" ht="60" customHeight="1" x14ac:dyDescent="0.25">
      <c r="A35" s="59" t="s">
        <v>11</v>
      </c>
      <c r="B35" s="522" t="s">
        <v>149</v>
      </c>
      <c r="C35" s="439"/>
      <c r="D35" s="439"/>
      <c r="E35" s="63"/>
      <c r="F35" s="63"/>
      <c r="G35" s="63"/>
      <c r="H35" s="63"/>
      <c r="I35" s="64"/>
      <c r="J35" s="64"/>
    </row>
    <row r="36" spans="1:10" s="245" customFormat="1" ht="15" customHeight="1" x14ac:dyDescent="0.25">
      <c r="A36" s="416" t="s">
        <v>7</v>
      </c>
      <c r="B36" s="436" t="s">
        <v>199</v>
      </c>
      <c r="C36" s="437"/>
      <c r="D36" s="437"/>
      <c r="E36" s="437"/>
      <c r="F36" s="437"/>
      <c r="G36" s="437"/>
      <c r="H36" s="78"/>
    </row>
    <row r="37" spans="1:10" s="405" customFormat="1" ht="15" customHeight="1" x14ac:dyDescent="0.25">
      <c r="A37" s="417" t="s">
        <v>2</v>
      </c>
      <c r="B37" s="435" t="s">
        <v>197</v>
      </c>
      <c r="C37" s="435"/>
      <c r="D37" s="435"/>
      <c r="E37" s="435"/>
      <c r="F37" s="435"/>
      <c r="G37" s="78"/>
    </row>
    <row r="38" spans="1:10" s="405" customFormat="1" ht="15" customHeight="1" x14ac:dyDescent="0.25">
      <c r="A38" s="417"/>
      <c r="B38" s="435" t="s">
        <v>198</v>
      </c>
      <c r="C38" s="435"/>
      <c r="D38" s="435"/>
      <c r="E38" s="435"/>
      <c r="F38" s="435"/>
      <c r="G38" s="78"/>
    </row>
  </sheetData>
  <sortState xmlns:xlrd2="http://schemas.microsoft.com/office/spreadsheetml/2017/richdata2" ref="I4:I33">
    <sortCondition ref="I4"/>
  </sortState>
  <mergeCells count="5">
    <mergeCell ref="B2:D2"/>
    <mergeCell ref="B35:D35"/>
    <mergeCell ref="B37:F37"/>
    <mergeCell ref="B38:F38"/>
    <mergeCell ref="B36:G36"/>
  </mergeCells>
  <hyperlinks>
    <hyperlink ref="D1" location="Contents!A1" display="[contents Ç]" xr:uid="{00000000-0004-0000-0A00-000000000000}"/>
    <hyperlink ref="B37" r:id="rId1" display="http://www.observatorioemigracao.pt/np4/5810.html" xr:uid="{F04F12E0-30BA-4435-8456-523DFDF75E21}"/>
    <hyperlink ref="B37:F37" r:id="rId2" display="http://www.observatorioemigracao.pt/np4EN/7880.html" xr:uid="{5D84E860-8F43-4873-A3D1-35928D41F66D}"/>
    <hyperlink ref="B38" r:id="rId3" display="http://www.observatorioemigracao.pt/np4/5810.html" xr:uid="{D7053343-A574-4B10-A339-7446E8CDFEFF}"/>
    <hyperlink ref="B38:F38" r:id="rId4" display="http://www.observatorioemigracao.pt/np4/7880.html" xr:uid="{899E362A-D96B-4606-BFEF-CA2A63760A32}"/>
  </hyperlink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H51"/>
  <sheetViews>
    <sheetView showGridLines="0" topLeftCell="A7" workbookViewId="0"/>
  </sheetViews>
  <sheetFormatPr defaultColWidth="9.140625" defaultRowHeight="15" x14ac:dyDescent="0.25"/>
  <cols>
    <col min="1" max="1" width="8.7109375" style="37" customWidth="1"/>
    <col min="2" max="2" width="24.7109375" style="37" customWidth="1"/>
    <col min="3" max="3" width="24.7109375" style="54" customWidth="1"/>
    <col min="4" max="4" width="24.7109375" style="37" customWidth="1"/>
    <col min="5" max="16384" width="9.140625" style="37"/>
  </cols>
  <sheetData>
    <row r="1" spans="1:138" s="38" customFormat="1" ht="30" customHeight="1" x14ac:dyDescent="0.25">
      <c r="A1" s="50" t="s">
        <v>0</v>
      </c>
      <c r="B1" s="167" t="s">
        <v>1</v>
      </c>
      <c r="C1" s="81"/>
      <c r="D1" s="75" t="s">
        <v>5</v>
      </c>
    </row>
    <row r="2" spans="1:138" s="38" customFormat="1" ht="30" customHeight="1" thickBot="1" x14ac:dyDescent="0.3">
      <c r="B2" s="510" t="s">
        <v>151</v>
      </c>
      <c r="C2" s="511"/>
      <c r="D2" s="523"/>
    </row>
    <row r="3" spans="1:138" s="38" customFormat="1" ht="30" customHeight="1" x14ac:dyDescent="0.25">
      <c r="B3" s="97" t="s">
        <v>15</v>
      </c>
      <c r="C3" s="92" t="s">
        <v>21</v>
      </c>
      <c r="D3" s="83" t="s">
        <v>22</v>
      </c>
    </row>
    <row r="4" spans="1:138" s="66" customFormat="1" ht="15" customHeight="1" x14ac:dyDescent="0.25">
      <c r="A4" s="37"/>
      <c r="B4" s="292" t="s">
        <v>44</v>
      </c>
      <c r="C4" s="293">
        <v>6.7101385579999997</v>
      </c>
      <c r="D4" s="294">
        <v>19.006261039999998</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295" t="s">
        <v>26</v>
      </c>
      <c r="C5" s="296">
        <v>4.922648175</v>
      </c>
      <c r="D5" s="212">
        <v>11.097853799999999</v>
      </c>
      <c r="G5"/>
      <c r="H5"/>
      <c r="I5"/>
    </row>
    <row r="6" spans="1:138" s="66" customFormat="1" ht="15" customHeight="1" x14ac:dyDescent="0.25">
      <c r="A6" s="37"/>
      <c r="B6" s="292" t="s">
        <v>27</v>
      </c>
      <c r="C6" s="293">
        <v>18.231590879999999</v>
      </c>
      <c r="D6" s="294">
        <v>2.1709571410000001</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295" t="s">
        <v>37</v>
      </c>
      <c r="C7" s="296">
        <v>13.88104457</v>
      </c>
      <c r="D7" s="212">
        <v>16.02075705</v>
      </c>
      <c r="G7"/>
      <c r="H7"/>
      <c r="I7"/>
    </row>
    <row r="8" spans="1:138" ht="15" customHeight="1" x14ac:dyDescent="0.25">
      <c r="B8" s="292" t="s">
        <v>35</v>
      </c>
      <c r="C8" s="293">
        <v>21.88462037</v>
      </c>
      <c r="D8" s="294">
        <v>13.378748460000001</v>
      </c>
      <c r="G8"/>
      <c r="H8"/>
      <c r="I8"/>
    </row>
    <row r="9" spans="1:138" s="66" customFormat="1" ht="15" customHeight="1" x14ac:dyDescent="0.25">
      <c r="A9" s="37"/>
      <c r="B9" s="295" t="s">
        <v>28</v>
      </c>
      <c r="C9" s="296">
        <v>9.0612690180000008</v>
      </c>
      <c r="D9" s="212">
        <v>4.0805955530000002</v>
      </c>
      <c r="E9" s="37"/>
      <c r="F9" s="37"/>
      <c r="G9"/>
      <c r="H9"/>
      <c r="I9"/>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row>
    <row r="10" spans="1:138" ht="15" customHeight="1" x14ac:dyDescent="0.25">
      <c r="B10" s="292" t="s">
        <v>29</v>
      </c>
      <c r="C10" s="293">
        <v>4.5740414620000003</v>
      </c>
      <c r="D10" s="294">
        <v>11.455187199999999</v>
      </c>
      <c r="G10"/>
      <c r="H10"/>
      <c r="I10"/>
    </row>
    <row r="11" spans="1:138" s="66" customFormat="1" ht="15" customHeight="1" x14ac:dyDescent="0.25">
      <c r="A11" s="37"/>
      <c r="B11" s="295" t="s">
        <v>31</v>
      </c>
      <c r="C11" s="296">
        <v>15.227331039999999</v>
      </c>
      <c r="D11" s="212">
        <v>14.734062700000001</v>
      </c>
      <c r="E11" s="37"/>
      <c r="F11" s="37"/>
      <c r="G11"/>
      <c r="H11"/>
      <c r="I1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row>
    <row r="12" spans="1:138" ht="15" customHeight="1" x14ac:dyDescent="0.25">
      <c r="B12" s="292" t="s">
        <v>49</v>
      </c>
      <c r="C12" s="293">
        <v>5.3343957550000001</v>
      </c>
      <c r="D12" s="294">
        <v>6.2206704730000002</v>
      </c>
      <c r="G12"/>
      <c r="H12"/>
      <c r="I12"/>
    </row>
    <row r="13" spans="1:138" s="66" customFormat="1" ht="15" customHeight="1" x14ac:dyDescent="0.25">
      <c r="A13" s="37"/>
      <c r="B13" s="295" t="s">
        <v>76</v>
      </c>
      <c r="C13" s="296">
        <v>3.3967810919999999</v>
      </c>
      <c r="D13" s="212">
        <v>12.161954400000001</v>
      </c>
      <c r="E13" s="37"/>
      <c r="F13" s="37"/>
      <c r="G13"/>
      <c r="H13"/>
      <c r="I1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row>
    <row r="14" spans="1:138" ht="15" customHeight="1" x14ac:dyDescent="0.25">
      <c r="B14" s="292" t="s">
        <v>30</v>
      </c>
      <c r="C14" s="293">
        <v>5.1246699959999997</v>
      </c>
      <c r="D14" s="294">
        <v>14.81483038</v>
      </c>
      <c r="G14"/>
      <c r="H14"/>
      <c r="I14"/>
    </row>
    <row r="15" spans="1:138" s="66" customFormat="1" ht="15" customHeight="1" x14ac:dyDescent="0.25">
      <c r="A15" s="37"/>
      <c r="B15" s="295" t="s">
        <v>33</v>
      </c>
      <c r="C15" s="296">
        <v>8.3614155950000004</v>
      </c>
      <c r="D15" s="212">
        <v>10.9356615</v>
      </c>
      <c r="E15" s="37"/>
      <c r="F15" s="37"/>
      <c r="G15"/>
      <c r="H15"/>
      <c r="I1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row>
    <row r="16" spans="1:138" ht="15" customHeight="1" x14ac:dyDescent="0.25">
      <c r="B16" s="292" t="s">
        <v>41</v>
      </c>
      <c r="C16" s="293">
        <v>6.5502045510000002</v>
      </c>
      <c r="D16" s="294">
        <v>5.182162655</v>
      </c>
      <c r="G16"/>
      <c r="H16"/>
      <c r="I16"/>
    </row>
    <row r="17" spans="1:138" s="66" customFormat="1" ht="15" customHeight="1" x14ac:dyDescent="0.25">
      <c r="A17" s="37"/>
      <c r="B17" s="295" t="s">
        <v>32</v>
      </c>
      <c r="C17" s="296">
        <v>16.844640429999998</v>
      </c>
      <c r="D17" s="212">
        <v>16.938410309999998</v>
      </c>
      <c r="E17" s="37"/>
      <c r="F17" s="37"/>
      <c r="G17"/>
      <c r="H17"/>
      <c r="I1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row>
    <row r="18" spans="1:138" ht="15" customHeight="1" x14ac:dyDescent="0.25">
      <c r="B18" s="292" t="s">
        <v>36</v>
      </c>
      <c r="C18" s="293">
        <v>5.1030544190000002</v>
      </c>
      <c r="D18" s="294">
        <v>9.9519389349999994</v>
      </c>
      <c r="G18"/>
      <c r="H18"/>
      <c r="I18"/>
    </row>
    <row r="19" spans="1:138" s="66" customFormat="1" ht="15" customHeight="1" x14ac:dyDescent="0.25">
      <c r="A19" s="37"/>
      <c r="B19" s="295" t="s">
        <v>38</v>
      </c>
      <c r="C19" s="296">
        <v>19.18283607</v>
      </c>
      <c r="D19" s="212">
        <v>13.176024659999999</v>
      </c>
      <c r="E19" s="37"/>
      <c r="F19" s="37"/>
      <c r="G19"/>
      <c r="H19"/>
      <c r="I1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row>
    <row r="20" spans="1:138" ht="15" customHeight="1" x14ac:dyDescent="0.25">
      <c r="B20" s="292" t="s">
        <v>39</v>
      </c>
      <c r="C20" s="293">
        <v>20.65033455</v>
      </c>
      <c r="D20" s="294">
        <v>4.3146430970000003</v>
      </c>
      <c r="G20"/>
      <c r="H20"/>
      <c r="I20"/>
    </row>
    <row r="21" spans="1:138" s="66" customFormat="1" ht="15" customHeight="1" x14ac:dyDescent="0.25">
      <c r="A21" s="37"/>
      <c r="B21" s="295" t="s">
        <v>40</v>
      </c>
      <c r="C21" s="296">
        <v>10.635610290000001</v>
      </c>
      <c r="D21" s="212">
        <v>45.260217150000003</v>
      </c>
      <c r="E21" s="37"/>
      <c r="F21" s="37"/>
      <c r="G21"/>
      <c r="H21"/>
      <c r="I2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row>
    <row r="22" spans="1:138" ht="15" customHeight="1" x14ac:dyDescent="0.25">
      <c r="B22" s="292" t="s">
        <v>42</v>
      </c>
      <c r="C22" s="293">
        <v>24.372671669999999</v>
      </c>
      <c r="D22" s="294">
        <v>10.56993977</v>
      </c>
      <c r="G22"/>
      <c r="H22"/>
      <c r="I22"/>
    </row>
    <row r="23" spans="1:138" s="66" customFormat="1" ht="15" customHeight="1" x14ac:dyDescent="0.25">
      <c r="A23" s="37"/>
      <c r="B23" s="295" t="s">
        <v>43</v>
      </c>
      <c r="C23" s="296">
        <v>5.9597657609999999</v>
      </c>
      <c r="D23" s="212">
        <v>12.071656989999999</v>
      </c>
      <c r="E23" s="37"/>
      <c r="F23" s="37"/>
      <c r="G23"/>
      <c r="H23"/>
      <c r="I23"/>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row>
    <row r="24" spans="1:138" ht="15" customHeight="1" x14ac:dyDescent="0.25">
      <c r="B24" s="292" t="s">
        <v>45</v>
      </c>
      <c r="C24" s="293">
        <v>12.316943419999999</v>
      </c>
      <c r="D24" s="294">
        <v>1.679132944</v>
      </c>
      <c r="G24"/>
      <c r="H24"/>
      <c r="I24"/>
    </row>
    <row r="25" spans="1:138" s="66" customFormat="1" ht="15" customHeight="1" x14ac:dyDescent="0.25">
      <c r="A25" s="37"/>
      <c r="B25" s="82" t="s">
        <v>4</v>
      </c>
      <c r="C25" s="213">
        <v>21.944273039999999</v>
      </c>
      <c r="D25" s="214">
        <v>8.5211044939999994</v>
      </c>
      <c r="E25" s="37"/>
      <c r="F25" s="37"/>
      <c r="G25"/>
      <c r="H25"/>
      <c r="I2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row>
    <row r="26" spans="1:138" ht="15" customHeight="1" x14ac:dyDescent="0.25">
      <c r="B26" s="292" t="s">
        <v>46</v>
      </c>
      <c r="C26" s="293">
        <v>18.184096530000001</v>
      </c>
      <c r="D26" s="294">
        <v>1.883973957</v>
      </c>
      <c r="G26"/>
      <c r="H26"/>
      <c r="I26"/>
    </row>
    <row r="27" spans="1:138" s="66" customFormat="1" ht="15" customHeight="1" x14ac:dyDescent="0.25">
      <c r="A27" s="37"/>
      <c r="B27" s="295" t="s">
        <v>48</v>
      </c>
      <c r="C27" s="296">
        <v>6.5406040240000003</v>
      </c>
      <c r="D27" s="212">
        <v>3.3893806190000002</v>
      </c>
      <c r="E27" s="37"/>
      <c r="F27" s="37"/>
      <c r="G27"/>
      <c r="H27"/>
      <c r="I2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row>
    <row r="28" spans="1:138" ht="15" customHeight="1" x14ac:dyDescent="0.25">
      <c r="B28" s="292" t="s">
        <v>47</v>
      </c>
      <c r="C28" s="293">
        <v>6.8991180669999999</v>
      </c>
      <c r="D28" s="215">
        <v>11.768885790000001</v>
      </c>
      <c r="G28"/>
      <c r="H28"/>
      <c r="I28"/>
    </row>
    <row r="29" spans="1:138" s="66" customFormat="1" ht="15" customHeight="1" x14ac:dyDescent="0.25">
      <c r="A29" s="37"/>
      <c r="B29" s="295" t="s">
        <v>34</v>
      </c>
      <c r="C29" s="296">
        <v>2.9034229620000001</v>
      </c>
      <c r="D29" s="212">
        <v>12.8296691</v>
      </c>
      <c r="E29" s="37"/>
      <c r="F29" s="37"/>
      <c r="G29"/>
      <c r="H29"/>
      <c r="I29"/>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row>
    <row r="30" spans="1:138" ht="15" customHeight="1" x14ac:dyDescent="0.25">
      <c r="B30" s="84" t="s">
        <v>50</v>
      </c>
      <c r="C30" s="215">
        <v>3.5117596629999999</v>
      </c>
      <c r="D30" s="294">
        <v>17.634574990000001</v>
      </c>
      <c r="G30"/>
      <c r="H30"/>
      <c r="I30"/>
    </row>
    <row r="31" spans="1:138" s="66" customFormat="1" ht="15" customHeight="1" thickBot="1" x14ac:dyDescent="0.3">
      <c r="A31" s="37"/>
      <c r="B31" s="297" t="s">
        <v>51</v>
      </c>
      <c r="C31" s="298">
        <v>7.4360700189999998</v>
      </c>
      <c r="D31" s="216">
        <v>13.359784299999999</v>
      </c>
      <c r="E31" s="37"/>
      <c r="F31" s="37"/>
      <c r="G31"/>
      <c r="H31"/>
      <c r="I31"/>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row>
    <row r="32" spans="1:138" s="66" customFormat="1" ht="15" customHeight="1" x14ac:dyDescent="0.25">
      <c r="A32" s="37"/>
      <c r="B32"/>
      <c r="C32"/>
      <c r="D32"/>
      <c r="E32" s="37"/>
      <c r="F32" s="37"/>
      <c r="G32"/>
      <c r="H32"/>
      <c r="I32"/>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row>
    <row r="33" spans="1:10" ht="30" customHeight="1" x14ac:dyDescent="0.25">
      <c r="A33" s="111" t="s">
        <v>57</v>
      </c>
      <c r="B33" s="524" t="s">
        <v>142</v>
      </c>
      <c r="C33" s="483"/>
      <c r="D33" s="483"/>
    </row>
    <row r="34" spans="1:10" ht="45" customHeight="1" x14ac:dyDescent="0.25">
      <c r="A34" s="59" t="s">
        <v>11</v>
      </c>
      <c r="B34" s="522" t="s">
        <v>149</v>
      </c>
      <c r="C34" s="459"/>
      <c r="D34" s="459"/>
      <c r="E34" s="63"/>
      <c r="F34" s="63"/>
      <c r="G34" s="63"/>
      <c r="H34" s="63"/>
      <c r="I34" s="64"/>
      <c r="J34" s="64"/>
    </row>
    <row r="35" spans="1:10" s="245" customFormat="1" ht="15" customHeight="1" x14ac:dyDescent="0.25">
      <c r="A35" s="416" t="s">
        <v>7</v>
      </c>
      <c r="B35" s="436" t="s">
        <v>199</v>
      </c>
      <c r="C35" s="437"/>
      <c r="D35" s="437"/>
      <c r="E35" s="437"/>
      <c r="F35" s="437"/>
      <c r="G35" s="437"/>
      <c r="H35" s="78"/>
    </row>
    <row r="36" spans="1:10" s="405" customFormat="1" ht="15" customHeight="1" x14ac:dyDescent="0.25">
      <c r="A36" s="417" t="s">
        <v>2</v>
      </c>
      <c r="B36" s="435" t="s">
        <v>197</v>
      </c>
      <c r="C36" s="435"/>
      <c r="D36" s="435"/>
      <c r="E36" s="435"/>
      <c r="F36" s="435"/>
      <c r="G36" s="78"/>
    </row>
    <row r="37" spans="1:10" s="405" customFormat="1" ht="15" customHeight="1" x14ac:dyDescent="0.25">
      <c r="A37" s="417"/>
      <c r="B37" s="435" t="s">
        <v>198</v>
      </c>
      <c r="C37" s="435"/>
      <c r="D37" s="435"/>
      <c r="E37" s="435"/>
      <c r="F37" s="435"/>
      <c r="G37" s="78"/>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c r="D50"/>
      <c r="E50"/>
    </row>
    <row r="51" spans="2:5" x14ac:dyDescent="0.25">
      <c r="B51"/>
      <c r="C51"/>
    </row>
  </sheetData>
  <mergeCells count="6">
    <mergeCell ref="B37:F37"/>
    <mergeCell ref="B2:D2"/>
    <mergeCell ref="B34:D34"/>
    <mergeCell ref="B33:D33"/>
    <mergeCell ref="B36:F36"/>
    <mergeCell ref="B35:G35"/>
  </mergeCells>
  <hyperlinks>
    <hyperlink ref="D1" location="Contents!A1" display="[contents Ç]" xr:uid="{00000000-0004-0000-0B00-000000000000}"/>
    <hyperlink ref="B36" r:id="rId1" display="http://www.observatorioemigracao.pt/np4/5810.html" xr:uid="{7841E2BF-0177-48B7-8538-AD188432BBB3}"/>
    <hyperlink ref="B36:F36" r:id="rId2" display="http://www.observatorioemigracao.pt/np4EN/7880.html" xr:uid="{8E708CA3-50A3-41A1-ADEC-CBBFF625C23D}"/>
    <hyperlink ref="B37" r:id="rId3" display="http://www.observatorioemigracao.pt/np4/5810.html" xr:uid="{4E9A6E6C-CFF4-42BF-9B40-BE38156585DF}"/>
    <hyperlink ref="B37:F37" r:id="rId4" display="http://www.observatorioemigracao.pt/np4/7880.html" xr:uid="{98C71709-9BB8-4DD8-9A9E-A1AEE124AACF}"/>
  </hyperlink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0"/>
  <sheetViews>
    <sheetView showGridLines="0" topLeftCell="A7" zoomScaleNormal="100" workbookViewId="0"/>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63" t="s">
        <v>1</v>
      </c>
      <c r="C1" s="73"/>
      <c r="D1" s="73"/>
      <c r="E1" s="73"/>
      <c r="F1" s="75" t="s">
        <v>5</v>
      </c>
    </row>
    <row r="2" spans="1:16" s="17" customFormat="1" ht="30" customHeight="1" x14ac:dyDescent="0.25">
      <c r="A2" s="15"/>
      <c r="B2" s="525" t="s">
        <v>9</v>
      </c>
      <c r="C2" s="526"/>
      <c r="D2" s="526"/>
      <c r="E2" s="526"/>
      <c r="F2" s="526"/>
      <c r="G2" s="25"/>
      <c r="H2" s="25"/>
      <c r="I2" s="25"/>
      <c r="J2" s="18"/>
      <c r="K2" s="18"/>
      <c r="L2" s="16"/>
      <c r="M2" s="16"/>
      <c r="N2" s="16"/>
      <c r="O2" s="11"/>
      <c r="P2" s="11"/>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3"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45" customHeight="1" x14ac:dyDescent="0.25">
      <c r="A33" s="59" t="s">
        <v>11</v>
      </c>
      <c r="B33" s="527" t="s">
        <v>136</v>
      </c>
      <c r="C33" s="459"/>
      <c r="D33" s="459"/>
      <c r="E33" s="459"/>
      <c r="F33" s="459"/>
      <c r="G33" s="133"/>
      <c r="H33" s="133"/>
    </row>
    <row r="34" spans="1:8" s="245" customFormat="1" ht="15" customHeight="1" x14ac:dyDescent="0.25">
      <c r="A34" s="416" t="s">
        <v>7</v>
      </c>
      <c r="B34" s="436" t="s">
        <v>199</v>
      </c>
      <c r="C34" s="437"/>
      <c r="D34" s="437"/>
      <c r="E34" s="437"/>
      <c r="F34" s="437"/>
      <c r="G34" s="437"/>
      <c r="H34" s="78"/>
    </row>
    <row r="35" spans="1:8" s="405" customFormat="1" ht="15" customHeight="1" x14ac:dyDescent="0.25">
      <c r="A35" s="417" t="s">
        <v>2</v>
      </c>
      <c r="B35" s="435" t="s">
        <v>197</v>
      </c>
      <c r="C35" s="435"/>
      <c r="D35" s="435"/>
      <c r="E35" s="435"/>
      <c r="F35" s="435"/>
      <c r="G35" s="78"/>
    </row>
    <row r="36" spans="1:8" s="405" customFormat="1" ht="15" customHeight="1" x14ac:dyDescent="0.25">
      <c r="A36" s="417"/>
      <c r="B36" s="435" t="s">
        <v>198</v>
      </c>
      <c r="C36" s="435"/>
      <c r="D36" s="435"/>
      <c r="E36" s="435"/>
      <c r="F36" s="435"/>
      <c r="G36" s="78"/>
    </row>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5">
    <mergeCell ref="B2:F2"/>
    <mergeCell ref="B35:F35"/>
    <mergeCell ref="B33:F33"/>
    <mergeCell ref="B36:F36"/>
    <mergeCell ref="B34:G34"/>
  </mergeCells>
  <hyperlinks>
    <hyperlink ref="F1" location="Contents!A1" display="[contents Ç]" xr:uid="{00000000-0004-0000-0C00-000000000000}"/>
    <hyperlink ref="B35" r:id="rId1" display="http://www.observatorioemigracao.pt/np4/5810.html" xr:uid="{A35EDD5C-67DB-4729-A696-447A3FEACF2E}"/>
    <hyperlink ref="B35:F35" r:id="rId2" display="http://www.observatorioemigracao.pt/np4EN/7880.html" xr:uid="{D86CC60B-D346-4BC4-A254-601AFB517C53}"/>
    <hyperlink ref="B36" r:id="rId3" display="http://www.observatorioemigracao.pt/np4/5810.html" xr:uid="{F30863FD-5863-4FB9-86A7-ECCDFB2D3FBA}"/>
    <hyperlink ref="B36:F36" r:id="rId4" display="http://www.observatorioemigracao.pt/np4/7880.html" xr:uid="{CA5D0504-5394-44F9-BFB6-18A0E12E54EA}"/>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7"/>
  <sheetViews>
    <sheetView showGridLines="0" zoomScaleNormal="100" workbookViewId="0"/>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63" t="s">
        <v>1</v>
      </c>
      <c r="C1" s="73"/>
      <c r="D1" s="73"/>
      <c r="E1" s="73"/>
      <c r="F1" s="75" t="s">
        <v>5</v>
      </c>
    </row>
    <row r="2" spans="1:16" s="17" customFormat="1" ht="30" customHeight="1" x14ac:dyDescent="0.25">
      <c r="A2" s="15"/>
      <c r="B2" s="525" t="s">
        <v>180</v>
      </c>
      <c r="C2" s="526"/>
      <c r="D2" s="526"/>
      <c r="E2" s="526"/>
      <c r="F2" s="526"/>
      <c r="G2" s="25"/>
      <c r="H2" s="25"/>
      <c r="I2" s="25"/>
      <c r="J2" s="22"/>
      <c r="K2" s="22"/>
      <c r="L2" s="16"/>
      <c r="M2" s="16"/>
      <c r="N2" s="16"/>
      <c r="O2" s="25"/>
      <c r="P2" s="25"/>
    </row>
    <row r="3" spans="1:16" s="10" customFormat="1" ht="15" customHeight="1" x14ac:dyDescent="0.25">
      <c r="B3" s="112"/>
      <c r="C3" s="113"/>
      <c r="D3" s="113"/>
      <c r="E3" s="113"/>
      <c r="F3" s="113"/>
      <c r="G3" s="69"/>
      <c r="H3" s="69"/>
      <c r="I3" s="69"/>
      <c r="J3" s="8"/>
      <c r="K3" s="8"/>
      <c r="L3" s="8"/>
      <c r="M3" s="8"/>
      <c r="N3" s="8"/>
      <c r="O3" s="69"/>
      <c r="P3" s="69"/>
    </row>
    <row r="4" spans="1:16" s="10" customFormat="1" ht="15" customHeight="1" x14ac:dyDescent="0.25">
      <c r="B4" s="112"/>
      <c r="C4" s="113"/>
      <c r="D4" s="113"/>
      <c r="E4" s="113"/>
      <c r="F4" s="113"/>
      <c r="G4" s="69"/>
      <c r="H4" s="69"/>
      <c r="I4" s="69"/>
      <c r="J4" s="8"/>
      <c r="K4" s="8"/>
      <c r="L4" s="8"/>
      <c r="M4" s="8"/>
      <c r="N4" s="8"/>
      <c r="O4" s="69"/>
      <c r="P4" s="69"/>
    </row>
    <row r="5" spans="1:16" s="10" customFormat="1" ht="15" customHeight="1" x14ac:dyDescent="0.25">
      <c r="B5" s="112"/>
      <c r="C5" s="113"/>
      <c r="D5" s="113"/>
      <c r="E5" s="113"/>
      <c r="F5" s="113"/>
      <c r="G5" s="69"/>
      <c r="H5" s="69"/>
      <c r="I5" s="69"/>
      <c r="J5" s="8"/>
      <c r="K5" s="8"/>
      <c r="L5" s="8"/>
      <c r="M5" s="8"/>
      <c r="N5" s="8"/>
      <c r="O5" s="69"/>
      <c r="P5" s="69"/>
    </row>
    <row r="6" spans="1:16" s="10" customFormat="1" ht="15" customHeight="1" x14ac:dyDescent="0.25">
      <c r="B6" s="112"/>
      <c r="C6" s="113"/>
      <c r="D6" s="113"/>
      <c r="E6" s="113"/>
      <c r="F6" s="113"/>
      <c r="G6" s="69"/>
      <c r="H6" s="69"/>
      <c r="I6" s="69"/>
      <c r="J6" s="8"/>
      <c r="K6" s="8"/>
      <c r="L6" s="8"/>
      <c r="M6" s="8"/>
      <c r="N6" s="8"/>
      <c r="O6" s="69"/>
      <c r="P6" s="69"/>
    </row>
    <row r="7" spans="1:16" s="10" customFormat="1" ht="15" customHeight="1" x14ac:dyDescent="0.25">
      <c r="B7" s="112"/>
      <c r="C7" s="113"/>
      <c r="D7" s="113"/>
      <c r="E7" s="113"/>
      <c r="F7" s="113"/>
      <c r="G7" s="69"/>
      <c r="H7" s="69"/>
      <c r="I7" s="69"/>
      <c r="J7" s="8"/>
      <c r="K7" s="8"/>
      <c r="L7" s="8"/>
      <c r="M7" s="8"/>
      <c r="N7" s="8"/>
      <c r="O7" s="69"/>
      <c r="P7" s="69"/>
    </row>
    <row r="8" spans="1:16" s="10" customFormat="1" ht="15" customHeight="1" x14ac:dyDescent="0.25">
      <c r="B8" s="112"/>
      <c r="C8" s="113"/>
      <c r="D8" s="113"/>
      <c r="E8" s="113"/>
      <c r="F8" s="113"/>
      <c r="G8" s="69"/>
      <c r="H8" s="69"/>
      <c r="I8" s="69"/>
      <c r="J8" s="8"/>
      <c r="K8" s="8"/>
      <c r="L8" s="8"/>
      <c r="M8" s="8"/>
      <c r="N8" s="8"/>
      <c r="O8" s="69"/>
      <c r="P8" s="69"/>
    </row>
    <row r="9" spans="1:16" s="10" customFormat="1" ht="15" customHeight="1" x14ac:dyDescent="0.25">
      <c r="B9" s="112"/>
      <c r="C9" s="113"/>
      <c r="D9" s="113"/>
      <c r="E9" s="113"/>
      <c r="F9" s="113"/>
      <c r="G9" s="69"/>
      <c r="H9" s="69"/>
      <c r="I9" s="69"/>
      <c r="J9" s="8"/>
      <c r="K9" s="8"/>
      <c r="L9" s="8"/>
      <c r="M9" s="8"/>
      <c r="N9" s="8"/>
      <c r="O9" s="69"/>
      <c r="P9" s="69"/>
    </row>
    <row r="10" spans="1:16" s="10" customFormat="1" ht="15" customHeight="1" x14ac:dyDescent="0.25">
      <c r="B10" s="112"/>
      <c r="C10" s="113"/>
      <c r="D10" s="113"/>
      <c r="E10" s="113"/>
      <c r="F10" s="113"/>
      <c r="G10" s="69"/>
      <c r="H10" s="69"/>
      <c r="I10" s="69"/>
      <c r="J10" s="8"/>
      <c r="K10" s="8"/>
      <c r="L10" s="8"/>
      <c r="M10" s="8"/>
      <c r="N10" s="8"/>
      <c r="O10" s="69"/>
      <c r="P10" s="69"/>
    </row>
    <row r="11" spans="1:16" s="10" customFormat="1" ht="15" customHeight="1" x14ac:dyDescent="0.25">
      <c r="B11" s="112"/>
      <c r="C11" s="113"/>
      <c r="D11" s="113"/>
      <c r="E11" s="113"/>
      <c r="F11" s="113"/>
      <c r="G11" s="69"/>
      <c r="H11" s="69"/>
      <c r="I11" s="69"/>
      <c r="J11" s="8"/>
      <c r="K11" s="8"/>
      <c r="L11" s="8"/>
      <c r="M11" s="8"/>
      <c r="N11" s="8"/>
      <c r="O11" s="69"/>
      <c r="P11" s="69"/>
    </row>
    <row r="12" spans="1:16" s="10" customFormat="1" ht="15" customHeight="1" x14ac:dyDescent="0.25">
      <c r="B12" s="112"/>
      <c r="C12" s="113"/>
      <c r="D12" s="113"/>
      <c r="E12" s="113"/>
      <c r="F12" s="113"/>
      <c r="G12" s="69"/>
      <c r="H12" s="69"/>
      <c r="I12" s="69"/>
      <c r="J12" s="8"/>
      <c r="K12" s="8"/>
      <c r="L12" s="8"/>
      <c r="M12" s="8"/>
      <c r="N12" s="8"/>
      <c r="O12" s="69"/>
      <c r="P12" s="69"/>
    </row>
    <row r="13" spans="1:16" s="10" customFormat="1" ht="15" customHeight="1" x14ac:dyDescent="0.25">
      <c r="B13" s="112"/>
      <c r="C13" s="113"/>
      <c r="D13" s="113"/>
      <c r="E13" s="113"/>
      <c r="F13" s="113"/>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s="34" customFormat="1" ht="15" customHeight="1" x14ac:dyDescent="0.25"/>
    <row r="20" spans="1:8" s="1" customFormat="1" ht="15" customHeight="1" x14ac:dyDescent="0.25">
      <c r="A20" s="59" t="s">
        <v>11</v>
      </c>
      <c r="B20" s="528" t="s">
        <v>137</v>
      </c>
      <c r="C20" s="482"/>
      <c r="D20" s="482"/>
      <c r="E20" s="482"/>
      <c r="F20" s="482"/>
    </row>
    <row r="21" spans="1:8" s="245" customFormat="1" ht="15" customHeight="1" x14ac:dyDescent="0.25">
      <c r="A21" s="416" t="s">
        <v>7</v>
      </c>
      <c r="B21" s="436" t="s">
        <v>199</v>
      </c>
      <c r="C21" s="437"/>
      <c r="D21" s="437"/>
      <c r="E21" s="437"/>
      <c r="F21" s="437"/>
      <c r="G21" s="437"/>
      <c r="H21" s="78"/>
    </row>
    <row r="22" spans="1:8" s="405" customFormat="1" ht="15" customHeight="1" x14ac:dyDescent="0.25">
      <c r="A22" s="417" t="s">
        <v>2</v>
      </c>
      <c r="B22" s="435" t="s">
        <v>197</v>
      </c>
      <c r="C22" s="435"/>
      <c r="D22" s="435"/>
      <c r="E22" s="435"/>
      <c r="F22" s="435"/>
      <c r="G22" s="78"/>
    </row>
    <row r="23" spans="1:8" s="405" customFormat="1" ht="15" customHeight="1" x14ac:dyDescent="0.25">
      <c r="A23" s="417"/>
      <c r="B23" s="435" t="s">
        <v>198</v>
      </c>
      <c r="C23" s="435"/>
      <c r="D23" s="435"/>
      <c r="E23" s="435"/>
      <c r="F23" s="435"/>
      <c r="G23" s="78"/>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2:F22"/>
    <mergeCell ref="B23:F23"/>
    <mergeCell ref="B21:G21"/>
  </mergeCells>
  <hyperlinks>
    <hyperlink ref="F1" location="Contents!A1" display="[contents Ç]" xr:uid="{00000000-0004-0000-0D00-000000000000}"/>
    <hyperlink ref="B22" r:id="rId1" display="http://www.observatorioemigracao.pt/np4/5810.html" xr:uid="{B7645FB4-A1B0-4127-B63A-62AAD1606ADD}"/>
    <hyperlink ref="B22:F22" r:id="rId2" display="http://www.observatorioemigracao.pt/np4EN/7880.html" xr:uid="{59DB557F-99DC-4389-9967-E7056F96265C}"/>
    <hyperlink ref="B23" r:id="rId3" display="http://www.observatorioemigracao.pt/np4/5810.html" xr:uid="{32155C02-969F-4BB7-904A-7E1C9FA2360D}"/>
    <hyperlink ref="B23:F23" r:id="rId4" display="http://www.observatorioemigracao.pt/np4/7880.html" xr:uid="{E39322FF-DF0E-4251-9990-8C110A8B8D27}"/>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7"/>
  <sheetViews>
    <sheetView showGridLines="0" zoomScaleNormal="100" workbookViewId="0"/>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3" t="s">
        <v>1</v>
      </c>
      <c r="C1" s="73"/>
      <c r="D1" s="73"/>
      <c r="E1" s="73"/>
      <c r="F1" s="75" t="s">
        <v>5</v>
      </c>
    </row>
    <row r="2" spans="1:16" s="17" customFormat="1" ht="30" customHeight="1" x14ac:dyDescent="0.25">
      <c r="A2" s="15"/>
      <c r="B2" s="525" t="s">
        <v>177</v>
      </c>
      <c r="C2" s="526"/>
      <c r="D2" s="526"/>
      <c r="E2" s="526"/>
      <c r="F2" s="526"/>
      <c r="G2" s="69"/>
      <c r="H2" s="69"/>
      <c r="I2" s="69"/>
      <c r="J2" s="79"/>
      <c r="K2" s="79"/>
      <c r="L2" s="16"/>
      <c r="M2" s="16"/>
      <c r="N2" s="16"/>
      <c r="O2" s="69"/>
      <c r="P2" s="69"/>
    </row>
    <row r="3" spans="1:16" s="10" customFormat="1" ht="15" customHeight="1" x14ac:dyDescent="0.25">
      <c r="B3" s="112"/>
      <c r="C3" s="113"/>
      <c r="D3" s="113"/>
      <c r="E3" s="113"/>
      <c r="F3" s="113"/>
      <c r="G3" s="69"/>
      <c r="H3" s="69"/>
      <c r="I3" s="69"/>
      <c r="J3" s="8"/>
      <c r="K3" s="8"/>
      <c r="L3" s="8"/>
      <c r="M3" s="8"/>
      <c r="N3" s="8"/>
      <c r="O3" s="69"/>
      <c r="P3" s="69"/>
    </row>
    <row r="4" spans="1:16" s="10" customFormat="1" ht="15" customHeight="1" x14ac:dyDescent="0.25">
      <c r="B4" s="112"/>
      <c r="C4" s="113"/>
      <c r="D4" s="113"/>
      <c r="E4" s="113"/>
      <c r="F4" s="113"/>
      <c r="G4" s="69"/>
      <c r="H4" s="69"/>
      <c r="I4" s="69"/>
      <c r="J4" s="8"/>
      <c r="K4" s="8"/>
      <c r="L4" s="8"/>
      <c r="M4" s="8"/>
      <c r="N4" s="8"/>
      <c r="O4" s="69"/>
      <c r="P4" s="69"/>
    </row>
    <row r="5" spans="1:16" s="10" customFormat="1" ht="15" customHeight="1" x14ac:dyDescent="0.25">
      <c r="B5" s="112"/>
      <c r="C5" s="113"/>
      <c r="D5" s="113"/>
      <c r="E5" s="113"/>
      <c r="F5" s="113"/>
      <c r="G5" s="69"/>
      <c r="H5" s="69"/>
      <c r="I5" s="69"/>
      <c r="J5" s="8"/>
      <c r="K5" s="8"/>
      <c r="L5" s="8"/>
      <c r="M5" s="8"/>
      <c r="N5" s="8"/>
      <c r="O5" s="69"/>
      <c r="P5" s="69"/>
    </row>
    <row r="6" spans="1:16" s="10" customFormat="1" ht="15" customHeight="1" x14ac:dyDescent="0.25">
      <c r="B6" s="112"/>
      <c r="C6" s="113"/>
      <c r="D6" s="113"/>
      <c r="E6" s="113"/>
      <c r="F6" s="113"/>
      <c r="G6" s="69"/>
      <c r="H6" s="69"/>
      <c r="I6" s="69"/>
      <c r="J6" s="8"/>
      <c r="K6" s="8"/>
      <c r="L6" s="8"/>
      <c r="M6" s="8"/>
      <c r="N6" s="8"/>
      <c r="O6" s="69"/>
      <c r="P6" s="69"/>
    </row>
    <row r="7" spans="1:16" s="10" customFormat="1" ht="15" customHeight="1" x14ac:dyDescent="0.25">
      <c r="B7" s="112"/>
      <c r="C7" s="113"/>
      <c r="D7" s="113"/>
      <c r="E7" s="113"/>
      <c r="F7" s="113"/>
      <c r="G7" s="69"/>
      <c r="H7" s="69"/>
      <c r="I7" s="69"/>
      <c r="J7" s="8"/>
      <c r="K7" s="8"/>
      <c r="L7" s="8"/>
      <c r="M7" s="8"/>
      <c r="N7" s="8"/>
      <c r="O7" s="69"/>
      <c r="P7" s="69"/>
    </row>
    <row r="8" spans="1:16" s="10" customFormat="1" ht="15" customHeight="1" x14ac:dyDescent="0.25">
      <c r="B8" s="112"/>
      <c r="C8" s="113"/>
      <c r="D8" s="113"/>
      <c r="E8" s="113"/>
      <c r="F8" s="113"/>
      <c r="G8" s="69"/>
      <c r="H8" s="69"/>
      <c r="I8" s="69"/>
      <c r="J8" s="8"/>
      <c r="K8" s="8"/>
      <c r="L8" s="8"/>
      <c r="M8" s="8"/>
      <c r="N8" s="8"/>
      <c r="O8" s="69"/>
      <c r="P8" s="69"/>
    </row>
    <row r="9" spans="1:16" s="10" customFormat="1" ht="15" customHeight="1" x14ac:dyDescent="0.25">
      <c r="B9" s="112"/>
      <c r="C9" s="113"/>
      <c r="D9" s="113"/>
      <c r="E9" s="113"/>
      <c r="F9" s="113"/>
      <c r="G9" s="69"/>
      <c r="H9" s="69"/>
      <c r="I9" s="69"/>
      <c r="J9" s="8"/>
      <c r="K9" s="8"/>
      <c r="L9" s="8"/>
      <c r="M9" s="8"/>
      <c r="N9" s="8"/>
      <c r="O9" s="69"/>
      <c r="P9" s="69"/>
    </row>
    <row r="10" spans="1:16" s="10" customFormat="1" ht="15" customHeight="1" x14ac:dyDescent="0.25">
      <c r="B10" s="112"/>
      <c r="C10" s="113"/>
      <c r="D10" s="113"/>
      <c r="E10" s="113"/>
      <c r="F10" s="113"/>
      <c r="G10" s="69"/>
      <c r="H10" s="69"/>
      <c r="I10" s="69"/>
      <c r="J10" s="8"/>
      <c r="K10" s="8"/>
      <c r="L10" s="8"/>
      <c r="M10" s="8"/>
      <c r="N10" s="8"/>
      <c r="O10" s="69"/>
      <c r="P10" s="69"/>
    </row>
    <row r="11" spans="1:16" s="10" customFormat="1" ht="15" customHeight="1" x14ac:dyDescent="0.25">
      <c r="B11" s="112"/>
      <c r="C11" s="113"/>
      <c r="D11" s="113"/>
      <c r="E11" s="113"/>
      <c r="F11" s="113"/>
      <c r="G11" s="69"/>
      <c r="H11" s="69"/>
      <c r="I11" s="69"/>
      <c r="J11" s="8"/>
      <c r="K11" s="8"/>
      <c r="L11" s="8"/>
      <c r="M11" s="8"/>
      <c r="N11" s="8"/>
      <c r="O11" s="69"/>
      <c r="P11" s="69"/>
    </row>
    <row r="12" spans="1:16" s="10" customFormat="1" ht="15" customHeight="1" x14ac:dyDescent="0.25">
      <c r="B12" s="112"/>
      <c r="C12" s="113"/>
      <c r="D12" s="113"/>
      <c r="E12" s="113"/>
      <c r="F12" s="113"/>
      <c r="G12" s="69"/>
      <c r="H12" s="69"/>
      <c r="I12" s="69"/>
      <c r="J12" s="8"/>
      <c r="K12" s="8"/>
      <c r="L12" s="8"/>
      <c r="M12" s="8"/>
      <c r="N12" s="8"/>
      <c r="O12" s="69"/>
      <c r="P12" s="69"/>
    </row>
    <row r="13" spans="1:16" s="10" customFormat="1" ht="15" customHeight="1" x14ac:dyDescent="0.25">
      <c r="B13" s="112"/>
      <c r="C13" s="113"/>
      <c r="D13" s="113"/>
      <c r="E13" s="113"/>
      <c r="F13" s="113"/>
      <c r="G13" s="69"/>
      <c r="H13" s="69"/>
      <c r="I13" s="69"/>
      <c r="J13" s="8"/>
      <c r="K13" s="8"/>
      <c r="L13" s="8"/>
      <c r="M13" s="8"/>
      <c r="N13" s="8"/>
      <c r="O13" s="69"/>
      <c r="P13" s="69"/>
    </row>
    <row r="14" spans="1:16" ht="15" customHeight="1" x14ac:dyDescent="0.25"/>
    <row r="15" spans="1:16" ht="15" customHeight="1" x14ac:dyDescent="0.25">
      <c r="I15"/>
      <c r="J15"/>
      <c r="K15"/>
    </row>
    <row r="16" spans="1:16" ht="15" customHeight="1" x14ac:dyDescent="0.25">
      <c r="I16"/>
      <c r="J16"/>
      <c r="K16"/>
    </row>
    <row r="17" spans="1:11" ht="15" customHeight="1" x14ac:dyDescent="0.25">
      <c r="I17"/>
      <c r="J17"/>
      <c r="K17"/>
    </row>
    <row r="18" spans="1:11" ht="15" customHeight="1" x14ac:dyDescent="0.25">
      <c r="I18"/>
      <c r="J18"/>
      <c r="K18"/>
    </row>
    <row r="19" spans="1:11" ht="15" customHeight="1" x14ac:dyDescent="0.25">
      <c r="I19"/>
      <c r="J19"/>
      <c r="K19"/>
    </row>
    <row r="20" spans="1:11" s="1" customFormat="1" ht="15" customHeight="1" x14ac:dyDescent="0.25">
      <c r="A20" s="59" t="s">
        <v>11</v>
      </c>
      <c r="B20" s="529" t="s">
        <v>138</v>
      </c>
      <c r="C20" s="482"/>
      <c r="D20" s="482"/>
      <c r="E20" s="482"/>
      <c r="F20" s="482"/>
    </row>
    <row r="21" spans="1:11" s="245" customFormat="1" ht="15" customHeight="1" x14ac:dyDescent="0.25">
      <c r="A21" s="416" t="s">
        <v>7</v>
      </c>
      <c r="B21" s="436" t="s">
        <v>199</v>
      </c>
      <c r="C21" s="437"/>
      <c r="D21" s="437"/>
      <c r="E21" s="437"/>
      <c r="F21" s="437"/>
      <c r="G21" s="437"/>
      <c r="H21" s="78"/>
    </row>
    <row r="22" spans="1:11" s="405" customFormat="1" ht="15" customHeight="1" x14ac:dyDescent="0.25">
      <c r="A22" s="417" t="s">
        <v>2</v>
      </c>
      <c r="B22" s="435" t="s">
        <v>197</v>
      </c>
      <c r="C22" s="435"/>
      <c r="D22" s="435"/>
      <c r="E22" s="435"/>
      <c r="F22" s="435"/>
      <c r="G22" s="78"/>
    </row>
    <row r="23" spans="1:11" s="405" customFormat="1" ht="15" customHeight="1" x14ac:dyDescent="0.25">
      <c r="A23" s="417"/>
      <c r="B23" s="435" t="s">
        <v>198</v>
      </c>
      <c r="C23" s="435"/>
      <c r="D23" s="435"/>
      <c r="E23" s="435"/>
      <c r="F23" s="435"/>
      <c r="G23" s="78"/>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2"/>
      <c r="E54" s="132"/>
      <c r="F54" s="132"/>
    </row>
    <row r="55" spans="1:14" s="49" customFormat="1" ht="12" customHeight="1" x14ac:dyDescent="0.25">
      <c r="B55" s="32"/>
      <c r="C55" s="41"/>
      <c r="D55" s="132"/>
      <c r="E55" s="132"/>
      <c r="F55" s="132"/>
    </row>
    <row r="56" spans="1:14" s="49" customFormat="1" ht="12" customHeight="1" x14ac:dyDescent="0.25">
      <c r="B56" s="33"/>
      <c r="C56" s="43"/>
      <c r="D56" s="132"/>
      <c r="E56" s="132"/>
      <c r="F56" s="132"/>
    </row>
    <row r="57" spans="1:14" s="49" customFormat="1" ht="12" customHeight="1" x14ac:dyDescent="0.25"/>
  </sheetData>
  <mergeCells count="5">
    <mergeCell ref="B2:F2"/>
    <mergeCell ref="B20:F20"/>
    <mergeCell ref="B22:F22"/>
    <mergeCell ref="B23:F23"/>
    <mergeCell ref="B21:G21"/>
  </mergeCells>
  <hyperlinks>
    <hyperlink ref="F1" location="Contents!A1" display="[contents Ç]" xr:uid="{00000000-0004-0000-0E00-000000000000}"/>
    <hyperlink ref="B22" r:id="rId1" display="http://www.observatorioemigracao.pt/np4/5810.html" xr:uid="{05FF454C-A7D2-4953-BCA7-497ABB149FB6}"/>
    <hyperlink ref="B22:F22" r:id="rId2" display="http://www.observatorioemigracao.pt/np4EN/7880.html" xr:uid="{71D0533E-01BC-4DB7-9112-E6E0D0A9053F}"/>
    <hyperlink ref="B23" r:id="rId3" display="http://www.observatorioemigracao.pt/np4/5810.html" xr:uid="{0785AC94-06DF-4B94-8F38-0A50788CC192}"/>
    <hyperlink ref="B23:F23" r:id="rId4" display="http://www.observatorioemigracao.pt/np4/7880.html" xr:uid="{94F10739-DA6D-4C06-984F-627D27E89196}"/>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7"/>
  <sheetViews>
    <sheetView showGridLines="0" zoomScaleNormal="100" workbookViewId="0"/>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63" t="s">
        <v>1</v>
      </c>
      <c r="C1" s="73"/>
      <c r="D1" s="73"/>
      <c r="E1" s="73"/>
      <c r="F1" s="75" t="s">
        <v>5</v>
      </c>
    </row>
    <row r="2" spans="1:16" s="17" customFormat="1" ht="45" customHeight="1" x14ac:dyDescent="0.25">
      <c r="A2" s="15"/>
      <c r="B2" s="525" t="s">
        <v>153</v>
      </c>
      <c r="C2" s="526"/>
      <c r="D2" s="526"/>
      <c r="E2" s="526"/>
      <c r="F2" s="526"/>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3" customFormat="1" ht="15" customHeight="1" x14ac:dyDescent="0.25"/>
    <row r="8" spans="1:16" s="73" customFormat="1" ht="15" customHeight="1" x14ac:dyDescent="0.25"/>
    <row r="9" spans="1:16" s="73"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45" customHeight="1" x14ac:dyDescent="0.25">
      <c r="A20" s="59" t="s">
        <v>11</v>
      </c>
      <c r="B20" s="454" t="s">
        <v>154</v>
      </c>
      <c r="C20" s="455"/>
      <c r="D20" s="455"/>
      <c r="E20" s="455"/>
      <c r="F20" s="455"/>
      <c r="G20"/>
    </row>
    <row r="21" spans="1:8" s="245" customFormat="1" ht="15" customHeight="1" x14ac:dyDescent="0.25">
      <c r="A21" s="416" t="s">
        <v>7</v>
      </c>
      <c r="B21" s="436" t="s">
        <v>199</v>
      </c>
      <c r="C21" s="437"/>
      <c r="D21" s="437"/>
      <c r="E21" s="437"/>
      <c r="F21" s="437"/>
      <c r="G21" s="437"/>
      <c r="H21" s="78"/>
    </row>
    <row r="22" spans="1:8" s="405" customFormat="1" ht="15" customHeight="1" x14ac:dyDescent="0.25">
      <c r="A22" s="417" t="s">
        <v>2</v>
      </c>
      <c r="B22" s="435" t="s">
        <v>197</v>
      </c>
      <c r="C22" s="435"/>
      <c r="D22" s="435"/>
      <c r="E22" s="435"/>
      <c r="F22" s="435"/>
      <c r="G22" s="78"/>
    </row>
    <row r="23" spans="1:8" s="405" customFormat="1" ht="15" customHeight="1" x14ac:dyDescent="0.25">
      <c r="A23" s="417"/>
      <c r="B23" s="435" t="s">
        <v>198</v>
      </c>
      <c r="C23" s="435"/>
      <c r="D23" s="435"/>
      <c r="E23" s="435"/>
      <c r="F23" s="435"/>
      <c r="G23" s="78"/>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274"/>
      <c r="C50" s="275" t="s">
        <v>24</v>
      </c>
      <c r="D50" s="275" t="s">
        <v>23</v>
      </c>
      <c r="E50" s="275" t="s">
        <v>84</v>
      </c>
      <c r="G50" s="7"/>
      <c r="H50" s="7"/>
      <c r="I50" s="7"/>
    </row>
    <row r="51" spans="1:9" ht="12" customHeight="1" x14ac:dyDescent="0.25">
      <c r="A51" s="23"/>
      <c r="B51" s="276">
        <v>1990</v>
      </c>
      <c r="C51" s="273">
        <v>1092141</v>
      </c>
      <c r="D51" s="273">
        <v>910907</v>
      </c>
      <c r="E51" s="273">
        <v>57742</v>
      </c>
    </row>
    <row r="52" spans="1:9" ht="12" customHeight="1" x14ac:dyDescent="0.25">
      <c r="A52" s="23"/>
      <c r="B52" s="276">
        <v>1995</v>
      </c>
      <c r="C52" s="273">
        <v>1187356</v>
      </c>
      <c r="D52" s="273">
        <v>853198</v>
      </c>
      <c r="E52" s="273">
        <v>56635</v>
      </c>
    </row>
    <row r="53" spans="1:9" s="27" customFormat="1" ht="12" customHeight="1" x14ac:dyDescent="0.25">
      <c r="B53" s="276">
        <v>2000</v>
      </c>
      <c r="C53" s="274">
        <v>1301084</v>
      </c>
      <c r="D53" s="273">
        <v>815315</v>
      </c>
      <c r="E53" s="273">
        <v>58045</v>
      </c>
    </row>
    <row r="54" spans="1:9" s="27" customFormat="1" ht="12" customHeight="1" x14ac:dyDescent="0.25">
      <c r="B54" s="276">
        <v>2005</v>
      </c>
      <c r="C54" s="274">
        <v>1114618</v>
      </c>
      <c r="D54" s="273">
        <v>758905</v>
      </c>
      <c r="E54" s="273">
        <v>62543</v>
      </c>
    </row>
    <row r="55" spans="1:9" s="27" customFormat="1" ht="12" customHeight="1" x14ac:dyDescent="0.25">
      <c r="B55" s="276">
        <v>2010</v>
      </c>
      <c r="C55" s="274">
        <v>1308130</v>
      </c>
      <c r="D55" s="273">
        <v>712886</v>
      </c>
      <c r="E55" s="273">
        <v>77881</v>
      </c>
    </row>
    <row r="56" spans="1:9" s="27" customFormat="1" ht="12" customHeight="1" x14ac:dyDescent="0.25">
      <c r="B56" s="276">
        <v>2015</v>
      </c>
      <c r="C56" s="273">
        <v>1433482</v>
      </c>
      <c r="D56" s="273">
        <v>775050</v>
      </c>
      <c r="E56" s="273">
        <v>97789</v>
      </c>
    </row>
    <row r="57" spans="1:9" ht="12" customHeight="1" x14ac:dyDescent="0.25">
      <c r="B57" s="276">
        <v>2017</v>
      </c>
      <c r="C57" s="273">
        <v>1502151</v>
      </c>
      <c r="D57" s="273">
        <v>592642</v>
      </c>
      <c r="E57" s="273">
        <v>171942</v>
      </c>
    </row>
  </sheetData>
  <mergeCells count="5">
    <mergeCell ref="B2:F2"/>
    <mergeCell ref="B20:F20"/>
    <mergeCell ref="B22:F22"/>
    <mergeCell ref="B23:F23"/>
    <mergeCell ref="B21:G21"/>
  </mergeCells>
  <hyperlinks>
    <hyperlink ref="F1" location="Contents!A1" display="[contents Ç]" xr:uid="{00000000-0004-0000-0F00-000000000000}"/>
    <hyperlink ref="B22" r:id="rId1" display="http://www.observatorioemigracao.pt/np4/5810.html" xr:uid="{6CF70DEB-B233-42DE-8417-1CD23692CAAD}"/>
    <hyperlink ref="B22:F22" r:id="rId2" display="http://www.observatorioemigracao.pt/np4EN/7880.html" xr:uid="{69203F64-D1D4-40B9-99CD-3DC174875F46}"/>
    <hyperlink ref="B23" r:id="rId3" display="http://www.observatorioemigracao.pt/np4/5810.html" xr:uid="{E542792B-7597-4146-82FF-DA5FEF717160}"/>
    <hyperlink ref="B23:F23" r:id="rId4" display="http://www.observatorioemigracao.pt/np4/7880.html" xr:uid="{30CB0E26-DE67-4C7C-9420-27A30367FD27}"/>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5"/>
  <sheetViews>
    <sheetView showGridLines="0" zoomScaleNormal="100" workbookViewId="0"/>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3" t="s">
        <v>1</v>
      </c>
      <c r="C1" s="74"/>
      <c r="D1" s="74"/>
      <c r="E1" s="74"/>
      <c r="F1" s="75" t="s">
        <v>5</v>
      </c>
    </row>
    <row r="2" spans="1:16" s="17" customFormat="1" ht="45" customHeight="1" x14ac:dyDescent="0.25">
      <c r="A2" s="85"/>
      <c r="B2" s="530" t="s">
        <v>131</v>
      </c>
      <c r="C2" s="531"/>
      <c r="D2" s="531"/>
      <c r="E2" s="531"/>
      <c r="F2" s="531"/>
      <c r="G2" s="69"/>
      <c r="H2" s="69"/>
      <c r="I2" s="69"/>
      <c r="J2" s="79"/>
      <c r="K2" s="79"/>
      <c r="L2" s="16"/>
      <c r="M2" s="16"/>
      <c r="N2" s="16"/>
      <c r="O2" s="69"/>
      <c r="P2" s="69"/>
    </row>
    <row r="3" spans="1:16" ht="15" customHeight="1" x14ac:dyDescent="0.25">
      <c r="A3" s="71"/>
      <c r="B3" s="71"/>
      <c r="C3" s="71"/>
      <c r="D3" s="71"/>
      <c r="E3" s="71"/>
      <c r="F3" s="71"/>
      <c r="J3"/>
      <c r="K3"/>
      <c r="L3"/>
      <c r="M3"/>
    </row>
    <row r="4" spans="1:16" ht="15" customHeight="1" x14ac:dyDescent="0.25">
      <c r="A4" s="71"/>
      <c r="B4" s="71"/>
      <c r="C4" s="71"/>
      <c r="D4" s="71"/>
      <c r="E4" s="71"/>
      <c r="F4" s="71"/>
      <c r="J4"/>
      <c r="K4"/>
      <c r="L4"/>
      <c r="M4"/>
    </row>
    <row r="5" spans="1:16" ht="15" customHeight="1" x14ac:dyDescent="0.25">
      <c r="A5" s="71"/>
      <c r="B5" s="71"/>
      <c r="C5" s="71"/>
      <c r="D5" s="71"/>
      <c r="E5" s="71"/>
      <c r="F5" s="71"/>
      <c r="J5"/>
      <c r="K5"/>
      <c r="L5"/>
      <c r="M5"/>
    </row>
    <row r="6" spans="1:16" ht="15" customHeight="1" x14ac:dyDescent="0.25">
      <c r="A6" s="71"/>
      <c r="B6" s="71"/>
      <c r="C6" s="71"/>
      <c r="D6" s="71"/>
      <c r="E6" s="71"/>
      <c r="F6" s="71"/>
      <c r="J6"/>
      <c r="K6"/>
      <c r="L6"/>
      <c r="M6"/>
    </row>
    <row r="7" spans="1:16" ht="15" customHeight="1" x14ac:dyDescent="0.25">
      <c r="A7" s="71"/>
      <c r="B7" s="71"/>
      <c r="C7" s="71"/>
      <c r="D7" s="71"/>
      <c r="E7" s="71"/>
      <c r="F7" s="71"/>
      <c r="J7"/>
      <c r="K7"/>
      <c r="L7"/>
      <c r="M7"/>
    </row>
    <row r="8" spans="1:16" ht="15" customHeight="1" x14ac:dyDescent="0.25">
      <c r="A8" s="71"/>
      <c r="B8" s="71"/>
      <c r="C8" s="71"/>
      <c r="D8" s="71"/>
      <c r="E8" s="71"/>
      <c r="F8" s="71"/>
      <c r="J8"/>
      <c r="K8"/>
      <c r="L8"/>
      <c r="M8"/>
    </row>
    <row r="9" spans="1:16" ht="15" customHeight="1" x14ac:dyDescent="0.25">
      <c r="A9" s="71"/>
      <c r="B9" s="71"/>
      <c r="C9" s="71"/>
      <c r="D9" s="71"/>
      <c r="E9" s="71"/>
      <c r="F9" s="71"/>
      <c r="J9"/>
      <c r="K9"/>
      <c r="L9"/>
      <c r="M9"/>
    </row>
    <row r="10" spans="1:16" ht="15" customHeight="1" x14ac:dyDescent="0.25">
      <c r="A10" s="71"/>
      <c r="B10" s="71"/>
      <c r="C10" s="71"/>
      <c r="D10" s="71"/>
      <c r="E10" s="71"/>
      <c r="F10" s="71"/>
      <c r="J10"/>
      <c r="K10"/>
      <c r="L10"/>
      <c r="M10"/>
    </row>
    <row r="11" spans="1:16" ht="15" customHeight="1" x14ac:dyDescent="0.25">
      <c r="A11" s="71"/>
      <c r="B11" s="71"/>
      <c r="C11" s="71"/>
      <c r="D11" s="71"/>
      <c r="E11" s="71"/>
      <c r="F11" s="71"/>
      <c r="J11"/>
      <c r="K11"/>
      <c r="L11"/>
      <c r="M11"/>
    </row>
    <row r="12" spans="1:16" ht="15" customHeight="1" x14ac:dyDescent="0.25">
      <c r="A12" s="71"/>
      <c r="B12" s="71"/>
      <c r="C12" s="71"/>
      <c r="D12" s="71"/>
      <c r="E12" s="71"/>
      <c r="F12" s="71"/>
    </row>
    <row r="13" spans="1:16" ht="15" customHeight="1" x14ac:dyDescent="0.25">
      <c r="A13" s="71"/>
      <c r="B13" s="71"/>
      <c r="C13" s="71"/>
      <c r="D13" s="71"/>
      <c r="E13" s="71"/>
      <c r="F13" s="71"/>
    </row>
    <row r="14" spans="1:16" ht="15" customHeight="1" x14ac:dyDescent="0.25">
      <c r="A14" s="71"/>
      <c r="B14" s="71"/>
      <c r="C14" s="71"/>
      <c r="D14" s="71"/>
      <c r="E14" s="71"/>
      <c r="F14" s="71"/>
    </row>
    <row r="15" spans="1:16" ht="15" customHeight="1" x14ac:dyDescent="0.25">
      <c r="A15" s="71"/>
      <c r="B15" s="71"/>
      <c r="C15" s="71"/>
      <c r="D15" s="71"/>
      <c r="E15" s="71"/>
      <c r="F15" s="71"/>
    </row>
    <row r="16" spans="1:16" ht="15" customHeight="1" x14ac:dyDescent="0.25">
      <c r="A16" s="71"/>
      <c r="B16" s="71"/>
      <c r="C16" s="71"/>
      <c r="D16" s="71"/>
      <c r="E16" s="71"/>
      <c r="F16" s="71"/>
    </row>
    <row r="17" spans="1:8" ht="15" customHeight="1" x14ac:dyDescent="0.25">
      <c r="A17" s="71"/>
      <c r="B17" s="71"/>
      <c r="C17" s="71"/>
      <c r="D17" s="71"/>
      <c r="E17" s="71"/>
      <c r="F17" s="71"/>
    </row>
    <row r="18" spans="1:8" ht="15" customHeight="1" x14ac:dyDescent="0.25">
      <c r="A18" s="71"/>
      <c r="B18" s="71"/>
      <c r="C18" s="71"/>
      <c r="D18" s="71"/>
      <c r="E18" s="71"/>
      <c r="F18" s="71"/>
    </row>
    <row r="19" spans="1:8" ht="15" customHeight="1" x14ac:dyDescent="0.25">
      <c r="A19" s="71"/>
      <c r="B19" s="71"/>
      <c r="C19" s="71"/>
      <c r="D19" s="71"/>
      <c r="E19" s="71"/>
      <c r="F19" s="71"/>
    </row>
    <row r="20" spans="1:8" ht="15" customHeight="1" x14ac:dyDescent="0.25">
      <c r="A20" s="175" t="s">
        <v>57</v>
      </c>
      <c r="B20" s="533" t="s">
        <v>86</v>
      </c>
      <c r="C20" s="534"/>
      <c r="D20" s="534"/>
      <c r="E20" s="534"/>
      <c r="F20" s="534"/>
    </row>
    <row r="21" spans="1:8" s="1" customFormat="1" ht="30" customHeight="1" x14ac:dyDescent="0.25">
      <c r="A21" s="59" t="s">
        <v>11</v>
      </c>
      <c r="B21" s="532" t="s">
        <v>139</v>
      </c>
      <c r="C21" s="455"/>
      <c r="D21" s="455"/>
      <c r="E21" s="455"/>
      <c r="F21" s="455"/>
    </row>
    <row r="22" spans="1:8" s="245" customFormat="1" ht="15" customHeight="1" x14ac:dyDescent="0.25">
      <c r="A22" s="416" t="s">
        <v>7</v>
      </c>
      <c r="B22" s="436" t="s">
        <v>199</v>
      </c>
      <c r="C22" s="437"/>
      <c r="D22" s="437"/>
      <c r="E22" s="437"/>
      <c r="F22" s="437"/>
      <c r="G22" s="437"/>
      <c r="H22" s="78"/>
    </row>
    <row r="23" spans="1:8" s="405" customFormat="1" ht="15" customHeight="1" x14ac:dyDescent="0.25">
      <c r="A23" s="417" t="s">
        <v>2</v>
      </c>
      <c r="B23" s="435" t="s">
        <v>197</v>
      </c>
      <c r="C23" s="435"/>
      <c r="D23" s="435"/>
      <c r="E23" s="435"/>
      <c r="F23" s="435"/>
      <c r="G23" s="78"/>
    </row>
    <row r="24" spans="1:8" s="405" customFormat="1" ht="15" customHeight="1" x14ac:dyDescent="0.25">
      <c r="A24" s="417"/>
      <c r="B24" s="435" t="s">
        <v>198</v>
      </c>
      <c r="C24" s="435"/>
      <c r="D24" s="435"/>
      <c r="E24" s="435"/>
      <c r="F24" s="435"/>
      <c r="G24" s="78"/>
    </row>
    <row r="25" spans="1:8" s="1" customFormat="1" ht="15" customHeight="1" x14ac:dyDescent="0.25">
      <c r="A25" s="88"/>
      <c r="B25" s="211"/>
      <c r="C25" s="210"/>
      <c r="D25" s="210"/>
      <c r="E25" s="210"/>
      <c r="F25" s="210"/>
    </row>
    <row r="26" spans="1:8" s="1" customFormat="1" ht="15" customHeight="1" x14ac:dyDescent="0.25">
      <c r="A26" s="88"/>
      <c r="B26" s="211"/>
      <c r="C26" s="210"/>
      <c r="D26" s="210"/>
      <c r="E26" s="210"/>
      <c r="F26" s="210"/>
    </row>
    <row r="27" spans="1:8" s="1" customFormat="1" ht="15" customHeight="1" x14ac:dyDescent="0.25">
      <c r="A27" s="88"/>
      <c r="B27" s="211"/>
      <c r="C27" s="210"/>
      <c r="D27" s="210"/>
      <c r="E27" s="210"/>
      <c r="F27" s="210"/>
    </row>
    <row r="28" spans="1:8" s="1" customFormat="1" ht="15" customHeight="1" x14ac:dyDescent="0.25">
      <c r="A28" s="88"/>
      <c r="B28" s="211"/>
      <c r="C28" s="210"/>
      <c r="D28" s="210"/>
      <c r="E28" s="210"/>
      <c r="F28" s="210"/>
    </row>
    <row r="29" spans="1:8" s="1" customFormat="1" ht="15" customHeight="1" x14ac:dyDescent="0.25">
      <c r="A29" s="88"/>
      <c r="B29" s="211"/>
      <c r="C29" s="210"/>
      <c r="D29" s="210"/>
      <c r="E29" s="210"/>
      <c r="F29" s="210"/>
    </row>
    <row r="30" spans="1:8" s="1" customFormat="1" ht="15" customHeight="1" x14ac:dyDescent="0.25">
      <c r="A30" s="88"/>
      <c r="B30" s="211"/>
      <c r="C30" s="210"/>
      <c r="D30" s="210"/>
      <c r="E30" s="210"/>
      <c r="F30" s="210"/>
    </row>
    <row r="31" spans="1:8" s="1" customFormat="1" ht="15" customHeight="1" x14ac:dyDescent="0.25">
      <c r="A31" s="88"/>
      <c r="B31" s="211"/>
      <c r="C31" s="210"/>
      <c r="D31" s="210"/>
      <c r="E31" s="210"/>
      <c r="F31" s="210"/>
    </row>
    <row r="32" spans="1:8" s="1" customFormat="1" ht="15" customHeight="1" x14ac:dyDescent="0.25">
      <c r="A32" s="88"/>
      <c r="B32" s="211"/>
      <c r="C32" s="210"/>
      <c r="D32" s="210"/>
      <c r="E32" s="210"/>
      <c r="F32" s="210"/>
    </row>
    <row r="33" spans="1:12" ht="15" customHeight="1" x14ac:dyDescent="0.25">
      <c r="A33" s="71"/>
      <c r="B33" s="71"/>
      <c r="C33" s="71"/>
      <c r="D33" s="71"/>
      <c r="E33" s="71"/>
      <c r="F33" s="71"/>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73" t="s">
        <v>55</v>
      </c>
      <c r="C50" s="174">
        <v>68483</v>
      </c>
    </row>
    <row r="51" spans="2:3" ht="12" customHeight="1" x14ac:dyDescent="0.2">
      <c r="B51" s="173" t="s">
        <v>51</v>
      </c>
      <c r="C51" s="174">
        <v>55509</v>
      </c>
    </row>
    <row r="52" spans="2:3" ht="12" customHeight="1" x14ac:dyDescent="0.2">
      <c r="B52" s="173" t="s">
        <v>34</v>
      </c>
      <c r="C52" s="174">
        <v>42616</v>
      </c>
    </row>
    <row r="53" spans="2:3" ht="12" customHeight="1" x14ac:dyDescent="0.2">
      <c r="B53" s="173" t="s">
        <v>76</v>
      </c>
      <c r="C53" s="174">
        <v>36173</v>
      </c>
    </row>
    <row r="54" spans="2:3" ht="12" customHeight="1" x14ac:dyDescent="0.2">
      <c r="B54" s="173" t="s">
        <v>40</v>
      </c>
      <c r="C54" s="174">
        <v>19207</v>
      </c>
    </row>
    <row r="55" spans="2:3" ht="12" customHeight="1" x14ac:dyDescent="0.2">
      <c r="B55" s="173"/>
      <c r="C55" s="174"/>
    </row>
  </sheetData>
  <sortState xmlns:xlrd2="http://schemas.microsoft.com/office/spreadsheetml/2017/richdata2" ref="B50:C55">
    <sortCondition descending="1" ref="C50:C55"/>
  </sortState>
  <mergeCells count="6">
    <mergeCell ref="B24:F24"/>
    <mergeCell ref="B2:F2"/>
    <mergeCell ref="B21:F21"/>
    <mergeCell ref="B23:F23"/>
    <mergeCell ref="B20:F20"/>
    <mergeCell ref="B22:G22"/>
  </mergeCells>
  <hyperlinks>
    <hyperlink ref="F1" location="Contents!A1" display="[contents Ç]" xr:uid="{00000000-0004-0000-1000-000000000000}"/>
    <hyperlink ref="B23" r:id="rId1" display="http://www.observatorioemigracao.pt/np4/5810.html" xr:uid="{033BA0EC-D571-4AD8-B4F4-527B447DDD5D}"/>
    <hyperlink ref="B23:F23" r:id="rId2" display="http://www.observatorioemigracao.pt/np4EN/7880.html" xr:uid="{59F298C0-9ECE-4398-94D5-B4A283174A3F}"/>
    <hyperlink ref="B24" r:id="rId3" display="http://www.observatorioemigracao.pt/np4/5810.html" xr:uid="{1F3F157E-DED7-48F1-A256-EBF5E1CCAD7A}"/>
    <hyperlink ref="B24:F24" r:id="rId4" display="http://www.observatorioemigracao.pt/np4/7880.html" xr:uid="{EAB8E531-745D-4B1B-B5AF-65DEAEAB30E6}"/>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4"/>
  <sheetViews>
    <sheetView showGridLines="0" topLeftCell="A10" zoomScaleNormal="100" workbookViewId="0"/>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63" t="s">
        <v>1</v>
      </c>
      <c r="C1" s="73"/>
      <c r="D1" s="73"/>
      <c r="E1" s="73"/>
      <c r="F1" s="75" t="s">
        <v>5</v>
      </c>
    </row>
    <row r="2" spans="1:10" s="17" customFormat="1" ht="45" customHeight="1" x14ac:dyDescent="0.25">
      <c r="A2" s="15"/>
      <c r="B2" s="525" t="s">
        <v>109</v>
      </c>
      <c r="C2" s="526"/>
      <c r="D2" s="526"/>
      <c r="E2" s="526"/>
      <c r="F2" s="526"/>
      <c r="G2" s="25"/>
      <c r="H2" s="25"/>
      <c r="I2" s="25"/>
      <c r="J2" s="25"/>
    </row>
    <row r="3" spans="1:10" ht="15" customHeight="1" x14ac:dyDescent="0.25">
      <c r="A3" s="62"/>
    </row>
    <row r="4" spans="1:10" s="73" customFormat="1" ht="15" customHeight="1" x14ac:dyDescent="0.25">
      <c r="A4" s="62"/>
    </row>
    <row r="5" spans="1:10" s="73" customFormat="1" ht="15" customHeight="1" x14ac:dyDescent="0.25">
      <c r="A5" s="62"/>
    </row>
    <row r="6" spans="1:10" s="73" customFormat="1" ht="15" customHeight="1" x14ac:dyDescent="0.25">
      <c r="A6" s="62"/>
    </row>
    <row r="7" spans="1:10" s="73" customFormat="1" ht="15" customHeight="1" x14ac:dyDescent="0.25">
      <c r="A7" s="62"/>
    </row>
    <row r="8" spans="1:10" s="73" customFormat="1" ht="15" customHeight="1" x14ac:dyDescent="0.25">
      <c r="A8" s="62"/>
    </row>
    <row r="9" spans="1:10" s="73" customFormat="1" ht="15" customHeight="1" x14ac:dyDescent="0.25">
      <c r="A9" s="62"/>
    </row>
    <row r="10" spans="1:10" s="73" customFormat="1" ht="15" customHeight="1" x14ac:dyDescent="0.25">
      <c r="A10" s="62"/>
    </row>
    <row r="11" spans="1:10" s="73" customFormat="1" ht="15" customHeight="1" x14ac:dyDescent="0.25">
      <c r="A11" s="62"/>
    </row>
    <row r="12" spans="1:10" s="73" customFormat="1" ht="15" customHeight="1" x14ac:dyDescent="0.25">
      <c r="A12" s="62"/>
    </row>
    <row r="13" spans="1:10" s="73" customFormat="1" ht="15" customHeight="1" x14ac:dyDescent="0.25">
      <c r="A13" s="62"/>
    </row>
    <row r="14" spans="1:10" ht="15" customHeight="1" x14ac:dyDescent="0.25">
      <c r="A14" s="62"/>
    </row>
    <row r="15" spans="1:10" s="73" customFormat="1" ht="15" customHeight="1" x14ac:dyDescent="0.25">
      <c r="A15" s="62"/>
    </row>
    <row r="16" spans="1:10" ht="15" customHeight="1" x14ac:dyDescent="0.25">
      <c r="A16" s="62"/>
    </row>
    <row r="17" spans="1:1" ht="15" customHeight="1" x14ac:dyDescent="0.25">
      <c r="A17" s="62"/>
    </row>
    <row r="18" spans="1:1" ht="15" customHeight="1" x14ac:dyDescent="0.25">
      <c r="A18" s="62"/>
    </row>
    <row r="19" spans="1:1" ht="15" customHeight="1" x14ac:dyDescent="0.25">
      <c r="A19" s="62"/>
    </row>
    <row r="20" spans="1:1" ht="15" customHeight="1" x14ac:dyDescent="0.25">
      <c r="A20" s="62"/>
    </row>
    <row r="21" spans="1:1" s="73" customFormat="1" ht="15" customHeight="1" x14ac:dyDescent="0.25">
      <c r="A21" s="62"/>
    </row>
    <row r="22" spans="1:1" s="73" customFormat="1" ht="15" customHeight="1" x14ac:dyDescent="0.25">
      <c r="A22" s="62"/>
    </row>
    <row r="23" spans="1:1" ht="15" customHeight="1" x14ac:dyDescent="0.25">
      <c r="A23" s="62"/>
    </row>
    <row r="24" spans="1:1" ht="15" customHeight="1" x14ac:dyDescent="0.25">
      <c r="A24" s="62"/>
    </row>
    <row r="25" spans="1:1" s="73" customFormat="1" ht="15" customHeight="1" x14ac:dyDescent="0.25">
      <c r="A25" s="62"/>
    </row>
    <row r="26" spans="1:1" ht="15" customHeight="1" x14ac:dyDescent="0.25">
      <c r="A26" s="62"/>
    </row>
    <row r="27" spans="1:1" ht="15" customHeight="1" x14ac:dyDescent="0.25">
      <c r="A27" s="62"/>
    </row>
    <row r="28" spans="1:1" ht="15" customHeight="1" x14ac:dyDescent="0.25">
      <c r="A28" s="62"/>
    </row>
    <row r="29" spans="1:1" ht="15" customHeight="1" x14ac:dyDescent="0.25">
      <c r="A29" s="62"/>
    </row>
    <row r="30" spans="1:1" ht="15" customHeight="1" x14ac:dyDescent="0.25">
      <c r="A30" s="62"/>
    </row>
    <row r="31" spans="1:1" ht="15" customHeight="1" x14ac:dyDescent="0.25">
      <c r="A31" s="62"/>
    </row>
    <row r="32" spans="1:1" ht="15" customHeight="1" x14ac:dyDescent="0.25">
      <c r="A32" s="62"/>
    </row>
    <row r="33" spans="1:8" ht="15" customHeight="1" x14ac:dyDescent="0.25">
      <c r="A33" s="62"/>
    </row>
    <row r="34" spans="1:8" ht="15" customHeight="1" x14ac:dyDescent="0.25">
      <c r="A34" s="62"/>
    </row>
    <row r="35" spans="1:8" ht="15" customHeight="1" x14ac:dyDescent="0.25">
      <c r="A35" s="71"/>
    </row>
    <row r="36" spans="1:8" ht="15" customHeight="1" x14ac:dyDescent="0.25"/>
    <row r="37" spans="1:8" s="1" customFormat="1" ht="15" customHeight="1" x14ac:dyDescent="0.25">
      <c r="A37" s="59" t="s">
        <v>11</v>
      </c>
      <c r="B37" s="535" t="s">
        <v>140</v>
      </c>
      <c r="C37" s="509"/>
      <c r="D37" s="509"/>
      <c r="E37" s="509"/>
      <c r="F37" s="509"/>
    </row>
    <row r="38" spans="1:8" s="245" customFormat="1" ht="15" customHeight="1" x14ac:dyDescent="0.25">
      <c r="A38" s="416" t="s">
        <v>7</v>
      </c>
      <c r="B38" s="436" t="s">
        <v>199</v>
      </c>
      <c r="C38" s="437"/>
      <c r="D38" s="437"/>
      <c r="E38" s="437"/>
      <c r="F38" s="437"/>
      <c r="G38" s="437"/>
      <c r="H38" s="78"/>
    </row>
    <row r="39" spans="1:8" s="405" customFormat="1" ht="15" customHeight="1" x14ac:dyDescent="0.25">
      <c r="A39" s="417" t="s">
        <v>2</v>
      </c>
      <c r="B39" s="435" t="s">
        <v>197</v>
      </c>
      <c r="C39" s="435"/>
      <c r="D39" s="435"/>
      <c r="E39" s="435"/>
      <c r="F39" s="435"/>
      <c r="G39" s="78"/>
    </row>
    <row r="40" spans="1:8" s="405" customFormat="1" ht="15" customHeight="1" x14ac:dyDescent="0.25">
      <c r="A40" s="417"/>
      <c r="B40" s="435" t="s">
        <v>198</v>
      </c>
      <c r="C40" s="435"/>
      <c r="D40" s="435"/>
      <c r="E40" s="435"/>
      <c r="F40" s="435"/>
      <c r="G40" s="78"/>
    </row>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59" spans="1:8" ht="15" customHeight="1" x14ac:dyDescent="0.25"/>
    <row r="60" spans="1:8" ht="15" customHeight="1" x14ac:dyDescent="0.25">
      <c r="B60" s="228"/>
      <c r="C60" s="228">
        <v>2001</v>
      </c>
      <c r="D60" s="228">
        <v>2011</v>
      </c>
      <c r="F60"/>
      <c r="G60"/>
      <c r="H60"/>
    </row>
    <row r="61" spans="1:8" ht="15" customHeight="1" x14ac:dyDescent="0.25">
      <c r="B61" s="228" t="s">
        <v>18</v>
      </c>
      <c r="C61" s="228"/>
      <c r="D61" s="228"/>
      <c r="F61"/>
      <c r="G61"/>
      <c r="H61"/>
    </row>
    <row r="62" spans="1:8" ht="15" customHeight="1" x14ac:dyDescent="0.25">
      <c r="B62" s="228" t="s">
        <v>59</v>
      </c>
      <c r="C62" s="229">
        <v>82.238</v>
      </c>
      <c r="D62" s="229">
        <v>77</v>
      </c>
      <c r="F62"/>
      <c r="G62"/>
      <c r="H62"/>
    </row>
    <row r="63" spans="1:8" ht="15" customHeight="1" x14ac:dyDescent="0.25">
      <c r="B63" s="228" t="s">
        <v>60</v>
      </c>
      <c r="C63" s="229">
        <v>1058.4749999999999</v>
      </c>
      <c r="D63" s="229">
        <v>1154</v>
      </c>
      <c r="F63"/>
      <c r="G63"/>
      <c r="H63"/>
    </row>
    <row r="64" spans="1:8" ht="15" customHeight="1" x14ac:dyDescent="0.25">
      <c r="A64" s="49"/>
      <c r="B64" s="228" t="s">
        <v>89</v>
      </c>
      <c r="C64" s="229">
        <v>119.536</v>
      </c>
      <c r="D64" s="229">
        <v>205</v>
      </c>
      <c r="E64" s="49"/>
      <c r="F64"/>
      <c r="G64"/>
      <c r="H64"/>
    </row>
    <row r="65" spans="1:8" ht="15" customHeight="1" x14ac:dyDescent="0.25">
      <c r="A65" s="49"/>
      <c r="B65" s="228" t="s">
        <v>58</v>
      </c>
      <c r="C65" s="229"/>
      <c r="D65" s="229"/>
      <c r="E65" s="49"/>
      <c r="F65"/>
      <c r="G65"/>
      <c r="H65"/>
    </row>
    <row r="66" spans="1:8" ht="15" customHeight="1" x14ac:dyDescent="0.25">
      <c r="A66" s="23"/>
      <c r="B66" s="228" t="s">
        <v>90</v>
      </c>
      <c r="C66" s="229">
        <v>847.125</v>
      </c>
      <c r="D66" s="229">
        <v>875.79899999999998</v>
      </c>
      <c r="E66" s="47"/>
      <c r="F66"/>
      <c r="G66"/>
      <c r="H66"/>
    </row>
    <row r="67" spans="1:8" ht="15" customHeight="1" x14ac:dyDescent="0.25">
      <c r="A67" s="23"/>
      <c r="B67" s="228" t="s">
        <v>93</v>
      </c>
      <c r="C67" s="229">
        <v>295.08600000000001</v>
      </c>
      <c r="D67" s="229">
        <v>384.411</v>
      </c>
      <c r="E67" s="47"/>
      <c r="F67"/>
      <c r="G67"/>
      <c r="H67"/>
    </row>
    <row r="68" spans="1:8" ht="15" customHeight="1" x14ac:dyDescent="0.25">
      <c r="A68" s="23"/>
      <c r="B68" s="228" t="s">
        <v>92</v>
      </c>
      <c r="C68" s="229">
        <v>77.876000000000005</v>
      </c>
      <c r="D68" s="229">
        <v>151.22399999999999</v>
      </c>
      <c r="E68" s="48"/>
      <c r="F68"/>
      <c r="G68"/>
      <c r="H68"/>
    </row>
    <row r="69" spans="1:8" ht="15" customHeight="1" x14ac:dyDescent="0.25">
      <c r="A69" s="23"/>
      <c r="B69" s="228"/>
      <c r="C69" s="229"/>
      <c r="D69" s="229"/>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5">
    <mergeCell ref="B39:F39"/>
    <mergeCell ref="B2:F2"/>
    <mergeCell ref="B37:F37"/>
    <mergeCell ref="B40:F40"/>
    <mergeCell ref="B38:G38"/>
  </mergeCells>
  <hyperlinks>
    <hyperlink ref="F1" location="Contents!A1" display="[contents Ç]" xr:uid="{00000000-0004-0000-1100-000000000000}"/>
    <hyperlink ref="B39" r:id="rId1" display="http://www.observatorioemigracao.pt/np4/5810.html" xr:uid="{43BF6794-9E0F-4726-B53A-381E3203FE88}"/>
    <hyperlink ref="B39:F39" r:id="rId2" display="http://www.observatorioemigracao.pt/np4EN/7880.html" xr:uid="{30A30F25-AF3D-4243-8988-A731B9A35D87}"/>
    <hyperlink ref="B40" r:id="rId3" display="http://www.observatorioemigracao.pt/np4/5810.html" xr:uid="{2847F8FA-FFD4-4BAA-B1FC-4EC985DD330F}"/>
    <hyperlink ref="B40:F40" r:id="rId4" display="http://www.observatorioemigracao.pt/np4/7880.html" xr:uid="{DC18FEA1-D032-49DE-964D-401063E47658}"/>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81"/>
  <sheetViews>
    <sheetView showGridLines="0" zoomScaleNormal="100" workbookViewId="0"/>
  </sheetViews>
  <sheetFormatPr defaultColWidth="8.7109375" defaultRowHeight="12" customHeight="1" x14ac:dyDescent="0.25"/>
  <cols>
    <col min="1" max="1" width="8.7109375" style="73"/>
    <col min="2" max="6" width="16.7109375" style="73" customWidth="1"/>
    <col min="7" max="16384" width="8.7109375" style="73"/>
  </cols>
  <sheetData>
    <row r="1" spans="1:12" s="1" customFormat="1" ht="30" customHeight="1" x14ac:dyDescent="0.25">
      <c r="A1" s="51" t="s">
        <v>0</v>
      </c>
      <c r="B1" s="163" t="s">
        <v>1</v>
      </c>
      <c r="C1" s="73"/>
      <c r="D1" s="73"/>
      <c r="E1" s="73"/>
      <c r="F1" s="75" t="s">
        <v>5</v>
      </c>
    </row>
    <row r="2" spans="1:12" s="17" customFormat="1" ht="30" customHeight="1" x14ac:dyDescent="0.25">
      <c r="A2" s="15"/>
      <c r="B2" s="525" t="s">
        <v>179</v>
      </c>
      <c r="C2" s="526"/>
      <c r="D2" s="526"/>
      <c r="E2" s="526"/>
      <c r="F2" s="526"/>
      <c r="G2" s="69"/>
      <c r="H2" s="69"/>
      <c r="I2" s="69"/>
      <c r="J2" s="79"/>
      <c r="K2" s="79"/>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c r="A33" s="59" t="s">
        <v>57</v>
      </c>
      <c r="B33" s="513" t="s">
        <v>108</v>
      </c>
      <c r="C33" s="514"/>
      <c r="D33" s="514"/>
      <c r="E33" s="514"/>
      <c r="F33" s="459"/>
      <c r="G33" s="459"/>
    </row>
    <row r="34" spans="1:8" s="1" customFormat="1" ht="15" customHeight="1" x14ac:dyDescent="0.25">
      <c r="A34" s="59" t="s">
        <v>11</v>
      </c>
      <c r="B34" s="529" t="s">
        <v>138</v>
      </c>
      <c r="C34" s="455"/>
      <c r="D34" s="455"/>
      <c r="E34" s="455"/>
      <c r="F34" s="455"/>
    </row>
    <row r="35" spans="1:8" s="245" customFormat="1" ht="15" customHeight="1" x14ac:dyDescent="0.25">
      <c r="A35" s="416" t="s">
        <v>7</v>
      </c>
      <c r="B35" s="436" t="s">
        <v>199</v>
      </c>
      <c r="C35" s="437"/>
      <c r="D35" s="437"/>
      <c r="E35" s="437"/>
      <c r="F35" s="437"/>
      <c r="G35" s="437"/>
      <c r="H35" s="78"/>
    </row>
    <row r="36" spans="1:8" s="405" customFormat="1" ht="15" customHeight="1" x14ac:dyDescent="0.25">
      <c r="A36" s="417" t="s">
        <v>2</v>
      </c>
      <c r="B36" s="435" t="s">
        <v>197</v>
      </c>
      <c r="C36" s="435"/>
      <c r="D36" s="435"/>
      <c r="E36" s="435"/>
      <c r="F36" s="435"/>
      <c r="G36" s="78"/>
    </row>
    <row r="37" spans="1:8" s="405" customFormat="1" ht="15" customHeight="1" x14ac:dyDescent="0.25">
      <c r="A37" s="417"/>
      <c r="B37" s="435" t="s">
        <v>198</v>
      </c>
      <c r="C37" s="435"/>
      <c r="D37" s="435"/>
      <c r="E37" s="435"/>
      <c r="F37" s="435"/>
      <c r="G37" s="78"/>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0" spans="1:12" ht="12" customHeight="1" x14ac:dyDescent="0.25">
      <c r="B50" s="303" t="s">
        <v>42</v>
      </c>
      <c r="C50" s="271">
        <v>3.5951154191393333</v>
      </c>
      <c r="E50" s="302"/>
      <c r="F50" s="302"/>
    </row>
    <row r="51" spans="1:12" ht="12" customHeight="1" x14ac:dyDescent="0.25">
      <c r="B51" s="303" t="s">
        <v>52</v>
      </c>
      <c r="C51" s="271">
        <v>2.1403357727077057</v>
      </c>
      <c r="E51" s="299"/>
      <c r="F51" s="299"/>
    </row>
    <row r="52" spans="1:12" ht="12" customHeight="1" x14ac:dyDescent="0.25">
      <c r="B52" s="303" t="s">
        <v>40</v>
      </c>
      <c r="C52" s="272">
        <v>1.7705833008031495</v>
      </c>
      <c r="E52" s="299"/>
      <c r="F52" s="299"/>
    </row>
    <row r="53" spans="1:12" ht="12" customHeight="1" x14ac:dyDescent="0.25">
      <c r="B53" s="303" t="s">
        <v>37</v>
      </c>
      <c r="C53" s="271">
        <v>0.93747541180881144</v>
      </c>
      <c r="E53" s="299"/>
      <c r="F53" s="299"/>
    </row>
    <row r="54" spans="1:12" ht="12" customHeight="1" x14ac:dyDescent="0.25">
      <c r="B54" s="303" t="s">
        <v>32</v>
      </c>
      <c r="C54" s="271">
        <v>0.91042300500663298</v>
      </c>
      <c r="E54" s="299"/>
      <c r="F54" s="299"/>
    </row>
    <row r="55" spans="1:12" ht="12" customHeight="1" x14ac:dyDescent="0.25">
      <c r="B55" s="303" t="s">
        <v>50</v>
      </c>
      <c r="C55" s="271">
        <v>0.8460370809314639</v>
      </c>
      <c r="E55" s="299"/>
      <c r="F55" s="299"/>
    </row>
    <row r="56" spans="1:12" ht="12" customHeight="1" x14ac:dyDescent="0.25">
      <c r="B56" s="303" t="s">
        <v>47</v>
      </c>
      <c r="C56" s="271">
        <v>0.72224802601021831</v>
      </c>
      <c r="E56" s="299"/>
      <c r="F56" s="299"/>
    </row>
    <row r="57" spans="1:12" ht="12" customHeight="1" x14ac:dyDescent="0.25">
      <c r="B57" s="303" t="s">
        <v>34</v>
      </c>
      <c r="C57" s="271">
        <v>0.71617900184290317</v>
      </c>
      <c r="E57" s="302"/>
      <c r="F57" s="302"/>
    </row>
    <row r="58" spans="1:12" ht="12" customHeight="1" x14ac:dyDescent="0.25">
      <c r="B58" s="303" t="s">
        <v>31</v>
      </c>
      <c r="C58" s="271">
        <v>0.53603389499011855</v>
      </c>
      <c r="E58" s="299"/>
      <c r="F58" s="299"/>
    </row>
    <row r="59" spans="1:12" ht="12" customHeight="1" x14ac:dyDescent="0.25">
      <c r="B59" s="303" t="s">
        <v>43</v>
      </c>
      <c r="C59" s="271">
        <v>0.49281523796752291</v>
      </c>
      <c r="E59" s="301"/>
      <c r="F59" s="301"/>
    </row>
    <row r="60" spans="1:12" ht="12" customHeight="1" x14ac:dyDescent="0.25">
      <c r="B60" s="303" t="s">
        <v>44</v>
      </c>
      <c r="C60" s="271">
        <v>0.43550030848080207</v>
      </c>
      <c r="E60" s="299"/>
      <c r="F60" s="299"/>
    </row>
    <row r="61" spans="1:12" ht="12" customHeight="1" x14ac:dyDescent="0.25">
      <c r="B61" s="303" t="s">
        <v>53</v>
      </c>
      <c r="C61" s="271">
        <v>0.43291179094296062</v>
      </c>
      <c r="E61" s="299"/>
      <c r="F61" s="299"/>
    </row>
    <row r="62" spans="1:12" ht="12" customHeight="1" x14ac:dyDescent="0.25">
      <c r="A62" s="49"/>
      <c r="B62" s="303" t="s">
        <v>26</v>
      </c>
      <c r="C62" s="271">
        <v>0.42921979202864496</v>
      </c>
      <c r="D62" s="49"/>
      <c r="E62" s="299"/>
      <c r="F62" s="299"/>
      <c r="G62" s="49"/>
      <c r="H62" s="49"/>
      <c r="I62" s="49"/>
    </row>
    <row r="63" spans="1:12" ht="12" customHeight="1" x14ac:dyDescent="0.25">
      <c r="A63" s="49"/>
      <c r="B63" s="303" t="s">
        <v>30</v>
      </c>
      <c r="C63" s="272">
        <v>0.42693678308519106</v>
      </c>
      <c r="D63" s="49"/>
      <c r="E63" s="300"/>
      <c r="F63" s="300"/>
      <c r="G63" s="49"/>
      <c r="H63" s="49"/>
      <c r="I63" s="49"/>
    </row>
    <row r="64" spans="1:12" ht="12" customHeight="1" x14ac:dyDescent="0.25">
      <c r="A64" s="23"/>
      <c r="B64" s="303" t="s">
        <v>51</v>
      </c>
      <c r="C64" s="271">
        <v>0.39171871455978169</v>
      </c>
      <c r="D64" s="47"/>
      <c r="E64" s="299"/>
      <c r="F64" s="299"/>
      <c r="G64" s="47"/>
      <c r="H64" s="47"/>
      <c r="I64" s="47"/>
      <c r="L64" s="7"/>
    </row>
    <row r="65" spans="1:9" ht="12" customHeight="1" x14ac:dyDescent="0.25">
      <c r="A65" s="23"/>
      <c r="B65" s="303" t="s">
        <v>54</v>
      </c>
      <c r="C65" s="271">
        <v>0.39100244938315992</v>
      </c>
      <c r="D65" s="47"/>
      <c r="E65" s="299"/>
      <c r="F65" s="299"/>
      <c r="G65" s="47"/>
      <c r="H65" s="47"/>
      <c r="I65" s="47"/>
    </row>
    <row r="66" spans="1:9" ht="12" customHeight="1" x14ac:dyDescent="0.25">
      <c r="A66" s="23"/>
      <c r="B66" s="303" t="s">
        <v>28</v>
      </c>
      <c r="C66" s="271">
        <v>0.36915925506512454</v>
      </c>
      <c r="D66" s="48"/>
      <c r="E66" s="301"/>
      <c r="F66" s="301"/>
      <c r="G66" s="48"/>
      <c r="H66" s="48"/>
      <c r="I66" s="48"/>
    </row>
    <row r="67" spans="1:9" ht="12" customHeight="1" x14ac:dyDescent="0.25">
      <c r="A67" s="23"/>
      <c r="B67" s="303" t="s">
        <v>41</v>
      </c>
      <c r="C67" s="272">
        <v>0.35546820630961945</v>
      </c>
      <c r="D67" s="47"/>
      <c r="E67" s="299"/>
      <c r="F67" s="299"/>
      <c r="G67" s="47"/>
      <c r="H67" s="47"/>
      <c r="I67" s="47"/>
    </row>
    <row r="68" spans="1:9" s="49" customFormat="1" ht="12" customHeight="1" x14ac:dyDescent="0.25">
      <c r="B68" s="303" t="s">
        <v>36</v>
      </c>
      <c r="C68" s="271">
        <v>0.28993465756622833</v>
      </c>
      <c r="D68" s="132"/>
      <c r="E68" s="299"/>
      <c r="F68" s="299"/>
    </row>
    <row r="69" spans="1:9" s="49" customFormat="1" ht="12" customHeight="1" x14ac:dyDescent="0.25">
      <c r="B69" s="303" t="s">
        <v>49</v>
      </c>
      <c r="C69" s="271">
        <v>0.21702735106917487</v>
      </c>
      <c r="D69" s="132"/>
      <c r="E69" s="299"/>
      <c r="F69" s="299"/>
    </row>
    <row r="70" spans="1:9" s="49" customFormat="1" ht="12" customHeight="1" x14ac:dyDescent="0.25">
      <c r="B70" s="303" t="s">
        <v>55</v>
      </c>
      <c r="C70" s="271">
        <v>0.17246317536388528</v>
      </c>
      <c r="D70" s="132"/>
      <c r="E70" s="300"/>
      <c r="F70" s="300"/>
    </row>
    <row r="71" spans="1:9" s="49" customFormat="1" ht="12" customHeight="1" x14ac:dyDescent="0.25">
      <c r="B71" s="303" t="s">
        <v>33</v>
      </c>
      <c r="C71" s="271">
        <v>0.15305602325259876</v>
      </c>
      <c r="E71" s="300"/>
      <c r="F71" s="300"/>
    </row>
    <row r="72" spans="1:9" ht="12" customHeight="1" x14ac:dyDescent="0.25">
      <c r="B72" s="303" t="s">
        <v>4</v>
      </c>
      <c r="C72" s="271">
        <v>0.1124280404667095</v>
      </c>
      <c r="E72" s="299"/>
      <c r="F72" s="299"/>
    </row>
    <row r="73" spans="1:9" ht="12" customHeight="1" x14ac:dyDescent="0.25">
      <c r="B73" s="303" t="s">
        <v>29</v>
      </c>
      <c r="C73" s="271">
        <v>7.417158059153911E-2</v>
      </c>
      <c r="E73" s="299"/>
      <c r="F73" s="299"/>
    </row>
    <row r="74" spans="1:9" ht="12" customHeight="1" x14ac:dyDescent="0.25">
      <c r="B74" s="303" t="s">
        <v>48</v>
      </c>
      <c r="C74" s="271">
        <v>7.2660532929643293E-2</v>
      </c>
      <c r="E74" s="299"/>
      <c r="F74" s="299"/>
    </row>
    <row r="75" spans="1:9" ht="12" customHeight="1" x14ac:dyDescent="0.25">
      <c r="B75" s="303" t="s">
        <v>76</v>
      </c>
      <c r="C75" s="271">
        <v>6.7977764322361287E-2</v>
      </c>
      <c r="E75" s="299"/>
      <c r="F75" s="299"/>
    </row>
    <row r="76" spans="1:9" ht="12" customHeight="1" x14ac:dyDescent="0.25">
      <c r="B76" s="303" t="s">
        <v>45</v>
      </c>
      <c r="C76" s="271">
        <v>6.3957659076474993E-2</v>
      </c>
      <c r="E76" s="301"/>
      <c r="F76" s="301"/>
    </row>
    <row r="77" spans="1:9" ht="12" customHeight="1" x14ac:dyDescent="0.25">
      <c r="B77" s="303" t="s">
        <v>27</v>
      </c>
      <c r="C77" s="271">
        <v>-5.1999749221067586E-2</v>
      </c>
      <c r="E77" s="299"/>
      <c r="F77" s="299"/>
    </row>
    <row r="78" spans="1:9" ht="12" customHeight="1" x14ac:dyDescent="0.25">
      <c r="B78" s="304" t="s">
        <v>39</v>
      </c>
      <c r="C78" s="271">
        <v>-0.11719886176123687</v>
      </c>
      <c r="E78" s="301"/>
      <c r="F78" s="301"/>
    </row>
    <row r="79" spans="1:9" ht="12" customHeight="1" x14ac:dyDescent="0.25">
      <c r="B79" s="303" t="s">
        <v>38</v>
      </c>
      <c r="C79" s="271">
        <v>-0.25356975029195417</v>
      </c>
      <c r="E79" s="299"/>
      <c r="F79" s="299"/>
    </row>
    <row r="80" spans="1:9" ht="12" customHeight="1" x14ac:dyDescent="0.25">
      <c r="B80" s="303" t="s">
        <v>46</v>
      </c>
      <c r="C80" s="271">
        <v>-0.30251454753305207</v>
      </c>
      <c r="E80" s="302"/>
      <c r="F80" s="302"/>
    </row>
    <row r="81" spans="2:6" ht="12" customHeight="1" x14ac:dyDescent="0.25">
      <c r="B81" s="303" t="s">
        <v>35</v>
      </c>
      <c r="C81" s="271">
        <v>-0.32848673715921572</v>
      </c>
      <c r="E81" s="299"/>
      <c r="F81" s="299"/>
    </row>
  </sheetData>
  <sortState xmlns:xlrd2="http://schemas.microsoft.com/office/spreadsheetml/2017/richdata2" ref="B50:C81">
    <sortCondition descending="1" ref="C50"/>
  </sortState>
  <mergeCells count="6">
    <mergeCell ref="B37:F37"/>
    <mergeCell ref="B2:F2"/>
    <mergeCell ref="B34:F34"/>
    <mergeCell ref="B36:F36"/>
    <mergeCell ref="B33:G33"/>
    <mergeCell ref="B35:G35"/>
  </mergeCells>
  <hyperlinks>
    <hyperlink ref="F1" location="Contents!A1" display="[contents Ç]" xr:uid="{00000000-0004-0000-1200-000000000000}"/>
    <hyperlink ref="B36" r:id="rId1" display="http://www.observatorioemigracao.pt/np4/5810.html" xr:uid="{EE8DCF53-8241-426C-B536-B47AD4A1EDF1}"/>
    <hyperlink ref="B36:F36" r:id="rId2" display="http://www.observatorioemigracao.pt/np4EN/7880.html" xr:uid="{372F88A4-049B-4501-9411-4523A373F572}"/>
    <hyperlink ref="B37" r:id="rId3" display="http://www.observatorioemigracao.pt/np4/5810.html" xr:uid="{1B4B6094-2F8C-405C-BBBF-86677F4805D4}"/>
    <hyperlink ref="B37:F37" r:id="rId4" display="http://www.observatorioemigracao.pt/np4/7880.html" xr:uid="{3F403F8C-79A8-4633-99E2-5B9B7B68DE16}"/>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zoomScaleNormal="100" workbookViewId="0"/>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19" ht="30" customHeight="1" x14ac:dyDescent="0.25">
      <c r="A1" s="51" t="s">
        <v>0</v>
      </c>
      <c r="B1" s="163" t="s">
        <v>1</v>
      </c>
      <c r="C1" s="130"/>
      <c r="D1" s="130"/>
      <c r="E1" s="130"/>
      <c r="F1" s="130"/>
      <c r="G1" s="13"/>
      <c r="H1" s="13"/>
      <c r="I1" s="75" t="s">
        <v>5</v>
      </c>
    </row>
    <row r="2" spans="1:19" ht="30" customHeight="1" thickBot="1" x14ac:dyDescent="0.3">
      <c r="B2" s="440" t="s">
        <v>65</v>
      </c>
      <c r="C2" s="441"/>
      <c r="D2" s="441"/>
      <c r="E2" s="441"/>
      <c r="F2" s="441"/>
      <c r="G2" s="441"/>
      <c r="H2" s="441"/>
      <c r="I2" s="441"/>
    </row>
    <row r="3" spans="1:19" ht="45" customHeight="1" x14ac:dyDescent="0.25">
      <c r="B3" s="442" t="s">
        <v>10</v>
      </c>
      <c r="C3" s="444" t="s">
        <v>4</v>
      </c>
      <c r="D3" s="446" t="s">
        <v>66</v>
      </c>
      <c r="E3" s="447"/>
      <c r="F3" s="448"/>
      <c r="G3" s="449" t="s">
        <v>67</v>
      </c>
      <c r="H3" s="447"/>
      <c r="I3" s="447"/>
    </row>
    <row r="4" spans="1:19" ht="30" customHeight="1" x14ac:dyDescent="0.25">
      <c r="B4" s="443"/>
      <c r="C4" s="445"/>
      <c r="D4" s="125" t="s">
        <v>51</v>
      </c>
      <c r="E4" s="126" t="s">
        <v>76</v>
      </c>
      <c r="F4" s="131" t="s">
        <v>55</v>
      </c>
      <c r="G4" s="126" t="s">
        <v>68</v>
      </c>
      <c r="H4" s="126" t="s">
        <v>69</v>
      </c>
      <c r="I4" s="129" t="s">
        <v>77</v>
      </c>
    </row>
    <row r="5" spans="1:19" s="375" customFormat="1" ht="15" customHeight="1" x14ac:dyDescent="0.25">
      <c r="B5" s="377" t="s">
        <v>181</v>
      </c>
      <c r="C5" s="378">
        <v>92.2</v>
      </c>
      <c r="D5" s="379">
        <v>243.6</v>
      </c>
      <c r="E5" s="380">
        <v>549.1</v>
      </c>
      <c r="F5" s="381">
        <v>41.3</v>
      </c>
      <c r="G5" s="382">
        <v>8515.7999999999993</v>
      </c>
      <c r="H5" s="380">
        <v>4</v>
      </c>
      <c r="I5" s="380">
        <v>603.54999999999995</v>
      </c>
      <c r="K5" s="376"/>
      <c r="L5" s="376"/>
      <c r="M5" s="376"/>
      <c r="N5" s="376"/>
      <c r="O5" s="376"/>
      <c r="P5" s="376"/>
      <c r="Q5" s="376"/>
      <c r="R5" s="376"/>
      <c r="S5" s="376"/>
    </row>
    <row r="6" spans="1:19" s="375" customFormat="1" ht="15" customHeight="1" x14ac:dyDescent="0.25">
      <c r="B6" s="329" t="s">
        <v>182</v>
      </c>
      <c r="C6" s="330">
        <v>10.28</v>
      </c>
      <c r="D6" s="331">
        <v>66.8</v>
      </c>
      <c r="E6" s="332">
        <v>67.099999999999994</v>
      </c>
      <c r="F6" s="333">
        <v>8.6</v>
      </c>
      <c r="G6" s="334">
        <v>211</v>
      </c>
      <c r="H6" s="332">
        <v>0.54900000000000004</v>
      </c>
      <c r="I6" s="332">
        <v>44.4</v>
      </c>
      <c r="K6" s="376"/>
      <c r="L6" s="376"/>
      <c r="M6" s="376"/>
      <c r="N6" s="376"/>
      <c r="O6" s="376"/>
      <c r="P6" s="376"/>
      <c r="Q6" s="376"/>
      <c r="R6" s="376"/>
      <c r="S6" s="376"/>
    </row>
    <row r="7" spans="1:19" s="375" customFormat="1" ht="15" customHeight="1" x14ac:dyDescent="0.25">
      <c r="B7" s="323" t="s">
        <v>161</v>
      </c>
      <c r="C7" s="324">
        <v>112.3</v>
      </c>
      <c r="D7" s="325">
        <v>274.8</v>
      </c>
      <c r="E7" s="326">
        <v>122.3</v>
      </c>
      <c r="F7" s="327">
        <v>215.5</v>
      </c>
      <c r="G7" s="328">
        <v>25.1</v>
      </c>
      <c r="H7" s="326">
        <v>134.9</v>
      </c>
      <c r="I7" s="326">
        <v>77</v>
      </c>
      <c r="K7" s="376"/>
      <c r="L7" s="376"/>
      <c r="M7" s="376"/>
      <c r="N7" s="376"/>
      <c r="O7" s="376"/>
      <c r="P7" s="376"/>
      <c r="Q7" s="376"/>
      <c r="R7" s="376"/>
      <c r="S7" s="376"/>
    </row>
    <row r="8" spans="1:19" s="375" customFormat="1" ht="15" customHeight="1" x14ac:dyDescent="0.25">
      <c r="B8" s="329" t="s">
        <v>184</v>
      </c>
      <c r="C8" s="330">
        <v>65.8</v>
      </c>
      <c r="D8" s="331">
        <v>83.7</v>
      </c>
      <c r="E8" s="332">
        <v>80.7</v>
      </c>
      <c r="F8" s="333">
        <v>73.8</v>
      </c>
      <c r="G8" s="334">
        <v>86.8</v>
      </c>
      <c r="H8" s="332">
        <v>66.2</v>
      </c>
      <c r="I8" s="332">
        <v>69.5</v>
      </c>
      <c r="K8" s="376"/>
      <c r="L8" s="376"/>
      <c r="M8" s="376"/>
      <c r="N8" s="376"/>
      <c r="O8" s="376"/>
      <c r="P8" s="376"/>
      <c r="Q8" s="376"/>
      <c r="R8" s="376"/>
      <c r="S8" s="376"/>
    </row>
    <row r="9" spans="1:19" s="375" customFormat="1" ht="15" customHeight="1" x14ac:dyDescent="0.25">
      <c r="B9" s="323" t="s">
        <v>183</v>
      </c>
      <c r="C9" s="324">
        <v>-0.1</v>
      </c>
      <c r="D9" s="325">
        <v>0.6</v>
      </c>
      <c r="E9" s="326">
        <v>0.1</v>
      </c>
      <c r="F9" s="327">
        <v>0.7</v>
      </c>
      <c r="G9" s="328">
        <v>0.8</v>
      </c>
      <c r="H9" s="326">
        <v>1.1000000000000001</v>
      </c>
      <c r="I9" s="326">
        <v>-0.5</v>
      </c>
      <c r="K9" s="376"/>
      <c r="L9" s="376"/>
      <c r="M9" s="376"/>
      <c r="N9" s="376"/>
      <c r="O9" s="376"/>
      <c r="P9" s="376"/>
      <c r="Q9" s="376"/>
      <c r="R9" s="376"/>
      <c r="S9" s="376"/>
    </row>
    <row r="10" spans="1:19" s="375" customFormat="1" ht="15" customHeight="1" x14ac:dyDescent="0.25">
      <c r="B10" s="329" t="s">
        <v>185</v>
      </c>
      <c r="C10" s="330">
        <v>13.3</v>
      </c>
      <c r="D10" s="331">
        <v>17.7</v>
      </c>
      <c r="E10" s="332">
        <v>17.8</v>
      </c>
      <c r="F10" s="333">
        <v>14.9</v>
      </c>
      <c r="G10" s="334">
        <v>21</v>
      </c>
      <c r="H10" s="332">
        <v>28.4</v>
      </c>
      <c r="I10" s="332">
        <v>15.9</v>
      </c>
      <c r="K10" s="376"/>
      <c r="L10" s="376"/>
      <c r="M10" s="376"/>
      <c r="N10" s="376"/>
      <c r="O10" s="376"/>
      <c r="P10" s="376"/>
      <c r="Q10" s="376"/>
      <c r="R10" s="376"/>
      <c r="S10" s="376"/>
    </row>
    <row r="11" spans="1:19" s="375" customFormat="1" ht="15" customHeight="1" x14ac:dyDescent="0.25">
      <c r="B11" s="323" t="s">
        <v>186</v>
      </c>
      <c r="C11" s="324">
        <v>22.4</v>
      </c>
      <c r="D11" s="325">
        <v>18.5</v>
      </c>
      <c r="E11" s="326">
        <v>20.399999999999999</v>
      </c>
      <c r="F11" s="327">
        <v>18.8</v>
      </c>
      <c r="G11" s="328">
        <v>9.3000000000000007</v>
      </c>
      <c r="H11" s="326">
        <v>4.7</v>
      </c>
      <c r="I11" s="326">
        <v>16.7</v>
      </c>
      <c r="K11" s="376"/>
      <c r="L11" s="376"/>
      <c r="M11" s="376"/>
      <c r="N11" s="376"/>
      <c r="O11" s="376"/>
      <c r="P11" s="376"/>
      <c r="Q11" s="376"/>
      <c r="R11" s="376"/>
      <c r="S11" s="376"/>
    </row>
    <row r="12" spans="1:19" s="375" customFormat="1" ht="15" customHeight="1" x14ac:dyDescent="0.25">
      <c r="B12" s="329" t="s">
        <v>187</v>
      </c>
      <c r="C12" s="330">
        <v>1.4</v>
      </c>
      <c r="D12" s="331">
        <v>1.7</v>
      </c>
      <c r="E12" s="332">
        <v>1.9</v>
      </c>
      <c r="F12" s="333">
        <v>1.5</v>
      </c>
      <c r="G12" s="334">
        <v>1.7</v>
      </c>
      <c r="H12" s="332">
        <v>2.2999999999999998</v>
      </c>
      <c r="I12" s="332">
        <v>1.3</v>
      </c>
      <c r="K12" s="376"/>
      <c r="L12" s="376"/>
      <c r="M12" s="376"/>
      <c r="N12" s="376"/>
      <c r="O12" s="376"/>
      <c r="P12" s="376"/>
      <c r="Q12" s="376"/>
      <c r="R12" s="376"/>
      <c r="S12" s="376"/>
    </row>
    <row r="13" spans="1:19" s="375" customFormat="1" ht="15" customHeight="1" x14ac:dyDescent="0.25">
      <c r="B13" s="323" t="s">
        <v>162</v>
      </c>
      <c r="C13" s="324">
        <v>4.8</v>
      </c>
      <c r="D13" s="325">
        <v>32.200000000000003</v>
      </c>
      <c r="E13" s="326">
        <v>27.088000000000001</v>
      </c>
      <c r="F13" s="327">
        <v>4.6429999999999998</v>
      </c>
      <c r="G13" s="328">
        <v>90.763999999999996</v>
      </c>
      <c r="H13" s="326">
        <v>0.19500000000000001</v>
      </c>
      <c r="I13" s="326">
        <v>16.361000000000001</v>
      </c>
      <c r="K13" s="376"/>
      <c r="L13" s="376"/>
      <c r="M13" s="376"/>
      <c r="N13" s="376"/>
      <c r="O13" s="376"/>
      <c r="P13" s="376"/>
      <c r="Q13" s="376"/>
      <c r="R13" s="376"/>
      <c r="S13" s="376"/>
    </row>
    <row r="14" spans="1:19" s="375" customFormat="1" ht="15" customHeight="1" x14ac:dyDescent="0.25">
      <c r="B14" s="329" t="s">
        <v>163</v>
      </c>
      <c r="C14" s="330">
        <v>27.1</v>
      </c>
      <c r="D14" s="331">
        <v>43.7</v>
      </c>
      <c r="E14" s="332">
        <v>41.4</v>
      </c>
      <c r="F14" s="333">
        <v>41.6</v>
      </c>
      <c r="G14" s="334">
        <v>22</v>
      </c>
      <c r="H14" s="332">
        <v>15.9</v>
      </c>
      <c r="I14" s="332">
        <v>54</v>
      </c>
      <c r="K14" s="376"/>
      <c r="L14" s="376"/>
      <c r="M14" s="376"/>
      <c r="N14" s="376"/>
      <c r="O14" s="376"/>
      <c r="P14" s="376"/>
      <c r="Q14" s="376"/>
      <c r="R14" s="376"/>
      <c r="S14" s="376"/>
    </row>
    <row r="15" spans="1:19" s="375" customFormat="1" ht="15" customHeight="1" x14ac:dyDescent="0.25">
      <c r="B15" s="323" t="s">
        <v>164</v>
      </c>
      <c r="C15" s="324">
        <v>6.9</v>
      </c>
      <c r="D15" s="325">
        <v>4</v>
      </c>
      <c r="E15" s="326">
        <v>9.1999999999999993</v>
      </c>
      <c r="F15" s="327">
        <v>4.9000000000000004</v>
      </c>
      <c r="G15" s="328">
        <v>12.5</v>
      </c>
      <c r="H15" s="326">
        <v>12.3</v>
      </c>
      <c r="I15" s="326">
        <v>9.4</v>
      </c>
      <c r="K15" s="376"/>
      <c r="L15" s="376"/>
      <c r="M15" s="376"/>
      <c r="N15" s="376"/>
      <c r="O15" s="376"/>
      <c r="P15" s="376"/>
      <c r="Q15" s="376"/>
      <c r="R15" s="376"/>
      <c r="S15" s="376"/>
    </row>
    <row r="16" spans="1:19" s="375" customFormat="1" ht="15" customHeight="1" x14ac:dyDescent="0.25">
      <c r="B16" s="329" t="s">
        <v>165</v>
      </c>
      <c r="C16" s="330">
        <v>43.7</v>
      </c>
      <c r="D16" s="331">
        <v>26.2</v>
      </c>
      <c r="E16" s="332">
        <v>41.6</v>
      </c>
      <c r="F16" s="333">
        <v>36.9</v>
      </c>
      <c r="G16" s="334" t="s">
        <v>56</v>
      </c>
      <c r="H16" s="332">
        <v>29.7</v>
      </c>
      <c r="I16" s="332">
        <v>21.1</v>
      </c>
      <c r="K16" s="376"/>
      <c r="L16" s="376"/>
      <c r="M16" s="376"/>
      <c r="N16" s="376"/>
      <c r="O16" s="376"/>
      <c r="P16" s="376"/>
      <c r="Q16" s="376"/>
      <c r="R16" s="376"/>
      <c r="S16" s="376"/>
    </row>
    <row r="17" spans="1:19" s="375" customFormat="1" ht="15" customHeight="1" x14ac:dyDescent="0.25">
      <c r="B17" s="323" t="s">
        <v>166</v>
      </c>
      <c r="C17" s="324">
        <v>20.3</v>
      </c>
      <c r="D17" s="325">
        <v>11.2</v>
      </c>
      <c r="E17" s="326">
        <v>20.9</v>
      </c>
      <c r="F17" s="327">
        <v>7.9</v>
      </c>
      <c r="G17" s="328">
        <v>28.6</v>
      </c>
      <c r="H17" s="326">
        <v>23.1</v>
      </c>
      <c r="I17" s="326">
        <v>19.600000000000001</v>
      </c>
      <c r="K17" s="376"/>
      <c r="L17" s="376"/>
      <c r="M17" s="376"/>
      <c r="N17" s="376"/>
      <c r="O17" s="376"/>
      <c r="P17" s="376"/>
      <c r="Q17" s="376"/>
      <c r="R17" s="376"/>
      <c r="S17" s="376"/>
    </row>
    <row r="18" spans="1:19" s="375" customFormat="1" ht="15" customHeight="1" x14ac:dyDescent="0.25">
      <c r="B18" s="329" t="s">
        <v>188</v>
      </c>
      <c r="C18" s="330">
        <v>237.7</v>
      </c>
      <c r="D18" s="331">
        <v>2827.1</v>
      </c>
      <c r="E18" s="332">
        <v>2715.5</v>
      </c>
      <c r="F18" s="333">
        <v>703.1</v>
      </c>
      <c r="G18" s="334">
        <v>1839.8</v>
      </c>
      <c r="H18" s="332">
        <v>1.9810000000000001</v>
      </c>
      <c r="I18" s="332">
        <v>153.80000000000001</v>
      </c>
      <c r="K18" s="376"/>
      <c r="L18" s="376"/>
      <c r="M18" s="376"/>
      <c r="N18" s="376"/>
      <c r="O18" s="376"/>
      <c r="P18" s="376"/>
      <c r="Q18" s="376"/>
      <c r="R18" s="376"/>
      <c r="S18" s="376"/>
    </row>
    <row r="19" spans="1:19" s="375" customFormat="1" ht="15" customHeight="1" x14ac:dyDescent="0.25">
      <c r="B19" s="323" t="s">
        <v>189</v>
      </c>
      <c r="C19" s="324">
        <v>2.2000000000000002</v>
      </c>
      <c r="D19" s="325">
        <v>1.4</v>
      </c>
      <c r="E19" s="326">
        <v>1.5</v>
      </c>
      <c r="F19" s="327">
        <v>0.9</v>
      </c>
      <c r="G19" s="328">
        <v>1.1000000000000001</v>
      </c>
      <c r="H19" s="326">
        <v>5.7</v>
      </c>
      <c r="I19" s="326">
        <v>3.2</v>
      </c>
      <c r="K19" s="376"/>
      <c r="L19" s="376"/>
      <c r="M19" s="376"/>
      <c r="N19" s="376"/>
      <c r="O19" s="376"/>
      <c r="P19" s="376"/>
      <c r="Q19" s="376"/>
      <c r="R19" s="376"/>
      <c r="S19" s="376"/>
    </row>
    <row r="20" spans="1:19" s="375" customFormat="1" ht="15" customHeight="1" x14ac:dyDescent="0.25">
      <c r="B20" s="329" t="s">
        <v>190</v>
      </c>
      <c r="C20" s="330">
        <v>23.1</v>
      </c>
      <c r="D20" s="331">
        <v>42.3</v>
      </c>
      <c r="E20" s="332">
        <v>40.49</v>
      </c>
      <c r="F20" s="333">
        <v>81.99</v>
      </c>
      <c r="G20" s="334">
        <v>8.6999999999999993</v>
      </c>
      <c r="H20" s="332">
        <v>3.6</v>
      </c>
      <c r="I20" s="332">
        <v>3.7</v>
      </c>
      <c r="K20" s="376"/>
      <c r="L20" s="376"/>
      <c r="M20" s="376"/>
      <c r="N20" s="376"/>
      <c r="O20" s="376"/>
      <c r="P20" s="376"/>
      <c r="Q20" s="376"/>
      <c r="R20" s="376"/>
      <c r="S20" s="376"/>
    </row>
    <row r="21" spans="1:19" s="375" customFormat="1" ht="15" customHeight="1" x14ac:dyDescent="0.25">
      <c r="B21" s="323" t="s">
        <v>191</v>
      </c>
      <c r="C21" s="324">
        <v>3.1</v>
      </c>
      <c r="D21" s="325">
        <v>3.7</v>
      </c>
      <c r="E21" s="326">
        <v>3.8</v>
      </c>
      <c r="F21" s="327">
        <v>3.6</v>
      </c>
      <c r="G21" s="328">
        <v>12.4</v>
      </c>
      <c r="H21" s="326">
        <v>12.8</v>
      </c>
      <c r="I21" s="326">
        <v>7.2</v>
      </c>
      <c r="K21" s="376"/>
      <c r="L21" s="376"/>
      <c r="M21" s="376"/>
      <c r="N21" s="376"/>
      <c r="O21" s="376"/>
      <c r="P21" s="376"/>
      <c r="Q21" s="376"/>
      <c r="R21" s="376"/>
      <c r="S21" s="376"/>
    </row>
    <row r="22" spans="1:19" ht="15" customHeight="1" x14ac:dyDescent="0.25">
      <c r="B22" s="329" t="s">
        <v>192</v>
      </c>
      <c r="C22" s="330">
        <v>9.1999999999999993</v>
      </c>
      <c r="D22" s="331">
        <v>13</v>
      </c>
      <c r="E22" s="332">
        <v>11.4</v>
      </c>
      <c r="F22" s="333">
        <v>13.4</v>
      </c>
      <c r="G22" s="334">
        <v>7.8</v>
      </c>
      <c r="H22" s="332">
        <v>6.2</v>
      </c>
      <c r="I22" s="332">
        <v>11.3</v>
      </c>
    </row>
    <row r="23" spans="1:19" ht="15" customHeight="1" x14ac:dyDescent="0.25">
      <c r="B23" s="323" t="s">
        <v>193</v>
      </c>
      <c r="C23" s="324">
        <v>0.85</v>
      </c>
      <c r="D23" s="325">
        <v>0.92</v>
      </c>
      <c r="E23" s="326">
        <v>0.89</v>
      </c>
      <c r="F23" s="327">
        <v>0.94599999999999995</v>
      </c>
      <c r="G23" s="328">
        <v>0.76100000000000001</v>
      </c>
      <c r="H23" s="326">
        <v>0.65100000000000002</v>
      </c>
      <c r="I23" s="326">
        <v>0.75</v>
      </c>
    </row>
    <row r="24" spans="1:19" ht="15" customHeight="1" thickBot="1" x14ac:dyDescent="0.3">
      <c r="B24" s="335" t="s">
        <v>194</v>
      </c>
      <c r="C24" s="336">
        <v>40</v>
      </c>
      <c r="D24" s="337">
        <v>15</v>
      </c>
      <c r="E24" s="338">
        <v>26</v>
      </c>
      <c r="F24" s="339">
        <v>2</v>
      </c>
      <c r="G24" s="340">
        <v>79</v>
      </c>
      <c r="H24" s="338">
        <v>126</v>
      </c>
      <c r="I24" s="338">
        <v>88</v>
      </c>
    </row>
    <row r="25" spans="1:19" ht="15" customHeight="1" x14ac:dyDescent="0.25">
      <c r="B25" s="4"/>
      <c r="C25" s="4"/>
      <c r="D25" s="4"/>
      <c r="E25" s="4"/>
      <c r="F25" s="4"/>
      <c r="G25" s="5"/>
      <c r="H25" s="5"/>
      <c r="I25" s="5"/>
    </row>
    <row r="26" spans="1:19" ht="15" customHeight="1" x14ac:dyDescent="0.25">
      <c r="A26" s="59" t="s">
        <v>57</v>
      </c>
      <c r="B26" s="450" t="s">
        <v>195</v>
      </c>
      <c r="C26" s="451"/>
      <c r="D26" s="451"/>
      <c r="E26" s="451"/>
      <c r="F26" s="451"/>
      <c r="G26" s="451"/>
      <c r="H26" s="451"/>
      <c r="I26" s="451"/>
    </row>
    <row r="27" spans="1:19" ht="30" customHeight="1" x14ac:dyDescent="0.25">
      <c r="A27" s="59" t="s">
        <v>11</v>
      </c>
      <c r="B27" s="438" t="s">
        <v>196</v>
      </c>
      <c r="C27" s="439"/>
      <c r="D27" s="439"/>
      <c r="E27" s="439"/>
      <c r="F27" s="439"/>
      <c r="G27" s="439"/>
      <c r="H27" s="439"/>
      <c r="I27" s="439"/>
    </row>
    <row r="28" spans="1:19" s="245" customFormat="1" ht="15" customHeight="1" x14ac:dyDescent="0.25">
      <c r="A28" s="416" t="s">
        <v>7</v>
      </c>
      <c r="B28" s="436" t="s">
        <v>199</v>
      </c>
      <c r="C28" s="437"/>
      <c r="D28" s="437"/>
      <c r="E28" s="437"/>
      <c r="F28" s="437"/>
      <c r="G28" s="437"/>
      <c r="H28" s="78"/>
    </row>
    <row r="29" spans="1:19" s="405" customFormat="1" ht="15" customHeight="1" x14ac:dyDescent="0.25">
      <c r="A29" s="417" t="s">
        <v>2</v>
      </c>
      <c r="B29" s="435" t="s">
        <v>197</v>
      </c>
      <c r="C29" s="435"/>
      <c r="D29" s="435"/>
      <c r="E29" s="435"/>
      <c r="F29" s="435"/>
      <c r="G29" s="78"/>
    </row>
    <row r="30" spans="1:19" s="405" customFormat="1" ht="15" customHeight="1" x14ac:dyDescent="0.25">
      <c r="A30" s="417"/>
      <c r="B30" s="435" t="s">
        <v>198</v>
      </c>
      <c r="C30" s="435"/>
      <c r="D30" s="435"/>
      <c r="E30" s="435"/>
      <c r="F30" s="435"/>
      <c r="G30" s="78"/>
    </row>
    <row r="31" spans="1:19" ht="15" customHeight="1" x14ac:dyDescent="0.25">
      <c r="B31"/>
      <c r="C31"/>
      <c r="D31"/>
      <c r="E31"/>
      <c r="F31"/>
      <c r="G31"/>
      <c r="H31"/>
      <c r="I31"/>
    </row>
    <row r="32" spans="1: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10">
    <mergeCell ref="B29:F29"/>
    <mergeCell ref="B30:F30"/>
    <mergeCell ref="B27:I27"/>
    <mergeCell ref="B2:I2"/>
    <mergeCell ref="B3:B4"/>
    <mergeCell ref="C3:C4"/>
    <mergeCell ref="D3:F3"/>
    <mergeCell ref="G3:I3"/>
    <mergeCell ref="B26:I26"/>
    <mergeCell ref="B28:G28"/>
  </mergeCells>
  <hyperlinks>
    <hyperlink ref="I1" location="Contents!A1" display="[contents Ç]" xr:uid="{00000000-0004-0000-0100-000000000000}"/>
    <hyperlink ref="B29" r:id="rId1" display="http://www.observatorioemigracao.pt/np4/5810.html" xr:uid="{785AECD4-1F2E-4E73-B9E9-9049B83049F1}"/>
    <hyperlink ref="B29:F29" r:id="rId2" display="http://www.observatorioemigracao.pt/np4EN/7880.html" xr:uid="{F9FA6358-C632-4FD5-8549-7436BF6FD9D7}"/>
    <hyperlink ref="B30" r:id="rId3" display="http://www.observatorioemigracao.pt/np4/5810.html" xr:uid="{C840E9B5-A904-4B55-85EE-9CA35767048F}"/>
    <hyperlink ref="B30:F30" r:id="rId4" display="http://www.observatorioemigracao.pt/np4/7880.html" xr:uid="{B24BA0E9-01C6-4969-BF5D-103952EA350B}"/>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0"/>
  <sheetViews>
    <sheetView showGridLines="0" topLeftCell="A4" zoomScaleNormal="100" workbookViewId="0"/>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160</v>
      </c>
      <c r="B1" s="163" t="s">
        <v>1</v>
      </c>
      <c r="C1" s="73"/>
      <c r="D1" s="73"/>
      <c r="E1" s="73"/>
      <c r="F1" s="75" t="s">
        <v>5</v>
      </c>
    </row>
    <row r="2" spans="1:16" s="17" customFormat="1" ht="30" customHeight="1" x14ac:dyDescent="0.25">
      <c r="A2" s="15"/>
      <c r="B2" s="525" t="s">
        <v>155</v>
      </c>
      <c r="C2" s="526"/>
      <c r="D2" s="526"/>
      <c r="E2" s="526"/>
      <c r="F2" s="526"/>
      <c r="G2" s="25"/>
      <c r="H2" s="25"/>
      <c r="I2" s="25"/>
      <c r="J2" s="45"/>
      <c r="K2" s="45"/>
      <c r="L2" s="16"/>
      <c r="M2" s="16"/>
      <c r="N2" s="16"/>
      <c r="O2" s="25"/>
      <c r="P2" s="25"/>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3"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45" customHeight="1" x14ac:dyDescent="0.25">
      <c r="A33" s="59" t="s">
        <v>11</v>
      </c>
      <c r="B33" s="454" t="s">
        <v>156</v>
      </c>
      <c r="C33" s="455"/>
      <c r="D33" s="455"/>
      <c r="E33" s="455"/>
      <c r="F33" s="455"/>
    </row>
    <row r="34" spans="1:8" s="245" customFormat="1" ht="15" customHeight="1" x14ac:dyDescent="0.25">
      <c r="A34" s="416" t="s">
        <v>7</v>
      </c>
      <c r="B34" s="436" t="s">
        <v>199</v>
      </c>
      <c r="C34" s="437"/>
      <c r="D34" s="437"/>
      <c r="E34" s="437"/>
      <c r="F34" s="437"/>
      <c r="G34" s="437"/>
      <c r="H34" s="78"/>
    </row>
    <row r="35" spans="1:8" s="405" customFormat="1" ht="15" customHeight="1" x14ac:dyDescent="0.25">
      <c r="A35" s="417" t="s">
        <v>2</v>
      </c>
      <c r="B35" s="435" t="s">
        <v>197</v>
      </c>
      <c r="C35" s="435"/>
      <c r="D35" s="435"/>
      <c r="E35" s="435"/>
      <c r="F35" s="435"/>
      <c r="G35" s="78"/>
    </row>
    <row r="36" spans="1:8" s="405" customFormat="1" ht="15" customHeight="1" x14ac:dyDescent="0.25">
      <c r="A36" s="417"/>
      <c r="B36" s="435" t="s">
        <v>198</v>
      </c>
      <c r="C36" s="435"/>
      <c r="D36" s="435"/>
      <c r="E36" s="435"/>
      <c r="F36" s="435"/>
      <c r="G36" s="78"/>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5">
    <mergeCell ref="B2:F2"/>
    <mergeCell ref="B33:F33"/>
    <mergeCell ref="B35:F35"/>
    <mergeCell ref="B36:F36"/>
    <mergeCell ref="B34:G34"/>
  </mergeCells>
  <hyperlinks>
    <hyperlink ref="F1" location="Contents!A1" display="[contents Ç]" xr:uid="{00000000-0004-0000-1300-000000000000}"/>
    <hyperlink ref="B35" r:id="rId1" display="http://www.observatorioemigracao.pt/np4/5810.html" xr:uid="{39FC7D01-4ADE-42FE-BDE8-E72C78C7BFEE}"/>
    <hyperlink ref="B35:F35" r:id="rId2" display="http://www.observatorioemigracao.pt/np4EN/7880.html" xr:uid="{1EF3CE41-3944-4F48-AD6F-F6F3530598BC}"/>
    <hyperlink ref="B36" r:id="rId3" display="http://www.observatorioemigracao.pt/np4/5810.html" xr:uid="{D4CB1F2F-5A06-4415-8E57-A6A3CEC08D0E}"/>
    <hyperlink ref="B36:F36" r:id="rId4" display="http://www.observatorioemigracao.pt/np4/7880.html" xr:uid="{E354E839-45C3-4E4A-8B1F-990B6D60816A}"/>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85"/>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8" width="14.42578125" style="44" bestFit="1" customWidth="1"/>
    <col min="9" max="16384" width="8.7109375" style="44"/>
  </cols>
  <sheetData>
    <row r="1" spans="1:16" s="1" customFormat="1" ht="30" customHeight="1" x14ac:dyDescent="0.25">
      <c r="A1" s="51" t="s">
        <v>0</v>
      </c>
      <c r="B1" s="163" t="s">
        <v>1</v>
      </c>
      <c r="C1" s="73"/>
      <c r="D1" s="73"/>
      <c r="E1" s="73"/>
      <c r="F1" s="75" t="s">
        <v>5</v>
      </c>
    </row>
    <row r="2" spans="1:16" s="17" customFormat="1" ht="30" customHeight="1" x14ac:dyDescent="0.25">
      <c r="A2" s="15"/>
      <c r="B2" s="536" t="s">
        <v>157</v>
      </c>
      <c r="C2" s="537"/>
      <c r="D2" s="537"/>
      <c r="E2" s="537"/>
      <c r="F2" s="537"/>
      <c r="G2" s="25"/>
      <c r="H2" s="25"/>
      <c r="I2" s="25"/>
      <c r="J2" s="45"/>
      <c r="K2" s="45"/>
      <c r="L2" s="16"/>
      <c r="M2" s="16"/>
      <c r="N2" s="16"/>
      <c r="O2" s="25"/>
      <c r="P2" s="25"/>
    </row>
    <row r="3" spans="1:16" ht="15" customHeight="1" x14ac:dyDescent="0.25"/>
    <row r="4" spans="1:16"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s="73" customFormat="1" ht="15" customHeight="1" x14ac:dyDescent="0.25"/>
    <row r="14" spans="1:16" s="73" customFormat="1" ht="15" customHeight="1" x14ac:dyDescent="0.25"/>
    <row r="15" spans="1:16" s="73"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3" customFormat="1" ht="15" customHeight="1" x14ac:dyDescent="0.25"/>
    <row r="33" spans="1:8" ht="45" customHeight="1" x14ac:dyDescent="0.25">
      <c r="A33" s="59" t="s">
        <v>57</v>
      </c>
      <c r="B33" s="538" t="s">
        <v>143</v>
      </c>
      <c r="C33" s="439"/>
      <c r="D33" s="439"/>
      <c r="E33" s="439"/>
      <c r="F33" s="439"/>
    </row>
    <row r="34" spans="1:8" s="1" customFormat="1" ht="45" customHeight="1" x14ac:dyDescent="0.25">
      <c r="A34" s="59" t="s">
        <v>11</v>
      </c>
      <c r="B34" s="454" t="s">
        <v>154</v>
      </c>
      <c r="C34" s="455"/>
      <c r="D34" s="455"/>
      <c r="E34" s="455"/>
      <c r="F34" s="455"/>
    </row>
    <row r="35" spans="1:8" s="245" customFormat="1" ht="15" customHeight="1" x14ac:dyDescent="0.25">
      <c r="A35" s="416" t="s">
        <v>7</v>
      </c>
      <c r="B35" s="436" t="s">
        <v>199</v>
      </c>
      <c r="C35" s="437"/>
      <c r="D35" s="437"/>
      <c r="E35" s="437"/>
      <c r="F35" s="437"/>
      <c r="G35" s="437"/>
      <c r="H35" s="78"/>
    </row>
    <row r="36" spans="1:8" s="405" customFormat="1" ht="15" customHeight="1" x14ac:dyDescent="0.25">
      <c r="A36" s="417" t="s">
        <v>2</v>
      </c>
      <c r="B36" s="435" t="s">
        <v>197</v>
      </c>
      <c r="C36" s="435"/>
      <c r="D36" s="435"/>
      <c r="E36" s="435"/>
      <c r="F36" s="435"/>
      <c r="G36" s="78"/>
    </row>
    <row r="37" spans="1:8" s="405" customFormat="1" ht="15" customHeight="1" x14ac:dyDescent="0.25">
      <c r="A37" s="417"/>
      <c r="B37" s="435" t="s">
        <v>198</v>
      </c>
      <c r="C37" s="435"/>
      <c r="D37" s="435"/>
      <c r="E37" s="435"/>
      <c r="F37" s="435"/>
      <c r="G37" s="78"/>
    </row>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60" spans="1:14" ht="12" customHeight="1" x14ac:dyDescent="0.25">
      <c r="B60" s="217" t="s">
        <v>44</v>
      </c>
      <c r="C60" s="305">
        <v>6.7101385579999997</v>
      </c>
      <c r="D60" s="305">
        <v>19.006261039999998</v>
      </c>
      <c r="F60"/>
      <c r="G60"/>
      <c r="H60"/>
    </row>
    <row r="61" spans="1:14" ht="12" customHeight="1" x14ac:dyDescent="0.25">
      <c r="B61" s="217" t="s">
        <v>26</v>
      </c>
      <c r="C61" s="305">
        <v>4.922648175</v>
      </c>
      <c r="D61" s="305">
        <v>11.097853799999999</v>
      </c>
      <c r="F61"/>
      <c r="G61"/>
      <c r="H61"/>
    </row>
    <row r="62" spans="1:14" ht="12" customHeight="1" x14ac:dyDescent="0.25">
      <c r="A62" s="49"/>
      <c r="B62" s="217" t="s">
        <v>27</v>
      </c>
      <c r="C62" s="305">
        <v>18.231590879999999</v>
      </c>
      <c r="D62" s="305">
        <v>2.1709571410000001</v>
      </c>
      <c r="E62" s="49"/>
      <c r="F62"/>
      <c r="G62"/>
      <c r="H62"/>
      <c r="I62" s="49"/>
    </row>
    <row r="63" spans="1:14" ht="12" customHeight="1" x14ac:dyDescent="0.25">
      <c r="A63" s="23"/>
      <c r="B63" s="217" t="s">
        <v>35</v>
      </c>
      <c r="C63" s="305">
        <v>21.88462037</v>
      </c>
      <c r="D63" s="305">
        <v>13.378748460000001</v>
      </c>
      <c r="E63" s="47"/>
      <c r="F63"/>
      <c r="G63"/>
      <c r="H63"/>
      <c r="I63" s="47"/>
      <c r="L63" s="7"/>
      <c r="M63" s="7"/>
      <c r="N63" s="7"/>
    </row>
    <row r="64" spans="1:14" ht="12" customHeight="1" x14ac:dyDescent="0.25">
      <c r="A64" s="23"/>
      <c r="B64" s="217" t="s">
        <v>28</v>
      </c>
      <c r="C64" s="305">
        <v>9.0612690180000008</v>
      </c>
      <c r="D64" s="305">
        <v>4.0805955530000002</v>
      </c>
      <c r="E64" s="47"/>
      <c r="F64"/>
      <c r="G64"/>
      <c r="H64"/>
      <c r="I64" s="47"/>
    </row>
    <row r="65" spans="1:9" ht="12" customHeight="1" x14ac:dyDescent="0.25">
      <c r="A65" s="23"/>
      <c r="B65" s="217" t="s">
        <v>29</v>
      </c>
      <c r="C65" s="305">
        <v>4.5740414620000003</v>
      </c>
      <c r="D65" s="305">
        <v>11.455187199999999</v>
      </c>
      <c r="E65" s="48"/>
      <c r="F65"/>
      <c r="G65"/>
      <c r="H65"/>
      <c r="I65" s="48"/>
    </row>
    <row r="66" spans="1:9" ht="12" customHeight="1" x14ac:dyDescent="0.25">
      <c r="A66" s="23"/>
      <c r="B66" s="217" t="s">
        <v>31</v>
      </c>
      <c r="C66" s="305">
        <v>15.227331039999999</v>
      </c>
      <c r="D66" s="305">
        <v>14.734062700000001</v>
      </c>
      <c r="E66" s="47"/>
      <c r="F66"/>
      <c r="G66"/>
      <c r="H66"/>
      <c r="I66" s="47"/>
    </row>
    <row r="67" spans="1:9" s="49" customFormat="1" ht="12" customHeight="1" x14ac:dyDescent="0.25">
      <c r="B67" s="217" t="s">
        <v>49</v>
      </c>
      <c r="C67" s="305">
        <v>5.3343957550000001</v>
      </c>
      <c r="D67" s="305">
        <v>6.2206704730000002</v>
      </c>
      <c r="E67" s="42"/>
      <c r="F67"/>
      <c r="G67"/>
      <c r="H67"/>
    </row>
    <row r="68" spans="1:9" s="49" customFormat="1" ht="12" customHeight="1" x14ac:dyDescent="0.25">
      <c r="B68" s="217" t="s">
        <v>76</v>
      </c>
      <c r="C68" s="305">
        <v>3.3967810919999999</v>
      </c>
      <c r="D68" s="305">
        <v>12.161954400000001</v>
      </c>
      <c r="E68" s="42"/>
      <c r="F68"/>
      <c r="G68"/>
      <c r="H68"/>
    </row>
    <row r="69" spans="1:9" s="49" customFormat="1" ht="12" customHeight="1" x14ac:dyDescent="0.25">
      <c r="B69" s="217" t="s">
        <v>30</v>
      </c>
      <c r="C69" s="305">
        <v>5.1246699959999997</v>
      </c>
      <c r="D69" s="305">
        <v>14.81483038</v>
      </c>
      <c r="E69" s="42"/>
      <c r="F69"/>
      <c r="G69"/>
      <c r="H69"/>
    </row>
    <row r="70" spans="1:9" s="49" customFormat="1" ht="12" customHeight="1" x14ac:dyDescent="0.25">
      <c r="B70" s="217" t="s">
        <v>33</v>
      </c>
      <c r="C70" s="305">
        <v>8.3614155950000004</v>
      </c>
      <c r="D70" s="305">
        <v>10.9356615</v>
      </c>
      <c r="F70"/>
      <c r="G70"/>
      <c r="H70"/>
    </row>
    <row r="71" spans="1:9" ht="12" customHeight="1" x14ac:dyDescent="0.25">
      <c r="B71" s="217" t="s">
        <v>41</v>
      </c>
      <c r="C71" s="305">
        <v>6.5502045510000002</v>
      </c>
      <c r="D71" s="305">
        <v>5.182162655</v>
      </c>
      <c r="F71"/>
      <c r="G71"/>
      <c r="H71"/>
    </row>
    <row r="72" spans="1:9" ht="12" customHeight="1" x14ac:dyDescent="0.25">
      <c r="B72" s="217" t="s">
        <v>32</v>
      </c>
      <c r="C72" s="305">
        <v>16.844640429999998</v>
      </c>
      <c r="D72" s="305">
        <v>16.938410309999998</v>
      </c>
      <c r="F72"/>
      <c r="G72"/>
      <c r="H72"/>
    </row>
    <row r="73" spans="1:9" ht="12" customHeight="1" x14ac:dyDescent="0.25">
      <c r="B73" s="217" t="s">
        <v>36</v>
      </c>
      <c r="C73" s="305">
        <v>5.1030544190000002</v>
      </c>
      <c r="D73" s="305">
        <v>9.9519389349999994</v>
      </c>
      <c r="F73"/>
      <c r="G73"/>
      <c r="H73"/>
    </row>
    <row r="74" spans="1:9" ht="12" customHeight="1" x14ac:dyDescent="0.25">
      <c r="B74" s="217" t="s">
        <v>38</v>
      </c>
      <c r="C74" s="305">
        <v>19.18283607</v>
      </c>
      <c r="D74" s="305">
        <v>13.176024659999999</v>
      </c>
      <c r="F74"/>
      <c r="G74"/>
      <c r="H74"/>
    </row>
    <row r="75" spans="1:9" ht="12" customHeight="1" x14ac:dyDescent="0.25">
      <c r="B75" s="217" t="s">
        <v>39</v>
      </c>
      <c r="C75" s="305">
        <v>20.65033455</v>
      </c>
      <c r="D75" s="305">
        <v>4.3146430970000003</v>
      </c>
      <c r="F75"/>
      <c r="G75"/>
      <c r="H75"/>
    </row>
    <row r="76" spans="1:9" ht="12" customHeight="1" x14ac:dyDescent="0.25">
      <c r="B76" s="217" t="s">
        <v>43</v>
      </c>
      <c r="C76" s="305">
        <v>5.9597657609999999</v>
      </c>
      <c r="D76" s="305">
        <v>12.071656989999999</v>
      </c>
      <c r="F76"/>
      <c r="G76"/>
      <c r="H76"/>
    </row>
    <row r="77" spans="1:9" ht="12" customHeight="1" x14ac:dyDescent="0.25">
      <c r="B77" s="306" t="s">
        <v>45</v>
      </c>
      <c r="C77" s="305">
        <v>12.316943419999999</v>
      </c>
      <c r="D77" s="305">
        <v>1.679132944</v>
      </c>
      <c r="F77"/>
      <c r="G77"/>
      <c r="H77"/>
    </row>
    <row r="78" spans="1:9" ht="12" customHeight="1" x14ac:dyDescent="0.25">
      <c r="B78" s="219" t="s">
        <v>4</v>
      </c>
      <c r="C78" s="305">
        <v>21.944273039999999</v>
      </c>
      <c r="D78" s="305">
        <v>8.5211044939999994</v>
      </c>
      <c r="F78"/>
      <c r="G78"/>
      <c r="H78"/>
    </row>
    <row r="79" spans="1:9" ht="12" customHeight="1" x14ac:dyDescent="0.25">
      <c r="B79" s="217" t="s">
        <v>46</v>
      </c>
      <c r="C79" s="305">
        <v>18.184096530000001</v>
      </c>
      <c r="D79" s="305">
        <v>1.883973957</v>
      </c>
      <c r="F79"/>
      <c r="G79"/>
      <c r="H79"/>
    </row>
    <row r="80" spans="1:9" ht="12" customHeight="1" x14ac:dyDescent="0.25">
      <c r="B80" s="217" t="s">
        <v>48</v>
      </c>
      <c r="C80" s="305">
        <v>6.5406040240000003</v>
      </c>
      <c r="D80" s="305">
        <v>3.3893806190000002</v>
      </c>
      <c r="F80"/>
      <c r="G80"/>
      <c r="H80"/>
    </row>
    <row r="81" spans="2:8" ht="12" customHeight="1" x14ac:dyDescent="0.25">
      <c r="B81" s="217" t="s">
        <v>47</v>
      </c>
      <c r="C81" s="305">
        <v>6.8991180669999999</v>
      </c>
      <c r="D81" s="305">
        <v>11.768885790000001</v>
      </c>
      <c r="F81"/>
      <c r="G81"/>
      <c r="H81"/>
    </row>
    <row r="82" spans="2:8" ht="12" customHeight="1" x14ac:dyDescent="0.2">
      <c r="B82" s="217" t="s">
        <v>34</v>
      </c>
      <c r="C82" s="305">
        <v>2.9034229620000001</v>
      </c>
      <c r="D82" s="305">
        <v>12.8296691</v>
      </c>
    </row>
    <row r="83" spans="2:8" ht="12" customHeight="1" x14ac:dyDescent="0.2">
      <c r="B83" s="217" t="s">
        <v>50</v>
      </c>
      <c r="C83" s="305">
        <v>3.5117596629999999</v>
      </c>
      <c r="D83" s="305">
        <v>17.634574990000001</v>
      </c>
    </row>
    <row r="84" spans="2:8" ht="12" customHeight="1" x14ac:dyDescent="0.2">
      <c r="B84" s="217" t="s">
        <v>51</v>
      </c>
      <c r="C84" s="218">
        <v>7.4360700189999998</v>
      </c>
      <c r="D84" s="218">
        <v>13.359784299999999</v>
      </c>
    </row>
    <row r="85" spans="2:8" ht="12" customHeight="1" x14ac:dyDescent="0.2">
      <c r="B85" s="219" t="s">
        <v>129</v>
      </c>
      <c r="C85" s="307">
        <f>AVERAGE(C60:C84)</f>
        <v>10.27424101788</v>
      </c>
      <c r="D85" s="307">
        <f>AVERAGE(D60:D84)</f>
        <v>10.110325019519998</v>
      </c>
    </row>
  </sheetData>
  <mergeCells count="6">
    <mergeCell ref="B37:F37"/>
    <mergeCell ref="B2:F2"/>
    <mergeCell ref="B34:F34"/>
    <mergeCell ref="B36:F36"/>
    <mergeCell ref="B33:F33"/>
    <mergeCell ref="B35:G35"/>
  </mergeCells>
  <hyperlinks>
    <hyperlink ref="F1" location="Contents!A1" display="[contents Ç]" xr:uid="{00000000-0004-0000-1400-000000000000}"/>
    <hyperlink ref="B36" r:id="rId1" display="http://www.observatorioemigracao.pt/np4/5810.html" xr:uid="{517F0B7E-9622-437B-9AE8-E2667D3E8513}"/>
    <hyperlink ref="B36:F36" r:id="rId2" display="http://www.observatorioemigracao.pt/np4EN/7880.html" xr:uid="{764C5092-DB9D-4C64-B552-B16649245692}"/>
    <hyperlink ref="B37" r:id="rId3" display="http://www.observatorioemigracao.pt/np4/5810.html" xr:uid="{ABE04372-8C06-4724-AFE5-0EA3F629F96B}"/>
    <hyperlink ref="B37:F37" r:id="rId4" display="http://www.observatorioemigracao.pt/np4/7880.html" xr:uid="{F8E31441-8A98-4D02-AEB8-B5F076C481E5}"/>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8"/>
  <sheetViews>
    <sheetView showGridLines="0" zoomScaleNormal="100" workbookViewId="0"/>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63" t="s">
        <v>1</v>
      </c>
      <c r="C1" s="13"/>
      <c r="D1" s="13"/>
      <c r="I1" s="75" t="s">
        <v>5</v>
      </c>
    </row>
    <row r="2" spans="1:19" ht="30" customHeight="1" thickBot="1" x14ac:dyDescent="0.3">
      <c r="B2" s="440" t="s">
        <v>172</v>
      </c>
      <c r="C2" s="452"/>
      <c r="D2" s="452"/>
      <c r="E2" s="452"/>
      <c r="F2" s="453"/>
      <c r="G2" s="453"/>
      <c r="H2" s="453"/>
      <c r="I2" s="453"/>
    </row>
    <row r="3" spans="1:19" ht="45" customHeight="1" x14ac:dyDescent="0.25">
      <c r="B3" s="442" t="s">
        <v>10</v>
      </c>
      <c r="C3" s="444" t="s">
        <v>4</v>
      </c>
      <c r="D3" s="446" t="s">
        <v>66</v>
      </c>
      <c r="E3" s="447"/>
      <c r="F3" s="448"/>
      <c r="G3" s="449" t="s">
        <v>67</v>
      </c>
      <c r="H3" s="447"/>
      <c r="I3" s="447"/>
    </row>
    <row r="4" spans="1:19" ht="30" customHeight="1" x14ac:dyDescent="0.25">
      <c r="B4" s="443"/>
      <c r="C4" s="445"/>
      <c r="D4" s="127" t="s">
        <v>51</v>
      </c>
      <c r="E4" s="128" t="s">
        <v>76</v>
      </c>
      <c r="F4" s="131" t="s">
        <v>55</v>
      </c>
      <c r="G4" s="128" t="s">
        <v>68</v>
      </c>
      <c r="H4" s="128" t="s">
        <v>69</v>
      </c>
      <c r="I4" s="129" t="s">
        <v>77</v>
      </c>
    </row>
    <row r="5" spans="1:19" ht="15" customHeight="1" x14ac:dyDescent="0.25">
      <c r="B5" s="98" t="s">
        <v>144</v>
      </c>
      <c r="C5" s="191">
        <v>2266.7350000000001</v>
      </c>
      <c r="D5" s="192">
        <v>4921.3090000000002</v>
      </c>
      <c r="E5" s="190">
        <v>2207</v>
      </c>
      <c r="F5" s="193">
        <v>677</v>
      </c>
      <c r="G5" s="190">
        <v>1612.86</v>
      </c>
      <c r="H5" s="190">
        <v>226.786</v>
      </c>
      <c r="I5" s="190">
        <v>5942</v>
      </c>
    </row>
    <row r="6" spans="1:19" ht="15" customHeight="1" x14ac:dyDescent="0.25">
      <c r="B6" s="14" t="s">
        <v>145</v>
      </c>
      <c r="C6" s="194">
        <v>21.94427303687127</v>
      </c>
      <c r="D6" s="195">
        <v>7.4565287878787796</v>
      </c>
      <c r="E6" s="189">
        <v>12.16</v>
      </c>
      <c r="F6" s="196">
        <v>8</v>
      </c>
      <c r="G6" s="189">
        <v>7.7059722885809798E-2</v>
      </c>
      <c r="H6" s="189">
        <v>41.506402043968698</v>
      </c>
      <c r="I6" s="189">
        <v>11.114000000000001</v>
      </c>
    </row>
    <row r="7" spans="1:19" ht="15" customHeight="1" x14ac:dyDescent="0.25">
      <c r="B7" s="3" t="s">
        <v>70</v>
      </c>
      <c r="C7" s="191">
        <v>13.082865246168501</v>
      </c>
      <c r="D7" s="192">
        <v>11.655423542047799</v>
      </c>
      <c r="E7" s="190" t="s">
        <v>56</v>
      </c>
      <c r="F7" s="193">
        <v>6.6</v>
      </c>
      <c r="G7" s="190">
        <v>1.8664827291510999</v>
      </c>
      <c r="H7" s="190">
        <v>55.469988518160498</v>
      </c>
      <c r="I7" s="190" t="s">
        <v>56</v>
      </c>
    </row>
    <row r="8" spans="1:19" ht="15" customHeight="1" x14ac:dyDescent="0.25">
      <c r="B8" s="14" t="s">
        <v>146</v>
      </c>
      <c r="C8" s="194">
        <v>880.18799999999999</v>
      </c>
      <c r="D8" s="195">
        <v>8841.7170000000006</v>
      </c>
      <c r="E8" s="189">
        <v>7902</v>
      </c>
      <c r="F8" s="196">
        <v>2506</v>
      </c>
      <c r="G8" s="189">
        <v>735.55700000000002</v>
      </c>
      <c r="H8" s="189">
        <v>15.295</v>
      </c>
      <c r="I8" s="189">
        <v>4915</v>
      </c>
    </row>
    <row r="9" spans="1:19" ht="15" customHeight="1" x14ac:dyDescent="0.25">
      <c r="B9" s="3" t="s">
        <v>147</v>
      </c>
      <c r="C9" s="191">
        <v>8.5455145631067904</v>
      </c>
      <c r="D9" s="192">
        <v>13.396540909909101</v>
      </c>
      <c r="E9" s="190">
        <v>12.2</v>
      </c>
      <c r="F9" s="193">
        <v>29.5</v>
      </c>
      <c r="G9" s="190">
        <v>0.35143669374104097</v>
      </c>
      <c r="H9" s="190">
        <v>2.7992313323572402</v>
      </c>
      <c r="I9" s="190">
        <v>11.2</v>
      </c>
    </row>
    <row r="10" spans="1:19" ht="15" customHeight="1" x14ac:dyDescent="0.25">
      <c r="B10" s="14" t="s">
        <v>168</v>
      </c>
      <c r="C10" s="309">
        <v>4469.8083839999999</v>
      </c>
      <c r="D10" s="147">
        <v>4498.8901119999991</v>
      </c>
      <c r="E10" s="145">
        <v>27011.081024000003</v>
      </c>
      <c r="F10" s="146">
        <v>2473.0501119999999</v>
      </c>
      <c r="G10" s="145">
        <v>2933.269952000001</v>
      </c>
      <c r="H10" s="145">
        <v>242.01000000000008</v>
      </c>
      <c r="I10" s="145">
        <v>14693.999616000005</v>
      </c>
    </row>
    <row r="11" spans="1:19" s="341" customFormat="1" ht="15" customHeight="1" x14ac:dyDescent="0.25">
      <c r="B11" s="323" t="s">
        <v>169</v>
      </c>
      <c r="C11" s="342">
        <v>1.8570038986289987</v>
      </c>
      <c r="D11" s="343">
        <v>0.1575627819143347</v>
      </c>
      <c r="E11" s="328">
        <v>0.97249616648064818</v>
      </c>
      <c r="F11" s="344">
        <v>0.35073749992908804</v>
      </c>
      <c r="G11" s="328">
        <v>0.15697687851867714</v>
      </c>
      <c r="H11" s="328">
        <v>12.100500000000004</v>
      </c>
      <c r="I11" s="328">
        <v>11.233944660550462</v>
      </c>
    </row>
    <row r="12" spans="1:19" ht="15" customHeight="1" thickBot="1" x14ac:dyDescent="0.3">
      <c r="B12" s="89" t="s">
        <v>170</v>
      </c>
      <c r="C12" s="310">
        <v>2544.9520211321883</v>
      </c>
      <c r="D12" s="311">
        <v>31427.956756498028</v>
      </c>
      <c r="E12" s="255">
        <v>22118.063803193454</v>
      </c>
      <c r="F12" s="312">
        <v>9888.9656570646221</v>
      </c>
      <c r="G12" s="255">
        <v>1981.1733827789935</v>
      </c>
      <c r="H12" s="255">
        <v>26.806842687679804</v>
      </c>
      <c r="I12" s="255">
        <v>4412.2001509607926</v>
      </c>
    </row>
    <row r="13" spans="1:19" ht="15" customHeight="1" x14ac:dyDescent="0.25">
      <c r="B13" s="4"/>
      <c r="C13" s="4"/>
      <c r="D13" s="4"/>
      <c r="E13" s="4"/>
      <c r="F13" s="4"/>
      <c r="G13" s="5"/>
      <c r="H13" s="5"/>
      <c r="I13" s="5"/>
    </row>
    <row r="14" spans="1:19" ht="15" customHeight="1" x14ac:dyDescent="0.25">
      <c r="A14" s="59" t="s">
        <v>57</v>
      </c>
      <c r="B14" s="450" t="s">
        <v>173</v>
      </c>
      <c r="C14" s="451"/>
      <c r="D14" s="451"/>
      <c r="E14" s="451"/>
      <c r="F14" s="451"/>
      <c r="G14" s="451"/>
      <c r="H14" s="451"/>
      <c r="I14" s="451"/>
      <c r="K14"/>
      <c r="L14"/>
      <c r="M14"/>
      <c r="N14"/>
      <c r="O14"/>
      <c r="P14"/>
      <c r="Q14"/>
      <c r="R14"/>
      <c r="S14"/>
    </row>
    <row r="15" spans="1:19" ht="45" customHeight="1" x14ac:dyDescent="0.25">
      <c r="A15" s="59" t="s">
        <v>11</v>
      </c>
      <c r="B15" s="454" t="s">
        <v>167</v>
      </c>
      <c r="C15" s="455"/>
      <c r="D15" s="455"/>
      <c r="E15" s="455"/>
      <c r="F15" s="455"/>
      <c r="G15" s="455"/>
      <c r="H15" s="455"/>
      <c r="I15" s="455"/>
    </row>
    <row r="16" spans="1:19" s="245" customFormat="1" ht="15" customHeight="1" x14ac:dyDescent="0.25">
      <c r="A16" s="416" t="s">
        <v>7</v>
      </c>
      <c r="B16" s="436" t="s">
        <v>199</v>
      </c>
      <c r="C16" s="437"/>
      <c r="D16" s="437"/>
      <c r="E16" s="437"/>
      <c r="F16" s="437"/>
      <c r="G16" s="437"/>
      <c r="H16" s="78"/>
    </row>
    <row r="17" spans="1:17" s="405" customFormat="1" ht="15" customHeight="1" x14ac:dyDescent="0.25">
      <c r="A17" s="417" t="s">
        <v>2</v>
      </c>
      <c r="B17" s="435" t="s">
        <v>197</v>
      </c>
      <c r="C17" s="435"/>
      <c r="D17" s="435"/>
      <c r="E17" s="435"/>
      <c r="F17" s="435"/>
      <c r="G17" s="78"/>
    </row>
    <row r="18" spans="1:17" s="405" customFormat="1" ht="15" customHeight="1" x14ac:dyDescent="0.25">
      <c r="A18" s="417"/>
      <c r="B18" s="435" t="s">
        <v>198</v>
      </c>
      <c r="C18" s="435"/>
      <c r="D18" s="435"/>
      <c r="E18" s="435"/>
      <c r="F18" s="435"/>
      <c r="G18" s="78"/>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10">
    <mergeCell ref="B17:F17"/>
    <mergeCell ref="B18:F18"/>
    <mergeCell ref="B2:I2"/>
    <mergeCell ref="G3:I3"/>
    <mergeCell ref="B15:I15"/>
    <mergeCell ref="B3:B4"/>
    <mergeCell ref="C3:C4"/>
    <mergeCell ref="D3:F3"/>
    <mergeCell ref="B14:I14"/>
    <mergeCell ref="B16:G16"/>
  </mergeCells>
  <hyperlinks>
    <hyperlink ref="I1" location="Contents!A1" display="[contents Ç]" xr:uid="{00000000-0004-0000-0200-000000000000}"/>
    <hyperlink ref="B17" r:id="rId1" display="http://www.observatorioemigracao.pt/np4/5810.html" xr:uid="{CB0CB834-ED6B-4305-911F-CF0D1AC5F104}"/>
    <hyperlink ref="B17:F17" r:id="rId2" display="http://www.observatorioemigracao.pt/np4EN/7880.html" xr:uid="{AE925C2C-3B3B-47A3-8BAB-28F80BA0BE83}"/>
    <hyperlink ref="B18" r:id="rId3" display="http://www.observatorioemigracao.pt/np4/5810.html" xr:uid="{413D897B-83E9-4285-9219-307793C8BD55}"/>
    <hyperlink ref="B18:F18" r:id="rId4" display="http://www.observatorioemigracao.pt/np4/7880.html" xr:uid="{9C4238C2-C42B-4223-8A40-28E1EDDD9227}"/>
  </hyperlinks>
  <pageMargins left="0.23622047244094491" right="0.23622047244094491" top="0.74803149606299213" bottom="0.74803149606299213" header="0.31496062992125984" footer="0.31496062992125984"/>
  <pageSetup paperSize="9" orientation="portrait" horizontalDpi="4294967293" verticalDpi="300" r:id="rId5"/>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showGridLines="0" topLeftCell="A2" zoomScaleNormal="100" workbookViewId="0"/>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63" t="s">
        <v>1</v>
      </c>
      <c r="C1" s="72"/>
      <c r="D1" s="72"/>
      <c r="E1" s="13"/>
      <c r="F1" s="13"/>
      <c r="G1" s="13"/>
      <c r="H1" s="75" t="s">
        <v>5</v>
      </c>
    </row>
    <row r="2" spans="1:8" ht="30" customHeight="1" thickBot="1" x14ac:dyDescent="0.3">
      <c r="B2" s="440" t="s">
        <v>8</v>
      </c>
      <c r="C2" s="440"/>
      <c r="D2" s="440"/>
      <c r="E2" s="452"/>
      <c r="F2" s="452"/>
      <c r="G2" s="452"/>
      <c r="H2" s="452"/>
    </row>
    <row r="3" spans="1:8" ht="30" customHeight="1" x14ac:dyDescent="0.25">
      <c r="B3" s="460" t="s">
        <v>12</v>
      </c>
      <c r="C3" s="444" t="s">
        <v>3</v>
      </c>
      <c r="D3" s="463" t="s">
        <v>95</v>
      </c>
      <c r="E3" s="464"/>
      <c r="F3" s="465"/>
      <c r="G3" s="466" t="s">
        <v>96</v>
      </c>
      <c r="H3" s="467"/>
    </row>
    <row r="4" spans="1:8" ht="30" customHeight="1" x14ac:dyDescent="0.25">
      <c r="B4" s="461"/>
      <c r="C4" s="462"/>
      <c r="D4" s="105" t="s">
        <v>23</v>
      </c>
      <c r="E4" s="106" t="s">
        <v>24</v>
      </c>
      <c r="F4" s="107" t="s">
        <v>25</v>
      </c>
      <c r="G4" s="251" t="s">
        <v>97</v>
      </c>
      <c r="H4" s="252" t="s">
        <v>98</v>
      </c>
    </row>
    <row r="5" spans="1:8" ht="15" customHeight="1" x14ac:dyDescent="0.25">
      <c r="B5" s="80">
        <v>1901</v>
      </c>
      <c r="C5" s="136">
        <v>20646</v>
      </c>
      <c r="D5" s="136">
        <v>18426</v>
      </c>
      <c r="E5" s="139">
        <v>207</v>
      </c>
      <c r="F5" s="140">
        <v>2013</v>
      </c>
      <c r="G5" s="139">
        <v>3097</v>
      </c>
      <c r="H5" s="136">
        <f>C5-G5</f>
        <v>17549</v>
      </c>
    </row>
    <row r="6" spans="1:8" ht="15" customHeight="1" x14ac:dyDescent="0.25">
      <c r="B6" s="104">
        <v>1902</v>
      </c>
      <c r="C6" s="137">
        <v>24170</v>
      </c>
      <c r="D6" s="137">
        <v>21916</v>
      </c>
      <c r="E6" s="141">
        <v>290</v>
      </c>
      <c r="F6" s="142">
        <v>1964</v>
      </c>
      <c r="G6" s="141">
        <v>3626</v>
      </c>
      <c r="H6" s="147">
        <f>C6-G6</f>
        <v>20544</v>
      </c>
    </row>
    <row r="7" spans="1:8" ht="15" customHeight="1" x14ac:dyDescent="0.25">
      <c r="B7" s="80">
        <v>1903</v>
      </c>
      <c r="C7" s="136">
        <v>21611</v>
      </c>
      <c r="D7" s="136">
        <v>19339</v>
      </c>
      <c r="E7" s="139">
        <v>320</v>
      </c>
      <c r="F7" s="140">
        <v>1952</v>
      </c>
      <c r="G7" s="139">
        <v>3242</v>
      </c>
      <c r="H7" s="136">
        <f t="shared" ref="H7:H70" si="0">C7-G7</f>
        <v>18369</v>
      </c>
    </row>
    <row r="8" spans="1:8" ht="15" customHeight="1" x14ac:dyDescent="0.25">
      <c r="B8" s="104">
        <v>1904</v>
      </c>
      <c r="C8" s="137">
        <v>28304</v>
      </c>
      <c r="D8" s="137">
        <v>25963</v>
      </c>
      <c r="E8" s="141">
        <v>379</v>
      </c>
      <c r="F8" s="142">
        <v>1962</v>
      </c>
      <c r="G8" s="141">
        <v>4246</v>
      </c>
      <c r="H8" s="147">
        <f t="shared" si="0"/>
        <v>24058</v>
      </c>
    </row>
    <row r="9" spans="1:8" ht="15" customHeight="1" x14ac:dyDescent="0.25">
      <c r="B9" s="80">
        <v>1905</v>
      </c>
      <c r="C9" s="136">
        <v>33610</v>
      </c>
      <c r="D9" s="136">
        <v>31227</v>
      </c>
      <c r="E9" s="139">
        <v>292</v>
      </c>
      <c r="F9" s="140">
        <v>2091</v>
      </c>
      <c r="G9" s="139">
        <v>5042</v>
      </c>
      <c r="H9" s="136">
        <f t="shared" si="0"/>
        <v>28568</v>
      </c>
    </row>
    <row r="10" spans="1:8" ht="15" customHeight="1" x14ac:dyDescent="0.25">
      <c r="B10" s="104">
        <v>1906</v>
      </c>
      <c r="C10" s="137">
        <v>38093</v>
      </c>
      <c r="D10" s="137">
        <v>34094</v>
      </c>
      <c r="E10" s="143">
        <v>369</v>
      </c>
      <c r="F10" s="144">
        <v>3630</v>
      </c>
      <c r="G10" s="143">
        <v>5714</v>
      </c>
      <c r="H10" s="147">
        <f t="shared" si="0"/>
        <v>32379</v>
      </c>
    </row>
    <row r="11" spans="1:8" ht="15" customHeight="1" x14ac:dyDescent="0.25">
      <c r="B11" s="80">
        <v>1907</v>
      </c>
      <c r="C11" s="136">
        <v>41950</v>
      </c>
      <c r="D11" s="136">
        <v>40152</v>
      </c>
      <c r="E11" s="139">
        <v>106</v>
      </c>
      <c r="F11" s="140">
        <v>1692</v>
      </c>
      <c r="G11" s="139">
        <v>6293</v>
      </c>
      <c r="H11" s="136">
        <f t="shared" si="0"/>
        <v>35657</v>
      </c>
    </row>
    <row r="12" spans="1:8" ht="15" customHeight="1" x14ac:dyDescent="0.25">
      <c r="B12" s="104">
        <v>1908</v>
      </c>
      <c r="C12" s="137">
        <v>40995</v>
      </c>
      <c r="D12" s="137">
        <v>40046</v>
      </c>
      <c r="E12" s="141">
        <v>83</v>
      </c>
      <c r="F12" s="142">
        <v>866</v>
      </c>
      <c r="G12" s="141">
        <v>6022</v>
      </c>
      <c r="H12" s="147">
        <f t="shared" si="0"/>
        <v>34973</v>
      </c>
    </row>
    <row r="13" spans="1:8" ht="15" customHeight="1" x14ac:dyDescent="0.25">
      <c r="B13" s="80">
        <v>1909</v>
      </c>
      <c r="C13" s="136">
        <v>37451</v>
      </c>
      <c r="D13" s="136">
        <v>37295</v>
      </c>
      <c r="E13" s="139">
        <v>67</v>
      </c>
      <c r="F13" s="140">
        <v>89</v>
      </c>
      <c r="G13" s="139">
        <v>5733</v>
      </c>
      <c r="H13" s="136">
        <f t="shared" si="0"/>
        <v>31718</v>
      </c>
    </row>
    <row r="14" spans="1:8" ht="15" customHeight="1" x14ac:dyDescent="0.25">
      <c r="B14" s="104">
        <v>1910</v>
      </c>
      <c r="C14" s="137">
        <v>39675</v>
      </c>
      <c r="D14" s="137">
        <v>39359</v>
      </c>
      <c r="E14" s="141">
        <v>48</v>
      </c>
      <c r="F14" s="142">
        <v>268</v>
      </c>
      <c r="G14" s="141">
        <v>5927</v>
      </c>
      <c r="H14" s="147">
        <f t="shared" si="0"/>
        <v>33748</v>
      </c>
    </row>
    <row r="15" spans="1:8" ht="15" customHeight="1" x14ac:dyDescent="0.25">
      <c r="B15" s="80">
        <v>1911</v>
      </c>
      <c r="C15" s="136">
        <v>59549</v>
      </c>
      <c r="D15" s="136">
        <v>59150</v>
      </c>
      <c r="E15" s="139">
        <v>253</v>
      </c>
      <c r="F15" s="140">
        <v>146</v>
      </c>
      <c r="G15" s="139">
        <v>4176</v>
      </c>
      <c r="H15" s="136">
        <f t="shared" si="0"/>
        <v>55373</v>
      </c>
    </row>
    <row r="16" spans="1:8" ht="15" customHeight="1" x14ac:dyDescent="0.25">
      <c r="B16" s="104">
        <v>1912</v>
      </c>
      <c r="C16" s="137">
        <v>88834</v>
      </c>
      <c r="D16" s="137">
        <v>88383</v>
      </c>
      <c r="E16" s="141">
        <v>329</v>
      </c>
      <c r="F16" s="142">
        <v>122</v>
      </c>
      <c r="G16" s="141">
        <v>6225</v>
      </c>
      <c r="H16" s="147">
        <f t="shared" si="0"/>
        <v>82609</v>
      </c>
    </row>
    <row r="17" spans="2:8" ht="15" customHeight="1" x14ac:dyDescent="0.25">
      <c r="B17" s="80">
        <v>1913</v>
      </c>
      <c r="C17" s="136">
        <v>77425</v>
      </c>
      <c r="D17" s="136">
        <v>77015</v>
      </c>
      <c r="E17" s="139">
        <v>407</v>
      </c>
      <c r="F17" s="140">
        <v>3</v>
      </c>
      <c r="G17" s="139">
        <v>5435</v>
      </c>
      <c r="H17" s="136">
        <f t="shared" si="0"/>
        <v>71990</v>
      </c>
    </row>
    <row r="18" spans="2:8" ht="15" customHeight="1" x14ac:dyDescent="0.25">
      <c r="B18" s="104">
        <v>1914</v>
      </c>
      <c r="C18" s="137">
        <v>25730</v>
      </c>
      <c r="D18" s="137">
        <v>25576</v>
      </c>
      <c r="E18" s="141">
        <v>114</v>
      </c>
      <c r="F18" s="142">
        <v>40</v>
      </c>
      <c r="G18" s="141">
        <v>1801</v>
      </c>
      <c r="H18" s="147">
        <f t="shared" si="0"/>
        <v>23929</v>
      </c>
    </row>
    <row r="19" spans="2:8" ht="15" customHeight="1" x14ac:dyDescent="0.25">
      <c r="B19" s="80">
        <v>1915</v>
      </c>
      <c r="C19" s="136">
        <v>19314</v>
      </c>
      <c r="D19" s="136">
        <v>18830</v>
      </c>
      <c r="E19" s="139">
        <v>390</v>
      </c>
      <c r="F19" s="140">
        <v>94</v>
      </c>
      <c r="G19" s="139">
        <v>1352</v>
      </c>
      <c r="H19" s="136">
        <f t="shared" si="0"/>
        <v>17962</v>
      </c>
    </row>
    <row r="20" spans="2:8" ht="15" customHeight="1" x14ac:dyDescent="0.25">
      <c r="B20" s="104">
        <v>1916</v>
      </c>
      <c r="C20" s="137">
        <v>24897</v>
      </c>
      <c r="D20" s="137">
        <v>21662</v>
      </c>
      <c r="E20" s="141">
        <v>2292</v>
      </c>
      <c r="F20" s="142">
        <v>943</v>
      </c>
      <c r="G20" s="141">
        <v>1743</v>
      </c>
      <c r="H20" s="147">
        <f t="shared" si="0"/>
        <v>23154</v>
      </c>
    </row>
    <row r="21" spans="2:8" ht="15" customHeight="1" x14ac:dyDescent="0.25">
      <c r="B21" s="80">
        <v>1917</v>
      </c>
      <c r="C21" s="136">
        <v>15825</v>
      </c>
      <c r="D21" s="136">
        <v>11593</v>
      </c>
      <c r="E21" s="139">
        <v>3381</v>
      </c>
      <c r="F21" s="140">
        <v>851</v>
      </c>
      <c r="G21" s="139">
        <v>1108</v>
      </c>
      <c r="H21" s="136">
        <f t="shared" si="0"/>
        <v>14717</v>
      </c>
    </row>
    <row r="22" spans="2:8" ht="15" customHeight="1" x14ac:dyDescent="0.25">
      <c r="B22" s="104">
        <v>1918</v>
      </c>
      <c r="C22" s="137">
        <v>11853</v>
      </c>
      <c r="D22" s="137">
        <v>7663</v>
      </c>
      <c r="E22" s="145">
        <v>3219</v>
      </c>
      <c r="F22" s="146">
        <v>971</v>
      </c>
      <c r="G22" s="145">
        <v>830</v>
      </c>
      <c r="H22" s="147">
        <f t="shared" si="0"/>
        <v>11023</v>
      </c>
    </row>
    <row r="23" spans="2:8" ht="15" customHeight="1" x14ac:dyDescent="0.25">
      <c r="B23" s="80">
        <v>1919</v>
      </c>
      <c r="C23" s="136">
        <v>37138</v>
      </c>
      <c r="D23" s="136">
        <v>26883</v>
      </c>
      <c r="E23" s="139">
        <v>7989</v>
      </c>
      <c r="F23" s="140">
        <v>2266</v>
      </c>
      <c r="G23" s="139">
        <v>2600</v>
      </c>
      <c r="H23" s="136">
        <f t="shared" si="0"/>
        <v>34538</v>
      </c>
    </row>
    <row r="24" spans="2:8" ht="15" customHeight="1" x14ac:dyDescent="0.25">
      <c r="B24" s="104">
        <v>1920</v>
      </c>
      <c r="C24" s="137">
        <v>64783</v>
      </c>
      <c r="D24" s="137">
        <v>58618</v>
      </c>
      <c r="E24" s="145">
        <v>5008</v>
      </c>
      <c r="F24" s="146">
        <v>1157</v>
      </c>
      <c r="G24" s="145">
        <v>4535</v>
      </c>
      <c r="H24" s="147">
        <f t="shared" si="0"/>
        <v>60248</v>
      </c>
    </row>
    <row r="25" spans="2:8" ht="15" customHeight="1" x14ac:dyDescent="0.25">
      <c r="B25" s="80">
        <v>1921</v>
      </c>
      <c r="C25" s="136">
        <v>24597</v>
      </c>
      <c r="D25" s="136">
        <v>18387</v>
      </c>
      <c r="E25" s="139">
        <v>5167</v>
      </c>
      <c r="F25" s="140">
        <v>1043</v>
      </c>
      <c r="G25" s="139">
        <v>1722</v>
      </c>
      <c r="H25" s="136">
        <f t="shared" si="0"/>
        <v>22875</v>
      </c>
    </row>
    <row r="26" spans="2:8" ht="15" customHeight="1" x14ac:dyDescent="0.25">
      <c r="B26" s="104">
        <v>1922</v>
      </c>
      <c r="C26" s="137">
        <v>39795</v>
      </c>
      <c r="D26" s="137">
        <v>30536</v>
      </c>
      <c r="E26" s="145">
        <v>8488</v>
      </c>
      <c r="F26" s="146">
        <v>771</v>
      </c>
      <c r="G26" s="145">
        <v>2786</v>
      </c>
      <c r="H26" s="147">
        <f t="shared" si="0"/>
        <v>37009</v>
      </c>
    </row>
    <row r="27" spans="2:8" ht="15" customHeight="1" x14ac:dyDescent="0.25">
      <c r="B27" s="80">
        <v>1923</v>
      </c>
      <c r="C27" s="136">
        <v>40171</v>
      </c>
      <c r="D27" s="136">
        <v>28395</v>
      </c>
      <c r="E27" s="139">
        <v>11195</v>
      </c>
      <c r="F27" s="140">
        <v>581</v>
      </c>
      <c r="G27" s="139">
        <v>2812</v>
      </c>
      <c r="H27" s="136">
        <f t="shared" si="0"/>
        <v>37359</v>
      </c>
    </row>
    <row r="28" spans="2:8" ht="15" customHeight="1" x14ac:dyDescent="0.25">
      <c r="B28" s="104">
        <v>1924</v>
      </c>
      <c r="C28" s="137">
        <v>29710</v>
      </c>
      <c r="D28" s="137">
        <v>17294</v>
      </c>
      <c r="E28" s="145">
        <v>12003</v>
      </c>
      <c r="F28" s="146">
        <v>413</v>
      </c>
      <c r="G28" s="145">
        <v>2080</v>
      </c>
      <c r="H28" s="147">
        <f t="shared" si="0"/>
        <v>27630</v>
      </c>
    </row>
    <row r="29" spans="2:8" ht="15" customHeight="1" x14ac:dyDescent="0.25">
      <c r="B29" s="80">
        <v>1925</v>
      </c>
      <c r="C29" s="136">
        <v>22884</v>
      </c>
      <c r="D29" s="136">
        <v>15697</v>
      </c>
      <c r="E29" s="139">
        <v>6818</v>
      </c>
      <c r="F29" s="140">
        <v>369</v>
      </c>
      <c r="G29" s="139">
        <v>1602</v>
      </c>
      <c r="H29" s="136">
        <f t="shared" si="0"/>
        <v>21282</v>
      </c>
    </row>
    <row r="30" spans="2:8" ht="15" customHeight="1" x14ac:dyDescent="0.25">
      <c r="B30" s="104">
        <v>1926</v>
      </c>
      <c r="C30" s="137">
        <v>42067</v>
      </c>
      <c r="D30" s="137">
        <v>34538</v>
      </c>
      <c r="E30" s="145">
        <v>7087</v>
      </c>
      <c r="F30" s="146">
        <v>442</v>
      </c>
      <c r="G30" s="145">
        <v>2945</v>
      </c>
      <c r="H30" s="147">
        <f t="shared" si="0"/>
        <v>39122</v>
      </c>
    </row>
    <row r="31" spans="2:8" ht="15" customHeight="1" x14ac:dyDescent="0.25">
      <c r="B31" s="80">
        <v>1927</v>
      </c>
      <c r="C31" s="136">
        <v>27674</v>
      </c>
      <c r="D31" s="136">
        <v>24375</v>
      </c>
      <c r="E31" s="139">
        <v>3073</v>
      </c>
      <c r="F31" s="140">
        <v>226</v>
      </c>
      <c r="G31" s="139">
        <v>1937</v>
      </c>
      <c r="H31" s="136">
        <f t="shared" si="0"/>
        <v>25737</v>
      </c>
    </row>
    <row r="32" spans="2:8" ht="15" customHeight="1" x14ac:dyDescent="0.25">
      <c r="B32" s="104">
        <v>1928</v>
      </c>
      <c r="C32" s="137">
        <v>34297</v>
      </c>
      <c r="D32" s="137">
        <v>32084</v>
      </c>
      <c r="E32" s="145">
        <v>2013</v>
      </c>
      <c r="F32" s="146">
        <v>200</v>
      </c>
      <c r="G32" s="145">
        <v>2401</v>
      </c>
      <c r="H32" s="147">
        <f t="shared" si="0"/>
        <v>31896</v>
      </c>
    </row>
    <row r="33" spans="2:8" ht="15" customHeight="1" x14ac:dyDescent="0.25">
      <c r="B33" s="80">
        <v>1929</v>
      </c>
      <c r="C33" s="136">
        <v>40361</v>
      </c>
      <c r="D33" s="136">
        <v>35898</v>
      </c>
      <c r="E33" s="139">
        <v>4122</v>
      </c>
      <c r="F33" s="140">
        <v>341</v>
      </c>
      <c r="G33" s="139">
        <v>2825</v>
      </c>
      <c r="H33" s="136">
        <f t="shared" si="0"/>
        <v>37536</v>
      </c>
    </row>
    <row r="34" spans="2:8" ht="15" customHeight="1" x14ac:dyDescent="0.25">
      <c r="B34" s="104">
        <v>1930</v>
      </c>
      <c r="C34" s="137">
        <v>23196</v>
      </c>
      <c r="D34" s="137">
        <v>15805</v>
      </c>
      <c r="E34" s="145">
        <v>7014</v>
      </c>
      <c r="F34" s="146">
        <v>377</v>
      </c>
      <c r="G34" s="145">
        <v>1624</v>
      </c>
      <c r="H34" s="147">
        <f t="shared" si="0"/>
        <v>21572</v>
      </c>
    </row>
    <row r="35" spans="2:8" ht="15" customHeight="1" x14ac:dyDescent="0.25">
      <c r="B35" s="80">
        <v>1931</v>
      </c>
      <c r="C35" s="136">
        <v>6033</v>
      </c>
      <c r="D35" s="136">
        <v>4055</v>
      </c>
      <c r="E35" s="139">
        <v>1328</v>
      </c>
      <c r="F35" s="140">
        <v>650</v>
      </c>
      <c r="G35" s="139" t="s">
        <v>56</v>
      </c>
      <c r="H35" s="136">
        <v>6033</v>
      </c>
    </row>
    <row r="36" spans="2:8" ht="15" customHeight="1" x14ac:dyDescent="0.25">
      <c r="B36" s="104">
        <v>1932</v>
      </c>
      <c r="C36" s="137">
        <v>5909</v>
      </c>
      <c r="D36" s="137">
        <v>5151</v>
      </c>
      <c r="E36" s="145">
        <v>557</v>
      </c>
      <c r="F36" s="146">
        <v>201</v>
      </c>
      <c r="G36" s="145" t="s">
        <v>56</v>
      </c>
      <c r="H36" s="147">
        <v>5909</v>
      </c>
    </row>
    <row r="37" spans="2:8" ht="15" customHeight="1" x14ac:dyDescent="0.25">
      <c r="B37" s="80">
        <v>1933</v>
      </c>
      <c r="C37" s="136">
        <v>8905</v>
      </c>
      <c r="D37" s="136">
        <v>7872</v>
      </c>
      <c r="E37" s="139">
        <v>720</v>
      </c>
      <c r="F37" s="140">
        <v>313</v>
      </c>
      <c r="G37" s="139" t="s">
        <v>56</v>
      </c>
      <c r="H37" s="136">
        <v>8905</v>
      </c>
    </row>
    <row r="38" spans="2:8" ht="15" customHeight="1" x14ac:dyDescent="0.25">
      <c r="B38" s="104">
        <v>1934</v>
      </c>
      <c r="C38" s="137">
        <v>7472</v>
      </c>
      <c r="D38" s="137">
        <v>6491</v>
      </c>
      <c r="E38" s="145">
        <v>623</v>
      </c>
      <c r="F38" s="146">
        <v>358</v>
      </c>
      <c r="G38" s="145" t="s">
        <v>56</v>
      </c>
      <c r="H38" s="147">
        <v>7472</v>
      </c>
    </row>
    <row r="39" spans="2:8" ht="15" customHeight="1" x14ac:dyDescent="0.25">
      <c r="B39" s="80">
        <v>1935</v>
      </c>
      <c r="C39" s="136">
        <v>9140</v>
      </c>
      <c r="D39" s="136">
        <v>8228</v>
      </c>
      <c r="E39" s="139">
        <v>434</v>
      </c>
      <c r="F39" s="140">
        <v>478</v>
      </c>
      <c r="G39" s="139" t="s">
        <v>56</v>
      </c>
      <c r="H39" s="136">
        <v>9140</v>
      </c>
    </row>
    <row r="40" spans="2:8" ht="15" customHeight="1" x14ac:dyDescent="0.25">
      <c r="B40" s="104">
        <v>1936</v>
      </c>
      <c r="C40" s="137">
        <v>12484</v>
      </c>
      <c r="D40" s="137">
        <v>12024</v>
      </c>
      <c r="E40" s="145" t="s">
        <v>56</v>
      </c>
      <c r="F40" s="146">
        <v>460</v>
      </c>
      <c r="G40" s="145" t="s">
        <v>56</v>
      </c>
      <c r="H40" s="147">
        <v>12484</v>
      </c>
    </row>
    <row r="41" spans="2:8" ht="15" customHeight="1" x14ac:dyDescent="0.25">
      <c r="B41" s="80">
        <v>1937</v>
      </c>
      <c r="C41" s="136">
        <v>14667</v>
      </c>
      <c r="D41" s="136">
        <v>13505</v>
      </c>
      <c r="E41" s="139" t="s">
        <v>56</v>
      </c>
      <c r="F41" s="140">
        <v>1162</v>
      </c>
      <c r="G41" s="139" t="s">
        <v>56</v>
      </c>
      <c r="H41" s="136">
        <v>14667</v>
      </c>
    </row>
    <row r="42" spans="2:8" ht="15" customHeight="1" x14ac:dyDescent="0.25">
      <c r="B42" s="104">
        <v>1938</v>
      </c>
      <c r="C42" s="137">
        <v>13609</v>
      </c>
      <c r="D42" s="137">
        <v>11290</v>
      </c>
      <c r="E42" s="145" t="s">
        <v>56</v>
      </c>
      <c r="F42" s="146">
        <v>2319</v>
      </c>
      <c r="G42" s="145" t="s">
        <v>56</v>
      </c>
      <c r="H42" s="147">
        <v>13609</v>
      </c>
    </row>
    <row r="43" spans="2:8" ht="15" customHeight="1" x14ac:dyDescent="0.25">
      <c r="B43" s="80">
        <v>1939</v>
      </c>
      <c r="C43" s="136">
        <v>17807</v>
      </c>
      <c r="D43" s="136">
        <v>17466</v>
      </c>
      <c r="E43" s="139" t="s">
        <v>56</v>
      </c>
      <c r="F43" s="140">
        <v>341</v>
      </c>
      <c r="G43" s="139" t="s">
        <v>56</v>
      </c>
      <c r="H43" s="136">
        <v>17807</v>
      </c>
    </row>
    <row r="44" spans="2:8" ht="15" customHeight="1" x14ac:dyDescent="0.25">
      <c r="B44" s="104">
        <v>1940</v>
      </c>
      <c r="C44" s="137">
        <v>13226</v>
      </c>
      <c r="D44" s="137">
        <v>13013</v>
      </c>
      <c r="E44" s="145" t="s">
        <v>56</v>
      </c>
      <c r="F44" s="146">
        <v>213</v>
      </c>
      <c r="G44" s="145" t="s">
        <v>56</v>
      </c>
      <c r="H44" s="147">
        <v>13226</v>
      </c>
    </row>
    <row r="45" spans="2:8" ht="15" customHeight="1" x14ac:dyDescent="0.25">
      <c r="B45" s="80">
        <v>1941</v>
      </c>
      <c r="C45" s="136">
        <v>6260</v>
      </c>
      <c r="D45" s="136">
        <v>6191</v>
      </c>
      <c r="E45" s="139" t="s">
        <v>56</v>
      </c>
      <c r="F45" s="140">
        <v>69</v>
      </c>
      <c r="G45" s="139" t="s">
        <v>56</v>
      </c>
      <c r="H45" s="136">
        <v>6260</v>
      </c>
    </row>
    <row r="46" spans="2:8" ht="15" customHeight="1" x14ac:dyDescent="0.25">
      <c r="B46" s="104">
        <v>1942</v>
      </c>
      <c r="C46" s="137">
        <v>2214</v>
      </c>
      <c r="D46" s="137">
        <v>2108</v>
      </c>
      <c r="E46" s="145" t="s">
        <v>56</v>
      </c>
      <c r="F46" s="146">
        <v>106</v>
      </c>
      <c r="G46" s="145" t="s">
        <v>56</v>
      </c>
      <c r="H46" s="147">
        <v>2214</v>
      </c>
    </row>
    <row r="47" spans="2:8" ht="15" customHeight="1" x14ac:dyDescent="0.25">
      <c r="B47" s="80">
        <v>1943</v>
      </c>
      <c r="C47" s="136">
        <v>893</v>
      </c>
      <c r="D47" s="136">
        <v>660</v>
      </c>
      <c r="E47" s="139" t="s">
        <v>56</v>
      </c>
      <c r="F47" s="140">
        <v>233</v>
      </c>
      <c r="G47" s="139" t="s">
        <v>56</v>
      </c>
      <c r="H47" s="136">
        <v>893</v>
      </c>
    </row>
    <row r="48" spans="2:8" ht="15" customHeight="1" x14ac:dyDescent="0.25">
      <c r="B48" s="104">
        <v>1944</v>
      </c>
      <c r="C48" s="137">
        <v>2424</v>
      </c>
      <c r="D48" s="137">
        <v>2168</v>
      </c>
      <c r="E48" s="145" t="s">
        <v>56</v>
      </c>
      <c r="F48" s="146">
        <v>256</v>
      </c>
      <c r="G48" s="145" t="s">
        <v>56</v>
      </c>
      <c r="H48" s="147">
        <v>2424</v>
      </c>
    </row>
    <row r="49" spans="2:8" ht="15" customHeight="1" x14ac:dyDescent="0.25">
      <c r="B49" s="80">
        <v>1945</v>
      </c>
      <c r="C49" s="136">
        <v>5938</v>
      </c>
      <c r="D49" s="136">
        <v>5728</v>
      </c>
      <c r="E49" s="139" t="s">
        <v>56</v>
      </c>
      <c r="F49" s="140">
        <v>210</v>
      </c>
      <c r="G49" s="139" t="s">
        <v>56</v>
      </c>
      <c r="H49" s="136">
        <v>5938</v>
      </c>
    </row>
    <row r="50" spans="2:8" ht="15" customHeight="1" x14ac:dyDescent="0.25">
      <c r="B50" s="104">
        <v>1946</v>
      </c>
      <c r="C50" s="137">
        <v>8275</v>
      </c>
      <c r="D50" s="137">
        <v>8123</v>
      </c>
      <c r="E50" s="145" t="s">
        <v>56</v>
      </c>
      <c r="F50" s="146">
        <v>152</v>
      </c>
      <c r="G50" s="145" t="s">
        <v>56</v>
      </c>
      <c r="H50" s="147">
        <v>8275</v>
      </c>
    </row>
    <row r="51" spans="2:8" ht="15" customHeight="1" x14ac:dyDescent="0.25">
      <c r="B51" s="80">
        <v>1947</v>
      </c>
      <c r="C51" s="136">
        <v>12838</v>
      </c>
      <c r="D51" s="136">
        <v>12128</v>
      </c>
      <c r="E51" s="139" t="s">
        <v>56</v>
      </c>
      <c r="F51" s="140">
        <v>710</v>
      </c>
      <c r="G51" s="139" t="s">
        <v>56</v>
      </c>
      <c r="H51" s="136">
        <v>12838</v>
      </c>
    </row>
    <row r="52" spans="2:8" ht="15" customHeight="1" x14ac:dyDescent="0.25">
      <c r="B52" s="104">
        <v>1948</v>
      </c>
      <c r="C52" s="137">
        <v>12343</v>
      </c>
      <c r="D52" s="137">
        <v>11474</v>
      </c>
      <c r="E52" s="145" t="s">
        <v>56</v>
      </c>
      <c r="F52" s="146">
        <v>869</v>
      </c>
      <c r="G52" s="145" t="s">
        <v>56</v>
      </c>
      <c r="H52" s="147">
        <v>12343</v>
      </c>
    </row>
    <row r="53" spans="2:8" ht="15" customHeight="1" x14ac:dyDescent="0.25">
      <c r="B53" s="80">
        <v>1949</v>
      </c>
      <c r="C53" s="136">
        <v>17296</v>
      </c>
      <c r="D53" s="136">
        <v>15647</v>
      </c>
      <c r="E53" s="139" t="s">
        <v>56</v>
      </c>
      <c r="F53" s="140">
        <v>1649</v>
      </c>
      <c r="G53" s="139" t="s">
        <v>56</v>
      </c>
      <c r="H53" s="136">
        <v>17296</v>
      </c>
    </row>
    <row r="54" spans="2:8" ht="15" customHeight="1" x14ac:dyDescent="0.25">
      <c r="B54" s="104">
        <v>1950</v>
      </c>
      <c r="C54" s="137">
        <v>21892</v>
      </c>
      <c r="D54" s="137">
        <v>21491</v>
      </c>
      <c r="E54" s="145">
        <v>401</v>
      </c>
      <c r="F54" s="146" t="s">
        <v>56</v>
      </c>
      <c r="G54" s="145" t="s">
        <v>56</v>
      </c>
      <c r="H54" s="147">
        <v>21892</v>
      </c>
    </row>
    <row r="55" spans="2:8" ht="15" customHeight="1" x14ac:dyDescent="0.25">
      <c r="B55" s="80">
        <v>1951</v>
      </c>
      <c r="C55" s="136">
        <v>34015</v>
      </c>
      <c r="D55" s="136">
        <v>33341</v>
      </c>
      <c r="E55" s="139">
        <v>674</v>
      </c>
      <c r="F55" s="140" t="s">
        <v>56</v>
      </c>
      <c r="G55" s="139">
        <v>351</v>
      </c>
      <c r="H55" s="136">
        <f t="shared" si="0"/>
        <v>33664</v>
      </c>
    </row>
    <row r="56" spans="2:8" ht="15" customHeight="1" x14ac:dyDescent="0.25">
      <c r="B56" s="104">
        <v>1952</v>
      </c>
      <c r="C56" s="137">
        <v>47407</v>
      </c>
      <c r="D56" s="137">
        <v>46544</v>
      </c>
      <c r="E56" s="145">
        <v>863</v>
      </c>
      <c r="F56" s="146" t="s">
        <v>56</v>
      </c>
      <c r="G56" s="145">
        <v>389</v>
      </c>
      <c r="H56" s="147">
        <f t="shared" si="0"/>
        <v>47018</v>
      </c>
    </row>
    <row r="57" spans="2:8" ht="15" customHeight="1" x14ac:dyDescent="0.25">
      <c r="B57" s="80">
        <v>1953</v>
      </c>
      <c r="C57" s="136">
        <v>39962</v>
      </c>
      <c r="D57" s="136">
        <v>39026</v>
      </c>
      <c r="E57" s="139">
        <v>936</v>
      </c>
      <c r="F57" s="140" t="s">
        <v>56</v>
      </c>
      <c r="G57" s="139">
        <v>276</v>
      </c>
      <c r="H57" s="136">
        <f t="shared" si="0"/>
        <v>39686</v>
      </c>
    </row>
    <row r="58" spans="2:8" ht="15" customHeight="1" x14ac:dyDescent="0.25">
      <c r="B58" s="104">
        <v>1954</v>
      </c>
      <c r="C58" s="137">
        <v>41190</v>
      </c>
      <c r="D58" s="137">
        <v>40234</v>
      </c>
      <c r="E58" s="145">
        <v>956</v>
      </c>
      <c r="F58" s="146" t="s">
        <v>56</v>
      </c>
      <c r="G58" s="145">
        <v>179</v>
      </c>
      <c r="H58" s="147">
        <f t="shared" si="0"/>
        <v>41011</v>
      </c>
    </row>
    <row r="59" spans="2:8" ht="15" customHeight="1" x14ac:dyDescent="0.25">
      <c r="B59" s="80">
        <v>1955</v>
      </c>
      <c r="C59" s="136">
        <v>30147</v>
      </c>
      <c r="D59" s="136">
        <v>28690</v>
      </c>
      <c r="E59" s="139">
        <v>1457</v>
      </c>
      <c r="F59" s="140" t="s">
        <v>56</v>
      </c>
      <c r="G59" s="139">
        <v>351</v>
      </c>
      <c r="H59" s="136">
        <f t="shared" si="0"/>
        <v>29796</v>
      </c>
    </row>
    <row r="60" spans="2:8" ht="15" customHeight="1" x14ac:dyDescent="0.25">
      <c r="B60" s="104">
        <v>1956</v>
      </c>
      <c r="C60" s="137">
        <v>28096</v>
      </c>
      <c r="D60" s="137">
        <v>26072</v>
      </c>
      <c r="E60" s="145">
        <v>2024</v>
      </c>
      <c r="F60" s="146" t="s">
        <v>56</v>
      </c>
      <c r="G60" s="145">
        <v>1079</v>
      </c>
      <c r="H60" s="147">
        <f t="shared" si="0"/>
        <v>27017</v>
      </c>
    </row>
    <row r="61" spans="2:8" ht="15" customHeight="1" x14ac:dyDescent="0.25">
      <c r="B61" s="80">
        <v>1957</v>
      </c>
      <c r="C61" s="136">
        <v>33894</v>
      </c>
      <c r="D61" s="136">
        <v>32150</v>
      </c>
      <c r="E61" s="139">
        <v>1744</v>
      </c>
      <c r="F61" s="140" t="s">
        <v>56</v>
      </c>
      <c r="G61" s="139">
        <v>1538</v>
      </c>
      <c r="H61" s="136">
        <f t="shared" si="0"/>
        <v>32356</v>
      </c>
    </row>
    <row r="62" spans="2:8" ht="15" customHeight="1" x14ac:dyDescent="0.25">
      <c r="B62" s="104">
        <v>1958</v>
      </c>
      <c r="C62" s="137">
        <v>35600</v>
      </c>
      <c r="D62" s="137">
        <v>29207</v>
      </c>
      <c r="E62" s="145">
        <v>6393</v>
      </c>
      <c r="F62" s="146" t="s">
        <v>56</v>
      </c>
      <c r="G62" s="145">
        <v>1570</v>
      </c>
      <c r="H62" s="147">
        <f t="shared" si="0"/>
        <v>34030</v>
      </c>
    </row>
    <row r="63" spans="2:8" ht="15" customHeight="1" x14ac:dyDescent="0.25">
      <c r="B63" s="80">
        <v>1959</v>
      </c>
      <c r="C63" s="136">
        <v>34754</v>
      </c>
      <c r="D63" s="136">
        <v>29780</v>
      </c>
      <c r="E63" s="139">
        <v>4974</v>
      </c>
      <c r="F63" s="140" t="s">
        <v>56</v>
      </c>
      <c r="G63" s="139">
        <v>1296</v>
      </c>
      <c r="H63" s="136">
        <f t="shared" si="0"/>
        <v>33458</v>
      </c>
    </row>
    <row r="64" spans="2:8" ht="15" customHeight="1" x14ac:dyDescent="0.25">
      <c r="B64" s="104">
        <v>1960</v>
      </c>
      <c r="C64" s="137">
        <v>35159</v>
      </c>
      <c r="D64" s="137">
        <v>28513</v>
      </c>
      <c r="E64" s="145">
        <v>6646</v>
      </c>
      <c r="F64" s="146" t="s">
        <v>56</v>
      </c>
      <c r="G64" s="145">
        <v>2841</v>
      </c>
      <c r="H64" s="147">
        <f t="shared" si="0"/>
        <v>32318</v>
      </c>
    </row>
    <row r="65" spans="1:8" ht="15" customHeight="1" x14ac:dyDescent="0.25">
      <c r="B65" s="80">
        <v>1961</v>
      </c>
      <c r="C65" s="136">
        <v>38572</v>
      </c>
      <c r="D65" s="136">
        <v>27499</v>
      </c>
      <c r="E65" s="139">
        <v>11073</v>
      </c>
      <c r="F65" s="140" t="s">
        <v>56</v>
      </c>
      <c r="G65" s="139">
        <v>5046</v>
      </c>
      <c r="H65" s="136">
        <f t="shared" si="0"/>
        <v>33526</v>
      </c>
    </row>
    <row r="66" spans="1:8" ht="15" customHeight="1" x14ac:dyDescent="0.25">
      <c r="B66" s="104">
        <v>1962</v>
      </c>
      <c r="C66" s="137">
        <v>43002</v>
      </c>
      <c r="D66" s="137">
        <v>24376</v>
      </c>
      <c r="E66" s="145">
        <v>18626</v>
      </c>
      <c r="F66" s="146" t="s">
        <v>56</v>
      </c>
      <c r="G66" s="145">
        <v>9463</v>
      </c>
      <c r="H66" s="147">
        <f t="shared" si="0"/>
        <v>33539</v>
      </c>
    </row>
    <row r="67" spans="1:8" ht="15" customHeight="1" x14ac:dyDescent="0.25">
      <c r="B67" s="80">
        <v>1963</v>
      </c>
      <c r="C67" s="136">
        <v>55218</v>
      </c>
      <c r="D67" s="136">
        <v>22420</v>
      </c>
      <c r="E67" s="139">
        <v>32798</v>
      </c>
      <c r="F67" s="140" t="s">
        <v>56</v>
      </c>
      <c r="G67" s="139">
        <v>17389</v>
      </c>
      <c r="H67" s="136">
        <f t="shared" si="0"/>
        <v>37829</v>
      </c>
    </row>
    <row r="68" spans="1:8" ht="15" customHeight="1" x14ac:dyDescent="0.25">
      <c r="B68" s="104">
        <v>1964</v>
      </c>
      <c r="C68" s="137">
        <v>75576</v>
      </c>
      <c r="D68" s="137">
        <v>17232</v>
      </c>
      <c r="E68" s="145">
        <v>58344</v>
      </c>
      <c r="F68" s="146" t="s">
        <v>56</v>
      </c>
      <c r="G68" s="145">
        <v>32256</v>
      </c>
      <c r="H68" s="147">
        <f t="shared" si="0"/>
        <v>43320</v>
      </c>
    </row>
    <row r="69" spans="1:8" ht="15" customHeight="1" x14ac:dyDescent="0.25">
      <c r="B69" s="80">
        <v>1965</v>
      </c>
      <c r="C69" s="136">
        <v>91488</v>
      </c>
      <c r="D69" s="136">
        <v>17557</v>
      </c>
      <c r="E69" s="139">
        <v>73931</v>
      </c>
      <c r="F69" s="140" t="s">
        <v>56</v>
      </c>
      <c r="G69" s="139">
        <v>28736</v>
      </c>
      <c r="H69" s="136">
        <f t="shared" si="0"/>
        <v>62752</v>
      </c>
    </row>
    <row r="70" spans="1:8" ht="15" customHeight="1" x14ac:dyDescent="0.25">
      <c r="B70" s="104">
        <v>1966</v>
      </c>
      <c r="C70" s="137">
        <v>111995</v>
      </c>
      <c r="D70" s="137">
        <v>33266</v>
      </c>
      <c r="E70" s="145">
        <v>78729</v>
      </c>
      <c r="F70" s="146" t="s">
        <v>56</v>
      </c>
      <c r="G70" s="145">
        <v>20388</v>
      </c>
      <c r="H70" s="147">
        <f t="shared" si="0"/>
        <v>91607</v>
      </c>
    </row>
    <row r="71" spans="1:8" ht="15" customHeight="1" x14ac:dyDescent="0.25">
      <c r="B71" s="80">
        <v>1967</v>
      </c>
      <c r="C71" s="136">
        <v>94712</v>
      </c>
      <c r="D71" s="136">
        <v>28584</v>
      </c>
      <c r="E71" s="139">
        <v>66128</v>
      </c>
      <c r="F71" s="140" t="s">
        <v>56</v>
      </c>
      <c r="G71" s="139">
        <v>16197</v>
      </c>
      <c r="H71" s="136">
        <f t="shared" ref="H71:H77" si="1">C71-G71</f>
        <v>78515</v>
      </c>
    </row>
    <row r="72" spans="1:8" ht="15" customHeight="1" x14ac:dyDescent="0.25">
      <c r="B72" s="104">
        <v>1968</v>
      </c>
      <c r="C72" s="137">
        <v>96227</v>
      </c>
      <c r="D72" s="137">
        <v>27014</v>
      </c>
      <c r="E72" s="145">
        <v>69213</v>
      </c>
      <c r="F72" s="146" t="s">
        <v>56</v>
      </c>
      <c r="G72" s="145">
        <v>27246</v>
      </c>
      <c r="H72" s="147">
        <f t="shared" si="1"/>
        <v>68981</v>
      </c>
    </row>
    <row r="73" spans="1:8" ht="15" customHeight="1" x14ac:dyDescent="0.25">
      <c r="B73" s="80">
        <v>1969</v>
      </c>
      <c r="C73" s="136">
        <v>155672</v>
      </c>
      <c r="D73" s="136">
        <v>27383</v>
      </c>
      <c r="E73" s="139">
        <v>128289</v>
      </c>
      <c r="F73" s="140" t="s">
        <v>56</v>
      </c>
      <c r="G73" s="139">
        <v>85507</v>
      </c>
      <c r="H73" s="136">
        <f t="shared" si="1"/>
        <v>70165</v>
      </c>
    </row>
    <row r="74" spans="1:8" ht="15" customHeight="1" x14ac:dyDescent="0.25">
      <c r="B74" s="104">
        <v>1970</v>
      </c>
      <c r="C74" s="137">
        <v>183205</v>
      </c>
      <c r="D74" s="137">
        <v>22659</v>
      </c>
      <c r="E74" s="145">
        <v>160546</v>
      </c>
      <c r="F74" s="146" t="s">
        <v>56</v>
      </c>
      <c r="G74" s="145">
        <v>116845</v>
      </c>
      <c r="H74" s="147">
        <f t="shared" si="1"/>
        <v>66360</v>
      </c>
    </row>
    <row r="75" spans="1:8" ht="15" customHeight="1" x14ac:dyDescent="0.25">
      <c r="B75" s="80">
        <v>1971</v>
      </c>
      <c r="C75" s="136">
        <v>158473</v>
      </c>
      <c r="D75" s="136">
        <v>21962</v>
      </c>
      <c r="E75" s="139">
        <v>136511</v>
      </c>
      <c r="F75" s="140" t="s">
        <v>56</v>
      </c>
      <c r="G75" s="139">
        <v>108073</v>
      </c>
      <c r="H75" s="136">
        <f t="shared" si="1"/>
        <v>50400</v>
      </c>
    </row>
    <row r="76" spans="1:8" ht="15" customHeight="1" x14ac:dyDescent="0.25">
      <c r="B76" s="104">
        <v>1972</v>
      </c>
      <c r="C76" s="137">
        <v>115545</v>
      </c>
      <c r="D76" s="137">
        <v>20122</v>
      </c>
      <c r="E76" s="145">
        <v>95423</v>
      </c>
      <c r="F76" s="146" t="s">
        <v>56</v>
      </c>
      <c r="G76" s="145">
        <v>61461</v>
      </c>
      <c r="H76" s="147">
        <f t="shared" si="1"/>
        <v>54084</v>
      </c>
    </row>
    <row r="77" spans="1:8" ht="15" customHeight="1" thickBot="1" x14ac:dyDescent="0.3">
      <c r="B77" s="100">
        <v>1973</v>
      </c>
      <c r="C77" s="138">
        <v>129732</v>
      </c>
      <c r="D77" s="138">
        <v>22091</v>
      </c>
      <c r="E77" s="148">
        <v>107641</v>
      </c>
      <c r="F77" s="149" t="s">
        <v>56</v>
      </c>
      <c r="G77" s="148">
        <v>50215</v>
      </c>
      <c r="H77" s="138">
        <f t="shared" si="1"/>
        <v>79517</v>
      </c>
    </row>
    <row r="78" spans="1:8" ht="15" customHeight="1" x14ac:dyDescent="0.25">
      <c r="B78" s="4"/>
      <c r="C78" s="4"/>
      <c r="D78" s="4"/>
      <c r="E78" s="5"/>
      <c r="F78" s="5"/>
      <c r="G78" s="5"/>
      <c r="H78" s="5"/>
    </row>
    <row r="79" spans="1:8" ht="30" customHeight="1" x14ac:dyDescent="0.25">
      <c r="A79" s="59" t="s">
        <v>11</v>
      </c>
      <c r="B79" s="458" t="s">
        <v>132</v>
      </c>
      <c r="C79" s="459"/>
      <c r="D79" s="459"/>
      <c r="E79" s="459"/>
      <c r="F79" s="459"/>
      <c r="G79" s="459"/>
      <c r="H79" s="459"/>
    </row>
    <row r="80" spans="1:8" s="245" customFormat="1" ht="15" customHeight="1" x14ac:dyDescent="0.25">
      <c r="A80" s="416" t="s">
        <v>7</v>
      </c>
      <c r="B80" s="436" t="s">
        <v>199</v>
      </c>
      <c r="C80" s="437"/>
      <c r="D80" s="437"/>
      <c r="E80" s="437"/>
      <c r="F80" s="437"/>
      <c r="G80" s="437"/>
      <c r="H80" s="78"/>
    </row>
    <row r="81" spans="1:8" s="405" customFormat="1" ht="15" customHeight="1" x14ac:dyDescent="0.25">
      <c r="A81" s="417" t="s">
        <v>2</v>
      </c>
      <c r="B81" s="435" t="s">
        <v>197</v>
      </c>
      <c r="C81" s="435"/>
      <c r="D81" s="435"/>
      <c r="E81" s="435"/>
      <c r="F81" s="435"/>
      <c r="G81" s="78"/>
    </row>
    <row r="82" spans="1:8" s="405" customFormat="1" ht="15" customHeight="1" x14ac:dyDescent="0.25">
      <c r="A82" s="417"/>
      <c r="B82" s="435" t="s">
        <v>198</v>
      </c>
      <c r="C82" s="435"/>
      <c r="D82" s="435"/>
      <c r="E82" s="435"/>
      <c r="F82" s="435"/>
      <c r="G82" s="78"/>
    </row>
    <row r="83" spans="1:8" ht="15" customHeight="1" x14ac:dyDescent="0.25"/>
    <row r="84" spans="1:8" ht="15" customHeight="1" x14ac:dyDescent="0.25">
      <c r="C84" s="456"/>
      <c r="D84" s="457"/>
      <c r="E84" s="457"/>
      <c r="F84" s="457"/>
      <c r="G84" s="457"/>
      <c r="H84" s="457"/>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10">
    <mergeCell ref="C84:H84"/>
    <mergeCell ref="B79:H79"/>
    <mergeCell ref="B2:H2"/>
    <mergeCell ref="B3:B4"/>
    <mergeCell ref="C3:C4"/>
    <mergeCell ref="D3:F3"/>
    <mergeCell ref="G3:H3"/>
    <mergeCell ref="B81:F81"/>
    <mergeCell ref="B82:F82"/>
    <mergeCell ref="B80:G80"/>
  </mergeCells>
  <hyperlinks>
    <hyperlink ref="H1" location="Contents!A1" display="[contents Ç]" xr:uid="{00000000-0004-0000-0300-000000000000}"/>
    <hyperlink ref="B81" r:id="rId1" display="http://www.observatorioemigracao.pt/np4/5810.html" xr:uid="{C237D369-1D80-4456-838B-D507B41B30C3}"/>
    <hyperlink ref="B81:F81" r:id="rId2" display="http://www.observatorioemigracao.pt/np4EN/7880.html" xr:uid="{FC001B84-4DBC-4A7A-A698-C0C3B37EF733}"/>
    <hyperlink ref="B82" r:id="rId3" display="http://www.observatorioemigracao.pt/np4/5810.html" xr:uid="{96C15C99-9376-4F8C-9165-6C1EF274DE93}"/>
    <hyperlink ref="B82:F82" r:id="rId4" display="http://www.observatorioemigracao.pt/np4/7880.html" xr:uid="{C60D7D26-11A2-4BC6-9A2B-DD57F8C95237}"/>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
  <sheetViews>
    <sheetView showGridLines="0" zoomScaleNormal="100" workbookViewId="0"/>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63" t="s">
        <v>1</v>
      </c>
      <c r="C1" s="132"/>
      <c r="D1" s="13"/>
      <c r="E1" s="13"/>
      <c r="F1" s="13"/>
      <c r="G1" s="13"/>
      <c r="H1" s="468" t="s">
        <v>5</v>
      </c>
      <c r="I1" s="469"/>
      <c r="K1" s="1"/>
      <c r="N1"/>
    </row>
    <row r="2" spans="1:18" s="29" customFormat="1" ht="30" customHeight="1" thickBot="1" x14ac:dyDescent="0.3">
      <c r="B2" s="440" t="s">
        <v>176</v>
      </c>
      <c r="C2" s="452"/>
      <c r="D2" s="452"/>
      <c r="E2" s="452"/>
      <c r="F2" s="452"/>
      <c r="K2"/>
    </row>
    <row r="3" spans="1:18" s="29" customFormat="1" ht="30" customHeight="1" x14ac:dyDescent="0.25">
      <c r="B3" s="460" t="s">
        <v>12</v>
      </c>
      <c r="C3" s="449" t="s">
        <v>11</v>
      </c>
      <c r="D3" s="481"/>
      <c r="E3" s="481"/>
      <c r="F3" s="481"/>
      <c r="G3" s="481"/>
      <c r="H3" s="481"/>
      <c r="I3" s="481"/>
      <c r="K3"/>
    </row>
    <row r="4" spans="1:18" ht="45" customHeight="1" x14ac:dyDescent="0.25">
      <c r="B4" s="473"/>
      <c r="C4" s="470" t="s">
        <v>88</v>
      </c>
      <c r="D4" s="471"/>
      <c r="E4" s="472"/>
      <c r="F4" s="475" t="s">
        <v>116</v>
      </c>
      <c r="G4" s="476"/>
      <c r="H4" s="476"/>
      <c r="I4" s="476"/>
      <c r="M4"/>
      <c r="N4"/>
      <c r="O4"/>
      <c r="P4"/>
      <c r="Q4"/>
      <c r="R4"/>
    </row>
    <row r="5" spans="1:18" ht="30" customHeight="1" x14ac:dyDescent="0.25">
      <c r="B5" s="474"/>
      <c r="C5" s="108" t="s">
        <v>3</v>
      </c>
      <c r="D5" s="236" t="s">
        <v>13</v>
      </c>
      <c r="E5" s="109" t="s">
        <v>14</v>
      </c>
      <c r="F5" s="477" t="s">
        <v>117</v>
      </c>
      <c r="G5" s="478"/>
      <c r="H5" s="479" t="s">
        <v>130</v>
      </c>
      <c r="I5" s="480"/>
      <c r="M5"/>
      <c r="N5"/>
      <c r="O5"/>
      <c r="P5"/>
      <c r="Q5"/>
      <c r="R5"/>
    </row>
    <row r="6" spans="1:18" ht="15" customHeight="1" x14ac:dyDescent="0.25">
      <c r="B6" s="99">
        <v>2001</v>
      </c>
      <c r="C6" s="224">
        <v>20589</v>
      </c>
      <c r="D6" s="220">
        <v>5762</v>
      </c>
      <c r="E6" s="225">
        <v>14827</v>
      </c>
      <c r="F6" s="288">
        <v>40000</v>
      </c>
      <c r="G6" s="286"/>
      <c r="H6" s="288">
        <v>45000</v>
      </c>
      <c r="I6" s="286" t="s">
        <v>158</v>
      </c>
      <c r="L6"/>
      <c r="M6"/>
      <c r="N6"/>
      <c r="O6"/>
      <c r="P6"/>
      <c r="Q6"/>
      <c r="R6"/>
    </row>
    <row r="7" spans="1:18" ht="15" customHeight="1" x14ac:dyDescent="0.25">
      <c r="B7" s="101">
        <v>2002</v>
      </c>
      <c r="C7" s="102">
        <v>27358</v>
      </c>
      <c r="D7" s="221">
        <v>8813</v>
      </c>
      <c r="E7" s="226">
        <v>18545</v>
      </c>
      <c r="F7" s="289">
        <v>50000</v>
      </c>
      <c r="G7" s="287"/>
      <c r="H7" s="289">
        <v>50000</v>
      </c>
      <c r="I7" s="287"/>
      <c r="L7"/>
      <c r="M7"/>
      <c r="N7"/>
      <c r="O7"/>
      <c r="P7"/>
      <c r="Q7"/>
      <c r="R7"/>
    </row>
    <row r="8" spans="1:18" ht="15" customHeight="1" x14ac:dyDescent="0.25">
      <c r="B8" s="80">
        <v>2003</v>
      </c>
      <c r="C8" s="87">
        <v>27008</v>
      </c>
      <c r="D8" s="222">
        <v>6687</v>
      </c>
      <c r="E8" s="227">
        <v>20321</v>
      </c>
      <c r="F8" s="290">
        <v>60000</v>
      </c>
      <c r="G8" s="286"/>
      <c r="H8" s="290">
        <v>60000</v>
      </c>
      <c r="I8" s="286"/>
      <c r="L8"/>
      <c r="M8"/>
      <c r="N8"/>
      <c r="O8"/>
      <c r="P8"/>
      <c r="Q8"/>
      <c r="R8"/>
    </row>
    <row r="9" spans="1:18" ht="15" customHeight="1" x14ac:dyDescent="0.25">
      <c r="B9" s="101">
        <v>2004</v>
      </c>
      <c r="C9" s="102" t="s">
        <v>56</v>
      </c>
      <c r="D9" s="221">
        <v>6757</v>
      </c>
      <c r="E9" s="226" t="s">
        <v>56</v>
      </c>
      <c r="F9" s="289">
        <v>70000</v>
      </c>
      <c r="G9" s="287"/>
      <c r="H9" s="289">
        <v>70000</v>
      </c>
      <c r="I9" s="287"/>
      <c r="L9"/>
      <c r="M9"/>
      <c r="N9"/>
      <c r="O9"/>
      <c r="P9"/>
      <c r="Q9"/>
      <c r="R9"/>
    </row>
    <row r="10" spans="1:18" ht="15" customHeight="1" x14ac:dyDescent="0.25">
      <c r="B10" s="80">
        <v>2005</v>
      </c>
      <c r="C10" s="87" t="s">
        <v>56</v>
      </c>
      <c r="D10" s="222">
        <v>6360</v>
      </c>
      <c r="E10" s="227" t="s">
        <v>56</v>
      </c>
      <c r="F10" s="290">
        <v>65000</v>
      </c>
      <c r="G10" s="286"/>
      <c r="H10" s="290">
        <v>65000</v>
      </c>
      <c r="I10" s="286"/>
      <c r="L10"/>
      <c r="M10"/>
      <c r="N10"/>
      <c r="O10"/>
      <c r="P10"/>
      <c r="Q10"/>
      <c r="R10"/>
    </row>
    <row r="11" spans="1:18" ht="15" customHeight="1" x14ac:dyDescent="0.25">
      <c r="B11" s="101">
        <v>2006</v>
      </c>
      <c r="C11" s="102" t="s">
        <v>56</v>
      </c>
      <c r="D11" s="221">
        <v>5600</v>
      </c>
      <c r="E11" s="226" t="s">
        <v>56</v>
      </c>
      <c r="F11" s="289">
        <v>75000</v>
      </c>
      <c r="G11" s="287"/>
      <c r="H11" s="289">
        <v>75000</v>
      </c>
      <c r="I11" s="287"/>
      <c r="L11"/>
      <c r="M11"/>
      <c r="N11"/>
      <c r="O11"/>
      <c r="P11"/>
      <c r="Q11"/>
      <c r="R11"/>
    </row>
    <row r="12" spans="1:18" ht="15" customHeight="1" x14ac:dyDescent="0.25">
      <c r="B12" s="80">
        <v>2007</v>
      </c>
      <c r="C12" s="87" t="s">
        <v>56</v>
      </c>
      <c r="D12" s="222">
        <v>7890</v>
      </c>
      <c r="E12" s="227" t="s">
        <v>56</v>
      </c>
      <c r="F12" s="290">
        <v>85000</v>
      </c>
      <c r="G12" s="286"/>
      <c r="H12" s="290">
        <v>90000</v>
      </c>
      <c r="I12" s="286" t="s">
        <v>158</v>
      </c>
      <c r="L12"/>
      <c r="M12"/>
      <c r="N12"/>
      <c r="O12"/>
      <c r="P12"/>
      <c r="Q12"/>
      <c r="R12"/>
    </row>
    <row r="13" spans="1:18" ht="15" customHeight="1" x14ac:dyDescent="0.25">
      <c r="B13" s="101">
        <v>2008</v>
      </c>
      <c r="C13" s="102" t="s">
        <v>56</v>
      </c>
      <c r="D13" s="221">
        <v>20357</v>
      </c>
      <c r="E13" s="226" t="s">
        <v>56</v>
      </c>
      <c r="F13" s="289">
        <v>85000</v>
      </c>
      <c r="G13" s="287"/>
      <c r="H13" s="289">
        <v>85000</v>
      </c>
      <c r="I13" s="287"/>
      <c r="L13"/>
      <c r="M13"/>
      <c r="N13"/>
      <c r="O13"/>
      <c r="P13"/>
      <c r="Q13"/>
      <c r="R13"/>
    </row>
    <row r="14" spans="1:18" ht="15" customHeight="1" x14ac:dyDescent="0.25">
      <c r="B14" s="80">
        <v>2009</v>
      </c>
      <c r="C14" s="87" t="s">
        <v>56</v>
      </c>
      <c r="D14" s="222">
        <v>16899</v>
      </c>
      <c r="E14" s="227" t="s">
        <v>56</v>
      </c>
      <c r="F14" s="290">
        <v>70000</v>
      </c>
      <c r="G14" s="286"/>
      <c r="H14" s="290">
        <v>75000</v>
      </c>
      <c r="I14" s="286" t="s">
        <v>158</v>
      </c>
      <c r="J14"/>
      <c r="L14"/>
      <c r="M14"/>
      <c r="N14"/>
      <c r="O14"/>
      <c r="P14"/>
      <c r="Q14"/>
      <c r="R14"/>
    </row>
    <row r="15" spans="1:18" ht="15" customHeight="1" x14ac:dyDescent="0.25">
      <c r="B15" s="101">
        <v>2010</v>
      </c>
      <c r="C15" s="102" t="s">
        <v>56</v>
      </c>
      <c r="D15" s="221">
        <v>23760</v>
      </c>
      <c r="E15" s="226" t="s">
        <v>56</v>
      </c>
      <c r="F15" s="289">
        <v>65000</v>
      </c>
      <c r="G15" s="287"/>
      <c r="H15" s="289">
        <v>70000</v>
      </c>
      <c r="I15" s="287" t="s">
        <v>158</v>
      </c>
      <c r="J15"/>
      <c r="L15"/>
      <c r="M15"/>
      <c r="N15"/>
      <c r="O15"/>
      <c r="P15"/>
      <c r="Q15"/>
      <c r="R15"/>
    </row>
    <row r="16" spans="1:18" s="341" customFormat="1" ht="15" customHeight="1" x14ac:dyDescent="0.25">
      <c r="B16" s="345">
        <v>2011</v>
      </c>
      <c r="C16" s="346">
        <v>100978</v>
      </c>
      <c r="D16" s="347">
        <v>43998</v>
      </c>
      <c r="E16" s="348">
        <v>56980</v>
      </c>
      <c r="F16" s="349">
        <v>85000</v>
      </c>
      <c r="G16" s="350"/>
      <c r="H16" s="349">
        <v>85000</v>
      </c>
      <c r="I16" s="350"/>
      <c r="J16" s="351"/>
      <c r="K16" s="351"/>
      <c r="L16" s="351"/>
      <c r="M16" s="351"/>
      <c r="N16" s="351"/>
      <c r="O16" s="351"/>
      <c r="P16" s="351"/>
      <c r="Q16" s="351"/>
      <c r="R16" s="351"/>
    </row>
    <row r="17" spans="1:18" s="341" customFormat="1" ht="15" customHeight="1" x14ac:dyDescent="0.25">
      <c r="B17" s="352">
        <v>2012</v>
      </c>
      <c r="C17" s="353">
        <v>121418</v>
      </c>
      <c r="D17" s="354">
        <v>51958</v>
      </c>
      <c r="E17" s="355">
        <v>69460</v>
      </c>
      <c r="F17" s="356">
        <v>105000</v>
      </c>
      <c r="G17" s="357"/>
      <c r="H17" s="356">
        <v>105000</v>
      </c>
      <c r="I17" s="357"/>
      <c r="J17" s="351"/>
      <c r="K17" s="351"/>
      <c r="L17" s="351"/>
      <c r="M17" s="351"/>
      <c r="N17" s="351"/>
      <c r="O17" s="351"/>
      <c r="P17" s="351"/>
      <c r="Q17" s="351"/>
      <c r="R17" s="351"/>
    </row>
    <row r="18" spans="1:18" s="341" customFormat="1" ht="15" customHeight="1" x14ac:dyDescent="0.25">
      <c r="B18" s="345">
        <v>2013</v>
      </c>
      <c r="C18" s="346">
        <v>128108</v>
      </c>
      <c r="D18" s="347">
        <v>53786</v>
      </c>
      <c r="E18" s="348">
        <v>74322</v>
      </c>
      <c r="F18" s="349">
        <v>120000</v>
      </c>
      <c r="G18" s="350"/>
      <c r="H18" s="349">
        <v>120000</v>
      </c>
      <c r="I18" s="350"/>
      <c r="J18" s="351"/>
      <c r="K18" s="351"/>
      <c r="L18" s="351"/>
      <c r="M18" s="351"/>
      <c r="N18" s="351"/>
      <c r="O18" s="351"/>
      <c r="P18" s="351"/>
      <c r="Q18" s="351"/>
      <c r="R18" s="351"/>
    </row>
    <row r="19" spans="1:18" s="341" customFormat="1" ht="15" customHeight="1" x14ac:dyDescent="0.25">
      <c r="B19" s="358">
        <v>2014</v>
      </c>
      <c r="C19" s="359">
        <v>134624</v>
      </c>
      <c r="D19" s="360">
        <v>49572</v>
      </c>
      <c r="E19" s="361">
        <v>85052</v>
      </c>
      <c r="F19" s="356">
        <v>110000</v>
      </c>
      <c r="G19" s="362"/>
      <c r="H19" s="356">
        <v>115000</v>
      </c>
      <c r="I19" s="362" t="s">
        <v>158</v>
      </c>
      <c r="J19" s="351"/>
      <c r="K19" s="351"/>
      <c r="L19" s="351"/>
      <c r="M19" s="351"/>
      <c r="N19" s="351"/>
      <c r="O19" s="351"/>
      <c r="P19" s="351"/>
      <c r="Q19" s="351"/>
      <c r="R19" s="351"/>
    </row>
    <row r="20" spans="1:18" s="341" customFormat="1" ht="15" customHeight="1" x14ac:dyDescent="0.25">
      <c r="B20" s="345">
        <v>2015</v>
      </c>
      <c r="C20" s="346">
        <v>101203</v>
      </c>
      <c r="D20" s="347">
        <v>40377</v>
      </c>
      <c r="E20" s="348">
        <v>60826</v>
      </c>
      <c r="F20" s="349">
        <v>105000</v>
      </c>
      <c r="G20" s="350"/>
      <c r="H20" s="349">
        <v>115000</v>
      </c>
      <c r="I20" s="350" t="s">
        <v>158</v>
      </c>
      <c r="J20" s="351"/>
      <c r="K20" s="351"/>
      <c r="L20" s="351"/>
      <c r="M20" s="351"/>
      <c r="N20" s="351"/>
      <c r="O20" s="351"/>
      <c r="P20" s="351"/>
      <c r="Q20" s="351"/>
      <c r="R20" s="351"/>
    </row>
    <row r="21" spans="1:18" s="341" customFormat="1" ht="15" customHeight="1" x14ac:dyDescent="0.25">
      <c r="B21" s="352">
        <v>2016</v>
      </c>
      <c r="C21" s="353">
        <v>97151</v>
      </c>
      <c r="D21" s="354">
        <v>38273</v>
      </c>
      <c r="E21" s="355">
        <v>58878</v>
      </c>
      <c r="F21" s="356">
        <v>95000</v>
      </c>
      <c r="G21" s="363" t="s">
        <v>115</v>
      </c>
      <c r="H21" s="356">
        <v>100000</v>
      </c>
      <c r="I21" s="363" t="s">
        <v>158</v>
      </c>
      <c r="J21" s="351"/>
      <c r="K21" s="351"/>
      <c r="L21" s="351"/>
      <c r="M21" s="351"/>
      <c r="N21" s="351"/>
      <c r="O21" s="351"/>
      <c r="P21" s="351"/>
      <c r="Q21" s="351"/>
      <c r="R21" s="351"/>
    </row>
    <row r="22" spans="1:18" s="341" customFormat="1" ht="15" customHeight="1" x14ac:dyDescent="0.25">
      <c r="B22" s="80">
        <v>2017</v>
      </c>
      <c r="C22" s="87">
        <v>81051</v>
      </c>
      <c r="D22" s="222">
        <v>31753</v>
      </c>
      <c r="E22" s="227">
        <v>49298</v>
      </c>
      <c r="F22" s="290">
        <v>80000</v>
      </c>
      <c r="G22" s="404" t="s">
        <v>115</v>
      </c>
      <c r="H22" s="290">
        <v>85000</v>
      </c>
      <c r="I22" s="404" t="s">
        <v>158</v>
      </c>
      <c r="J22" s="351"/>
      <c r="K22" s="351"/>
      <c r="L22" s="351"/>
      <c r="M22" s="351"/>
      <c r="N22" s="351"/>
      <c r="O22" s="351"/>
      <c r="P22" s="351"/>
      <c r="Q22" s="351"/>
      <c r="R22" s="351"/>
    </row>
    <row r="23" spans="1:18" s="341" customFormat="1" ht="15" customHeight="1" x14ac:dyDescent="0.25">
      <c r="B23" s="101">
        <v>2018</v>
      </c>
      <c r="C23" s="102">
        <v>81754</v>
      </c>
      <c r="D23" s="221">
        <v>31600</v>
      </c>
      <c r="E23" s="226">
        <v>50154</v>
      </c>
      <c r="F23" s="289">
        <v>75000</v>
      </c>
      <c r="G23" s="406" t="s">
        <v>115</v>
      </c>
      <c r="H23" s="289">
        <v>80000</v>
      </c>
      <c r="I23" s="406" t="s">
        <v>158</v>
      </c>
      <c r="J23" s="351"/>
      <c r="K23" s="351"/>
      <c r="L23" s="351"/>
      <c r="M23" s="351"/>
      <c r="N23" s="351"/>
      <c r="O23" s="351"/>
      <c r="P23" s="351"/>
      <c r="Q23" s="351"/>
      <c r="R23" s="351"/>
    </row>
    <row r="24" spans="1:18" s="341" customFormat="1" ht="15" customHeight="1" thickBot="1" x14ac:dyDescent="0.3">
      <c r="B24" s="100">
        <v>2019</v>
      </c>
      <c r="C24" s="407">
        <v>77040</v>
      </c>
      <c r="D24" s="408">
        <v>28219</v>
      </c>
      <c r="E24" s="409">
        <v>48821</v>
      </c>
      <c r="F24" s="410">
        <v>80000</v>
      </c>
      <c r="G24" s="411" t="s">
        <v>115</v>
      </c>
      <c r="H24" s="412" t="s">
        <v>56</v>
      </c>
      <c r="I24" s="411"/>
      <c r="J24" s="351"/>
      <c r="K24" s="351"/>
      <c r="L24" s="351"/>
      <c r="M24" s="351"/>
      <c r="N24" s="351"/>
      <c r="O24" s="351"/>
      <c r="P24" s="351"/>
      <c r="Q24" s="351"/>
      <c r="R24" s="351"/>
    </row>
    <row r="25" spans="1:18" ht="15" customHeight="1" x14ac:dyDescent="0.25">
      <c r="C25" s="1"/>
      <c r="D25" s="1"/>
      <c r="E25" s="1"/>
      <c r="F25" s="1"/>
      <c r="H25"/>
      <c r="I25"/>
      <c r="J25"/>
      <c r="L25"/>
      <c r="M25"/>
      <c r="N25"/>
      <c r="O25"/>
      <c r="P25"/>
      <c r="Q25"/>
      <c r="R25"/>
    </row>
    <row r="26" spans="1:18" s="291" customFormat="1" ht="15" customHeight="1" x14ac:dyDescent="0.25">
      <c r="A26" s="59" t="s">
        <v>57</v>
      </c>
      <c r="B26" s="484" t="s">
        <v>159</v>
      </c>
      <c r="C26" s="484"/>
      <c r="D26" s="484"/>
      <c r="E26" s="484"/>
      <c r="F26" s="484"/>
      <c r="G26" s="484"/>
      <c r="H26" s="484"/>
      <c r="I26" s="484"/>
      <c r="K26"/>
      <c r="L26"/>
      <c r="M26"/>
    </row>
    <row r="27" spans="1:18" ht="45" customHeight="1" x14ac:dyDescent="0.25">
      <c r="A27" s="59" t="s">
        <v>11</v>
      </c>
      <c r="B27" s="454" t="s">
        <v>174</v>
      </c>
      <c r="C27" s="482"/>
      <c r="D27" s="482"/>
      <c r="E27" s="482"/>
      <c r="F27" s="482"/>
      <c r="G27" s="483"/>
      <c r="H27" s="483"/>
      <c r="I27" s="483"/>
    </row>
    <row r="28" spans="1:18" s="245" customFormat="1" ht="15" customHeight="1" x14ac:dyDescent="0.25">
      <c r="A28" s="416" t="s">
        <v>7</v>
      </c>
      <c r="B28" s="436" t="s">
        <v>199</v>
      </c>
      <c r="C28" s="437"/>
      <c r="D28" s="437"/>
      <c r="E28" s="437"/>
      <c r="F28" s="437"/>
      <c r="G28" s="437"/>
      <c r="H28" s="78"/>
    </row>
    <row r="29" spans="1:18" s="405" customFormat="1" ht="15" customHeight="1" x14ac:dyDescent="0.25">
      <c r="A29" s="417" t="s">
        <v>2</v>
      </c>
      <c r="B29" s="435" t="s">
        <v>197</v>
      </c>
      <c r="C29" s="435"/>
      <c r="D29" s="435"/>
      <c r="E29" s="435"/>
      <c r="F29" s="435"/>
      <c r="G29" s="78"/>
    </row>
    <row r="30" spans="1:18" s="405" customFormat="1" ht="15" customHeight="1" x14ac:dyDescent="0.25">
      <c r="A30" s="417"/>
      <c r="B30" s="435" t="s">
        <v>198</v>
      </c>
      <c r="C30" s="435"/>
      <c r="D30" s="435"/>
      <c r="E30" s="435"/>
      <c r="F30" s="435"/>
      <c r="G30" s="78"/>
    </row>
    <row r="31" spans="1:18" ht="15" customHeight="1" x14ac:dyDescent="0.25"/>
  </sheetData>
  <mergeCells count="13">
    <mergeCell ref="B30:F30"/>
    <mergeCell ref="H1:I1"/>
    <mergeCell ref="B29:F29"/>
    <mergeCell ref="B2:F2"/>
    <mergeCell ref="C4:E4"/>
    <mergeCell ref="B3:B5"/>
    <mergeCell ref="F4:I4"/>
    <mergeCell ref="F5:G5"/>
    <mergeCell ref="H5:I5"/>
    <mergeCell ref="C3:I3"/>
    <mergeCell ref="B27:I27"/>
    <mergeCell ref="B26:I26"/>
    <mergeCell ref="B28:G28"/>
  </mergeCells>
  <hyperlinks>
    <hyperlink ref="H1" location="Contents!A1" display="[contents Ç]" xr:uid="{00000000-0004-0000-0400-000000000000}"/>
    <hyperlink ref="B29" r:id="rId1" display="http://www.observatorioemigracao.pt/np4/5810.html" xr:uid="{60627729-9707-4701-A035-252CAC4E8EED}"/>
    <hyperlink ref="B29:F29" r:id="rId2" display="http://www.observatorioemigracao.pt/np4EN/7880.html" xr:uid="{CF8B3309-DACF-4667-9612-D2299F02E9C1}"/>
    <hyperlink ref="B30" r:id="rId3" display="http://www.observatorioemigracao.pt/np4/5810.html" xr:uid="{0633E5AE-85AC-4A6B-B1CE-9B434B50CB5E}"/>
    <hyperlink ref="B30:F30" r:id="rId4" display="http://www.observatorioemigracao.pt/np4/7880.html" xr:uid="{9A3B7962-A202-4292-8B5C-5714795F17F7}"/>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5"/>
  <sheetViews>
    <sheetView showGridLines="0" zoomScaleNormal="100" workbookViewId="0"/>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63" t="s">
        <v>1</v>
      </c>
      <c r="C1" s="132"/>
      <c r="D1" s="13"/>
      <c r="E1" s="75" t="s">
        <v>5</v>
      </c>
    </row>
    <row r="2" spans="1:18" s="29" customFormat="1" ht="30" customHeight="1" thickBot="1" x14ac:dyDescent="0.3">
      <c r="B2" s="440" t="s">
        <v>175</v>
      </c>
      <c r="C2" s="452"/>
      <c r="D2" s="452"/>
      <c r="E2" s="452"/>
      <c r="J2"/>
      <c r="L2"/>
      <c r="M2"/>
      <c r="N2"/>
      <c r="O2"/>
      <c r="P2"/>
      <c r="Q2"/>
      <c r="R2"/>
    </row>
    <row r="3" spans="1:18" ht="30" customHeight="1" x14ac:dyDescent="0.25">
      <c r="B3" s="259" t="s">
        <v>12</v>
      </c>
      <c r="C3" s="108" t="s">
        <v>100</v>
      </c>
      <c r="D3" s="236" t="s">
        <v>101</v>
      </c>
      <c r="E3" s="236" t="s">
        <v>102</v>
      </c>
    </row>
    <row r="4" spans="1:18" ht="15" customHeight="1" x14ac:dyDescent="0.25">
      <c r="B4" s="99">
        <v>2004</v>
      </c>
      <c r="C4" s="284">
        <v>6757</v>
      </c>
      <c r="D4" s="285">
        <v>21093</v>
      </c>
      <c r="E4" s="285">
        <f>D4-C4</f>
        <v>14336</v>
      </c>
      <c r="K4"/>
    </row>
    <row r="5" spans="1:18" ht="15" customHeight="1" x14ac:dyDescent="0.25">
      <c r="B5" s="101">
        <v>2005</v>
      </c>
      <c r="C5" s="260">
        <v>6360</v>
      </c>
      <c r="D5" s="261">
        <v>21741</v>
      </c>
      <c r="E5" s="261">
        <f t="shared" ref="E5:E14" si="0">D5-C5</f>
        <v>15381</v>
      </c>
      <c r="K5"/>
    </row>
    <row r="6" spans="1:18" ht="15" customHeight="1" x14ac:dyDescent="0.25">
      <c r="B6" s="80">
        <v>2006</v>
      </c>
      <c r="C6" s="262">
        <v>5600</v>
      </c>
      <c r="D6" s="263">
        <v>22741</v>
      </c>
      <c r="E6" s="263">
        <f t="shared" si="0"/>
        <v>17141</v>
      </c>
      <c r="K6"/>
    </row>
    <row r="7" spans="1:18" ht="15" customHeight="1" x14ac:dyDescent="0.25">
      <c r="B7" s="101">
        <v>2007</v>
      </c>
      <c r="C7" s="260">
        <v>7890</v>
      </c>
      <c r="D7" s="261">
        <v>29661</v>
      </c>
      <c r="E7" s="261">
        <f t="shared" si="0"/>
        <v>21771</v>
      </c>
      <c r="K7"/>
    </row>
    <row r="8" spans="1:18" ht="15" customHeight="1" x14ac:dyDescent="0.25">
      <c r="B8" s="80">
        <v>2008</v>
      </c>
      <c r="C8" s="262">
        <v>20357</v>
      </c>
      <c r="D8" s="263">
        <v>29718</v>
      </c>
      <c r="E8" s="263">
        <f t="shared" si="0"/>
        <v>9361</v>
      </c>
      <c r="K8"/>
    </row>
    <row r="9" spans="1:18" ht="15" customHeight="1" x14ac:dyDescent="0.25">
      <c r="B9" s="101">
        <v>2009</v>
      </c>
      <c r="C9" s="260">
        <v>16899</v>
      </c>
      <c r="D9" s="261">
        <v>32307</v>
      </c>
      <c r="E9" s="261">
        <f t="shared" si="0"/>
        <v>15408</v>
      </c>
      <c r="G9"/>
      <c r="H9"/>
      <c r="I9"/>
      <c r="K9"/>
    </row>
    <row r="10" spans="1:18" ht="15" customHeight="1" x14ac:dyDescent="0.25">
      <c r="B10" s="80">
        <v>2010</v>
      </c>
      <c r="C10" s="262">
        <v>23760</v>
      </c>
      <c r="D10" s="263">
        <v>27575</v>
      </c>
      <c r="E10" s="263">
        <f t="shared" si="0"/>
        <v>3815</v>
      </c>
      <c r="G10"/>
      <c r="H10"/>
      <c r="I10"/>
      <c r="K10"/>
    </row>
    <row r="11" spans="1:18" ht="15" customHeight="1" x14ac:dyDescent="0.25">
      <c r="B11" s="101">
        <v>2011</v>
      </c>
      <c r="C11" s="260">
        <v>43998</v>
      </c>
      <c r="D11" s="261">
        <v>19667</v>
      </c>
      <c r="E11" s="261">
        <f t="shared" si="0"/>
        <v>-24331</v>
      </c>
      <c r="G11"/>
      <c r="H11"/>
      <c r="I11"/>
      <c r="K11"/>
    </row>
    <row r="12" spans="1:18" ht="15" customHeight="1" x14ac:dyDescent="0.25">
      <c r="B12" s="80">
        <v>2012</v>
      </c>
      <c r="C12" s="262">
        <v>51958</v>
      </c>
      <c r="D12" s="263">
        <v>14606</v>
      </c>
      <c r="E12" s="263">
        <f t="shared" si="0"/>
        <v>-37352</v>
      </c>
      <c r="G12"/>
      <c r="H12"/>
      <c r="I12"/>
      <c r="K12"/>
    </row>
    <row r="13" spans="1:18" ht="15" customHeight="1" x14ac:dyDescent="0.25">
      <c r="B13" s="101">
        <v>2013</v>
      </c>
      <c r="C13" s="260">
        <v>53786</v>
      </c>
      <c r="D13" s="261">
        <v>17554</v>
      </c>
      <c r="E13" s="261">
        <f t="shared" si="0"/>
        <v>-36232</v>
      </c>
      <c r="G13"/>
      <c r="H13"/>
      <c r="I13"/>
      <c r="K13"/>
    </row>
    <row r="14" spans="1:18" ht="15" customHeight="1" x14ac:dyDescent="0.25">
      <c r="B14" s="80">
        <v>2014</v>
      </c>
      <c r="C14" s="262">
        <v>49572</v>
      </c>
      <c r="D14" s="263">
        <v>19516</v>
      </c>
      <c r="E14" s="263">
        <f t="shared" si="0"/>
        <v>-30056</v>
      </c>
      <c r="G14"/>
      <c r="H14"/>
      <c r="I14"/>
      <c r="K14"/>
    </row>
    <row r="15" spans="1:18" ht="15" customHeight="1" x14ac:dyDescent="0.25">
      <c r="B15" s="101">
        <v>2015</v>
      </c>
      <c r="C15" s="260">
        <v>40377</v>
      </c>
      <c r="D15" s="261">
        <v>29896</v>
      </c>
      <c r="E15" s="261">
        <v>-10481</v>
      </c>
      <c r="G15"/>
      <c r="H15"/>
      <c r="I15"/>
      <c r="K15"/>
    </row>
    <row r="16" spans="1:18" ht="15" customHeight="1" x14ac:dyDescent="0.25">
      <c r="B16" s="80">
        <v>2016</v>
      </c>
      <c r="C16" s="262">
        <v>38273</v>
      </c>
      <c r="D16" s="263">
        <v>29925</v>
      </c>
      <c r="E16" s="263">
        <v>-8348</v>
      </c>
      <c r="G16"/>
      <c r="H16"/>
      <c r="I16"/>
      <c r="K16"/>
    </row>
    <row r="17" spans="1:18" ht="15" customHeight="1" x14ac:dyDescent="0.25">
      <c r="B17" s="101">
        <v>2017</v>
      </c>
      <c r="C17" s="260">
        <v>31753</v>
      </c>
      <c r="D17" s="261">
        <v>36639</v>
      </c>
      <c r="E17" s="261">
        <v>4886</v>
      </c>
      <c r="G17"/>
      <c r="H17"/>
      <c r="I17"/>
      <c r="K17"/>
    </row>
    <row r="18" spans="1:18" s="341" customFormat="1" ht="15" customHeight="1" thickBot="1" x14ac:dyDescent="0.3">
      <c r="B18" s="413">
        <v>2018</v>
      </c>
      <c r="C18" s="414">
        <v>31600</v>
      </c>
      <c r="D18" s="415">
        <v>43170</v>
      </c>
      <c r="E18" s="415">
        <v>11570</v>
      </c>
      <c r="G18" s="351"/>
      <c r="H18" s="351"/>
      <c r="I18" s="351"/>
      <c r="J18" s="351"/>
      <c r="K18" s="351"/>
      <c r="L18" s="351"/>
      <c r="M18" s="351"/>
      <c r="N18" s="351"/>
      <c r="O18" s="351"/>
      <c r="P18" s="351"/>
      <c r="Q18" s="351"/>
      <c r="R18" s="351"/>
    </row>
    <row r="19" spans="1:18" ht="15" customHeight="1" x14ac:dyDescent="0.25">
      <c r="B19" s="4"/>
      <c r="C19" s="5"/>
      <c r="D19" s="5"/>
      <c r="E19" s="5"/>
      <c r="G19"/>
      <c r="H19"/>
      <c r="I19"/>
      <c r="K19"/>
    </row>
    <row r="20" spans="1:18" ht="15" customHeight="1" x14ac:dyDescent="0.25">
      <c r="A20" s="59" t="s">
        <v>11</v>
      </c>
      <c r="B20" s="485" t="s">
        <v>133</v>
      </c>
      <c r="C20" s="482"/>
      <c r="D20" s="482"/>
      <c r="E20" s="482"/>
      <c r="G20"/>
      <c r="H20"/>
      <c r="I20"/>
      <c r="K20"/>
    </row>
    <row r="21" spans="1:18" s="245" customFormat="1" ht="15" customHeight="1" x14ac:dyDescent="0.25">
      <c r="A21" s="416" t="s">
        <v>7</v>
      </c>
      <c r="B21" s="436" t="s">
        <v>199</v>
      </c>
      <c r="C21" s="437"/>
      <c r="D21" s="437"/>
      <c r="E21" s="437"/>
      <c r="F21" s="437"/>
      <c r="G21" s="437"/>
      <c r="H21" s="78"/>
    </row>
    <row r="22" spans="1:18" s="405" customFormat="1" ht="15" customHeight="1" x14ac:dyDescent="0.25">
      <c r="A22" s="417" t="s">
        <v>2</v>
      </c>
      <c r="B22" s="435" t="s">
        <v>197</v>
      </c>
      <c r="C22" s="435"/>
      <c r="D22" s="435"/>
      <c r="E22" s="435"/>
      <c r="F22" s="435"/>
      <c r="G22" s="78"/>
    </row>
    <row r="23" spans="1:18" s="405" customFormat="1" ht="15" customHeight="1" x14ac:dyDescent="0.25">
      <c r="A23" s="417"/>
      <c r="B23" s="435" t="s">
        <v>198</v>
      </c>
      <c r="C23" s="435"/>
      <c r="D23" s="435"/>
      <c r="E23" s="435"/>
      <c r="F23" s="435"/>
      <c r="G23" s="78"/>
    </row>
    <row r="24" spans="1:18" ht="15" customHeight="1" x14ac:dyDescent="0.25">
      <c r="G24"/>
      <c r="H24"/>
      <c r="I24"/>
      <c r="K24"/>
    </row>
    <row r="25" spans="1:18" ht="15" customHeight="1" x14ac:dyDescent="0.25">
      <c r="G25"/>
      <c r="H25"/>
      <c r="I25"/>
      <c r="K25"/>
    </row>
  </sheetData>
  <mergeCells count="5">
    <mergeCell ref="B2:E2"/>
    <mergeCell ref="B20:E20"/>
    <mergeCell ref="B22:F22"/>
    <mergeCell ref="B23:F23"/>
    <mergeCell ref="B21:G21"/>
  </mergeCells>
  <hyperlinks>
    <hyperlink ref="E1" location="Contents!A1" display="[contents Ç]" xr:uid="{00000000-0004-0000-0500-000000000000}"/>
    <hyperlink ref="B22" r:id="rId1" display="http://www.observatorioemigracao.pt/np4/5810.html" xr:uid="{094AC17A-1591-4C95-842A-7AAD437E2CEA}"/>
    <hyperlink ref="B22:F22" r:id="rId2" display="http://www.observatorioemigracao.pt/np4EN/7880.html" xr:uid="{B29F327E-DC5C-474A-9B3C-CEE278BA2BAF}"/>
    <hyperlink ref="B23" r:id="rId3" display="http://www.observatorioemigracao.pt/np4/5810.html" xr:uid="{1D84D316-DD03-4267-979B-D98AD074C783}"/>
    <hyperlink ref="B23:F23" r:id="rId4" display="http://www.observatorioemigracao.pt/np4/7880.html" xr:uid="{4917EFB9-EB63-46F8-BF0D-FCE16434A978}"/>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4"/>
  <sheetViews>
    <sheetView showGridLines="0" workbookViewId="0"/>
  </sheetViews>
  <sheetFormatPr defaultRowHeight="15" x14ac:dyDescent="0.25"/>
  <cols>
    <col min="1" max="2" width="8.7109375" customWidth="1"/>
    <col min="3" max="9" width="12.7109375" customWidth="1"/>
    <col min="10" max="10" width="12.7109375" style="56" customWidth="1"/>
  </cols>
  <sheetData>
    <row r="1" spans="1:29" s="38" customFormat="1" ht="30" customHeight="1" x14ac:dyDescent="0.25">
      <c r="A1" s="50" t="s">
        <v>160</v>
      </c>
      <c r="B1" s="162" t="s">
        <v>1</v>
      </c>
      <c r="C1" s="161"/>
      <c r="D1" s="161"/>
      <c r="E1" s="161"/>
      <c r="F1" s="161"/>
      <c r="G1" s="161"/>
      <c r="H1" s="161"/>
      <c r="I1" s="161"/>
      <c r="J1" s="75" t="s">
        <v>5</v>
      </c>
      <c r="M1"/>
    </row>
    <row r="2" spans="1:29" s="38" customFormat="1" ht="30" customHeight="1" thickBot="1" x14ac:dyDescent="0.3">
      <c r="B2" s="486" t="s">
        <v>152</v>
      </c>
      <c r="C2" s="487"/>
      <c r="D2" s="487"/>
      <c r="E2" s="487"/>
      <c r="F2" s="487"/>
      <c r="G2" s="487"/>
      <c r="H2" s="487"/>
      <c r="I2" s="487"/>
      <c r="J2" s="487"/>
      <c r="M2"/>
    </row>
    <row r="3" spans="1:29" s="38" customFormat="1" ht="30" customHeight="1" x14ac:dyDescent="0.25">
      <c r="B3" s="491" t="s">
        <v>12</v>
      </c>
      <c r="C3" s="489" t="s">
        <v>3</v>
      </c>
      <c r="D3" s="490"/>
      <c r="E3" s="493" t="s">
        <v>24</v>
      </c>
      <c r="F3" s="494"/>
      <c r="G3" s="493" t="s">
        <v>23</v>
      </c>
      <c r="H3" s="495"/>
      <c r="I3" s="496" t="s">
        <v>84</v>
      </c>
      <c r="J3" s="494"/>
      <c r="M3"/>
    </row>
    <row r="4" spans="1:29" s="38" customFormat="1" ht="30" customHeight="1" x14ac:dyDescent="0.25">
      <c r="B4" s="492"/>
      <c r="C4" s="168" t="s">
        <v>63</v>
      </c>
      <c r="D4" s="169" t="s">
        <v>85</v>
      </c>
      <c r="E4" s="168" t="s">
        <v>63</v>
      </c>
      <c r="F4" s="169" t="s">
        <v>85</v>
      </c>
      <c r="G4" s="168" t="s">
        <v>63</v>
      </c>
      <c r="H4" s="172" t="s">
        <v>85</v>
      </c>
      <c r="I4" s="170" t="s">
        <v>63</v>
      </c>
      <c r="J4" s="171" t="s">
        <v>85</v>
      </c>
      <c r="M4"/>
    </row>
    <row r="5" spans="1:29" s="58" customFormat="1" ht="15" customHeight="1" x14ac:dyDescent="0.25">
      <c r="A5" s="57"/>
      <c r="B5" s="209">
        <v>1990</v>
      </c>
      <c r="C5" s="197">
        <v>2060790</v>
      </c>
      <c r="D5" s="198">
        <f>C5/$C5*100</f>
        <v>100</v>
      </c>
      <c r="E5" s="199">
        <v>1092141</v>
      </c>
      <c r="F5" s="200">
        <f t="shared" ref="F5:F11" si="0">E5/$C5*100</f>
        <v>52.99622960126942</v>
      </c>
      <c r="G5" s="197">
        <v>910907</v>
      </c>
      <c r="H5" s="201">
        <f t="shared" ref="H5:H11" si="1">G5/$C5*100</f>
        <v>44.2018352185327</v>
      </c>
      <c r="I5" s="199">
        <v>57742</v>
      </c>
      <c r="J5" s="202">
        <f t="shared" ref="J5:J11" si="2">I5/$C5*100</f>
        <v>2.8019351801978853</v>
      </c>
      <c r="K5" s="57"/>
      <c r="L5" s="57"/>
      <c r="M5"/>
      <c r="N5" s="65"/>
      <c r="O5" s="57"/>
      <c r="P5" s="57"/>
      <c r="Q5" s="57"/>
      <c r="R5" s="57"/>
      <c r="S5" s="57"/>
      <c r="T5" s="57"/>
      <c r="U5" s="57"/>
      <c r="V5" s="57"/>
      <c r="W5" s="57"/>
      <c r="X5" s="57"/>
      <c r="Y5" s="57"/>
      <c r="Z5" s="57"/>
      <c r="AA5" s="57"/>
      <c r="AB5" s="57"/>
      <c r="AC5" s="57"/>
    </row>
    <row r="6" spans="1:29" s="58" customFormat="1" ht="15" customHeight="1" x14ac:dyDescent="0.25">
      <c r="A6" s="57"/>
      <c r="B6" s="103">
        <v>1995</v>
      </c>
      <c r="C6" s="203">
        <v>2097189</v>
      </c>
      <c r="D6" s="204">
        <f t="shared" ref="D6:D11" si="3">C6/$C6*100</f>
        <v>100</v>
      </c>
      <c r="E6" s="205">
        <v>1187356</v>
      </c>
      <c r="F6" s="206">
        <f t="shared" si="0"/>
        <v>56.616547197224477</v>
      </c>
      <c r="G6" s="203">
        <v>853198</v>
      </c>
      <c r="H6" s="207">
        <f t="shared" si="1"/>
        <v>40.682933202491526</v>
      </c>
      <c r="I6" s="205">
        <v>56635</v>
      </c>
      <c r="J6" s="208">
        <f t="shared" si="2"/>
        <v>2.7005196002839993</v>
      </c>
      <c r="K6" s="57"/>
      <c r="L6" s="57"/>
      <c r="M6"/>
      <c r="N6" s="65"/>
      <c r="O6" s="57"/>
      <c r="P6" s="57"/>
      <c r="Q6" s="57"/>
      <c r="R6" s="57"/>
      <c r="S6" s="57"/>
      <c r="T6" s="57"/>
      <c r="U6" s="57"/>
      <c r="V6" s="57"/>
      <c r="W6" s="57"/>
      <c r="X6" s="57"/>
      <c r="Y6" s="57"/>
      <c r="Z6" s="57"/>
      <c r="AA6" s="57"/>
      <c r="AB6" s="57"/>
      <c r="AC6" s="57"/>
    </row>
    <row r="7" spans="1:29" s="58" customFormat="1" ht="15" customHeight="1" x14ac:dyDescent="0.25">
      <c r="A7" s="57"/>
      <c r="B7" s="90">
        <v>2000</v>
      </c>
      <c r="C7" s="197">
        <v>2174444</v>
      </c>
      <c r="D7" s="198">
        <f t="shared" si="3"/>
        <v>100</v>
      </c>
      <c r="E7" s="199">
        <v>1301084</v>
      </c>
      <c r="F7" s="200">
        <f t="shared" si="0"/>
        <v>59.835249838579429</v>
      </c>
      <c r="G7" s="197">
        <v>815315</v>
      </c>
      <c r="H7" s="201">
        <f t="shared" si="1"/>
        <v>37.495332140078105</v>
      </c>
      <c r="I7" s="199">
        <v>58045</v>
      </c>
      <c r="J7" s="202">
        <f t="shared" si="2"/>
        <v>2.6694180213424672</v>
      </c>
      <c r="K7" s="57"/>
      <c r="L7" s="57"/>
      <c r="M7"/>
      <c r="N7" s="65"/>
      <c r="O7" s="57"/>
      <c r="P7" s="57"/>
      <c r="Q7" s="57"/>
      <c r="R7" s="57"/>
      <c r="S7" s="57"/>
      <c r="T7" s="57"/>
      <c r="U7" s="57"/>
      <c r="V7" s="57"/>
      <c r="W7" s="57"/>
      <c r="X7" s="57"/>
      <c r="Y7" s="57"/>
      <c r="Z7" s="57"/>
      <c r="AA7" s="57"/>
      <c r="AB7" s="57"/>
      <c r="AC7" s="57"/>
    </row>
    <row r="8" spans="1:29" s="58" customFormat="1" ht="15" customHeight="1" x14ac:dyDescent="0.25">
      <c r="A8" s="57"/>
      <c r="B8" s="103">
        <v>2005</v>
      </c>
      <c r="C8" s="203">
        <v>1936066</v>
      </c>
      <c r="D8" s="204">
        <f t="shared" si="3"/>
        <v>100</v>
      </c>
      <c r="E8" s="205">
        <v>1114618</v>
      </c>
      <c r="F8" s="206">
        <f t="shared" si="0"/>
        <v>57.571281144341157</v>
      </c>
      <c r="G8" s="203">
        <v>758905</v>
      </c>
      <c r="H8" s="207">
        <f t="shared" si="1"/>
        <v>39.198302123997841</v>
      </c>
      <c r="I8" s="205">
        <v>62543</v>
      </c>
      <c r="J8" s="208">
        <f t="shared" si="2"/>
        <v>3.2304167316610073</v>
      </c>
      <c r="K8" s="57"/>
      <c r="L8" s="57"/>
      <c r="M8"/>
      <c r="N8" s="65"/>
      <c r="O8" s="57"/>
      <c r="P8" s="57"/>
      <c r="Q8" s="57"/>
      <c r="R8" s="57"/>
      <c r="S8" s="57"/>
      <c r="T8" s="57"/>
      <c r="U8" s="57"/>
      <c r="V8" s="57"/>
      <c r="W8" s="57"/>
      <c r="X8" s="57"/>
      <c r="Y8" s="57"/>
      <c r="Z8" s="57"/>
      <c r="AA8" s="57"/>
      <c r="AB8" s="57"/>
      <c r="AC8" s="57"/>
    </row>
    <row r="9" spans="1:29" s="58" customFormat="1" ht="15" customHeight="1" x14ac:dyDescent="0.25">
      <c r="A9" s="57"/>
      <c r="B9" s="90">
        <v>2010</v>
      </c>
      <c r="C9" s="197">
        <v>2098897</v>
      </c>
      <c r="D9" s="198">
        <f>C9/$C9*100</f>
        <v>100</v>
      </c>
      <c r="E9" s="199">
        <v>1308130</v>
      </c>
      <c r="F9" s="200">
        <f>E9/$C9*100</f>
        <v>62.324640037124254</v>
      </c>
      <c r="G9" s="197">
        <v>712886</v>
      </c>
      <c r="H9" s="201">
        <f>G9/$C9*100</f>
        <v>33.964791983599</v>
      </c>
      <c r="I9" s="199">
        <v>77881</v>
      </c>
      <c r="J9" s="202">
        <f>I9/$C9*100</f>
        <v>3.7105679792767345</v>
      </c>
      <c r="K9" s="57"/>
      <c r="L9" s="57"/>
      <c r="M9"/>
      <c r="N9" s="65"/>
      <c r="O9" s="57"/>
      <c r="P9" s="57"/>
      <c r="Q9" s="57"/>
      <c r="R9" s="57"/>
      <c r="S9" s="57"/>
      <c r="T9" s="57"/>
      <c r="U9" s="57"/>
      <c r="V9" s="57"/>
      <c r="W9" s="57"/>
      <c r="X9" s="57"/>
      <c r="Y9" s="57"/>
      <c r="Z9" s="57"/>
      <c r="AA9" s="57"/>
      <c r="AB9" s="57"/>
      <c r="AC9" s="57"/>
    </row>
    <row r="10" spans="1:29" s="308" customFormat="1" ht="15" customHeight="1" x14ac:dyDescent="0.25">
      <c r="A10" s="57"/>
      <c r="B10" s="103">
        <v>2015</v>
      </c>
      <c r="C10" s="203">
        <v>2306321</v>
      </c>
      <c r="D10" s="204">
        <f>C10/$C10*100</f>
        <v>100</v>
      </c>
      <c r="E10" s="205">
        <v>1433482</v>
      </c>
      <c r="F10" s="206">
        <f>E10/$C10*100</f>
        <v>62.154487601682504</v>
      </c>
      <c r="G10" s="203">
        <v>775050</v>
      </c>
      <c r="H10" s="207">
        <f>G10/$C10*100</f>
        <v>33.605469490153368</v>
      </c>
      <c r="I10" s="205">
        <v>97789</v>
      </c>
      <c r="J10" s="208">
        <f>I10/$C10*100</f>
        <v>4.2400429081641278</v>
      </c>
      <c r="K10" s="57"/>
      <c r="L10" s="57"/>
      <c r="M10"/>
      <c r="N10" s="65"/>
      <c r="O10" s="57"/>
      <c r="P10" s="57"/>
      <c r="Q10" s="57"/>
      <c r="R10" s="57"/>
      <c r="S10" s="57"/>
      <c r="T10" s="57"/>
      <c r="U10" s="57"/>
      <c r="V10" s="57"/>
      <c r="W10" s="57"/>
      <c r="X10" s="57"/>
      <c r="Y10" s="57"/>
      <c r="Z10" s="57"/>
      <c r="AA10" s="57"/>
      <c r="AB10" s="57"/>
      <c r="AC10" s="57"/>
    </row>
    <row r="11" spans="1:29" s="58" customFormat="1" ht="15" customHeight="1" thickBot="1" x14ac:dyDescent="0.3">
      <c r="A11" s="57"/>
      <c r="B11" s="313">
        <v>2017</v>
      </c>
      <c r="C11" s="314">
        <v>2266735</v>
      </c>
      <c r="D11" s="315">
        <f t="shared" si="3"/>
        <v>100</v>
      </c>
      <c r="E11" s="316">
        <v>1502151</v>
      </c>
      <c r="F11" s="317">
        <f t="shared" si="0"/>
        <v>66.269369820468654</v>
      </c>
      <c r="G11" s="314">
        <v>592642</v>
      </c>
      <c r="H11" s="318">
        <f t="shared" si="1"/>
        <v>26.145182387883896</v>
      </c>
      <c r="I11" s="316">
        <v>171942</v>
      </c>
      <c r="J11" s="319">
        <f t="shared" si="2"/>
        <v>7.5854477916474581</v>
      </c>
      <c r="K11" s="65"/>
      <c r="L11" s="65"/>
      <c r="M11"/>
      <c r="N11" s="65"/>
      <c r="O11" s="57"/>
      <c r="P11" s="57"/>
      <c r="Q11" s="57"/>
      <c r="R11" s="57"/>
      <c r="S11" s="57"/>
      <c r="T11" s="57"/>
      <c r="U11" s="57"/>
      <c r="V11" s="57"/>
      <c r="W11" s="57"/>
      <c r="X11" s="57"/>
      <c r="Y11" s="57"/>
      <c r="Z11" s="57"/>
      <c r="AA11" s="57"/>
      <c r="AB11" s="57"/>
      <c r="AC11" s="57"/>
    </row>
    <row r="12" spans="1:29" x14ac:dyDescent="0.25">
      <c r="A12" s="37"/>
      <c r="B12" s="37"/>
      <c r="C12" s="37"/>
      <c r="D12" s="37"/>
      <c r="E12" s="37"/>
      <c r="F12" s="37"/>
      <c r="G12" s="37"/>
      <c r="H12" s="37"/>
      <c r="I12" s="37"/>
      <c r="J12" s="55"/>
      <c r="K12" s="37"/>
      <c r="L12" s="37"/>
      <c r="N12" s="37"/>
      <c r="O12" s="37"/>
      <c r="P12" s="37"/>
      <c r="Q12" s="37"/>
      <c r="R12" s="37"/>
      <c r="S12" s="37"/>
      <c r="T12" s="37"/>
      <c r="U12" s="37"/>
      <c r="V12" s="37"/>
      <c r="W12" s="37"/>
      <c r="X12" s="37"/>
      <c r="Y12" s="37"/>
      <c r="Z12" s="37"/>
      <c r="AA12" s="37"/>
      <c r="AB12" s="37"/>
      <c r="AC12" s="37"/>
    </row>
    <row r="13" spans="1:29" ht="30" customHeight="1" x14ac:dyDescent="0.25">
      <c r="A13" s="59" t="s">
        <v>11</v>
      </c>
      <c r="B13" s="488" t="s">
        <v>148</v>
      </c>
      <c r="C13" s="483"/>
      <c r="D13" s="483"/>
      <c r="E13" s="483"/>
      <c r="F13" s="483"/>
      <c r="G13" s="483"/>
      <c r="H13" s="483"/>
      <c r="I13" s="483"/>
      <c r="J13" s="483"/>
    </row>
    <row r="14" spans="1:29" s="245" customFormat="1" ht="15" customHeight="1" x14ac:dyDescent="0.25">
      <c r="A14" s="416" t="s">
        <v>7</v>
      </c>
      <c r="B14" s="436" t="s">
        <v>199</v>
      </c>
      <c r="C14" s="437"/>
      <c r="D14" s="437"/>
      <c r="E14" s="437"/>
      <c r="F14" s="437"/>
      <c r="G14" s="437"/>
      <c r="H14" s="78"/>
    </row>
    <row r="15" spans="1:29" s="405" customFormat="1" ht="15" customHeight="1" x14ac:dyDescent="0.25">
      <c r="A15" s="417" t="s">
        <v>2</v>
      </c>
      <c r="B15" s="435" t="s">
        <v>197</v>
      </c>
      <c r="C15" s="435"/>
      <c r="D15" s="435"/>
      <c r="E15" s="435"/>
      <c r="F15" s="435"/>
      <c r="G15" s="78"/>
    </row>
    <row r="16" spans="1:29" s="405" customFormat="1" ht="15" customHeight="1" x14ac:dyDescent="0.25">
      <c r="A16" s="417"/>
      <c r="B16" s="435" t="s">
        <v>198</v>
      </c>
      <c r="C16" s="435"/>
      <c r="D16" s="435"/>
      <c r="E16" s="435"/>
      <c r="F16" s="435"/>
      <c r="G16" s="78"/>
    </row>
    <row r="17" spans="1:29" x14ac:dyDescent="0.25">
      <c r="J17"/>
    </row>
    <row r="18" spans="1:29"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ht="15" customHeight="1" x14ac:dyDescent="0.25">
      <c r="J26"/>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46"/>
      <c r="C28" s="46"/>
      <c r="D28" s="46"/>
      <c r="E28" s="46"/>
      <c r="F28" s="46"/>
      <c r="G28" s="46"/>
      <c r="H28" s="46"/>
      <c r="I28" s="46"/>
      <c r="J28" s="46"/>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5"/>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5"/>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5"/>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5"/>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5"/>
      <c r="K33" s="37"/>
      <c r="L33" s="37"/>
      <c r="N33" s="37"/>
      <c r="O33" s="37"/>
      <c r="P33" s="37"/>
      <c r="Q33" s="37"/>
      <c r="R33" s="37"/>
      <c r="S33" s="37"/>
      <c r="T33" s="37"/>
      <c r="U33" s="37"/>
      <c r="V33" s="37"/>
      <c r="W33" s="37"/>
      <c r="X33" s="37"/>
      <c r="Y33" s="37"/>
      <c r="Z33" s="37"/>
      <c r="AA33" s="37"/>
      <c r="AB33" s="37"/>
      <c r="AC33" s="37"/>
    </row>
    <row r="34" spans="1:29" x14ac:dyDescent="0.25">
      <c r="A34" s="37"/>
      <c r="B34" s="37"/>
      <c r="C34" s="37"/>
      <c r="D34" s="37"/>
      <c r="E34" s="37"/>
      <c r="F34" s="37"/>
      <c r="G34" s="37"/>
      <c r="H34" s="37"/>
      <c r="I34" s="37"/>
      <c r="J34" s="55"/>
      <c r="K34" s="37"/>
      <c r="L34" s="37"/>
      <c r="N34" s="37"/>
      <c r="O34" s="37"/>
      <c r="P34" s="37"/>
      <c r="Q34" s="37"/>
      <c r="R34" s="37"/>
      <c r="S34" s="37"/>
      <c r="T34" s="37"/>
      <c r="U34" s="37"/>
      <c r="V34" s="37"/>
      <c r="W34" s="37"/>
      <c r="X34" s="37"/>
      <c r="Y34" s="37"/>
      <c r="Z34" s="37"/>
      <c r="AA34" s="37"/>
      <c r="AB34" s="37"/>
      <c r="AC34" s="37"/>
    </row>
  </sheetData>
  <mergeCells count="10">
    <mergeCell ref="B15:F15"/>
    <mergeCell ref="B16:F16"/>
    <mergeCell ref="B2:J2"/>
    <mergeCell ref="B13:J13"/>
    <mergeCell ref="C3:D3"/>
    <mergeCell ref="B3:B4"/>
    <mergeCell ref="E3:F3"/>
    <mergeCell ref="G3:H3"/>
    <mergeCell ref="I3:J3"/>
    <mergeCell ref="B14:G14"/>
  </mergeCells>
  <hyperlinks>
    <hyperlink ref="J1" location="Contents!A1" display="[contents Ç]" xr:uid="{00000000-0004-0000-0600-000000000000}"/>
    <hyperlink ref="B15" r:id="rId1" display="http://www.observatorioemigracao.pt/np4/5810.html" xr:uid="{5448003B-4A42-44AA-8E41-3AED94BB0822}"/>
    <hyperlink ref="B15:F15" r:id="rId2" display="http://www.observatorioemigracao.pt/np4EN/7880.html" xr:uid="{75B98F8F-4E5F-412D-98B5-B892E9291058}"/>
    <hyperlink ref="B16" r:id="rId3" display="http://www.observatorioemigracao.pt/np4/5810.html" xr:uid="{1809A8E4-53DC-4705-9AE6-C3AA8282A4BC}"/>
    <hyperlink ref="B16:F16" r:id="rId4" display="http://www.observatorioemigracao.pt/np4/7880.html" xr:uid="{1DEB3687-2FE2-41BB-9D4A-AA654E6E898E}"/>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1"/>
  <sheetViews>
    <sheetView showGridLines="0" topLeftCell="A10" zoomScaleNormal="100" workbookViewId="0"/>
  </sheetViews>
  <sheetFormatPr defaultRowHeight="15" x14ac:dyDescent="0.25"/>
  <cols>
    <col min="1" max="1" width="8.7109375" customWidth="1"/>
    <col min="2" max="6" width="20.7109375" customWidth="1"/>
  </cols>
  <sheetData>
    <row r="1" spans="1:12" s="12" customFormat="1" ht="30" customHeight="1" x14ac:dyDescent="0.25">
      <c r="A1" s="52" t="s">
        <v>0</v>
      </c>
      <c r="B1" s="164" t="s">
        <v>1</v>
      </c>
      <c r="C1" s="53"/>
      <c r="D1" s="53"/>
      <c r="E1" s="53"/>
      <c r="F1" s="75" t="s">
        <v>5</v>
      </c>
      <c r="H1"/>
      <c r="I1"/>
      <c r="J1"/>
    </row>
    <row r="2" spans="1:12" s="38" customFormat="1" ht="30" customHeight="1" thickBot="1" x14ac:dyDescent="0.3">
      <c r="B2" s="497" t="s">
        <v>103</v>
      </c>
      <c r="C2" s="497"/>
      <c r="D2" s="497"/>
      <c r="E2" s="498"/>
      <c r="F2" s="476"/>
      <c r="G2"/>
      <c r="H2"/>
      <c r="I2"/>
    </row>
    <row r="3" spans="1:12" s="38" customFormat="1" ht="30" customHeight="1" x14ac:dyDescent="0.25">
      <c r="A3" s="60"/>
      <c r="B3" s="39" t="s">
        <v>15</v>
      </c>
      <c r="C3" s="118" t="s">
        <v>16</v>
      </c>
      <c r="D3" s="118" t="s">
        <v>17</v>
      </c>
      <c r="E3" s="93" t="s">
        <v>110</v>
      </c>
      <c r="F3" s="93" t="s">
        <v>111</v>
      </c>
      <c r="G3"/>
      <c r="H3"/>
      <c r="I3"/>
    </row>
    <row r="4" spans="1:12" s="38" customFormat="1" ht="30" customHeight="1" x14ac:dyDescent="0.25">
      <c r="A4" s="60"/>
      <c r="B4" s="40" t="s">
        <v>3</v>
      </c>
      <c r="C4" s="119">
        <f>SUM(C5:C35)</f>
        <v>859013</v>
      </c>
      <c r="D4" s="119">
        <f>SUM(D5:D35)</f>
        <v>1160425</v>
      </c>
      <c r="E4" s="119">
        <f>D4-C4</f>
        <v>301412</v>
      </c>
      <c r="F4" s="119">
        <f>(D4/C4*100)-100</f>
        <v>35.088176779629663</v>
      </c>
      <c r="G4"/>
      <c r="H4"/>
      <c r="I4"/>
    </row>
    <row r="5" spans="1:12" s="37" customFormat="1" ht="15" customHeight="1" x14ac:dyDescent="0.25">
      <c r="A5" s="60"/>
      <c r="B5" s="35" t="s">
        <v>44</v>
      </c>
      <c r="C5" s="120">
        <v>950</v>
      </c>
      <c r="D5" s="120">
        <v>1634</v>
      </c>
      <c r="E5" s="120">
        <f>D5-C5</f>
        <v>684</v>
      </c>
      <c r="F5" s="120">
        <f t="shared" ref="F5:F35" si="0">(D5/C5*100)-100</f>
        <v>72</v>
      </c>
    </row>
    <row r="6" spans="1:12" s="37" customFormat="1" ht="15" customHeight="1" x14ac:dyDescent="0.25">
      <c r="A6" s="60"/>
      <c r="B6" s="36" t="s">
        <v>26</v>
      </c>
      <c r="C6" s="121">
        <v>21370</v>
      </c>
      <c r="D6" s="121">
        <v>28310</v>
      </c>
      <c r="E6" s="121">
        <f>D6-C6</f>
        <v>6940</v>
      </c>
      <c r="F6" s="121">
        <f t="shared" si="0"/>
        <v>32.475432849789428</v>
      </c>
    </row>
    <row r="7" spans="1:12" s="37" customFormat="1" ht="15" customHeight="1" x14ac:dyDescent="0.25">
      <c r="A7" s="60"/>
      <c r="B7" s="35" t="s">
        <v>27</v>
      </c>
      <c r="C7" s="120">
        <v>13</v>
      </c>
      <c r="D7" s="120">
        <v>99</v>
      </c>
      <c r="E7" s="120">
        <f>D7-C7</f>
        <v>86</v>
      </c>
      <c r="F7" s="120" t="s">
        <v>112</v>
      </c>
    </row>
    <row r="8" spans="1:12" s="37" customFormat="1" ht="15" customHeight="1" x14ac:dyDescent="0.25">
      <c r="A8" s="60"/>
      <c r="B8" s="36" t="s">
        <v>35</v>
      </c>
      <c r="C8" s="121" t="s">
        <v>56</v>
      </c>
      <c r="D8" s="121">
        <v>51</v>
      </c>
      <c r="E8" s="121" t="s">
        <v>56</v>
      </c>
      <c r="F8" s="121" t="s">
        <v>56</v>
      </c>
    </row>
    <row r="9" spans="1:12" s="37" customFormat="1" ht="15" customHeight="1" x14ac:dyDescent="0.25">
      <c r="A9" s="60"/>
      <c r="B9" s="35" t="s">
        <v>37</v>
      </c>
      <c r="C9" s="120">
        <v>33</v>
      </c>
      <c r="D9" s="120">
        <v>166</v>
      </c>
      <c r="E9" s="120">
        <f t="shared" ref="E9:E14" si="1">D9-C9</f>
        <v>133</v>
      </c>
      <c r="F9" s="120" t="s">
        <v>112</v>
      </c>
    </row>
    <row r="10" spans="1:12" s="37" customFormat="1" ht="15" customHeight="1" x14ac:dyDescent="0.25">
      <c r="A10" s="60"/>
      <c r="B10" s="36" t="s">
        <v>28</v>
      </c>
      <c r="C10" s="121">
        <v>39</v>
      </c>
      <c r="D10" s="121">
        <v>368</v>
      </c>
      <c r="E10" s="121">
        <f t="shared" si="1"/>
        <v>329</v>
      </c>
      <c r="F10" s="121" t="s">
        <v>112</v>
      </c>
    </row>
    <row r="11" spans="1:12" s="37" customFormat="1" ht="15" customHeight="1" x14ac:dyDescent="0.25">
      <c r="A11" s="60"/>
      <c r="B11" s="35" t="s">
        <v>29</v>
      </c>
      <c r="C11" s="120">
        <v>683</v>
      </c>
      <c r="D11" s="120">
        <v>1221</v>
      </c>
      <c r="E11" s="120">
        <f t="shared" si="1"/>
        <v>538</v>
      </c>
      <c r="F11" s="120">
        <f t="shared" si="0"/>
        <v>78.770131771595914</v>
      </c>
      <c r="K11" s="173"/>
      <c r="L11" s="174"/>
    </row>
    <row r="12" spans="1:12" s="37" customFormat="1" ht="15" customHeight="1" x14ac:dyDescent="0.25">
      <c r="A12" s="60"/>
      <c r="B12" s="36" t="s">
        <v>31</v>
      </c>
      <c r="C12" s="121">
        <v>0</v>
      </c>
      <c r="D12" s="121">
        <v>39</v>
      </c>
      <c r="E12" s="121">
        <f t="shared" si="1"/>
        <v>39</v>
      </c>
      <c r="F12" s="121" t="s">
        <v>56</v>
      </c>
      <c r="K12" s="173"/>
      <c r="L12" s="174"/>
    </row>
    <row r="13" spans="1:12" s="37" customFormat="1" ht="15" customHeight="1" x14ac:dyDescent="0.25">
      <c r="A13" s="60"/>
      <c r="B13" s="35" t="s">
        <v>49</v>
      </c>
      <c r="C13" s="120">
        <v>141</v>
      </c>
      <c r="D13" s="120">
        <v>355</v>
      </c>
      <c r="E13" s="120">
        <f t="shared" si="1"/>
        <v>214</v>
      </c>
      <c r="F13" s="120">
        <f t="shared" si="0"/>
        <v>151.7730496453901</v>
      </c>
      <c r="K13" s="173"/>
      <c r="L13" s="174"/>
    </row>
    <row r="14" spans="1:12" s="37" customFormat="1" ht="15" customHeight="1" x14ac:dyDescent="0.25">
      <c r="A14" s="60"/>
      <c r="B14" s="36" t="s">
        <v>76</v>
      </c>
      <c r="C14" s="121">
        <v>581062</v>
      </c>
      <c r="D14" s="121">
        <v>617235</v>
      </c>
      <c r="E14" s="121">
        <f t="shared" si="1"/>
        <v>36173</v>
      </c>
      <c r="F14" s="121">
        <f t="shared" si="0"/>
        <v>6.2253253525441465</v>
      </c>
      <c r="K14" s="173"/>
      <c r="L14" s="174"/>
    </row>
    <row r="15" spans="1:12" s="37" customFormat="1" ht="15" customHeight="1" x14ac:dyDescent="0.25">
      <c r="A15" s="60"/>
      <c r="B15" s="35" t="s">
        <v>30</v>
      </c>
      <c r="C15" s="120" t="s">
        <v>56</v>
      </c>
      <c r="D15" s="120">
        <v>75110</v>
      </c>
      <c r="E15" s="120" t="s">
        <v>56</v>
      </c>
      <c r="F15" s="120" t="s">
        <v>56</v>
      </c>
      <c r="K15" s="173"/>
      <c r="L15" s="174"/>
    </row>
    <row r="16" spans="1:12" s="37" customFormat="1" ht="15" customHeight="1" x14ac:dyDescent="0.25">
      <c r="A16" s="60"/>
      <c r="B16" s="36" t="s">
        <v>33</v>
      </c>
      <c r="C16" s="121">
        <v>292</v>
      </c>
      <c r="D16" s="121">
        <v>336</v>
      </c>
      <c r="E16" s="121">
        <f t="shared" ref="E16:E21" si="2">D16-C16</f>
        <v>44</v>
      </c>
      <c r="F16" s="121">
        <f t="shared" si="0"/>
        <v>15.06849315068493</v>
      </c>
      <c r="K16" s="173"/>
      <c r="L16" s="174"/>
    </row>
    <row r="17" spans="1:6" s="37" customFormat="1" ht="15" customHeight="1" x14ac:dyDescent="0.25">
      <c r="A17" s="60"/>
      <c r="B17" s="35" t="s">
        <v>41</v>
      </c>
      <c r="C17" s="120">
        <v>28</v>
      </c>
      <c r="D17" s="120">
        <v>290</v>
      </c>
      <c r="E17" s="120">
        <f t="shared" si="2"/>
        <v>262</v>
      </c>
      <c r="F17" s="120" t="s">
        <v>112</v>
      </c>
    </row>
    <row r="18" spans="1:6" s="37" customFormat="1" ht="15" customHeight="1" x14ac:dyDescent="0.25">
      <c r="A18" s="60"/>
      <c r="B18" s="36" t="s">
        <v>52</v>
      </c>
      <c r="C18" s="121">
        <v>104</v>
      </c>
      <c r="D18" s="121">
        <v>416</v>
      </c>
      <c r="E18" s="121">
        <f t="shared" si="2"/>
        <v>312</v>
      </c>
      <c r="F18" s="121">
        <f t="shared" si="0"/>
        <v>300</v>
      </c>
    </row>
    <row r="19" spans="1:6" s="37" customFormat="1" ht="15" customHeight="1" x14ac:dyDescent="0.25">
      <c r="A19" s="60"/>
      <c r="B19" s="35" t="s">
        <v>32</v>
      </c>
      <c r="C19" s="120">
        <v>590</v>
      </c>
      <c r="D19" s="120">
        <v>2246</v>
      </c>
      <c r="E19" s="120">
        <f t="shared" si="2"/>
        <v>1656</v>
      </c>
      <c r="F19" s="120">
        <f t="shared" si="0"/>
        <v>280.67796610169495</v>
      </c>
    </row>
    <row r="20" spans="1:6" s="62" customFormat="1" ht="15" customHeight="1" x14ac:dyDescent="0.25">
      <c r="A20" s="60"/>
      <c r="B20" s="61" t="s">
        <v>36</v>
      </c>
      <c r="C20" s="122">
        <v>4158</v>
      </c>
      <c r="D20" s="122">
        <v>5241</v>
      </c>
      <c r="E20" s="122">
        <f t="shared" si="2"/>
        <v>1083</v>
      </c>
      <c r="F20" s="122">
        <f t="shared" si="0"/>
        <v>26.046176046176043</v>
      </c>
    </row>
    <row r="21" spans="1:6" s="37" customFormat="1" ht="15" customHeight="1" x14ac:dyDescent="0.25">
      <c r="A21" s="60"/>
      <c r="B21" s="35" t="s">
        <v>38</v>
      </c>
      <c r="C21" s="120">
        <v>1</v>
      </c>
      <c r="D21" s="120">
        <v>32</v>
      </c>
      <c r="E21" s="120">
        <f t="shared" si="2"/>
        <v>31</v>
      </c>
      <c r="F21" s="120" t="s">
        <v>112</v>
      </c>
    </row>
    <row r="22" spans="1:6" s="37" customFormat="1" ht="15" customHeight="1" x14ac:dyDescent="0.25">
      <c r="A22" s="60"/>
      <c r="B22" s="36" t="s">
        <v>53</v>
      </c>
      <c r="C22" s="121">
        <v>331</v>
      </c>
      <c r="D22" s="121" t="s">
        <v>56</v>
      </c>
      <c r="E22" s="121" t="s">
        <v>56</v>
      </c>
      <c r="F22" s="121" t="s">
        <v>56</v>
      </c>
    </row>
    <row r="23" spans="1:6" s="37" customFormat="1" ht="15" customHeight="1" x14ac:dyDescent="0.25">
      <c r="A23" s="60"/>
      <c r="B23" s="35" t="s">
        <v>39</v>
      </c>
      <c r="C23" s="120">
        <v>3</v>
      </c>
      <c r="D23" s="120" t="s">
        <v>56</v>
      </c>
      <c r="E23" s="120" t="s">
        <v>56</v>
      </c>
      <c r="F23" s="120" t="s">
        <v>56</v>
      </c>
    </row>
    <row r="24" spans="1:6" s="37" customFormat="1" ht="15" customHeight="1" x14ac:dyDescent="0.25">
      <c r="A24" s="60"/>
      <c r="B24" s="36" t="s">
        <v>40</v>
      </c>
      <c r="C24" s="121">
        <v>41690</v>
      </c>
      <c r="D24" s="121">
        <v>60897</v>
      </c>
      <c r="E24" s="121">
        <f>D24-C24</f>
        <v>19207</v>
      </c>
      <c r="F24" s="121">
        <f t="shared" si="0"/>
        <v>46.071000239865668</v>
      </c>
    </row>
    <row r="25" spans="1:6" s="37" customFormat="1" ht="15" customHeight="1" x14ac:dyDescent="0.25">
      <c r="A25" s="60"/>
      <c r="B25" s="35" t="s">
        <v>42</v>
      </c>
      <c r="C25" s="120" t="s">
        <v>56</v>
      </c>
      <c r="D25" s="120">
        <v>57</v>
      </c>
      <c r="E25" s="120" t="s">
        <v>56</v>
      </c>
      <c r="F25" s="120" t="s">
        <v>56</v>
      </c>
    </row>
    <row r="26" spans="1:6" s="37" customFormat="1" ht="15" customHeight="1" x14ac:dyDescent="0.25">
      <c r="A26" s="60"/>
      <c r="B26" s="61" t="s">
        <v>43</v>
      </c>
      <c r="C26" s="122">
        <v>10218</v>
      </c>
      <c r="D26" s="122" t="s">
        <v>56</v>
      </c>
      <c r="E26" s="122" t="s">
        <v>56</v>
      </c>
      <c r="F26" s="122" t="s">
        <v>56</v>
      </c>
    </row>
    <row r="27" spans="1:6" s="37" customFormat="1" ht="15" customHeight="1" x14ac:dyDescent="0.25">
      <c r="A27" s="60"/>
      <c r="B27" s="35" t="s">
        <v>54</v>
      </c>
      <c r="C27" s="120">
        <v>713</v>
      </c>
      <c r="D27" s="120">
        <v>1540</v>
      </c>
      <c r="E27" s="120">
        <f t="shared" ref="E27:E35" si="3">D27-C27</f>
        <v>827</v>
      </c>
      <c r="F27" s="120">
        <f t="shared" si="0"/>
        <v>115.98877980364657</v>
      </c>
    </row>
    <row r="28" spans="1:6" s="37" customFormat="1" ht="15" customHeight="1" x14ac:dyDescent="0.25">
      <c r="A28" s="60"/>
      <c r="B28" s="61" t="s">
        <v>45</v>
      </c>
      <c r="C28" s="122">
        <v>60</v>
      </c>
      <c r="D28" s="122">
        <v>222</v>
      </c>
      <c r="E28" s="122">
        <f t="shared" si="3"/>
        <v>162</v>
      </c>
      <c r="F28" s="122" t="s">
        <v>112</v>
      </c>
    </row>
    <row r="29" spans="1:6" s="37" customFormat="1" ht="15" customHeight="1" x14ac:dyDescent="0.25">
      <c r="A29" s="60"/>
      <c r="B29" s="35" t="s">
        <v>46</v>
      </c>
      <c r="C29" s="120">
        <v>116</v>
      </c>
      <c r="D29" s="120">
        <v>1016</v>
      </c>
      <c r="E29" s="120">
        <f t="shared" si="3"/>
        <v>900</v>
      </c>
      <c r="F29" s="120">
        <f t="shared" si="0"/>
        <v>775.86206896551721</v>
      </c>
    </row>
    <row r="30" spans="1:6" s="37" customFormat="1" ht="15" customHeight="1" x14ac:dyDescent="0.25">
      <c r="A30" s="60"/>
      <c r="B30" s="61" t="s">
        <v>48</v>
      </c>
      <c r="C30" s="122">
        <v>4</v>
      </c>
      <c r="D30" s="122">
        <v>33</v>
      </c>
      <c r="E30" s="122">
        <f t="shared" si="3"/>
        <v>29</v>
      </c>
      <c r="F30" s="122" t="s">
        <v>112</v>
      </c>
    </row>
    <row r="31" spans="1:6" s="37" customFormat="1" ht="15" customHeight="1" x14ac:dyDescent="0.25">
      <c r="A31" s="60"/>
      <c r="B31" s="35" t="s">
        <v>47</v>
      </c>
      <c r="C31" s="120">
        <v>10</v>
      </c>
      <c r="D31" s="120">
        <v>39</v>
      </c>
      <c r="E31" s="120">
        <f t="shared" si="3"/>
        <v>29</v>
      </c>
      <c r="F31" s="120" t="s">
        <v>112</v>
      </c>
    </row>
    <row r="32" spans="1:6" s="37" customFormat="1" ht="15" customHeight="1" x14ac:dyDescent="0.25">
      <c r="A32" s="60"/>
      <c r="B32" s="61" t="s">
        <v>34</v>
      </c>
      <c r="C32" s="122">
        <v>56359</v>
      </c>
      <c r="D32" s="122">
        <v>98975</v>
      </c>
      <c r="E32" s="122">
        <f t="shared" si="3"/>
        <v>42616</v>
      </c>
      <c r="F32" s="122">
        <f t="shared" si="0"/>
        <v>75.615252222360226</v>
      </c>
    </row>
    <row r="33" spans="1:9" s="37" customFormat="1" ht="15" customHeight="1" x14ac:dyDescent="0.25">
      <c r="A33" s="60"/>
      <c r="B33" s="35" t="s">
        <v>50</v>
      </c>
      <c r="C33" s="120">
        <v>2514</v>
      </c>
      <c r="D33" s="120">
        <v>2974</v>
      </c>
      <c r="E33" s="120">
        <f t="shared" si="3"/>
        <v>460</v>
      </c>
      <c r="F33" s="120">
        <f t="shared" si="0"/>
        <v>18.297533810660298</v>
      </c>
    </row>
    <row r="34" spans="1:9" s="37" customFormat="1" ht="15" customHeight="1" x14ac:dyDescent="0.25">
      <c r="A34" s="60"/>
      <c r="B34" s="61" t="s">
        <v>55</v>
      </c>
      <c r="C34" s="122">
        <v>100975</v>
      </c>
      <c r="D34" s="122">
        <v>169458</v>
      </c>
      <c r="E34" s="122">
        <f t="shared" si="3"/>
        <v>68483</v>
      </c>
      <c r="F34" s="122">
        <f t="shared" si="0"/>
        <v>67.821738053973746</v>
      </c>
    </row>
    <row r="35" spans="1:9" s="37" customFormat="1" ht="15" customHeight="1" thickBot="1" x14ac:dyDescent="0.3">
      <c r="A35" s="60"/>
      <c r="B35" s="91" t="s">
        <v>51</v>
      </c>
      <c r="C35" s="123">
        <v>36556</v>
      </c>
      <c r="D35" s="123">
        <v>92065</v>
      </c>
      <c r="E35" s="123">
        <f t="shared" si="3"/>
        <v>55509</v>
      </c>
      <c r="F35" s="123">
        <f t="shared" si="0"/>
        <v>151.84648210963999</v>
      </c>
    </row>
    <row r="36" spans="1:9" s="37" customFormat="1" ht="15" customHeight="1" x14ac:dyDescent="0.25">
      <c r="A36" s="38"/>
      <c r="B36" s="61"/>
      <c r="C36" s="110"/>
      <c r="D36" s="110"/>
      <c r="E36" s="94"/>
      <c r="G36"/>
      <c r="H36"/>
      <c r="I36"/>
    </row>
    <row r="37" spans="1:9" ht="15" customHeight="1" x14ac:dyDescent="0.25">
      <c r="A37" s="111" t="s">
        <v>57</v>
      </c>
      <c r="B37" s="499" t="s">
        <v>113</v>
      </c>
      <c r="C37" s="455"/>
      <c r="D37" s="455"/>
      <c r="E37" s="455"/>
      <c r="F37" s="455"/>
    </row>
    <row r="38" spans="1:9" s="38" customFormat="1" ht="15" customHeight="1" x14ac:dyDescent="0.25">
      <c r="A38" s="59" t="s">
        <v>11</v>
      </c>
      <c r="B38" s="500" t="s">
        <v>134</v>
      </c>
      <c r="C38" s="476"/>
      <c r="D38" s="476"/>
      <c r="E38" s="476"/>
      <c r="F38" s="476"/>
      <c r="G38"/>
      <c r="H38"/>
      <c r="I38"/>
    </row>
    <row r="39" spans="1:9" s="245" customFormat="1" ht="15" customHeight="1" x14ac:dyDescent="0.25">
      <c r="A39" s="416" t="s">
        <v>7</v>
      </c>
      <c r="B39" s="436" t="s">
        <v>199</v>
      </c>
      <c r="C39" s="437"/>
      <c r="D39" s="437"/>
      <c r="E39" s="437"/>
      <c r="F39" s="437"/>
      <c r="G39" s="437"/>
      <c r="H39" s="78"/>
    </row>
    <row r="40" spans="1:9" s="405" customFormat="1" ht="15" customHeight="1" x14ac:dyDescent="0.25">
      <c r="A40" s="417" t="s">
        <v>2</v>
      </c>
      <c r="B40" s="435" t="s">
        <v>197</v>
      </c>
      <c r="C40" s="435"/>
      <c r="D40" s="435"/>
      <c r="E40" s="435"/>
      <c r="F40" s="435"/>
      <c r="G40" s="78"/>
    </row>
    <row r="41" spans="1:9" s="405" customFormat="1" ht="15" customHeight="1" x14ac:dyDescent="0.25">
      <c r="A41" s="417"/>
      <c r="B41" s="435" t="s">
        <v>198</v>
      </c>
      <c r="C41" s="435"/>
      <c r="D41" s="435"/>
      <c r="E41" s="435"/>
      <c r="F41" s="435"/>
      <c r="G41" s="78"/>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xmlns:xlrd2="http://schemas.microsoft.com/office/spreadsheetml/2017/richdata2" ref="B5:E35">
    <sortCondition ref="B5:B35"/>
  </sortState>
  <mergeCells count="6">
    <mergeCell ref="B41:F41"/>
    <mergeCell ref="B2:F2"/>
    <mergeCell ref="B37:F37"/>
    <mergeCell ref="B38:F38"/>
    <mergeCell ref="B40:F40"/>
    <mergeCell ref="B39:G39"/>
  </mergeCells>
  <hyperlinks>
    <hyperlink ref="F1" location="Contents!A1" display="[contents Ç]" xr:uid="{00000000-0004-0000-0700-000000000000}"/>
    <hyperlink ref="B40" r:id="rId1" display="http://www.observatorioemigracao.pt/np4/5810.html" xr:uid="{5657B0D9-3B7E-49F6-A372-72B9157C5A33}"/>
    <hyperlink ref="B40:F40" r:id="rId2" display="http://www.observatorioemigracao.pt/np4EN/7880.html" xr:uid="{AFD86564-9845-4DB4-97F0-3F953998E434}"/>
    <hyperlink ref="B41" r:id="rId3" display="http://www.observatorioemigracao.pt/np4/5810.html" xr:uid="{8F2A5044-9E1F-455D-96AA-57BA91443CCB}"/>
    <hyperlink ref="B41:F41" r:id="rId4" display="http://www.observatorioemigracao.pt/np4/7880.html" xr:uid="{9E3AE71C-8801-4C22-BF7C-C2E314CE2460}"/>
  </hyperlinks>
  <pageMargins left="0.7" right="0.7" top="0.75" bottom="0.75" header="0.3" footer="0.3"/>
  <pageSetup paperSize="9" orientation="portrait" horizontalDpi="4294967293" verticalDpi="0" r:id="rId5"/>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V28"/>
  <sheetViews>
    <sheetView showGridLines="0" workbookViewId="0"/>
  </sheetViews>
  <sheetFormatPr defaultRowHeight="15" x14ac:dyDescent="0.25"/>
  <cols>
    <col min="1" max="1" width="8.7109375" customWidth="1"/>
    <col min="2" max="2" width="24.7109375" customWidth="1"/>
    <col min="3" max="6" width="20.7109375" customWidth="1"/>
    <col min="8" max="10" width="9.140625" style="254"/>
    <col min="11" max="13" width="9.140625" style="253"/>
  </cols>
  <sheetData>
    <row r="1" spans="1:152" s="12" customFormat="1" ht="30" customHeight="1" x14ac:dyDescent="0.2">
      <c r="A1" s="52" t="s">
        <v>0</v>
      </c>
      <c r="B1" s="164" t="s">
        <v>1</v>
      </c>
      <c r="C1" s="13"/>
      <c r="D1" s="13"/>
      <c r="E1" s="13"/>
      <c r="F1" s="75" t="s">
        <v>5</v>
      </c>
      <c r="H1" s="254"/>
      <c r="I1" s="254"/>
      <c r="J1" s="254"/>
      <c r="K1" s="256"/>
      <c r="L1" s="256"/>
      <c r="M1" s="256"/>
    </row>
    <row r="2" spans="1:152" s="38" customFormat="1" ht="45" customHeight="1" thickBot="1" x14ac:dyDescent="0.3">
      <c r="B2" s="501" t="s">
        <v>104</v>
      </c>
      <c r="C2" s="502"/>
      <c r="D2" s="502"/>
      <c r="E2" s="502"/>
      <c r="F2" s="502"/>
      <c r="G2" s="60"/>
      <c r="H2"/>
      <c r="I2"/>
      <c r="J2"/>
      <c r="K2"/>
      <c r="L2"/>
      <c r="M2"/>
      <c r="N2"/>
      <c r="O2"/>
      <c r="P2"/>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row>
    <row r="3" spans="1:152" s="38" customFormat="1" ht="30" customHeight="1" x14ac:dyDescent="0.25">
      <c r="A3" s="60"/>
      <c r="B3" s="503" t="s">
        <v>62</v>
      </c>
      <c r="C3" s="506" t="s">
        <v>16</v>
      </c>
      <c r="D3" s="507"/>
      <c r="E3" s="504" t="s">
        <v>17</v>
      </c>
      <c r="F3" s="505"/>
      <c r="G3" s="60"/>
      <c r="H3"/>
      <c r="I3"/>
      <c r="J3"/>
      <c r="K3"/>
      <c r="L3"/>
      <c r="M3"/>
      <c r="N3"/>
      <c r="O3"/>
      <c r="P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row>
    <row r="4" spans="1:152" s="38" customFormat="1" ht="30" customHeight="1" x14ac:dyDescent="0.25">
      <c r="A4" s="60"/>
      <c r="B4" s="443"/>
      <c r="C4" s="117" t="s">
        <v>94</v>
      </c>
      <c r="D4" s="176" t="s">
        <v>64</v>
      </c>
      <c r="E4" s="117" t="s">
        <v>94</v>
      </c>
      <c r="F4" s="116" t="s">
        <v>64</v>
      </c>
      <c r="G4" s="60"/>
      <c r="H4"/>
      <c r="I4"/>
      <c r="J4"/>
      <c r="K4"/>
      <c r="L4"/>
      <c r="M4"/>
      <c r="N4"/>
      <c r="O4"/>
      <c r="P4"/>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row>
    <row r="5" spans="1:152" s="38" customFormat="1" ht="30" customHeight="1" x14ac:dyDescent="0.25">
      <c r="A5" s="60"/>
      <c r="B5" s="40" t="s">
        <v>3</v>
      </c>
      <c r="C5" s="230">
        <v>1260.249</v>
      </c>
      <c r="D5" s="177">
        <v>100</v>
      </c>
      <c r="E5" s="230">
        <v>1435.7760000000001</v>
      </c>
      <c r="F5" s="183">
        <v>100</v>
      </c>
      <c r="G5" s="60"/>
      <c r="H5"/>
      <c r="I5"/>
      <c r="J5"/>
      <c r="K5"/>
      <c r="L5"/>
      <c r="M5"/>
      <c r="N5"/>
      <c r="O5"/>
      <c r="P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row>
    <row r="6" spans="1:152" s="38" customFormat="1" ht="30" customHeight="1" x14ac:dyDescent="0.25">
      <c r="A6" s="60"/>
      <c r="B6" s="95" t="s">
        <v>18</v>
      </c>
      <c r="C6" s="231"/>
      <c r="D6" s="178"/>
      <c r="E6" s="231"/>
      <c r="F6" s="184"/>
      <c r="G6" s="60"/>
      <c r="H6"/>
      <c r="I6"/>
      <c r="J6"/>
      <c r="K6"/>
      <c r="L6"/>
      <c r="M6"/>
      <c r="N6"/>
      <c r="O6"/>
      <c r="P6"/>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row>
    <row r="7" spans="1:152" s="66" customFormat="1" ht="15" customHeight="1" x14ac:dyDescent="0.25">
      <c r="A7" s="60"/>
      <c r="B7" s="35" t="s">
        <v>59</v>
      </c>
      <c r="C7" s="232">
        <v>82.238</v>
      </c>
      <c r="D7" s="179">
        <f>C7/$C$5*100</f>
        <v>6.5255358266501311</v>
      </c>
      <c r="E7" s="232">
        <v>77</v>
      </c>
      <c r="F7" s="185">
        <f>E7/E$5*100</f>
        <v>5.362953552643309</v>
      </c>
      <c r="G7" s="62"/>
      <c r="H7"/>
      <c r="I7"/>
      <c r="J7"/>
      <c r="K7"/>
      <c r="L7"/>
      <c r="M7"/>
      <c r="N7"/>
      <c r="O7"/>
      <c r="P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row>
    <row r="8" spans="1:152" s="62" customFormat="1" ht="15" customHeight="1" x14ac:dyDescent="0.25">
      <c r="A8" s="60"/>
      <c r="B8" s="61" t="s">
        <v>60</v>
      </c>
      <c r="C8" s="233">
        <v>1058.4749999999999</v>
      </c>
      <c r="D8" s="180">
        <f t="shared" ref="D8:D9" si="0">C8/$C$5*100</f>
        <v>83.989354484708969</v>
      </c>
      <c r="E8" s="233">
        <v>1154</v>
      </c>
      <c r="F8" s="186">
        <f t="shared" ref="F8:F9" si="1">E8/E$5*100</f>
        <v>80.37465454221271</v>
      </c>
      <c r="H8"/>
      <c r="I8"/>
      <c r="J8"/>
      <c r="K8"/>
      <c r="L8"/>
      <c r="M8"/>
      <c r="N8"/>
      <c r="O8"/>
      <c r="P8"/>
    </row>
    <row r="9" spans="1:152" s="66" customFormat="1" ht="15" customHeight="1" x14ac:dyDescent="0.25">
      <c r="A9" s="60"/>
      <c r="B9" s="35" t="s">
        <v>89</v>
      </c>
      <c r="C9" s="232">
        <v>119.536</v>
      </c>
      <c r="D9" s="179">
        <f t="shared" si="0"/>
        <v>9.485109688640895</v>
      </c>
      <c r="E9" s="232">
        <v>205</v>
      </c>
      <c r="F9" s="185">
        <f t="shared" si="1"/>
        <v>14.277993224569849</v>
      </c>
      <c r="G9" s="62"/>
      <c r="H9"/>
      <c r="I9"/>
      <c r="J9"/>
      <c r="K9"/>
      <c r="L9"/>
      <c r="M9"/>
      <c r="N9"/>
      <c r="O9"/>
      <c r="P9"/>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row>
    <row r="10" spans="1:152" s="62" customFormat="1" ht="30" customHeight="1" x14ac:dyDescent="0.25">
      <c r="A10" s="60"/>
      <c r="B10" s="115" t="s">
        <v>58</v>
      </c>
      <c r="C10" s="234"/>
      <c r="D10" s="181"/>
      <c r="E10" s="234"/>
      <c r="F10" s="187"/>
      <c r="H10"/>
      <c r="I10"/>
      <c r="J10"/>
      <c r="K10"/>
      <c r="L10"/>
      <c r="M10"/>
      <c r="N10"/>
      <c r="O10"/>
      <c r="P10"/>
    </row>
    <row r="11" spans="1:152" s="66" customFormat="1" ht="15" customHeight="1" x14ac:dyDescent="0.25">
      <c r="A11" s="60"/>
      <c r="B11" s="35" t="s">
        <v>90</v>
      </c>
      <c r="C11" s="232">
        <v>847.125</v>
      </c>
      <c r="D11" s="179">
        <f>C11/($C$5-C14)*100</f>
        <v>69.431524145409313</v>
      </c>
      <c r="E11" s="232">
        <v>875.79899999999998</v>
      </c>
      <c r="F11" s="185">
        <f>E11/(E$5-E14)*100</f>
        <v>62.050297782255491</v>
      </c>
      <c r="G11" s="62"/>
      <c r="H11"/>
      <c r="I11"/>
      <c r="J11"/>
      <c r="K11"/>
      <c r="L11"/>
      <c r="M11"/>
      <c r="N11"/>
      <c r="O11"/>
      <c r="P11"/>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row>
    <row r="12" spans="1:152" s="62" customFormat="1" ht="15" customHeight="1" x14ac:dyDescent="0.25">
      <c r="A12" s="60"/>
      <c r="B12" s="61" t="s">
        <v>91</v>
      </c>
      <c r="C12" s="233">
        <v>295.08600000000001</v>
      </c>
      <c r="D12" s="180">
        <f t="shared" ref="D12" si="2">C12/($C$5-C15)*100</f>
        <v>23.414896579961582</v>
      </c>
      <c r="E12" s="233">
        <v>384.411</v>
      </c>
      <c r="F12" s="186">
        <f t="shared" ref="F12" si="3">E12/(E$5-E15)*100</f>
        <v>26.773744650976194</v>
      </c>
      <c r="H12"/>
      <c r="I12"/>
      <c r="J12"/>
      <c r="K12"/>
      <c r="L12"/>
      <c r="M12"/>
      <c r="N12"/>
      <c r="O12"/>
      <c r="P12"/>
    </row>
    <row r="13" spans="1:152" s="66" customFormat="1" ht="15" customHeight="1" x14ac:dyDescent="0.25">
      <c r="A13" s="60"/>
      <c r="B13" s="35" t="s">
        <v>92</v>
      </c>
      <c r="C13" s="232">
        <v>77.876000000000005</v>
      </c>
      <c r="D13" s="179">
        <f>C13/($C$5-C17)*100</f>
        <v>6.1794137507746489</v>
      </c>
      <c r="E13" s="232">
        <v>151.22399999999999</v>
      </c>
      <c r="F13" s="185">
        <f>E13/(E$5-E17)*100</f>
        <v>10.53256218240171</v>
      </c>
      <c r="G13" s="62"/>
      <c r="H13"/>
      <c r="I13"/>
      <c r="J13"/>
      <c r="K13"/>
      <c r="L13"/>
      <c r="M13"/>
      <c r="N13"/>
      <c r="O13"/>
      <c r="P13"/>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row>
    <row r="14" spans="1:152" s="62" customFormat="1" ht="15" customHeight="1" thickBot="1" x14ac:dyDescent="0.3">
      <c r="A14" s="60"/>
      <c r="B14" s="114" t="s">
        <v>61</v>
      </c>
      <c r="C14" s="235">
        <v>40.161999999999999</v>
      </c>
      <c r="D14" s="182" t="s">
        <v>56</v>
      </c>
      <c r="E14" s="235">
        <v>24.341999999999999</v>
      </c>
      <c r="F14" s="188" t="s">
        <v>56</v>
      </c>
      <c r="H14"/>
      <c r="I14"/>
      <c r="J14"/>
      <c r="K14"/>
      <c r="L14"/>
      <c r="M14"/>
      <c r="N14"/>
      <c r="O14"/>
      <c r="P14"/>
    </row>
    <row r="15" spans="1:152" x14ac:dyDescent="0.25">
      <c r="B15" s="37"/>
      <c r="C15" s="37"/>
      <c r="D15" s="37"/>
      <c r="E15" s="37"/>
      <c r="F15" s="37"/>
      <c r="G15" s="223"/>
      <c r="H15"/>
      <c r="I15"/>
      <c r="J15"/>
      <c r="K15"/>
      <c r="L15"/>
      <c r="M15"/>
    </row>
    <row r="16" spans="1:152" x14ac:dyDescent="0.25">
      <c r="A16" s="59" t="s">
        <v>57</v>
      </c>
      <c r="B16" s="508" t="s">
        <v>99</v>
      </c>
      <c r="C16" s="509"/>
      <c r="D16" s="509"/>
      <c r="E16" s="509"/>
      <c r="F16" s="509"/>
      <c r="G16" s="223"/>
      <c r="H16"/>
      <c r="I16"/>
      <c r="J16"/>
      <c r="K16"/>
      <c r="L16"/>
      <c r="M16"/>
    </row>
    <row r="17" spans="1:13" ht="15" customHeight="1" x14ac:dyDescent="0.25">
      <c r="A17" s="59" t="s">
        <v>11</v>
      </c>
      <c r="B17" s="508" t="s">
        <v>135</v>
      </c>
      <c r="C17" s="509"/>
      <c r="D17" s="509"/>
      <c r="E17" s="509"/>
      <c r="F17" s="509"/>
      <c r="H17"/>
      <c r="I17"/>
      <c r="J17"/>
      <c r="K17"/>
      <c r="L17"/>
      <c r="M17"/>
    </row>
    <row r="18" spans="1:13" s="245" customFormat="1" ht="15" customHeight="1" x14ac:dyDescent="0.25">
      <c r="A18" s="416" t="s">
        <v>7</v>
      </c>
      <c r="B18" s="436" t="s">
        <v>199</v>
      </c>
      <c r="C18" s="437"/>
      <c r="D18" s="437"/>
      <c r="E18" s="437"/>
      <c r="F18" s="437"/>
      <c r="G18" s="437"/>
      <c r="H18" s="78"/>
    </row>
    <row r="19" spans="1:13" s="405" customFormat="1" ht="15" customHeight="1" x14ac:dyDescent="0.25">
      <c r="A19" s="417" t="s">
        <v>2</v>
      </c>
      <c r="B19" s="435" t="s">
        <v>197</v>
      </c>
      <c r="C19" s="435"/>
      <c r="D19" s="435"/>
      <c r="E19" s="435"/>
      <c r="F19" s="435"/>
      <c r="G19" s="78"/>
    </row>
    <row r="20" spans="1:13" s="405" customFormat="1" ht="15" customHeight="1" x14ac:dyDescent="0.25">
      <c r="A20" s="417"/>
      <c r="B20" s="435" t="s">
        <v>198</v>
      </c>
      <c r="C20" s="435"/>
      <c r="D20" s="435"/>
      <c r="E20" s="435"/>
      <c r="F20" s="435"/>
      <c r="G20" s="78"/>
    </row>
    <row r="21" spans="1:13" x14ac:dyDescent="0.25">
      <c r="B21" s="37"/>
      <c r="C21" s="37"/>
      <c r="D21" s="37"/>
      <c r="E21" s="37"/>
      <c r="F21" s="37"/>
      <c r="H21"/>
      <c r="I21"/>
      <c r="J21"/>
      <c r="K21"/>
      <c r="L21"/>
      <c r="M21"/>
    </row>
    <row r="22" spans="1:13" x14ac:dyDescent="0.25">
      <c r="B22" s="37"/>
      <c r="C22" s="37"/>
      <c r="D22" s="37"/>
      <c r="E22" s="37"/>
      <c r="F22" s="258"/>
      <c r="H22"/>
      <c r="I22"/>
      <c r="J22"/>
      <c r="K22"/>
      <c r="L22"/>
      <c r="M22"/>
    </row>
    <row r="23" spans="1:13" x14ac:dyDescent="0.25">
      <c r="B23" s="37"/>
      <c r="C23" s="37"/>
      <c r="D23" s="37"/>
      <c r="E23" s="37"/>
      <c r="F23" s="37"/>
      <c r="H23" s="257"/>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9">
    <mergeCell ref="B20:F20"/>
    <mergeCell ref="B19:F19"/>
    <mergeCell ref="B2:F2"/>
    <mergeCell ref="B3:B4"/>
    <mergeCell ref="E3:F3"/>
    <mergeCell ref="C3:D3"/>
    <mergeCell ref="B17:F17"/>
    <mergeCell ref="B16:F16"/>
    <mergeCell ref="B18:G18"/>
  </mergeCells>
  <hyperlinks>
    <hyperlink ref="F1" location="Contents!A1" display="[contents Ç]" xr:uid="{00000000-0004-0000-0800-000000000000}"/>
    <hyperlink ref="B19" r:id="rId1" display="http://www.observatorioemigracao.pt/np4/5810.html" xr:uid="{AF655CCE-7C81-460C-B4DF-4FB52BAADE0C}"/>
    <hyperlink ref="B19:F19" r:id="rId2" display="http://www.observatorioemigracao.pt/np4EN/7880.html" xr:uid="{4513727A-060B-4492-BEAB-E9C4F0FD5A8B}"/>
    <hyperlink ref="B20" r:id="rId3" display="http://www.observatorioemigracao.pt/np4/5810.html" xr:uid="{78FD9BC2-9F51-466C-B583-824EFED68981}"/>
    <hyperlink ref="B20:F20" r:id="rId4" display="http://www.observatorioemigracao.pt/np4/7880.html" xr:uid="{19439F7B-73EB-4FEE-AC52-677A9157F45B}"/>
  </hyperlinks>
  <pageMargins left="0.7" right="0.7" top="0.75" bottom="0.75" header="0.3" footer="0.3"/>
  <pageSetup paperSize="9" orientation="portrait" horizontalDpi="4294967293" verticalDpi="0" r:id="rId5"/>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Contents!Títulos_de_Impressão</vt:lpstr>
      <vt:lpstr>'Table 1.1'!Títulos_de_Impressão</vt:lpstr>
      <vt:lpstr>'Table 1.2'!Títulos_de_Impressão</vt:lpstr>
      <vt:lpstr>'Table 1.3'!Títulos_de_Impressão</vt:lpstr>
      <vt:lpstr>'Table 1.4'!Títulos_de_Impressão</vt:lpstr>
      <vt:lpstr>'Table 1.5'!Títulos_de_Impressão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2015-12-16T15:49:56Z</cp:lastPrinted>
  <dcterms:created xsi:type="dcterms:W3CDTF">2014-04-13T11:25:45Z</dcterms:created>
  <dcterms:modified xsi:type="dcterms:W3CDTF">2021-01-31T10:10:37Z</dcterms:modified>
</cp:coreProperties>
</file>