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895" windowHeight="6990" tabRatio="921"/>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 i="7" l="1"/>
  <c r="C9" i="7"/>
  <c r="E38" i="16" l="1"/>
  <c r="E40" i="16"/>
  <c r="E39" i="16"/>
  <c r="E37" i="16"/>
  <c r="E36" i="16"/>
  <c r="D40" i="18" l="1"/>
  <c r="D24" i="18"/>
  <c r="D25" i="18"/>
  <c r="D26" i="18"/>
  <c r="D27" i="18"/>
  <c r="D28" i="18"/>
  <c r="D29" i="18"/>
  <c r="D30" i="18"/>
  <c r="D31" i="18"/>
  <c r="D32" i="18"/>
  <c r="D33" i="18"/>
  <c r="D34" i="18"/>
  <c r="D35" i="18"/>
  <c r="D36" i="18"/>
  <c r="D37" i="18"/>
  <c r="D38" i="18"/>
  <c r="D39" i="18"/>
  <c r="D23" i="18"/>
  <c r="D22" i="18"/>
  <c r="E6" i="16" l="1"/>
  <c r="E59" i="1" l="1"/>
  <c r="E50" i="1"/>
  <c r="E39" i="1"/>
  <c r="E22" i="1"/>
  <c r="E16" i="1"/>
  <c r="E14" i="1"/>
  <c r="E35" i="16" l="1"/>
  <c r="E64" i="1" l="1"/>
  <c r="E63" i="1"/>
  <c r="E61" i="1"/>
  <c r="E60" i="1"/>
  <c r="E58" i="1"/>
  <c r="E57" i="1"/>
  <c r="E56" i="1"/>
  <c r="E55" i="1"/>
  <c r="E54" i="1"/>
  <c r="E53" i="1"/>
  <c r="E52" i="1"/>
  <c r="E51" i="1"/>
  <c r="E49" i="1"/>
  <c r="E48" i="1"/>
  <c r="E47" i="1"/>
  <c r="E46" i="1"/>
  <c r="E45" i="1"/>
  <c r="E44" i="1"/>
  <c r="E43" i="1"/>
  <c r="E41" i="1"/>
  <c r="E40" i="1"/>
  <c r="E38" i="1"/>
  <c r="E37" i="1"/>
  <c r="E36" i="1"/>
  <c r="E35" i="1"/>
  <c r="E34" i="1"/>
  <c r="E33" i="1"/>
  <c r="E32" i="1"/>
  <c r="E30" i="1"/>
  <c r="E29" i="1"/>
  <c r="E28" i="1"/>
  <c r="E27" i="1"/>
  <c r="E26" i="1"/>
  <c r="E25" i="1"/>
  <c r="E24" i="1"/>
  <c r="E23" i="1"/>
  <c r="E21" i="1"/>
  <c r="E20" i="1"/>
  <c r="E19" i="1"/>
  <c r="E18" i="1"/>
  <c r="E17" i="1"/>
  <c r="E15" i="1"/>
  <c r="E13" i="1"/>
  <c r="E12" i="1"/>
  <c r="E11" i="1"/>
  <c r="E10" i="1"/>
  <c r="E9" i="1"/>
  <c r="E8" i="1"/>
  <c r="E6" i="1"/>
  <c r="E5" i="1"/>
  <c r="E4" i="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11" i="16"/>
  <c r="E34" i="16"/>
  <c r="E10" i="16"/>
  <c r="E14" i="16"/>
  <c r="E8" i="16"/>
  <c r="E24" i="16"/>
  <c r="E28" i="16"/>
  <c r="E33" i="16"/>
  <c r="E16" i="16"/>
  <c r="E29" i="16"/>
  <c r="E30" i="16"/>
  <c r="E21" i="16"/>
  <c r="E19" i="16"/>
  <c r="E32" i="16"/>
  <c r="E15" i="16"/>
  <c r="E9" i="16"/>
  <c r="E13" i="16"/>
  <c r="E17" i="16"/>
  <c r="E27" i="16"/>
  <c r="E22" i="16"/>
  <c r="E12" i="16"/>
  <c r="E31" i="16"/>
  <c r="E18" i="16"/>
  <c r="D10" i="7"/>
  <c r="D9" i="7"/>
  <c r="E9" i="7" s="1"/>
  <c r="E7" i="7"/>
  <c r="E6" i="7"/>
  <c r="E5" i="7"/>
  <c r="F4" i="6"/>
  <c r="D4"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70" i="1"/>
  <c r="E69" i="1"/>
  <c r="E68" i="1"/>
  <c r="E67" i="1"/>
  <c r="B9" i="36"/>
  <c r="D7" i="36"/>
  <c r="D6" i="36"/>
  <c r="D5" i="36"/>
  <c r="B8" i="36"/>
  <c r="B4" i="36"/>
  <c r="B7" i="36"/>
  <c r="B6" i="36"/>
  <c r="B5" i="36"/>
  <c r="D4" i="36"/>
  <c r="E10" i="7" l="1"/>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<sst xmlns="http://schemas.openxmlformats.org/spreadsheetml/2006/main" count="381" uniqueCount="137">
  <si>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</si>
  <si>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</si>
  <si>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</si>
  <si>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</si>
  <si>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</si>
  <si>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</si>
  <si>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</si>
  <si>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</si>
  <si>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</si>
  <si>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</si>
  <si>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</si>
  <si>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</si>
  <si>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</si>
  <si>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</si>
  <si>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</si>
  <si>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</si>
  <si>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</si>
  <si>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</si>
  <si>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</si>
  <si>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</si>
  <si>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</si>
  <si>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</si>
  <si>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</si>
  <si>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</si>
  <si>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</si>
  <si>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</si>
  <si>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</si>
  <si>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</si>
  <si>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</si>
  <si>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</si>
  <si>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</si>
  <si>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</si>
  <si>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</si>
  <si>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</si>
  <si>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</si>
  <si>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</si>
  <si>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</si>
  <si>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</si>
  <si>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</si>
  <si>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</si>
  <si>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</si>
  <si>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</si>
  <si>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</si>
  <si>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</si>
  <si>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</si>
  <si>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</si>
  <si>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</si>
  <si>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</si>
  <si>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</si>
  <si>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</si>
  <si>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</si>
  <si>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</si>
  <si>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</si>
  <si>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</si>
  <si>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</si>
  <si>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</si>
  <si>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</si>
  <si>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</si>
  <si>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</si>
  <si>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</si>
  <si>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</si>
  <si>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</si>
  <si>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</si>
  <si>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</si>
  <si>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</si>
  <si>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</si>
  <si>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</si>
  <si>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</si>
  <si>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</si>
  <si>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</si>
  <si>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</si>
  <si>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</si>
  <si>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</si>
  <si>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</si>
  <si>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</si>
  <si>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</si>
  <si>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</si>
  <si>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</si>
  <si>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</si>
  <si>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</si>
  <si>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</si>
  <si>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</si>
  <si>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</si>
  <si>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</si>
  <si>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</si>
  <si>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</si>
  <si>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</si>
  <si>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</si>
  <si>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</si>
  <si>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</si>
  <si>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</si>
  <si>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</si>
  <si>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</si>
  <si>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</si>
  <si>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</si>
  <si>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</si>
  <si>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</si>
  <si>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</si>
  <si>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</si>
  <si>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</si>
  <si>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</si>
  <si>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</si>
  <si>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</si>
  <si>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</si>
  <si>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EU28</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</si>
  <si>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</si>
  <si>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</si>
  <si>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</si>
  <si>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</si>
  <si>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</si>
  <si>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</si>
  <si>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</si>
  <si>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Equatorial Guinea</t>
  </si>
  <si>
    <t>Macao</t>
  </si>
  <si>
    <t>Timor-Leste</t>
  </si>
  <si>
    <t>2017
thousand euros, nominal values</t>
  </si>
  <si>
    <t>Table by Observatório da Emigração, data from Banco de Portugal, Statistics Online (BPstat), Balance of Payment Statistics (remittances) and Instituto Nacional de Estatística (INE), National Accounts (GDP and exports).</t>
  </si>
  <si>
    <t>Chart by Observatório da Emigração, data from Banco de Portugal, Statistics Online (BPstat), Balance of Payment Statistics (remittances and FDI) and Instituto Nacional de Estatística (INE), National Accounts (GDP and exports).</t>
  </si>
  <si>
    <t>Factbook 2019: list of tables and charts</t>
  </si>
  <si>
    <t>Honduras</t>
  </si>
  <si>
    <t>Jordan</t>
  </si>
  <si>
    <t>Table by Observatório da Emigração, data from the Bilateral Remittance Estimates for 2018 using Migrant Stocks, Host Country Incomes, and Origin Country Incomes (millions of US$).</t>
  </si>
  <si>
    <r>
      <t>Table 3.5</t>
    </r>
    <r>
      <rPr>
        <b/>
        <sz val="9"/>
        <rFont val="Arial"/>
        <family val="2"/>
      </rPr>
      <t xml:space="preserve"> Top remittance-receiving countries, thousand US dollars, 2018</t>
    </r>
  </si>
  <si>
    <r>
      <rPr>
        <b/>
        <sz val="9"/>
        <color rgb="FFC00000"/>
        <rFont val="Arial"/>
        <family val="2"/>
      </rPr>
      <t>Table 3.6</t>
    </r>
    <r>
      <rPr>
        <b/>
        <sz val="9"/>
        <rFont val="Arial"/>
        <family val="2"/>
      </rPr>
      <t xml:space="preserve"> Top remittance-receiving countries, economic weight, 2018</t>
    </r>
  </si>
  <si>
    <r>
      <rPr>
        <b/>
        <sz val="9"/>
        <color rgb="FFC00000"/>
        <rFont val="Arial"/>
        <family val="2"/>
      </rPr>
      <t>Chart 3.4</t>
    </r>
    <r>
      <rPr>
        <b/>
        <sz val="9"/>
        <rFont val="Arial"/>
        <family val="2"/>
      </rPr>
      <t xml:space="preserve"> Top remittance-receiving countries, economic weight, 2018</t>
    </r>
  </si>
  <si>
    <t>http://www.observatorioemigracao.pt/np4EN/7301.html</t>
  </si>
  <si>
    <t>http://www.observatorioemigracao.pt/np4/7301.html</t>
  </si>
  <si>
    <r>
      <rPr>
        <b/>
        <sz val="9"/>
        <color rgb="FFC00000"/>
        <rFont val="Arial"/>
        <family val="2"/>
      </rPr>
      <t>Table 3.4</t>
    </r>
    <r>
      <rPr>
        <b/>
        <sz val="9"/>
        <rFont val="Arial"/>
        <family val="2"/>
      </rPr>
      <t xml:space="preserve"> Changes in economic weight of remittances in Portugal, 2017-2018</t>
    </r>
  </si>
  <si>
    <r>
      <rPr>
        <b/>
        <sz val="9"/>
        <color rgb="FFC00000"/>
        <rFont val="Arial"/>
        <family val="2"/>
      </rPr>
      <t>Table 3.1</t>
    </r>
    <r>
      <rPr>
        <b/>
        <sz val="9"/>
        <rFont val="Arial"/>
        <family val="2"/>
      </rPr>
      <t xml:space="preserve"> Inward and outward remittance flows in Portugal, 2018</t>
    </r>
  </si>
  <si>
    <r>
      <rPr>
        <b/>
        <sz val="9"/>
        <color rgb="FFC00000"/>
        <rFont val="Arial"/>
        <family val="2"/>
      </rPr>
      <t>Table 3.2</t>
    </r>
    <r>
      <rPr>
        <b/>
        <sz val="9"/>
        <rFont val="Arial"/>
        <family val="2"/>
      </rPr>
      <t xml:space="preserve"> Top inward remittance flows in Portugal, 2018</t>
    </r>
  </si>
  <si>
    <t>2018
thousand euros, nominal values</t>
  </si>
  <si>
    <r>
      <rPr>
        <b/>
        <sz val="9"/>
        <color rgb="FFC00000"/>
        <rFont val="Arial"/>
        <family val="2"/>
      </rPr>
      <t>Table 3.3</t>
    </r>
    <r>
      <rPr>
        <b/>
        <sz val="9"/>
        <rFont val="Arial"/>
        <family val="2"/>
      </rPr>
      <t xml:space="preserve"> Changes in inward remittance flows in Portugal, 2017-2018</t>
    </r>
  </si>
  <si>
    <r>
      <rPr>
        <b/>
        <sz val="9"/>
        <color rgb="FFC00000"/>
        <rFont val="Arial"/>
        <family val="2"/>
      </rPr>
      <t>Chart 3.1</t>
    </r>
    <r>
      <rPr>
        <b/>
        <sz val="9"/>
        <rFont val="Arial"/>
        <family val="2"/>
      </rPr>
      <t xml:space="preserve"> Top inward remittance flows in Portugal, thousand euros, 2018</t>
    </r>
  </si>
  <si>
    <r>
      <rPr>
        <b/>
        <sz val="9"/>
        <color rgb="FFC00000"/>
        <rFont val="Arial"/>
        <family val="2"/>
      </rPr>
      <t>Chart 3.2</t>
    </r>
    <r>
      <rPr>
        <b/>
        <sz val="9"/>
        <rFont val="Arial"/>
        <family val="2"/>
      </rPr>
      <t xml:space="preserve"> Changes in top inward remittance flows in Portugal, nominal values, thousand euros, 2017-2018</t>
    </r>
  </si>
  <si>
    <r>
      <rPr>
        <b/>
        <sz val="9"/>
        <color rgb="FFC00000"/>
        <rFont val="Arial"/>
        <family val="2"/>
      </rPr>
      <t>Chart 3.3</t>
    </r>
    <r>
      <rPr>
        <b/>
        <sz val="9"/>
        <rFont val="Arial"/>
        <family val="2"/>
      </rPr>
      <t xml:space="preserve"> Changes in economic weight of remittances in Portugal, 2017-2018</t>
    </r>
  </si>
  <si>
    <t>08 Jan 2020.</t>
  </si>
  <si>
    <t>15 February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</si>
</sst>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2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0" fontId="8" fillId="0" borderId="0" applyNumberFormat="0" applyFill="0" applyBorder="0" applyAlignment="0" applyProtection="0"/>
    <xf numFmtId="0" fontId="17" fillId="0" borderId="0"/>
    <xf numFmtId="166" fontId="26" fillId="0" borderId="5" applyFill="0" applyProtection="0">
      <alignment horizontal="right" vertical="center" wrapText="1"/>
    </xf>
    <xf numFmtId="167" fontId="26" fillId="0" borderId="6" applyFill="0" applyProtection="0">
      <alignment horizontal="right" vertical="center" wrapText="1"/>
    </xf>
    <xf numFmtId="0" fontId="26" fillId="0" borderId="0" applyNumberFormat="0" applyFill="0" applyBorder="0" applyProtection="0">
      <alignment horizontal="left" vertical="center" wrapText="1"/>
    </xf>
    <xf numFmtId="168" fontId="26" fillId="0" borderId="0" applyFill="0" applyBorder="0" applyProtection="0">
      <alignment horizontal="right" vertical="center" wrapText="1"/>
    </xf>
    <xf numFmtId="169" fontId="26" fillId="0" borderId="4" applyFill="0" applyProtection="0">
      <alignment horizontal="right" vertical="center" wrapText="1"/>
    </xf>
  </cellStyleXfs>
  <cellXfs count="235">
    <xf numFmtId="0" fontId="0" fillId="0" borderId="0" xfId="0"/>
    <xf numFmtId="3" fontId="9" fillId="0" borderId="0" xfId="0" applyNumberFormat="1" applyFont="1" applyAlignment="1">
      <alignment vertical="center"/>
    </xf>
    <xf numFmtId="0" fontId="0" fillId="0" borderId="0" xfId="0" applyAlignment="1">
      <alignment horizontal="left" vertical="center" indent="1"/>
    </xf>
    <xf numFmtId="3" fontId="8" fillId="2" borderId="0" xfId="0" applyNumberFormat="1" applyFont="1" applyFill="1" applyBorder="1" applyAlignment="1">
      <alignment horizontal="left" vertical="center" indent="1"/>
    </xf>
    <xf numFmtId="3" fontId="8" fillId="0" borderId="0" xfId="0" applyNumberFormat="1" applyFont="1" applyBorder="1" applyAlignment="1">
      <alignment horizontal="left" vertical="center" indent="1"/>
    </xf>
    <xf numFmtId="3" fontId="8"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9" fillId="0" borderId="0" xfId="0" applyNumberFormat="1" applyFont="1" applyAlignment="1">
      <alignment horizontal="left" vertical="center" indent="1"/>
    </xf>
    <xf numFmtId="0" fontId="0" fillId="0" borderId="0" xfId="0" applyAlignment="1">
      <alignment horizontal="left" indent="1"/>
    </xf>
    <xf numFmtId="3" fontId="9" fillId="0" borderId="0" xfId="0" applyNumberFormat="1" applyFont="1" applyBorder="1" applyAlignment="1">
      <alignment vertical="center"/>
    </xf>
    <xf numFmtId="0" fontId="12" fillId="0" borderId="0" xfId="0" applyFont="1" applyBorder="1" applyAlignment="1">
      <alignment horizontal="left" vertical="center" inden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8" fillId="0" borderId="0" xfId="0" applyNumberFormat="1" applyFont="1" applyFill="1" applyBorder="1" applyAlignment="1">
      <alignment horizontal="left" vertical="center" indent="1"/>
    </xf>
    <xf numFmtId="3" fontId="7" fillId="0" borderId="1" xfId="0" applyNumberFormat="1" applyFont="1" applyBorder="1" applyAlignment="1">
      <alignment horizontal="left" vertical="center" wrapText="1" indent="1"/>
    </xf>
    <xf numFmtId="3" fontId="8" fillId="2" borderId="0" xfId="0" applyNumberFormat="1" applyFont="1" applyFill="1" applyBorder="1" applyAlignment="1">
      <alignment horizontal="right" vertical="center" indent="4"/>
    </xf>
    <xf numFmtId="3" fontId="8" fillId="0" borderId="0" xfId="0" applyNumberFormat="1" applyFont="1" applyBorder="1" applyAlignment="1">
      <alignment horizontal="right" vertical="center" indent="4"/>
    </xf>
    <xf numFmtId="3" fontId="8" fillId="3" borderId="0" xfId="0" applyNumberFormat="1" applyFont="1" applyFill="1" applyBorder="1" applyAlignment="1">
      <alignment horizontal="right" vertical="center" indent="4"/>
    </xf>
    <xf numFmtId="3" fontId="8" fillId="0" borderId="0" xfId="0" applyNumberFormat="1" applyFont="1" applyFill="1" applyBorder="1" applyAlignment="1">
      <alignment horizontal="right" vertical="center" indent="4"/>
    </xf>
    <xf numFmtId="164" fontId="8" fillId="2" borderId="0" xfId="0" applyNumberFormat="1" applyFont="1" applyFill="1" applyBorder="1" applyAlignment="1">
      <alignment horizontal="right" vertical="center" indent="4"/>
    </xf>
    <xf numFmtId="164" fontId="8" fillId="0" borderId="0" xfId="0" applyNumberFormat="1" applyFont="1" applyBorder="1" applyAlignment="1">
      <alignment horizontal="right" vertical="center" indent="4"/>
    </xf>
    <xf numFmtId="3" fontId="10" fillId="0" borderId="0" xfId="0" applyNumberFormat="1" applyFont="1" applyAlignment="1">
      <alignment horizontal="left" indent="1"/>
    </xf>
    <xf numFmtId="0" fontId="13" fillId="0" borderId="0" xfId="0" applyFont="1" applyAlignment="1">
      <alignment horizontal="left" indent="1"/>
    </xf>
    <xf numFmtId="3" fontId="9" fillId="0" borderId="0" xfId="0" applyNumberFormat="1" applyFont="1" applyAlignment="1">
      <alignment horizontal="left" indent="1"/>
    </xf>
    <xf numFmtId="0" fontId="0" fillId="0" borderId="0" xfId="0" applyAlignment="1">
      <alignment horizontal="left" wrapText="1" indent="1"/>
    </xf>
    <xf numFmtId="14" fontId="9" fillId="0" borderId="0" xfId="0" applyNumberFormat="1" applyFont="1" applyBorder="1" applyAlignment="1">
      <alignment horizontal="left" vertical="center"/>
    </xf>
    <xf numFmtId="0" fontId="12"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Alignment="1">
      <alignment horizontal="left" wrapText="1" indent="1"/>
    </xf>
    <xf numFmtId="3" fontId="9" fillId="0" borderId="0" xfId="0" applyNumberFormat="1" applyFont="1" applyAlignment="1">
      <alignment horizontal="left" vertical="center"/>
    </xf>
    <xf numFmtId="0" fontId="9" fillId="0" borderId="0" xfId="0" applyFont="1" applyAlignment="1">
      <alignment horizontal="left" vertical="center"/>
    </xf>
    <xf numFmtId="0" fontId="0" fillId="0" borderId="0" xfId="0" applyAlignment="1">
      <alignment horizontal="left" indent="1"/>
    </xf>
    <xf numFmtId="14" fontId="9"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7" fillId="0" borderId="0" xfId="0" applyNumberFormat="1" applyFont="1" applyFill="1" applyBorder="1" applyAlignment="1">
      <alignment horizontal="left" vertical="center" indent="1"/>
    </xf>
    <xf numFmtId="3" fontId="9" fillId="0" borderId="0" xfId="0" applyNumberFormat="1" applyFont="1" applyAlignment="1"/>
    <xf numFmtId="3" fontId="10" fillId="0" borderId="0" xfId="0" applyNumberFormat="1" applyFont="1" applyBorder="1" applyAlignment="1">
      <alignment horizontal="right" vertical="center"/>
    </xf>
    <xf numFmtId="3" fontId="10" fillId="0" borderId="0" xfId="0" applyNumberFormat="1" applyFont="1" applyAlignment="1">
      <alignment horizontal="right" vertical="center"/>
    </xf>
    <xf numFmtId="3" fontId="9" fillId="0" borderId="0" xfId="0" applyNumberFormat="1" applyFont="1" applyAlignment="1">
      <alignment horizontal="right" vertical="center"/>
    </xf>
    <xf numFmtId="3" fontId="11" fillId="0" borderId="0" xfId="0" applyNumberFormat="1" applyFont="1" applyAlignment="1">
      <alignment horizontal="right" vertical="center"/>
    </xf>
    <xf numFmtId="0" fontId="0" fillId="0" borderId="0" xfId="0" applyAlignment="1">
      <alignment horizontal="left" vertical="center" indent="1"/>
    </xf>
    <xf numFmtId="3" fontId="14" fillId="3" borderId="0" xfId="0" applyNumberFormat="1" applyFont="1" applyFill="1" applyAlignment="1">
      <alignment horizontal="left" vertical="center" indent="1"/>
    </xf>
    <xf numFmtId="0" fontId="0" fillId="3" borderId="0" xfId="0" applyFill="1"/>
    <xf numFmtId="3" fontId="9" fillId="3" borderId="0" xfId="0" applyNumberFormat="1" applyFont="1" applyFill="1" applyAlignment="1">
      <alignment vertical="center"/>
    </xf>
    <xf numFmtId="3" fontId="7" fillId="3" borderId="1" xfId="0" applyNumberFormat="1" applyFont="1" applyFill="1" applyBorder="1" applyAlignment="1" applyProtection="1">
      <alignment horizontal="left" vertical="center" wrapText="1" indent="1"/>
      <protection locked="0"/>
    </xf>
    <xf numFmtId="0" fontId="9" fillId="3" borderId="0" xfId="0" applyFont="1" applyFill="1" applyAlignment="1">
      <alignment horizontal="left" vertical="center" wrapText="1"/>
    </xf>
    <xf numFmtId="0" fontId="9" fillId="0" borderId="0" xfId="0" applyFont="1" applyAlignment="1">
      <alignment horizontal="left" vertical="center"/>
    </xf>
    <xf numFmtId="14" fontId="9" fillId="0" borderId="0" xfId="0" applyNumberFormat="1" applyFont="1" applyAlignment="1">
      <alignment horizontal="left" vertical="center"/>
    </xf>
    <xf numFmtId="0" fontId="0" fillId="0" borderId="0" xfId="0" applyAlignment="1">
      <alignment horizontal="left"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3" fontId="15" fillId="0" borderId="0" xfId="0" applyNumberFormat="1" applyFont="1" applyBorder="1" applyAlignment="1">
      <alignment horizontal="center" vertical="center"/>
    </xf>
    <xf numFmtId="3" fontId="14" fillId="0" borderId="0" xfId="0" applyNumberFormat="1" applyFont="1" applyBorder="1" applyAlignment="1">
      <alignment horizontal="left" vertical="center"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0" fillId="0" borderId="0" xfId="0" applyNumberFormat="1" applyFont="1" applyAlignment="1">
      <alignment horizontal="right" vertical="top" indent="1"/>
    </xf>
    <xf numFmtId="3" fontId="9" fillId="0" borderId="0" xfId="0" applyNumberFormat="1" applyFont="1" applyFill="1" applyAlignment="1">
      <alignment vertical="center"/>
    </xf>
    <xf numFmtId="0" fontId="0" fillId="0" borderId="0" xfId="0" applyFill="1"/>
    <xf numFmtId="3" fontId="0" fillId="3" borderId="0" xfId="0" applyNumberFormat="1" applyFill="1" applyAlignment="1">
      <alignment vertical="center"/>
    </xf>
    <xf numFmtId="0" fontId="0" fillId="0" borderId="0" xfId="0" applyAlignment="1">
      <alignment horizontal="left" indent="1"/>
    </xf>
    <xf numFmtId="3" fontId="15" fillId="0" borderId="0" xfId="0" applyNumberFormat="1" applyFont="1" applyFill="1" applyAlignment="1">
      <alignment horizontal="center" vertical="center"/>
    </xf>
    <xf numFmtId="3" fontId="10"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6" fillId="0" borderId="0" xfId="0" applyFont="1" applyAlignment="1">
      <alignment horizontal="left" vertical="center" indent="1"/>
    </xf>
    <xf numFmtId="0" fontId="20" fillId="0" borderId="0" xfId="1" applyFont="1" applyBorder="1" applyAlignment="1">
      <alignment horizontal="right" vertical="center" indent="1"/>
    </xf>
    <xf numFmtId="0" fontId="20" fillId="0" borderId="0" xfId="0" applyFont="1" applyFill="1" applyAlignment="1">
      <alignment horizontal="left" vertical="top"/>
    </xf>
    <xf numFmtId="0" fontId="20" fillId="0" borderId="0" xfId="1" applyFont="1" applyFill="1" applyAlignment="1">
      <alignment horizontal="left" vertical="top"/>
    </xf>
    <xf numFmtId="0" fontId="20" fillId="0" borderId="0" xfId="0" applyFont="1" applyFill="1" applyAlignment="1">
      <alignment horizontal="left" vertical="top" indent="1"/>
    </xf>
    <xf numFmtId="0" fontId="0" fillId="0" borderId="0" xfId="0" applyAlignment="1">
      <alignment horizontal="left" wrapText="1" indent="1"/>
    </xf>
    <xf numFmtId="0" fontId="12" fillId="0" borderId="0" xfId="0" applyFont="1" applyBorder="1" applyAlignment="1">
      <alignment horizontal="left" vertical="center"/>
    </xf>
    <xf numFmtId="3" fontId="10" fillId="0" borderId="0" xfId="0" applyNumberFormat="1" applyFont="1" applyFill="1" applyAlignment="1">
      <alignment horizontal="left" indent="1"/>
    </xf>
    <xf numFmtId="3" fontId="8" fillId="0" borderId="0" xfId="0" applyNumberFormat="1" applyFont="1" applyFill="1" applyBorder="1" applyAlignment="1" applyProtection="1">
      <alignment horizontal="right" vertical="center" indent="4"/>
      <protection locked="0"/>
    </xf>
    <xf numFmtId="3" fontId="8" fillId="0" borderId="0" xfId="0" applyNumberFormat="1" applyFont="1" applyFill="1" applyBorder="1" applyAlignment="1">
      <alignment horizontal="right" vertical="center" indent="5"/>
    </xf>
    <xf numFmtId="3" fontId="8" fillId="0" borderId="0" xfId="0" applyNumberFormat="1" applyFont="1" applyFill="1" applyBorder="1" applyAlignment="1" applyProtection="1">
      <alignment horizontal="right" vertical="center" indent="3"/>
      <protection locked="0"/>
    </xf>
    <xf numFmtId="3" fontId="7" fillId="3" borderId="0" xfId="0" applyNumberFormat="1" applyFont="1" applyFill="1" applyBorder="1" applyAlignment="1" applyProtection="1">
      <alignment horizontal="right" vertical="center" indent="4"/>
      <protection locked="0"/>
    </xf>
    <xf numFmtId="3" fontId="7" fillId="3" borderId="0" xfId="0" applyNumberFormat="1" applyFont="1" applyFill="1" applyBorder="1" applyAlignment="1" applyProtection="1">
      <alignment horizontal="right" vertical="center" indent="3"/>
      <protection locked="0"/>
    </xf>
    <xf numFmtId="3" fontId="9"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8" fillId="0" borderId="0" xfId="0" applyFont="1" applyFill="1" applyAlignment="1">
      <alignment horizontal="left" vertical="center"/>
    </xf>
    <xf numFmtId="3" fontId="7" fillId="0" borderId="0" xfId="0" applyNumberFormat="1" applyFont="1" applyBorder="1" applyAlignment="1">
      <alignment horizontal="left" vertical="center" indent="1"/>
    </xf>
    <xf numFmtId="3" fontId="7" fillId="0" borderId="0" xfId="0" applyNumberFormat="1" applyFont="1" applyBorder="1" applyAlignment="1">
      <alignment horizontal="right" vertical="center" indent="4"/>
    </xf>
    <xf numFmtId="3" fontId="8" fillId="3" borderId="0" xfId="0" applyNumberFormat="1" applyFont="1" applyFill="1" applyBorder="1" applyAlignment="1">
      <alignment horizontal="left" vertical="center" indent="1"/>
    </xf>
    <xf numFmtId="3" fontId="7" fillId="0" borderId="0" xfId="0" applyNumberFormat="1" applyFont="1" applyFill="1" applyBorder="1" applyAlignment="1">
      <alignment horizontal="left" indent="1"/>
    </xf>
    <xf numFmtId="3" fontId="7" fillId="0" borderId="0" xfId="0" applyNumberFormat="1" applyFont="1" applyFill="1" applyBorder="1" applyAlignment="1">
      <alignment horizontal="right" indent="4"/>
    </xf>
    <xf numFmtId="3" fontId="7" fillId="0" borderId="0" xfId="0" applyNumberFormat="1" applyFont="1" applyFill="1" applyBorder="1" applyAlignment="1">
      <alignment horizontal="right" vertical="center" indent="4"/>
    </xf>
    <xf numFmtId="3" fontId="7" fillId="0" borderId="2" xfId="0" applyNumberFormat="1" applyFont="1" applyFill="1" applyBorder="1" applyAlignment="1">
      <alignment horizontal="left" vertical="top" indent="1"/>
    </xf>
    <xf numFmtId="3" fontId="7" fillId="0" borderId="2" xfId="0" applyNumberFormat="1" applyFont="1" applyFill="1" applyBorder="1" applyAlignment="1">
      <alignment horizontal="right" vertical="top" indent="4"/>
    </xf>
    <xf numFmtId="0" fontId="6" fillId="0" borderId="0" xfId="0" applyFont="1"/>
    <xf numFmtId="164" fontId="8" fillId="3" borderId="0" xfId="0" applyNumberFormat="1" applyFont="1" applyFill="1" applyBorder="1" applyAlignment="1">
      <alignment horizontal="right" vertical="center" indent="4"/>
    </xf>
    <xf numFmtId="3" fontId="8" fillId="0" borderId="2" xfId="0" applyNumberFormat="1" applyFont="1" applyBorder="1" applyAlignment="1">
      <alignment horizontal="right" vertical="center" indent="4"/>
    </xf>
    <xf numFmtId="164" fontId="8" fillId="0" borderId="2" xfId="0" applyNumberFormat="1" applyFont="1" applyBorder="1" applyAlignment="1">
      <alignment horizontal="right" vertical="center" indent="4"/>
    </xf>
    <xf numFmtId="164" fontId="7" fillId="0" borderId="0" xfId="0" applyNumberFormat="1" applyFont="1" applyBorder="1" applyAlignment="1">
      <alignment horizontal="right" vertical="center" indent="4"/>
    </xf>
    <xf numFmtId="3" fontId="7" fillId="0" borderId="0" xfId="0" applyNumberFormat="1" applyFont="1" applyBorder="1" applyAlignment="1">
      <alignment horizontal="left" vertical="top" indent="1"/>
    </xf>
    <xf numFmtId="3" fontId="8" fillId="2" borderId="0" xfId="0" applyNumberFormat="1" applyFont="1" applyFill="1" applyBorder="1" applyAlignment="1">
      <alignment horizontal="left" vertical="center" indent="2"/>
    </xf>
    <xf numFmtId="3" fontId="8" fillId="0" borderId="0" xfId="0" applyNumberFormat="1" applyFont="1" applyBorder="1" applyAlignment="1">
      <alignment horizontal="left" vertical="center" indent="2"/>
    </xf>
    <xf numFmtId="3" fontId="8" fillId="3" borderId="0" xfId="0" applyNumberFormat="1" applyFont="1" applyFill="1" applyBorder="1" applyAlignment="1">
      <alignment horizontal="left" vertical="center" indent="2"/>
    </xf>
    <xf numFmtId="3" fontId="8" fillId="0" borderId="2" xfId="0" applyNumberFormat="1" applyFont="1" applyBorder="1" applyAlignment="1">
      <alignment horizontal="left" vertical="center" indent="2"/>
    </xf>
    <xf numFmtId="1" fontId="7" fillId="3" borderId="1" xfId="0" applyNumberFormat="1" applyFont="1" applyFill="1" applyBorder="1" applyAlignment="1" applyProtection="1">
      <alignment horizontal="center" vertical="center" wrapText="1"/>
      <protection locked="0"/>
    </xf>
    <xf numFmtId="164" fontId="7" fillId="3" borderId="0" xfId="0" applyNumberFormat="1" applyFont="1" applyFill="1" applyBorder="1" applyAlignment="1" applyProtection="1">
      <alignment horizontal="right" vertical="center" indent="5"/>
      <protection locked="0"/>
    </xf>
    <xf numFmtId="164" fontId="8" fillId="2" borderId="0" xfId="0" applyNumberFormat="1" applyFont="1" applyFill="1" applyBorder="1" applyAlignment="1">
      <alignment horizontal="right" vertical="center" indent="5"/>
    </xf>
    <xf numFmtId="164" fontId="8" fillId="0" borderId="0" xfId="0" applyNumberFormat="1" applyFont="1" applyBorder="1" applyAlignment="1">
      <alignment horizontal="right" vertical="center" indent="5"/>
    </xf>
    <xf numFmtId="164" fontId="8" fillId="3" borderId="0" xfId="0" applyNumberFormat="1" applyFont="1" applyFill="1" applyBorder="1" applyAlignment="1">
      <alignment horizontal="right" vertical="center" indent="5"/>
    </xf>
    <xf numFmtId="164" fontId="8" fillId="0" borderId="2" xfId="0" applyNumberFormat="1" applyFont="1" applyBorder="1" applyAlignment="1">
      <alignment horizontal="right" vertical="center" indent="5"/>
    </xf>
    <xf numFmtId="3" fontId="8" fillId="2" borderId="0" xfId="0" applyNumberFormat="1" applyFont="1" applyFill="1" applyBorder="1" applyAlignment="1">
      <alignment horizontal="right" vertical="center" indent="3"/>
    </xf>
    <xf numFmtId="3" fontId="8" fillId="0" borderId="0" xfId="0" applyNumberFormat="1" applyFont="1" applyBorder="1" applyAlignment="1">
      <alignment horizontal="right" vertical="center" indent="3"/>
    </xf>
    <xf numFmtId="3" fontId="8" fillId="3" borderId="0" xfId="0" applyNumberFormat="1" applyFont="1" applyFill="1" applyBorder="1" applyAlignment="1">
      <alignment horizontal="right" vertical="center" indent="3"/>
    </xf>
    <xf numFmtId="3" fontId="8" fillId="0" borderId="2" xfId="0" applyNumberFormat="1" applyFont="1" applyBorder="1" applyAlignment="1">
      <alignment horizontal="right" vertical="center" indent="3"/>
    </xf>
    <xf numFmtId="3" fontId="7" fillId="0" borderId="0" xfId="0" applyNumberFormat="1" applyFont="1" applyBorder="1" applyAlignment="1">
      <alignment horizontal="right" vertical="center" indent="3"/>
    </xf>
    <xf numFmtId="0" fontId="6" fillId="0" borderId="3" xfId="0" applyFont="1" applyBorder="1" applyAlignment="1">
      <alignment horizontal="center" vertical="center"/>
    </xf>
    <xf numFmtId="0" fontId="10" fillId="0" borderId="1" xfId="0" applyFont="1" applyBorder="1" applyAlignment="1">
      <alignment horizontal="left" vertical="center" indent="1"/>
    </xf>
    <xf numFmtId="0" fontId="6" fillId="2" borderId="0" xfId="0" applyFont="1" applyFill="1" applyBorder="1" applyAlignment="1">
      <alignment horizontal="left" vertical="center" indent="2"/>
    </xf>
    <xf numFmtId="0" fontId="10" fillId="0" borderId="3" xfId="0" applyFont="1" applyBorder="1" applyAlignment="1">
      <alignment horizontal="left" vertical="center" indent="1"/>
    </xf>
    <xf numFmtId="0" fontId="10" fillId="0" borderId="1" xfId="0" applyFont="1" applyBorder="1" applyAlignment="1">
      <alignment horizontal="center" vertical="center"/>
    </xf>
    <xf numFmtId="0" fontId="10" fillId="0" borderId="0" xfId="0" applyFont="1" applyBorder="1" applyAlignment="1">
      <alignment horizontal="left" vertical="center" indent="1"/>
    </xf>
    <xf numFmtId="0" fontId="10" fillId="0" borderId="0" xfId="0" applyFont="1" applyBorder="1" applyAlignment="1">
      <alignment horizontal="center" vertical="center"/>
    </xf>
    <xf numFmtId="0" fontId="6" fillId="2" borderId="0" xfId="0" applyFont="1" applyFill="1" applyAlignment="1">
      <alignment horizontal="left" vertical="center" indent="2"/>
    </xf>
    <xf numFmtId="0" fontId="6" fillId="0" borderId="0" xfId="0" applyFont="1" applyAlignment="1">
      <alignment horizontal="left" vertical="center" indent="2"/>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indent="1"/>
    </xf>
    <xf numFmtId="3" fontId="6" fillId="2" borderId="0" xfId="0" applyNumberFormat="1" applyFont="1" applyFill="1" applyBorder="1" applyAlignment="1">
      <alignment horizontal="right" vertical="center" indent="5"/>
    </xf>
    <xf numFmtId="3" fontId="6" fillId="0" borderId="0" xfId="0" applyNumberFormat="1" applyFont="1" applyFill="1" applyBorder="1" applyAlignment="1">
      <alignment horizontal="right" vertical="center" indent="5"/>
    </xf>
    <xf numFmtId="164" fontId="6" fillId="2" borderId="0" xfId="0" applyNumberFormat="1" applyFont="1" applyFill="1" applyBorder="1" applyAlignment="1">
      <alignment horizontal="right" vertical="center" indent="9"/>
    </xf>
    <xf numFmtId="164" fontId="6" fillId="0" borderId="0" xfId="0" applyNumberFormat="1" applyFont="1" applyFill="1" applyBorder="1" applyAlignment="1">
      <alignment horizontal="right" vertical="center" indent="9"/>
    </xf>
    <xf numFmtId="0" fontId="6" fillId="0" borderId="0" xfId="0" applyFont="1" applyFill="1" applyBorder="1" applyAlignment="1">
      <alignment horizontal="left" vertical="center" indent="2"/>
    </xf>
    <xf numFmtId="0" fontId="8" fillId="0" borderId="0" xfId="0" applyFont="1" applyFill="1" applyBorder="1" applyAlignment="1">
      <alignment horizontal="left" vertical="center" indent="2"/>
    </xf>
    <xf numFmtId="165" fontId="10" fillId="0" borderId="0" xfId="0" applyNumberFormat="1" applyFont="1" applyBorder="1" applyAlignment="1">
      <alignment horizontal="right" vertical="center" wrapText="1" indent="9"/>
    </xf>
    <xf numFmtId="3" fontId="6" fillId="2" borderId="0" xfId="0" applyNumberFormat="1" applyFont="1" applyFill="1" applyAlignment="1">
      <alignment horizontal="right" vertical="center" indent="3"/>
    </xf>
    <xf numFmtId="3" fontId="6" fillId="0" borderId="0" xfId="0" applyNumberFormat="1" applyFont="1" applyAlignment="1">
      <alignment horizontal="right" vertical="center" indent="3"/>
    </xf>
    <xf numFmtId="165" fontId="6" fillId="2" borderId="0" xfId="0" applyNumberFormat="1" applyFont="1" applyFill="1" applyBorder="1" applyAlignment="1">
      <alignment horizontal="right" vertical="center" indent="5"/>
    </xf>
    <xf numFmtId="3" fontId="10" fillId="0" borderId="0" xfId="0" applyNumberFormat="1" applyFont="1" applyFill="1" applyBorder="1" applyAlignment="1">
      <alignment horizontal="right" vertical="center" wrapText="1" indent="5"/>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indent="1"/>
    </xf>
    <xf numFmtId="3" fontId="10" fillId="0" borderId="0" xfId="0" applyNumberFormat="1" applyFont="1" applyAlignment="1">
      <alignment horizontal="right" vertical="center" indent="5"/>
    </xf>
    <xf numFmtId="164" fontId="6" fillId="2" borderId="0" xfId="0" applyNumberFormat="1" applyFont="1" applyFill="1" applyBorder="1" applyAlignment="1">
      <alignment horizontal="right" vertical="center" indent="8"/>
    </xf>
    <xf numFmtId="164" fontId="6" fillId="0" borderId="0" xfId="0" applyNumberFormat="1" applyFont="1" applyFill="1" applyBorder="1" applyAlignment="1">
      <alignment horizontal="right" vertical="center" indent="8"/>
    </xf>
    <xf numFmtId="164" fontId="8" fillId="0" borderId="0" xfId="0" applyNumberFormat="1" applyFont="1" applyFill="1" applyBorder="1" applyAlignment="1">
      <alignment horizontal="right" vertical="center" indent="8"/>
    </xf>
    <xf numFmtId="3" fontId="14" fillId="0" borderId="0" xfId="0" applyNumberFormat="1" applyFont="1" applyAlignment="1">
      <alignment horizontal="left" vertical="center"/>
    </xf>
    <xf numFmtId="3" fontId="7" fillId="0" borderId="0" xfId="0" applyNumberFormat="1" applyFont="1" applyAlignment="1">
      <alignment horizontal="left" vertical="center"/>
    </xf>
    <xf numFmtId="3" fontId="7" fillId="3" borderId="0" xfId="0" applyNumberFormat="1" applyFont="1" applyFill="1" applyAlignment="1">
      <alignment horizontal="left" vertical="center"/>
    </xf>
    <xf numFmtId="3" fontId="7" fillId="0" borderId="0" xfId="0" applyNumberFormat="1" applyFont="1" applyBorder="1" applyAlignment="1">
      <alignment horizontal="left" vertical="center"/>
    </xf>
    <xf numFmtId="164" fontId="10" fillId="0" borderId="0" xfId="0" applyNumberFormat="1" applyFont="1" applyFill="1" applyBorder="1" applyAlignment="1">
      <alignment horizontal="right" vertical="center" indent="8"/>
    </xf>
    <xf numFmtId="3" fontId="7" fillId="0" borderId="0" xfId="0" applyNumberFormat="1" applyFont="1" applyBorder="1" applyAlignment="1">
      <alignment horizontal="right" vertical="center"/>
    </xf>
    <xf numFmtId="164" fontId="7" fillId="0" borderId="0" xfId="0" applyNumberFormat="1" applyFont="1" applyBorder="1" applyAlignment="1">
      <alignment horizontal="right" vertical="center"/>
    </xf>
    <xf numFmtId="3" fontId="8" fillId="0" borderId="0" xfId="1" applyNumberFormat="1" applyFont="1" applyFill="1" applyBorder="1" applyAlignment="1">
      <alignment horizontal="left" vertical="top" wrapText="1"/>
    </xf>
    <xf numFmtId="0" fontId="8" fillId="0" borderId="0" xfId="1" applyFont="1" applyFill="1" applyBorder="1" applyAlignment="1">
      <alignment horizontal="left" vertical="top" wrapText="1"/>
    </xf>
    <xf numFmtId="0" fontId="12"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2"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2"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3" fontId="4" fillId="0" borderId="0" xfId="0" applyNumberFormat="1" applyFont="1" applyFill="1" applyAlignment="1">
      <alignment horizontal="right" vertical="center" wrapText="1" inden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3" borderId="0" xfId="0" applyNumberFormat="1" applyFill="1"/>
    <xf numFmtId="0" fontId="4" fillId="0" borderId="0" xfId="0" applyFont="1" applyFill="1" applyBorder="1" applyAlignment="1">
      <alignment horizontal="left" vertical="center" indent="2"/>
    </xf>
    <xf numFmtId="0" fontId="4" fillId="2" borderId="0" xfId="0" applyFont="1" applyFill="1" applyBorder="1" applyAlignment="1">
      <alignment horizontal="left" vertical="center" indent="2"/>
    </xf>
    <xf numFmtId="0" fontId="8" fillId="2" borderId="0" xfId="0" applyFont="1" applyFill="1" applyBorder="1" applyAlignment="1">
      <alignment horizontal="left" vertical="center" indent="2"/>
    </xf>
    <xf numFmtId="3" fontId="8" fillId="2" borderId="0" xfId="0" applyNumberFormat="1" applyFont="1" applyFill="1" applyBorder="1" applyAlignment="1">
      <alignment horizontal="right" vertical="center" indent="5"/>
    </xf>
    <xf numFmtId="0" fontId="0" fillId="0" borderId="10" xfId="0" applyBorder="1" applyAlignment="1">
      <alignment horizontal="left" vertical="center" wrapText="1" indent="1"/>
    </xf>
    <xf numFmtId="0" fontId="6" fillId="0" borderId="2" xfId="0" applyFont="1" applyBorder="1" applyAlignment="1">
      <alignment horizontal="left" vertical="center" indent="2"/>
    </xf>
    <xf numFmtId="165" fontId="6" fillId="0" borderId="2" xfId="0" applyNumberFormat="1" applyFont="1" applyBorder="1" applyAlignment="1">
      <alignment horizontal="right" vertical="center" indent="5"/>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0" fontId="3" fillId="2" borderId="0" xfId="0" applyFont="1" applyFill="1" applyBorder="1" applyAlignment="1">
      <alignment horizontal="left" vertical="center" indent="2"/>
    </xf>
    <xf numFmtId="4" fontId="3" fillId="0" borderId="0" xfId="0" applyNumberFormat="1" applyFont="1" applyAlignment="1">
      <alignment vertical="center"/>
    </xf>
    <xf numFmtId="3" fontId="8" fillId="0" borderId="0" xfId="0" applyNumberFormat="1" applyFont="1" applyFill="1" applyBorder="1" applyAlignment="1">
      <alignment horizontal="left" vertical="center" indent="2"/>
    </xf>
    <xf numFmtId="0" fontId="2" fillId="2" borderId="0" xfId="0" applyFont="1" applyFill="1" applyBorder="1" applyAlignment="1">
      <alignment horizontal="left" vertical="center" indent="2"/>
    </xf>
    <xf numFmtId="3" fontId="1" fillId="2" borderId="0" xfId="0" applyNumberFormat="1" applyFont="1" applyFill="1" applyAlignment="1">
      <alignment horizontal="right" vertical="center" indent="3"/>
    </xf>
    <xf numFmtId="0" fontId="28" fillId="0" borderId="0" xfId="0" applyFont="1"/>
    <xf numFmtId="0" fontId="1" fillId="0" borderId="0" xfId="0" applyFont="1" applyFill="1" applyBorder="1" applyAlignment="1">
      <alignment horizontal="left" vertical="center" indent="2"/>
    </xf>
    <xf numFmtId="0" fontId="1" fillId="2" borderId="0" xfId="0" applyFont="1" applyFill="1" applyBorder="1" applyAlignment="1">
      <alignment horizontal="left" vertical="center" indent="2"/>
    </xf>
    <xf numFmtId="0" fontId="20" fillId="2" borderId="2" xfId="0" applyFont="1" applyFill="1" applyBorder="1" applyAlignment="1">
      <alignment horizontal="left" vertical="center" indent="2"/>
    </xf>
    <xf numFmtId="3" fontId="20" fillId="2" borderId="2" xfId="0" applyNumberFormat="1" applyFont="1" applyFill="1" applyBorder="1" applyAlignment="1">
      <alignment horizontal="right" vertical="center" indent="5"/>
    </xf>
    <xf numFmtId="164" fontId="20" fillId="2" borderId="2" xfId="0" applyNumberFormat="1" applyFont="1" applyFill="1" applyBorder="1" applyAlignment="1">
      <alignment horizontal="right" vertical="center" indent="9"/>
    </xf>
    <xf numFmtId="164" fontId="20" fillId="2" borderId="2" xfId="0" applyNumberFormat="1" applyFont="1" applyFill="1" applyBorder="1" applyAlignment="1">
      <alignment horizontal="right" vertical="center" indent="8"/>
    </xf>
    <xf numFmtId="164" fontId="8" fillId="2" borderId="0" xfId="0" applyNumberFormat="1" applyFont="1" applyFill="1" applyBorder="1" applyAlignment="1">
      <alignment horizontal="right" vertical="center" indent="8"/>
    </xf>
    <xf numFmtId="0" fontId="8" fillId="3" borderId="0" xfId="0" applyFont="1" applyFill="1" applyBorder="1" applyAlignment="1">
      <alignment horizontal="left" vertical="center" indent="2"/>
    </xf>
    <xf numFmtId="3" fontId="8" fillId="3" borderId="0" xfId="0" applyNumberFormat="1" applyFont="1" applyFill="1" applyBorder="1" applyAlignment="1">
      <alignment horizontal="right" vertical="center" indent="5"/>
    </xf>
    <xf numFmtId="164" fontId="8" fillId="3" borderId="0" xfId="0" applyNumberFormat="1" applyFont="1" applyFill="1" applyBorder="1" applyAlignment="1">
      <alignment horizontal="right" vertical="center" indent="8"/>
    </xf>
    <xf numFmtId="3" fontId="7" fillId="0" borderId="0" xfId="0" applyNumberFormat="1" applyFont="1" applyFill="1" applyAlignment="1">
      <alignment horizontal="left" vertical="center" wrapText="1"/>
    </xf>
    <xf numFmtId="0" fontId="27" fillId="0" borderId="0" xfId="0" applyFont="1" applyFill="1" applyAlignment="1">
      <alignment horizontal="left" vertical="center" wrapText="1"/>
    </xf>
    <xf numFmtId="3" fontId="8" fillId="0" borderId="0" xfId="1" applyNumberFormat="1" applyFont="1" applyFill="1" applyAlignment="1">
      <alignment horizontal="left" vertical="top" wrapText="1"/>
    </xf>
    <xf numFmtId="0" fontId="8" fillId="0" borderId="0" xfId="1" applyFont="1" applyFill="1" applyAlignment="1">
      <alignment horizontal="left" vertical="top" wrapText="1"/>
    </xf>
    <xf numFmtId="0" fontId="7"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3" fontId="8" fillId="0" borderId="0" xfId="1" applyNumberFormat="1" applyFont="1" applyFill="1" applyAlignment="1">
      <alignment horizontal="left" vertical="top" wrapText="1" indent="1"/>
    </xf>
    <xf numFmtId="0" fontId="8" fillId="0" borderId="0" xfId="1" applyFont="1" applyAlignment="1">
      <alignment horizontal="left" vertical="top" wrapText="1" indent="1"/>
    </xf>
    <xf numFmtId="3" fontId="18" fillId="0" borderId="0" xfId="0" applyNumberFormat="1" applyFont="1" applyFill="1" applyAlignment="1">
      <alignment horizontal="left" wrapText="1"/>
    </xf>
    <xf numFmtId="0" fontId="12" fillId="0" borderId="0" xfId="0" applyFont="1" applyAlignment="1">
      <alignment horizontal="left" wrapText="1"/>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8" fillId="0" borderId="0" xfId="1" quotePrefix="1" applyNumberFormat="1" applyFont="1" applyFill="1" applyAlignment="1">
      <alignment horizontal="left" vertical="top" wrapText="1"/>
    </xf>
    <xf numFmtId="0" fontId="1" fillId="0" borderId="0" xfId="0" quotePrefix="1" applyFont="1" applyFill="1" applyAlignment="1">
      <alignment horizontal="left" vertical="center" wrapText="1"/>
    </xf>
    <xf numFmtId="0" fontId="12" fillId="0" borderId="0" xfId="0" applyFont="1" applyFill="1" applyAlignment="1">
      <alignment horizontal="left" vertical="center" wrapText="1"/>
    </xf>
    <xf numFmtId="0" fontId="8" fillId="0" borderId="0" xfId="1" applyFill="1" applyAlignment="1">
      <alignment horizontal="left" vertical="center" wrapText="1"/>
    </xf>
    <xf numFmtId="0" fontId="8" fillId="0" borderId="0" xfId="1" applyAlignment="1">
      <alignment horizontal="left" vertical="center" wrapText="1"/>
    </xf>
    <xf numFmtId="3" fontId="23"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Alignment="1">
      <alignment horizontal="left" vertical="top" wrapText="1"/>
    </xf>
    <xf numFmtId="0" fontId="24" fillId="0" borderId="2" xfId="0" applyFont="1" applyBorder="1" applyAlignment="1">
      <alignment horizontal="left" vertical="center" wrapText="1"/>
    </xf>
    <xf numFmtId="3" fontId="1" fillId="0" borderId="0" xfId="0" applyNumberFormat="1" applyFont="1" applyAlignment="1">
      <alignment horizontal="left" vertical="top" wrapText="1"/>
    </xf>
    <xf numFmtId="3" fontId="1" fillId="0" borderId="0" xfId="0" applyNumberFormat="1" applyFont="1" applyFill="1" applyAlignment="1">
      <alignment horizontal="left" vertical="top" wrapText="1"/>
    </xf>
    <xf numFmtId="0" fontId="0" fillId="0" borderId="0" xfId="0" applyFill="1" applyAlignment="1">
      <alignment horizontal="left" vertical="top" wrapText="1"/>
    </xf>
    <xf numFmtId="3" fontId="21"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3" fontId="23" fillId="0" borderId="2"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3" fontId="1" fillId="3" borderId="0" xfId="0" applyNumberFormat="1" applyFont="1" applyFill="1" applyAlignment="1">
      <alignment horizontal="left" vertical="top" wrapText="1"/>
    </xf>
    <xf numFmtId="3" fontId="23" fillId="0" borderId="0" xfId="0" applyNumberFormat="1" applyFont="1" applyAlignment="1">
      <alignment horizontal="left" vertical="center" wrapText="1"/>
    </xf>
    <xf numFmtId="0" fontId="25" fillId="0" borderId="0" xfId="0" applyFont="1" applyAlignment="1">
      <alignment horizontal="left" vertical="center" wrapText="1"/>
    </xf>
    <xf numFmtId="3" fontId="23" fillId="0" borderId="0" xfId="0" applyNumberFormat="1" applyFont="1" applyAlignment="1">
      <alignment horizontal="left" vertical="center" wrapText="1" indent="1"/>
    </xf>
    <xf numFmtId="0" fontId="25" fillId="0" borderId="0" xfId="0" applyFont="1" applyAlignment="1">
      <alignment horizontal="left" vertical="center" wrapText="1" indent="1"/>
    </xf>
    <xf numFmtId="3" fontId="23" fillId="0" borderId="0" xfId="0" applyNumberFormat="1" applyFont="1" applyFill="1" applyAlignment="1">
      <alignment horizontal="left" vertical="center" wrapText="1"/>
    </xf>
    <xf numFmtId="0" fontId="25" fillId="0" borderId="0" xfId="0" applyFont="1" applyFill="1" applyAlignment="1">
      <alignment horizontal="left" vertical="center" wrapText="1"/>
    </xf>
  </cellXfs>
  <cellStyles count="8">
    <cellStyle name="Hyperlink" xfId="1" builtinId="8" customBuiltin="1"/>
    <cellStyle name="Normal" xfId="0" builtinId="0"/>
    <cellStyle name="Normal 54" xfId="2"/>
    <cellStyle name="ss15" xfId="5"/>
    <cellStyle name="ss16" xfId="3"/>
    <cellStyle name="ss17" xfId="6"/>
    <cellStyle name="ss22" xfId="4"/>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United States</c:v>
                </c:pt>
                <c:pt idx="4">
                  <c:v>Germany</c:v>
                </c:pt>
                <c:pt idx="5">
                  <c:v>Angola</c:v>
                </c:pt>
                <c:pt idx="6">
                  <c:v>Spain</c:v>
                </c:pt>
                <c:pt idx="7">
                  <c:v>Luxembourg</c:v>
                </c:pt>
                <c:pt idx="8">
                  <c:v>Belgium</c:v>
                </c:pt>
                <c:pt idx="9">
                  <c:v>Netherlands</c:v>
                </c:pt>
                <c:pt idx="10">
                  <c:v>South Africa</c:v>
                </c:pt>
                <c:pt idx="11">
                  <c:v>Canada</c:v>
                </c:pt>
                <c:pt idx="12">
                  <c:v>Brazil</c:v>
                </c:pt>
                <c:pt idx="13">
                  <c:v>Sweden</c:v>
                </c:pt>
              </c:strCache>
            </c:strRef>
          </c:cat>
          <c:val>
            <c:numRef>
              <c:f>'Table 3.2'!$C$6:$C$19</c:f>
              <c:numCache>
                <c:formatCode>#,##0</c:formatCode>
                <c:ptCount val="14"/>
                <c:pt idx="0">
                  <c:v>1133290</c:v>
                </c:pt>
                <c:pt idx="1">
                  <c:v>899460</c:v>
                </c:pt>
                <c:pt idx="2">
                  <c:v>343900</c:v>
                </c:pt>
                <c:pt idx="3">
                  <c:v>254350</c:v>
                </c:pt>
                <c:pt idx="4">
                  <c:v>242520</c:v>
                </c:pt>
                <c:pt idx="5">
                  <c:v>223010</c:v>
                </c:pt>
                <c:pt idx="6">
                  <c:v>121520</c:v>
                </c:pt>
                <c:pt idx="7">
                  <c:v>111910</c:v>
                </c:pt>
                <c:pt idx="8">
                  <c:v>58580</c:v>
                </c:pt>
                <c:pt idx="9">
                  <c:v>44430</c:v>
                </c:pt>
                <c:pt idx="10">
                  <c:v>42000</c:v>
                </c:pt>
                <c:pt idx="11">
                  <c:v>21510</c:v>
                </c:pt>
                <c:pt idx="12">
                  <c:v>19220</c:v>
                </c:pt>
                <c:pt idx="13">
                  <c:v>10570</c:v>
                </c:pt>
              </c:numCache>
            </c:numRef>
          </c:val>
          <c:extLst xmlns:c16r2="http://schemas.microsoft.com/office/drawing/2015/06/char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2951424"/>
        <c:axId val="222515712"/>
      </c:barChart>
      <c:catAx>
        <c:axId val="222951424"/>
        <c:scaling>
          <c:orientation val="maxMin"/>
        </c:scaling>
        <c:delete val="0"/>
        <c:axPos val="l"/>
        <c:numFmt formatCode="General" sourceLinked="1"/>
        <c:majorTickMark val="none"/>
        <c:minorTickMark val="none"/>
        <c:tickLblPos val="nextTo"/>
        <c:spPr>
          <a:ln w="12700">
            <a:solidFill>
              <a:schemeClr val="tx1"/>
            </a:solidFill>
          </a:ln>
        </c:spPr>
        <c:crossAx val="222515712"/>
        <c:crosses val="autoZero"/>
        <c:auto val="1"/>
        <c:lblAlgn val="ctr"/>
        <c:lblOffset val="100"/>
        <c:noMultiLvlLbl val="0"/>
      </c:catAx>
      <c:valAx>
        <c:axId val="222515712"/>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295142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6"/>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21-3C33-4B2B-A206-26B8D94FFA1B}"/>
              </c:ext>
            </c:extLst>
          </c:dPt>
          <c:dPt>
            <c:idx val="7"/>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1B-3C33-4B2B-A206-26B8D94FFA1B}"/>
              </c:ext>
            </c:extLst>
          </c:dPt>
          <c:dPt>
            <c:idx val="8"/>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A-0B6C-4EF4-84E2-229425E4E623}"/>
              </c:ext>
            </c:extLst>
          </c:dPt>
          <c:dPt>
            <c:idx val="9"/>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15CE-4577-8F2F-6A4AC8D6252C}"/>
              </c:ext>
            </c:extLst>
          </c:dPt>
          <c:cat>
            <c:strRef>
              <c:f>'Chart 3.2'!$B$50:$B$63</c:f>
              <c:strCache>
                <c:ptCount val="14"/>
                <c:pt idx="0">
                  <c:v>Switzerland</c:v>
                </c:pt>
                <c:pt idx="1">
                  <c:v>South Africa</c:v>
                </c:pt>
                <c:pt idx="2">
                  <c:v>Spain</c:v>
                </c:pt>
                <c:pt idx="3">
                  <c:v>Luxembourg</c:v>
                </c:pt>
                <c:pt idx="4">
                  <c:v>Germany</c:v>
                </c:pt>
                <c:pt idx="5">
                  <c:v>Netherlands</c:v>
                </c:pt>
                <c:pt idx="6">
                  <c:v>Sweden</c:v>
                </c:pt>
                <c:pt idx="7">
                  <c:v>Canada</c:v>
                </c:pt>
                <c:pt idx="8">
                  <c:v>Brazil</c:v>
                </c:pt>
                <c:pt idx="9">
                  <c:v>United Kingdom</c:v>
                </c:pt>
                <c:pt idx="10">
                  <c:v>Belgium</c:v>
                </c:pt>
                <c:pt idx="11">
                  <c:v>United States</c:v>
                </c:pt>
                <c:pt idx="12">
                  <c:v>France</c:v>
                </c:pt>
                <c:pt idx="13">
                  <c:v>Angola</c:v>
                </c:pt>
              </c:strCache>
            </c:strRef>
          </c:cat>
          <c:val>
            <c:numRef>
              <c:f>'Chart 3.2'!$C$50:$C$63</c:f>
              <c:numCache>
                <c:formatCode>#,##0</c:formatCode>
                <c:ptCount val="14"/>
                <c:pt idx="0">
                  <c:v>101970</c:v>
                </c:pt>
                <c:pt idx="1">
                  <c:v>14970</c:v>
                </c:pt>
                <c:pt idx="2">
                  <c:v>6190</c:v>
                </c:pt>
                <c:pt idx="3">
                  <c:v>2900</c:v>
                </c:pt>
                <c:pt idx="4">
                  <c:v>2080</c:v>
                </c:pt>
                <c:pt idx="5">
                  <c:v>1720</c:v>
                </c:pt>
                <c:pt idx="6">
                  <c:v>-2160</c:v>
                </c:pt>
                <c:pt idx="7">
                  <c:v>-4100</c:v>
                </c:pt>
                <c:pt idx="8">
                  <c:v>-5600</c:v>
                </c:pt>
                <c:pt idx="9">
                  <c:v>-6180</c:v>
                </c:pt>
                <c:pt idx="10">
                  <c:v>-7920</c:v>
                </c:pt>
                <c:pt idx="11">
                  <c:v>-8210</c:v>
                </c:pt>
                <c:pt idx="12">
                  <c:v>-17750</c:v>
                </c:pt>
                <c:pt idx="13">
                  <c:v>-22070</c:v>
                </c:pt>
              </c:numCache>
            </c:numRef>
          </c:val>
          <c:extLst xmlns:c16r2="http://schemas.microsoft.com/office/drawing/2015/06/char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222918144"/>
        <c:axId val="222518016"/>
      </c:barChart>
      <c:catAx>
        <c:axId val="222918144"/>
        <c:scaling>
          <c:orientation val="maxMin"/>
        </c:scaling>
        <c:delete val="0"/>
        <c:axPos val="l"/>
        <c:numFmt formatCode="General" sourceLinked="0"/>
        <c:majorTickMark val="none"/>
        <c:minorTickMark val="none"/>
        <c:tickLblPos val="low"/>
        <c:crossAx val="222518016"/>
        <c:crosses val="autoZero"/>
        <c:auto val="1"/>
        <c:lblAlgn val="ctr"/>
        <c:lblOffset val="100"/>
        <c:noMultiLvlLbl val="0"/>
      </c:catAx>
      <c:valAx>
        <c:axId val="222518016"/>
        <c:scaling>
          <c:orientation val="minMax"/>
          <c:max val="110000"/>
          <c:min val="-40000"/>
        </c:scaling>
        <c:delete val="0"/>
        <c:axPos val="b"/>
        <c:majorGridlines>
          <c:spPr>
            <a:ln>
              <a:solidFill>
                <a:schemeClr val="bg1"/>
              </a:solidFill>
            </a:ln>
          </c:spPr>
        </c:majorGridlines>
        <c:numFmt formatCode="#,##0" sourceLinked="1"/>
        <c:majorTickMark val="out"/>
        <c:minorTickMark val="none"/>
        <c:tickLblPos val="nextTo"/>
        <c:spPr>
          <a:ln>
            <a:noFill/>
          </a:ln>
        </c:spPr>
        <c:crossAx val="222918144"/>
        <c:crosses val="max"/>
        <c:crossBetween val="between"/>
        <c:majorUnit val="15000"/>
      </c:valAx>
      <c:spPr>
        <a:solidFill>
          <a:schemeClr val="accent1">
            <a:lumMod val="20000"/>
            <a:lumOff val="80000"/>
          </a:schemeClr>
        </a:solid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2017</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1.8141365728044816</c:v>
                </c:pt>
                <c:pt idx="1">
                  <c:v>6.182245089499987</c:v>
                </c:pt>
              </c:numCache>
            </c:numRef>
          </c:val>
          <c:extLst xmlns:c16r2="http://schemas.microsoft.com/office/drawing/2015/06/chart">
            <c:ext xmlns:c16="http://schemas.microsoft.com/office/drawing/2014/chart" uri="{C3380CC4-5D6E-409C-BE32-E72D297353CC}">
              <c16:uniqueId val="{00000000-BE3D-456D-A93E-5C5FBE5457D2}"/>
            </c:ext>
          </c:extLst>
        </c:ser>
        <c:ser>
          <c:idx val="1"/>
          <c:order val="1"/>
          <c:tx>
            <c:v>2018</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1.7675711410343358</c:v>
                </c:pt>
                <c:pt idx="1">
                  <c:v>5.9295204089199149</c:v>
                </c:pt>
              </c:numCache>
            </c:numRef>
          </c:val>
          <c:extLst xmlns:c16r2="http://schemas.microsoft.com/office/drawing/2015/06/char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2920192"/>
        <c:axId val="222766208"/>
      </c:barChart>
      <c:catAx>
        <c:axId val="222920192"/>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2766208"/>
        <c:crosses val="autoZero"/>
        <c:auto val="1"/>
        <c:lblAlgn val="ctr"/>
        <c:lblOffset val="100"/>
        <c:noMultiLvlLbl val="0"/>
      </c:catAx>
      <c:valAx>
        <c:axId val="222766208"/>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222920192"/>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xmlns:c16r2="http://schemas.microsoft.com/office/drawing/2015/06/chart">
              <c:ext xmlns:c16="http://schemas.microsoft.com/office/drawing/2014/chart" uri="{C3380CC4-5D6E-409C-BE32-E72D297353CC}">
                <c16:uniqueId val="{00000001-F9E7-4AEB-837B-D630791C4F05}"/>
              </c:ext>
            </c:extLst>
          </c:dPt>
          <c:dPt>
            <c:idx val="17"/>
            <c:invertIfNegative val="0"/>
            <c:bubble3D val="0"/>
            <c:extLst xmlns:c16r2="http://schemas.microsoft.com/office/drawing/2015/06/chart">
              <c:ext xmlns:c16="http://schemas.microsoft.com/office/drawing/2014/chart" uri="{C3380CC4-5D6E-409C-BE32-E72D297353CC}">
                <c16:uniqueId val="{00000001-7EDD-4A8A-8396-222F4D2B9A5C}"/>
              </c:ext>
            </c:extLst>
          </c:dPt>
          <c:dPt>
            <c:idx val="18"/>
            <c:invertIfNegative val="0"/>
            <c:bubble3D val="0"/>
            <c:spPr>
              <a:solidFill>
                <a:srgbClr val="C00000"/>
              </a:solidFill>
            </c:spPr>
            <c:extLst xmlns:c16r2="http://schemas.microsoft.com/office/drawing/2015/06/chart">
              <c:ext xmlns:c16="http://schemas.microsoft.com/office/drawing/2014/chart" uri="{C3380CC4-5D6E-409C-BE32-E72D297353CC}">
                <c16:uniqueId val="{00000003-DFCC-4B12-92BC-EFDFFFDC9A4D}"/>
              </c:ext>
            </c:extLst>
          </c:dPt>
          <c:cat>
            <c:strRef>
              <c:f>'Chart 3.4'!$B$49:$B$83</c:f>
              <c:strCache>
                <c:ptCount val="35"/>
                <c:pt idx="0">
                  <c:v>Nepal</c:v>
                </c:pt>
                <c:pt idx="1">
                  <c:v>El Salvador</c:v>
                </c:pt>
                <c:pt idx="2">
                  <c:v>Honduras</c:v>
                </c:pt>
                <c:pt idx="3">
                  <c:v>Lebanon</c:v>
                </c:pt>
                <c:pt idx="4">
                  <c:v>Guatemala</c:v>
                </c:pt>
                <c:pt idx="5">
                  <c:v>Ukraine</c:v>
                </c:pt>
                <c:pt idx="6">
                  <c:v>Jordan</c:v>
                </c:pt>
                <c:pt idx="7">
                  <c:v>Philippines</c:v>
                </c:pt>
                <c:pt idx="8">
                  <c:v>Egypt, Arab Rep.</c:v>
                </c:pt>
                <c:pt idx="9">
                  <c:v>Sri Lanka</c:v>
                </c:pt>
                <c:pt idx="10">
                  <c:v>Dominican Republic</c:v>
                </c:pt>
                <c:pt idx="11">
                  <c:v>Pakistan</c:v>
                </c:pt>
                <c:pt idx="12">
                  <c:v>Vietnam</c:v>
                </c:pt>
                <c:pt idx="13">
                  <c:v>Nigeria</c:v>
                </c:pt>
                <c:pt idx="14">
                  <c:v>Morocco</c:v>
                </c:pt>
                <c:pt idx="15">
                  <c:v>Bangladesh</c:v>
                </c:pt>
                <c:pt idx="16">
                  <c:v>Hungary</c:v>
                </c:pt>
                <c:pt idx="17">
                  <c:v>Mexico</c:v>
                </c:pt>
                <c:pt idx="18">
                  <c:v>India</c:v>
                </c:pt>
                <c:pt idx="19">
                  <c:v>Belgium</c:v>
                </c:pt>
                <c:pt idx="20">
                  <c:v>Romania</c:v>
                </c:pt>
                <c:pt idx="21">
                  <c:v>Colombia</c:v>
                </c:pt>
                <c:pt idx="22">
                  <c:v>Portugal</c:v>
                </c:pt>
                <c:pt idx="23">
                  <c:v>Thailand</c:v>
                </c:pt>
                <c:pt idx="24">
                  <c:v>Poland</c:v>
                </c:pt>
                <c:pt idx="25">
                  <c:v>Indonesia</c:v>
                </c:pt>
                <c:pt idx="26">
                  <c:v>France</c:v>
                </c:pt>
                <c:pt idx="27">
                  <c:v>Spain</c:v>
                </c:pt>
                <c:pt idx="28">
                  <c:v>Russian Federation</c:v>
                </c:pt>
                <c:pt idx="29">
                  <c:v>China</c:v>
                </c:pt>
                <c:pt idx="30">
                  <c:v>Germany</c:v>
                </c:pt>
                <c:pt idx="31">
                  <c:v>Italy</c:v>
                </c:pt>
                <c:pt idx="32">
                  <c:v>Korea, Rep.</c:v>
                </c:pt>
                <c:pt idx="33">
                  <c:v>United Kingdom</c:v>
                </c:pt>
                <c:pt idx="34">
                  <c:v>United States</c:v>
                </c:pt>
              </c:strCache>
            </c:strRef>
          </c:cat>
          <c:val>
            <c:numRef>
              <c:f>'Chart 3.4'!$C$49:$C$83</c:f>
              <c:numCache>
                <c:formatCode>#,##0.00</c:formatCode>
                <c:ptCount val="35"/>
                <c:pt idx="0">
                  <c:v>28.636612164707447</c:v>
                </c:pt>
                <c:pt idx="1">
                  <c:v>20.678282841462948</c:v>
                </c:pt>
                <c:pt idx="2">
                  <c:v>19.927291022844042</c:v>
                </c:pt>
                <c:pt idx="3">
                  <c:v>12.523994795118391</c:v>
                </c:pt>
                <c:pt idx="4">
                  <c:v>12.096031398747366</c:v>
                </c:pt>
                <c:pt idx="5">
                  <c:v>11.231164826625413</c:v>
                </c:pt>
                <c:pt idx="6">
                  <c:v>10.584898762882609</c:v>
                </c:pt>
                <c:pt idx="7">
                  <c:v>10.216957823400177</c:v>
                </c:pt>
                <c:pt idx="8">
                  <c:v>10.169881662048297</c:v>
                </c:pt>
                <c:pt idx="9">
                  <c:v>8.3976999472385288</c:v>
                </c:pt>
                <c:pt idx="10">
                  <c:v>7.9646645023462792</c:v>
                </c:pt>
                <c:pt idx="11">
                  <c:v>6.68238622118644</c:v>
                </c:pt>
                <c:pt idx="12">
                  <c:v>6.5249212786242321</c:v>
                </c:pt>
                <c:pt idx="13">
                  <c:v>6.1308857120923337</c:v>
                </c:pt>
                <c:pt idx="14">
                  <c:v>5.8667893498565116</c:v>
                </c:pt>
                <c:pt idx="15">
                  <c:v>5.6791832316037514</c:v>
                </c:pt>
                <c:pt idx="16">
                  <c:v>3.078331937558108</c:v>
                </c:pt>
                <c:pt idx="17">
                  <c:v>2.9132158729589146</c:v>
                </c:pt>
                <c:pt idx="18">
                  <c:v>2.8913906830625513</c:v>
                </c:pt>
                <c:pt idx="19">
                  <c:v>2.1197945820712363</c:v>
                </c:pt>
                <c:pt idx="20">
                  <c:v>2.0272924476015235</c:v>
                </c:pt>
                <c:pt idx="21">
                  <c:v>1.9234396556784585</c:v>
                </c:pt>
                <c:pt idx="22">
                  <c:v>1.8572004635514001</c:v>
                </c:pt>
                <c:pt idx="23">
                  <c:v>1.4779083078177278</c:v>
                </c:pt>
                <c:pt idx="24">
                  <c:v>1.2025670505383688</c:v>
                </c:pt>
                <c:pt idx="25">
                  <c:v>1.075820150187131</c:v>
                </c:pt>
                <c:pt idx="26">
                  <c:v>0.97248382818075718</c:v>
                </c:pt>
                <c:pt idx="27">
                  <c:v>0.77417550627718357</c:v>
                </c:pt>
                <c:pt idx="28">
                  <c:v>0.51945255999885442</c:v>
                </c:pt>
                <c:pt idx="29">
                  <c:v>0.4953912535851468</c:v>
                </c:pt>
                <c:pt idx="30">
                  <c:v>0.45684611045671969</c:v>
                </c:pt>
                <c:pt idx="31">
                  <c:v>0.45315283259908573</c:v>
                </c:pt>
                <c:pt idx="32">
                  <c:v>0.41512916941653422</c:v>
                </c:pt>
                <c:pt idx="33">
                  <c:v>0.15756296227754749</c:v>
                </c:pt>
                <c:pt idx="34">
                  <c:v>3.24566237416005E-2</c:v>
                </c:pt>
              </c:numCache>
            </c:numRef>
          </c:val>
          <c:extLst xmlns:c16r2="http://schemas.microsoft.com/office/drawing/2015/06/char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863744"/>
        <c:axId val="222769088"/>
      </c:barChart>
      <c:catAx>
        <c:axId val="224863744"/>
        <c:scaling>
          <c:orientation val="maxMin"/>
        </c:scaling>
        <c:delete val="0"/>
        <c:axPos val="l"/>
        <c:numFmt formatCode="General" sourceLinked="1"/>
        <c:majorTickMark val="none"/>
        <c:minorTickMark val="none"/>
        <c:tickLblPos val="nextTo"/>
        <c:crossAx val="222769088"/>
        <c:crosses val="autoZero"/>
        <c:auto val="1"/>
        <c:lblAlgn val="ctr"/>
        <c:lblOffset val="100"/>
        <c:noMultiLvlLbl val="0"/>
      </c:catAx>
      <c:valAx>
        <c:axId val="222769088"/>
        <c:scaling>
          <c:orientation val="minMax"/>
          <c:max val="35"/>
        </c:scaling>
        <c:delete val="0"/>
        <c:axPos val="b"/>
        <c:majorGridlines>
          <c:spPr>
            <a:ln>
              <a:solidFill>
                <a:schemeClr val="bg1"/>
              </a:solidFill>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22486374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xmlns=""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xmlns=""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7301.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0.bin"/><Relationship Id="rId4" Type="http://schemas.openxmlformats.org/officeDocument/2006/relationships/hyperlink" Target="http://www.observatorioemigracao.pt/np4/7301.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1.bin"/><Relationship Id="rId4" Type="http://schemas.openxmlformats.org/officeDocument/2006/relationships/hyperlink" Target="http://www.observatorioemigracao.pt/np4/7301.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7301.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7301.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7301.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5.bin"/><Relationship Id="rId4" Type="http://schemas.openxmlformats.org/officeDocument/2006/relationships/hyperlink" Target="http://www.observatorioemigracao.pt/np4/7301.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6.bin"/><Relationship Id="rId4" Type="http://schemas.openxmlformats.org/officeDocument/2006/relationships/hyperlink" Target="http://www.observatorioemigracao.pt/np4/7301.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7301.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www.observatorioemigracao.pt/np4/7301.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301.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www.observatorioemigracao.pt/np4/73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workbookViewId="0"/>
  </sheetViews>
  <sheetFormatPr defaultColWidth="8.7109375" defaultRowHeight="12" customHeight="1" x14ac:dyDescent="0.25"/>
  <cols>
    <col min="1" max="1" width="8.7109375" style="162"/>
    <col min="2" max="2" width="32.7109375" style="167" customWidth="1"/>
    <col min="3" max="3" width="32.7109375" style="168" customWidth="1"/>
    <col min="4" max="6" width="32.7109375" style="162" customWidth="1"/>
    <col min="7" max="7" width="8.7109375" style="74" customWidth="1"/>
    <col min="8" max="16384" width="8.7109375" style="162"/>
  </cols>
  <sheetData>
    <row r="1" spans="1:12" s="154" customFormat="1" ht="30" customHeight="1" x14ac:dyDescent="0.25">
      <c r="A1" s="66" t="s">
        <v>0</v>
      </c>
      <c r="B1" s="197" t="s">
        <v>1</v>
      </c>
      <c r="C1" s="198"/>
      <c r="D1" s="153"/>
      <c r="E1" s="153"/>
      <c r="F1" s="153"/>
      <c r="G1" s="74"/>
      <c r="H1" s="153"/>
      <c r="I1" s="153"/>
      <c r="J1" s="153"/>
      <c r="K1" s="153"/>
      <c r="L1" s="153"/>
    </row>
    <row r="2" spans="1:12" s="156" customFormat="1" ht="30" customHeight="1" x14ac:dyDescent="0.2">
      <c r="A2" s="67"/>
      <c r="B2" s="205" t="s">
        <v>118</v>
      </c>
      <c r="C2" s="206"/>
      <c r="D2" s="206"/>
      <c r="E2" s="206"/>
      <c r="F2" s="206"/>
      <c r="G2" s="155"/>
    </row>
    <row r="3" spans="1:12" s="157" customFormat="1" ht="30" customHeight="1" x14ac:dyDescent="0.25">
      <c r="B3" s="201" t="s">
        <v>41</v>
      </c>
      <c r="C3" s="202"/>
      <c r="D3" s="202"/>
      <c r="E3" s="202"/>
      <c r="F3" s="202"/>
      <c r="G3" s="72"/>
    </row>
    <row r="4" spans="1:12" s="157" customFormat="1" ht="15" customHeight="1" x14ac:dyDescent="0.25">
      <c r="A4" s="86"/>
      <c r="B4" s="199" t="str">
        <f>'Table 3.1'!B2</f>
        <v>Table 3.1 Inward and outward remittance flows in Portugal, 2018</v>
      </c>
      <c r="C4" s="200"/>
      <c r="D4" s="203" t="str">
        <f>'Chart 3.1'!B2</f>
        <v>Chart 3.1 Top inward remittance flows in Portugal, thousand euros, 2018</v>
      </c>
      <c r="E4" s="204"/>
      <c r="F4" s="204"/>
      <c r="G4" s="73"/>
    </row>
    <row r="5" spans="1:12" s="157" customFormat="1" ht="15" customHeight="1" x14ac:dyDescent="0.25">
      <c r="A5" s="86"/>
      <c r="B5" s="199" t="str">
        <f>'Table 3.2'!B2</f>
        <v>Table 3.2 Top inward remittance flows in Portugal, 2018</v>
      </c>
      <c r="C5" s="200"/>
      <c r="D5" s="203" t="str">
        <f>'Chart 3.2'!B2</f>
        <v>Chart 3.2 Changes in top inward remittance flows in Portugal, nominal values, thousand euros, 2017-2018</v>
      </c>
      <c r="E5" s="204"/>
      <c r="F5" s="204"/>
      <c r="G5" s="73"/>
    </row>
    <row r="6" spans="1:12" s="157" customFormat="1" ht="15" customHeight="1" x14ac:dyDescent="0.25">
      <c r="A6" s="86"/>
      <c r="B6" s="199" t="str">
        <f>'Table 3.3'!B2:F2</f>
        <v>Table 3.3 Changes in inward remittance flows in Portugal, 2017-2018</v>
      </c>
      <c r="C6" s="200"/>
      <c r="D6" s="203" t="str">
        <f>'Chart 3.3'!B2</f>
        <v>Chart 3.3 Changes in economic weight of remittances in Portugal, 2017-2018</v>
      </c>
      <c r="E6" s="204"/>
      <c r="F6" s="204"/>
      <c r="G6" s="73"/>
    </row>
    <row r="7" spans="1:12" s="157" customFormat="1" ht="15" customHeight="1" x14ac:dyDescent="0.25">
      <c r="A7" s="86"/>
      <c r="B7" s="199" t="str">
        <f>'Table 3.4'!B2:E2</f>
        <v>Table 3.4 Changes in economic weight of remittances in Portugal, 2017-2018</v>
      </c>
      <c r="C7" s="200"/>
      <c r="D7" s="203" t="str">
        <f>'Chart 3.4'!B2</f>
        <v>Chart 3.4 Top remittance-receiving countries, economic weight, 2018</v>
      </c>
      <c r="E7" s="204"/>
      <c r="F7" s="204"/>
      <c r="G7" s="72"/>
    </row>
    <row r="8" spans="1:12" s="159" customFormat="1" ht="15" customHeight="1" x14ac:dyDescent="0.2">
      <c r="A8" s="86"/>
      <c r="B8" s="209" t="str">
        <f>'Table 3.5'!B2</f>
        <v>Table 3.5 Top remittance-receiving countries, thousand US dollars, 2018</v>
      </c>
      <c r="C8" s="200"/>
      <c r="D8" s="203"/>
      <c r="E8" s="204"/>
      <c r="F8" s="204"/>
      <c r="G8" s="158"/>
    </row>
    <row r="9" spans="1:12" s="157" customFormat="1" ht="15" customHeight="1" x14ac:dyDescent="0.25">
      <c r="A9" s="86"/>
      <c r="B9" s="209" t="str">
        <f>'Table 3.6'!B2</f>
        <v>Table 3.6 Top remittance-receiving countries, economic weight, 2018</v>
      </c>
      <c r="C9" s="200"/>
      <c r="D9" s="203"/>
      <c r="E9" s="204"/>
      <c r="F9" s="204"/>
      <c r="G9" s="72"/>
    </row>
    <row r="10" spans="1:12" ht="30" customHeight="1" x14ac:dyDescent="0.25">
      <c r="B10" s="151"/>
      <c r="C10" s="152"/>
      <c r="D10" s="160"/>
      <c r="E10" s="163"/>
      <c r="F10" s="163"/>
    </row>
    <row r="11" spans="1:12" ht="15" customHeight="1" x14ac:dyDescent="0.25">
      <c r="A11" s="164" t="s">
        <v>6</v>
      </c>
      <c r="B11" s="210" t="s">
        <v>135</v>
      </c>
      <c r="C11" s="211"/>
      <c r="D11" s="211"/>
      <c r="E11" s="211"/>
      <c r="F11" s="211"/>
    </row>
    <row r="12" spans="1:12" ht="15" customHeight="1" x14ac:dyDescent="0.25">
      <c r="A12" s="164" t="s">
        <v>2</v>
      </c>
      <c r="B12" s="212" t="s">
        <v>125</v>
      </c>
      <c r="C12" s="213"/>
      <c r="D12" s="213"/>
      <c r="E12" s="213"/>
      <c r="F12" s="213"/>
    </row>
    <row r="13" spans="1:12" ht="15" customHeight="1" x14ac:dyDescent="0.25">
      <c r="A13" s="164"/>
      <c r="B13" s="212" t="s">
        <v>126</v>
      </c>
      <c r="C13" s="213"/>
      <c r="D13" s="213"/>
      <c r="E13" s="213"/>
      <c r="F13" s="213"/>
    </row>
    <row r="14" spans="1:12" ht="30" customHeight="1" x14ac:dyDescent="0.25">
      <c r="B14" s="165"/>
      <c r="C14" s="166"/>
      <c r="D14" s="161"/>
      <c r="E14" s="161"/>
      <c r="F14" s="161"/>
    </row>
    <row r="15" spans="1:12" ht="90" customHeight="1" x14ac:dyDescent="0.25">
      <c r="B15" s="207" t="s">
        <v>106</v>
      </c>
      <c r="C15" s="208"/>
      <c r="D15" s="174"/>
    </row>
    <row r="16" spans="1:12" ht="15" customHeight="1" x14ac:dyDescent="0.25"/>
    <row r="17" ht="15" customHeight="1" x14ac:dyDescent="0.25"/>
    <row r="18" ht="15" customHeight="1" x14ac:dyDescent="0.25"/>
    <row r="19" ht="15" customHeight="1" x14ac:dyDescent="0.25"/>
  </sheetData>
  <mergeCells count="19">
    <mergeCell ref="B15:C15"/>
    <mergeCell ref="B7:C7"/>
    <mergeCell ref="B9:C9"/>
    <mergeCell ref="D9:F9"/>
    <mergeCell ref="B11:F11"/>
    <mergeCell ref="B12:F12"/>
    <mergeCell ref="D7:F7"/>
    <mergeCell ref="B8:C8"/>
    <mergeCell ref="D8:F8"/>
    <mergeCell ref="B13:F13"/>
    <mergeCell ref="B1:C1"/>
    <mergeCell ref="B4:C4"/>
    <mergeCell ref="B5:C5"/>
    <mergeCell ref="B6:C6"/>
    <mergeCell ref="B3:F3"/>
    <mergeCell ref="D4:F4"/>
    <mergeCell ref="D5:F5"/>
    <mergeCell ref="D6:F6"/>
    <mergeCell ref="B2:F2"/>
  </mergeCells>
  <hyperlinks>
    <hyperlink ref="B4:C4" location="'Table 3.1'!B2" display="'Table 3.1'!B2"/>
    <hyperlink ref="B5:C5" location="'Table 3.2'!B2" display="'Table 3.2'!B2"/>
    <hyperlink ref="B6:C6" location="'Table 3.3'!B2" display="'Table 3.3'!B2"/>
    <hyperlink ref="B7:C7" location="'Table 3.4'!B2" display="'Table 3.4'!B2"/>
    <hyperlink ref="D4:F4" location="'Chart 3.1'!B2" display="'Chart 3.1'!B2"/>
    <hyperlink ref="B8:C8" location="'Table 3.5'!B2" display="'Table 3.5'!B2"/>
    <hyperlink ref="B9:C9" location="'Table 3.6'!B2" display="'Table 3.6'!B2"/>
    <hyperlink ref="D5:F5" location="'Chart 3.2'!B2" display="'Chart 3.2'!B2"/>
    <hyperlink ref="D6:F6" location="'Chart 3.3'!B2" display="'Chart 3.3'!B2"/>
    <hyperlink ref="D7:F7" location="'Chart 3.4'!B2" display="'Chart 3.4'!B2"/>
    <hyperlink ref="B12" r:id="rId1" display="http://www.observatorioemigracao.pt/np4/5810.html"/>
    <hyperlink ref="B12:F12" r:id="rId2" display="http://www.observatorioemigracao.pt/np4EN/7301.html"/>
    <hyperlink ref="B13" r:id="rId3" display="http://www.observatorioemigracao.pt/np4/5810.html"/>
    <hyperlink ref="B13:F13"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8" width="8.7109375" style="37"/>
    <col min="9" max="9" width="13.42578125" style="37" customWidth="1"/>
    <col min="10" max="16384" width="8.7109375" style="37"/>
  </cols>
  <sheetData>
    <row r="1" spans="1:16" s="1" customFormat="1" ht="30" customHeight="1" x14ac:dyDescent="0.25">
      <c r="A1" s="54" t="s">
        <v>0</v>
      </c>
      <c r="B1" s="145" t="s">
        <v>1</v>
      </c>
      <c r="C1" s="69"/>
      <c r="D1" s="69"/>
      <c r="E1" s="69"/>
      <c r="F1" s="71" t="s">
        <v>5</v>
      </c>
    </row>
    <row r="2" spans="1:16" s="26" customFormat="1" ht="30" customHeight="1" x14ac:dyDescent="0.25">
      <c r="A2" s="24"/>
      <c r="B2" s="231" t="s">
        <v>134</v>
      </c>
      <c r="C2" s="232"/>
      <c r="D2" s="232"/>
      <c r="E2" s="232"/>
      <c r="F2" s="232"/>
      <c r="G2" s="34"/>
      <c r="H2" s="34"/>
      <c r="I2" s="34"/>
      <c r="J2" s="31"/>
      <c r="K2" s="31"/>
      <c r="L2" s="25"/>
      <c r="M2" s="25"/>
      <c r="N2" s="25"/>
      <c r="O2" s="34"/>
      <c r="P2" s="34"/>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61" t="s">
        <v>9</v>
      </c>
      <c r="B20" s="219" t="s">
        <v>117</v>
      </c>
      <c r="C20" s="217"/>
      <c r="D20" s="217"/>
      <c r="E20" s="217"/>
      <c r="F20" s="217"/>
      <c r="G20"/>
    </row>
    <row r="21" spans="1:7" s="162" customFormat="1" ht="15" customHeight="1" x14ac:dyDescent="0.25">
      <c r="A21" s="164" t="s">
        <v>6</v>
      </c>
      <c r="B21" s="210" t="s">
        <v>136</v>
      </c>
      <c r="C21" s="211"/>
      <c r="D21" s="211"/>
      <c r="E21" s="211"/>
      <c r="F21" s="211"/>
      <c r="G21" s="74"/>
    </row>
    <row r="22" spans="1:7" s="162" customFormat="1" ht="15" customHeight="1" x14ac:dyDescent="0.25">
      <c r="A22" s="164" t="s">
        <v>2</v>
      </c>
      <c r="B22" s="212" t="s">
        <v>125</v>
      </c>
      <c r="C22" s="213"/>
      <c r="D22" s="213"/>
      <c r="E22" s="213"/>
      <c r="F22" s="213"/>
      <c r="G22" s="74"/>
    </row>
    <row r="23" spans="1:7" s="162" customFormat="1" ht="15" customHeight="1" x14ac:dyDescent="0.25">
      <c r="A23" s="164"/>
      <c r="B23" s="212" t="s">
        <v>126</v>
      </c>
      <c r="C23" s="213"/>
      <c r="D23" s="213"/>
      <c r="E23" s="213"/>
      <c r="F23" s="213"/>
      <c r="G23" s="74"/>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36"/>
      <c r="B48" s="36"/>
      <c r="C48" s="36"/>
      <c r="D48" s="36"/>
      <c r="E48" s="36"/>
      <c r="F48" s="36"/>
      <c r="G48" s="36"/>
      <c r="H48" s="36"/>
      <c r="I48" s="36"/>
    </row>
    <row r="49" spans="1:14" ht="12" customHeight="1" x14ac:dyDescent="0.25">
      <c r="A49" s="36"/>
      <c r="B49" s="36"/>
      <c r="C49" s="36"/>
      <c r="D49" s="36"/>
      <c r="E49" s="36"/>
      <c r="F49" s="36"/>
      <c r="G49" s="36"/>
      <c r="H49" s="36"/>
      <c r="I49" s="36"/>
    </row>
    <row r="50" spans="1:14" ht="12" customHeight="1" x14ac:dyDescent="0.25">
      <c r="A50" s="32"/>
      <c r="B50" s="40"/>
      <c r="C50" s="33"/>
      <c r="D50" s="33"/>
      <c r="E50" s="33"/>
      <c r="F50" s="33"/>
      <c r="G50" s="33"/>
      <c r="H50" s="33"/>
      <c r="I50" s="33"/>
      <c r="L50" s="7"/>
      <c r="M50" s="7"/>
      <c r="N50" s="7"/>
    </row>
    <row r="51" spans="1:14" ht="12" customHeight="1" x14ac:dyDescent="0.25">
      <c r="A51" s="32"/>
      <c r="B51" s="41"/>
      <c r="C51" s="33"/>
      <c r="D51" s="33"/>
      <c r="E51" s="33"/>
      <c r="F51" s="33"/>
      <c r="G51" s="33"/>
      <c r="H51" s="33"/>
      <c r="I51" s="33"/>
    </row>
    <row r="52" spans="1:14" ht="12" customHeight="1" x14ac:dyDescent="0.25">
      <c r="A52" s="32"/>
      <c r="B52" s="42"/>
      <c r="C52" s="35"/>
      <c r="D52" s="35"/>
      <c r="E52" s="35"/>
      <c r="F52" s="35"/>
      <c r="G52" s="35"/>
      <c r="H52" s="35"/>
      <c r="I52" s="35"/>
    </row>
    <row r="53" spans="1:14" ht="12" customHeight="1" x14ac:dyDescent="0.25">
      <c r="A53" s="32"/>
      <c r="B53" s="43"/>
      <c r="C53" s="32"/>
      <c r="D53" s="33"/>
      <c r="E53" s="33"/>
      <c r="F53" s="33"/>
      <c r="G53" s="33"/>
      <c r="H53" s="33"/>
      <c r="I53" s="33"/>
    </row>
    <row r="54" spans="1:14" s="36" customFormat="1" ht="12" customHeight="1" x14ac:dyDescent="0.25">
      <c r="B54" s="41"/>
      <c r="C54" s="30"/>
      <c r="D54" s="29"/>
      <c r="E54" s="29"/>
      <c r="F54" s="29"/>
    </row>
    <row r="55" spans="1:14" s="36" customFormat="1" ht="12" customHeight="1" x14ac:dyDescent="0.25">
      <c r="B55" s="42"/>
      <c r="C55" s="28"/>
      <c r="D55" s="29"/>
      <c r="E55" s="29"/>
      <c r="F55" s="29"/>
    </row>
    <row r="56" spans="1:14" s="36" customFormat="1" ht="12" customHeight="1" x14ac:dyDescent="0.25">
      <c r="B56" s="43"/>
      <c r="C56" s="30"/>
      <c r="D56" s="29"/>
      <c r="E56" s="29"/>
      <c r="F56" s="29"/>
    </row>
    <row r="57" spans="1:14" s="36" customFormat="1" ht="12" customHeight="1" x14ac:dyDescent="0.25"/>
  </sheetData>
  <mergeCells count="5">
    <mergeCell ref="B2:F2"/>
    <mergeCell ref="B20:F20"/>
    <mergeCell ref="B21:F21"/>
    <mergeCell ref="B22:F22"/>
    <mergeCell ref="B23:F23"/>
  </mergeCells>
  <hyperlinks>
    <hyperlink ref="F1" location="Contents!A1" display="[contents Ç]"/>
    <hyperlink ref="B22" r:id="rId1" display="http://www.observatorioemigracao.pt/np4/5810.html"/>
    <hyperlink ref="B22:F22" r:id="rId2" display="http://www.observatorioemigracao.pt/np4EN/7301.html"/>
    <hyperlink ref="B23" r:id="rId3" display="http://www.observatorioemigracao.pt/np4/5810.html"/>
    <hyperlink ref="B23:F23"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zoomScaleNormal="100" workbookViewId="0">
      <selection activeCell="F1" sqref="F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54" t="s">
        <v>0</v>
      </c>
      <c r="B1" s="145" t="s">
        <v>1</v>
      </c>
      <c r="C1" s="70"/>
      <c r="D1" s="70"/>
      <c r="E1" s="70"/>
      <c r="F1" s="71" t="s">
        <v>5</v>
      </c>
    </row>
    <row r="2" spans="1:16" s="26" customFormat="1" ht="30" customHeight="1" x14ac:dyDescent="0.25">
      <c r="A2" s="77"/>
      <c r="B2" s="233" t="s">
        <v>124</v>
      </c>
      <c r="C2" s="234"/>
      <c r="D2" s="234"/>
      <c r="E2" s="234"/>
      <c r="F2" s="234"/>
      <c r="G2" s="65"/>
      <c r="H2" s="65"/>
      <c r="I2" s="65"/>
      <c r="J2" s="75"/>
      <c r="K2" s="75"/>
      <c r="L2" s="25"/>
      <c r="M2" s="25"/>
      <c r="N2" s="25"/>
      <c r="O2" s="65"/>
      <c r="P2" s="65"/>
    </row>
    <row r="3" spans="1:16" ht="15" customHeight="1" x14ac:dyDescent="0.25">
      <c r="A3" s="68"/>
      <c r="B3" s="68"/>
      <c r="C3" s="68"/>
      <c r="D3" s="68"/>
      <c r="E3" s="68"/>
      <c r="F3" s="68"/>
    </row>
    <row r="4" spans="1:16" ht="15" customHeight="1" x14ac:dyDescent="0.25">
      <c r="A4" s="68"/>
      <c r="B4" s="68"/>
      <c r="C4" s="68"/>
      <c r="D4" s="68"/>
      <c r="E4" s="68"/>
      <c r="F4" s="68"/>
    </row>
    <row r="5" spans="1:16" ht="15" customHeight="1" x14ac:dyDescent="0.25">
      <c r="A5" s="68"/>
      <c r="B5" s="68"/>
      <c r="C5" s="68"/>
      <c r="D5" s="68"/>
      <c r="E5" s="68"/>
      <c r="F5" s="68"/>
    </row>
    <row r="6" spans="1:16" ht="15" customHeight="1" x14ac:dyDescent="0.25">
      <c r="A6" s="68"/>
      <c r="B6" s="68"/>
      <c r="C6" s="68"/>
      <c r="D6" s="68"/>
      <c r="E6" s="68"/>
      <c r="F6" s="68"/>
    </row>
    <row r="7" spans="1:16" ht="15" customHeight="1" x14ac:dyDescent="0.25">
      <c r="A7" s="68"/>
      <c r="B7" s="68"/>
      <c r="C7" s="68"/>
      <c r="D7" s="68"/>
      <c r="E7" s="68"/>
      <c r="F7" s="68"/>
    </row>
    <row r="8" spans="1:16" ht="15" customHeight="1" x14ac:dyDescent="0.25">
      <c r="A8" s="68"/>
      <c r="B8" s="68"/>
      <c r="C8" s="68"/>
      <c r="D8" s="68"/>
      <c r="E8" s="68"/>
      <c r="F8" s="68"/>
    </row>
    <row r="9" spans="1:16" ht="15" customHeight="1" x14ac:dyDescent="0.25">
      <c r="A9" s="68"/>
      <c r="B9" s="68"/>
      <c r="C9" s="68"/>
      <c r="D9" s="68"/>
      <c r="E9" s="68"/>
      <c r="F9" s="68"/>
    </row>
    <row r="10" spans="1:16" ht="15" customHeight="1" x14ac:dyDescent="0.25">
      <c r="A10" s="68"/>
      <c r="B10" s="68"/>
      <c r="C10" s="68"/>
      <c r="D10" s="68"/>
      <c r="E10" s="68"/>
      <c r="F10" s="68"/>
    </row>
    <row r="11" spans="1:16" ht="15" customHeight="1" x14ac:dyDescent="0.25">
      <c r="A11" s="68"/>
      <c r="B11" s="68"/>
      <c r="C11" s="68"/>
      <c r="D11" s="68"/>
      <c r="E11" s="68"/>
      <c r="F11" s="68"/>
    </row>
    <row r="12" spans="1:16" ht="15" customHeight="1" x14ac:dyDescent="0.25">
      <c r="A12" s="68"/>
      <c r="B12" s="68"/>
      <c r="C12" s="68"/>
      <c r="D12" s="68"/>
      <c r="E12" s="68"/>
      <c r="F12" s="68"/>
    </row>
    <row r="13" spans="1:16" ht="15" customHeight="1" x14ac:dyDescent="0.25">
      <c r="A13" s="68"/>
      <c r="B13" s="68"/>
      <c r="C13" s="68"/>
      <c r="D13" s="68"/>
      <c r="E13" s="68"/>
      <c r="F13" s="68"/>
    </row>
    <row r="14" spans="1:16" ht="15" customHeight="1" x14ac:dyDescent="0.25">
      <c r="A14" s="68"/>
      <c r="B14" s="68"/>
      <c r="C14" s="68"/>
      <c r="D14" s="68"/>
      <c r="E14" s="68"/>
      <c r="F14" s="68"/>
    </row>
    <row r="15" spans="1:16" ht="15" customHeight="1" x14ac:dyDescent="0.25">
      <c r="A15" s="68"/>
      <c r="B15" s="68"/>
      <c r="C15" s="68"/>
      <c r="D15" s="68"/>
      <c r="E15" s="68"/>
      <c r="F15" s="68"/>
    </row>
    <row r="16" spans="1:16" ht="15" customHeight="1" x14ac:dyDescent="0.25">
      <c r="A16" s="68"/>
      <c r="B16" s="68"/>
      <c r="C16" s="68"/>
      <c r="D16" s="68"/>
      <c r="E16" s="68"/>
      <c r="F16" s="68"/>
    </row>
    <row r="17" spans="1:6" ht="15" customHeight="1" x14ac:dyDescent="0.25">
      <c r="A17" s="68"/>
      <c r="B17" s="68"/>
      <c r="C17" s="68"/>
      <c r="D17" s="68"/>
      <c r="E17" s="68"/>
      <c r="F17" s="68"/>
    </row>
    <row r="18" spans="1:6" ht="15" customHeight="1" x14ac:dyDescent="0.25">
      <c r="A18" s="68"/>
      <c r="B18" s="68"/>
      <c r="C18" s="68"/>
      <c r="D18" s="68"/>
      <c r="E18" s="68"/>
      <c r="F18" s="68"/>
    </row>
    <row r="19" spans="1:6" ht="15" customHeight="1" x14ac:dyDescent="0.25">
      <c r="A19" s="68"/>
      <c r="B19" s="68"/>
      <c r="C19" s="68"/>
      <c r="D19" s="68"/>
      <c r="E19" s="68"/>
      <c r="F19" s="68"/>
    </row>
    <row r="20" spans="1:6" ht="15" customHeight="1" x14ac:dyDescent="0.25">
      <c r="A20" s="68"/>
      <c r="B20" s="68"/>
      <c r="C20" s="68"/>
      <c r="D20" s="68"/>
      <c r="E20" s="68"/>
      <c r="F20" s="68"/>
    </row>
    <row r="21" spans="1:6" ht="15" customHeight="1" x14ac:dyDescent="0.25">
      <c r="A21" s="68"/>
      <c r="B21" s="68"/>
      <c r="C21" s="68"/>
      <c r="D21" s="68"/>
      <c r="E21" s="68"/>
      <c r="F21" s="68"/>
    </row>
    <row r="22" spans="1:6" ht="15" customHeight="1" x14ac:dyDescent="0.25">
      <c r="A22" s="68"/>
      <c r="B22" s="68"/>
      <c r="C22" s="68"/>
      <c r="D22" s="68"/>
      <c r="E22" s="68"/>
      <c r="F22" s="68"/>
    </row>
    <row r="23" spans="1:6" ht="15" customHeight="1" x14ac:dyDescent="0.25">
      <c r="A23" s="68"/>
      <c r="B23" s="68"/>
      <c r="C23" s="68"/>
      <c r="D23" s="68"/>
      <c r="E23" s="68"/>
      <c r="F23" s="68"/>
    </row>
    <row r="24" spans="1:6" ht="15" customHeight="1" x14ac:dyDescent="0.25">
      <c r="A24" s="68"/>
      <c r="B24" s="68"/>
      <c r="C24" s="68"/>
      <c r="D24" s="68"/>
      <c r="E24" s="68"/>
      <c r="F24" s="68"/>
    </row>
    <row r="25" spans="1:6" ht="15" customHeight="1" x14ac:dyDescent="0.25">
      <c r="A25" s="68"/>
      <c r="B25" s="68"/>
      <c r="C25" s="68"/>
      <c r="D25" s="68"/>
      <c r="E25" s="68"/>
      <c r="F25" s="68"/>
    </row>
    <row r="26" spans="1:6" ht="15" customHeight="1" x14ac:dyDescent="0.25">
      <c r="A26" s="68"/>
      <c r="B26" s="68"/>
      <c r="C26" s="68"/>
      <c r="D26" s="68"/>
      <c r="E26" s="68"/>
      <c r="F26" s="68"/>
    </row>
    <row r="27" spans="1:6" ht="15" customHeight="1" x14ac:dyDescent="0.25">
      <c r="A27" s="68"/>
      <c r="B27" s="68"/>
      <c r="C27" s="68"/>
      <c r="D27" s="68"/>
      <c r="E27" s="68"/>
      <c r="F27" s="68"/>
    </row>
    <row r="28" spans="1:6" ht="15" customHeight="1" x14ac:dyDescent="0.25">
      <c r="A28" s="68"/>
      <c r="B28" s="68"/>
      <c r="C28" s="68"/>
      <c r="D28" s="68"/>
      <c r="E28" s="68"/>
      <c r="F28" s="68"/>
    </row>
    <row r="29" spans="1:6" ht="15" customHeight="1" x14ac:dyDescent="0.25">
      <c r="A29" s="68"/>
      <c r="B29" s="68"/>
      <c r="C29" s="68"/>
      <c r="D29" s="68"/>
      <c r="E29" s="68"/>
      <c r="F29" s="68"/>
    </row>
    <row r="30" spans="1:6" ht="15" customHeight="1" x14ac:dyDescent="0.25">
      <c r="A30" s="68"/>
      <c r="B30" s="68"/>
      <c r="C30" s="68"/>
      <c r="D30" s="68"/>
      <c r="E30" s="68"/>
      <c r="F30" s="68"/>
    </row>
    <row r="31" spans="1:6" ht="15" customHeight="1" x14ac:dyDescent="0.25">
      <c r="A31" s="68"/>
      <c r="B31" s="68"/>
      <c r="C31" s="68"/>
      <c r="D31" s="68"/>
      <c r="E31" s="68"/>
      <c r="F31" s="68"/>
    </row>
    <row r="32" spans="1:6" ht="15" customHeight="1" x14ac:dyDescent="0.25">
      <c r="A32" s="68"/>
      <c r="B32" s="68"/>
      <c r="C32" s="68"/>
      <c r="D32" s="68"/>
      <c r="E32" s="68"/>
      <c r="F32" s="68"/>
    </row>
    <row r="33" spans="1:7" s="1" customFormat="1" ht="30" customHeight="1" x14ac:dyDescent="0.25">
      <c r="A33" s="61" t="s">
        <v>9</v>
      </c>
      <c r="B33" s="219" t="s">
        <v>109</v>
      </c>
      <c r="C33" s="217"/>
      <c r="D33" s="217"/>
      <c r="E33" s="217"/>
      <c r="F33" s="217"/>
    </row>
    <row r="34" spans="1:7" s="162" customFormat="1" ht="15" customHeight="1" x14ac:dyDescent="0.25">
      <c r="A34" s="164" t="s">
        <v>6</v>
      </c>
      <c r="B34" s="210" t="s">
        <v>136</v>
      </c>
      <c r="C34" s="211"/>
      <c r="D34" s="211"/>
      <c r="E34" s="211"/>
      <c r="F34" s="211"/>
      <c r="G34" s="74"/>
    </row>
    <row r="35" spans="1:7" s="162" customFormat="1" ht="15" customHeight="1" x14ac:dyDescent="0.25">
      <c r="A35" s="164" t="s">
        <v>2</v>
      </c>
      <c r="B35" s="212" t="s">
        <v>125</v>
      </c>
      <c r="C35" s="213"/>
      <c r="D35" s="213"/>
      <c r="E35" s="213"/>
      <c r="F35" s="213"/>
      <c r="G35" s="74"/>
    </row>
    <row r="36" spans="1:7" s="162" customFormat="1" ht="15" customHeight="1" x14ac:dyDescent="0.25">
      <c r="A36" s="164"/>
      <c r="B36" s="212" t="s">
        <v>126</v>
      </c>
      <c r="C36" s="213"/>
      <c r="D36" s="213"/>
      <c r="E36" s="213"/>
      <c r="F36" s="213"/>
      <c r="G36" s="74"/>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9" spans="1:14" ht="12" customHeight="1" x14ac:dyDescent="0.25">
      <c r="B49" s="177" t="s">
        <v>66</v>
      </c>
      <c r="C49" s="182">
        <v>28.636612164707447</v>
      </c>
    </row>
    <row r="50" spans="1:14" ht="12" customHeight="1" x14ac:dyDescent="0.25">
      <c r="B50" s="177" t="s">
        <v>107</v>
      </c>
      <c r="C50" s="182">
        <v>20.678282841462948</v>
      </c>
    </row>
    <row r="51" spans="1:14" ht="12" customHeight="1" x14ac:dyDescent="0.25">
      <c r="B51" s="177" t="s">
        <v>119</v>
      </c>
      <c r="C51" s="182">
        <v>19.927291022844042</v>
      </c>
    </row>
    <row r="52" spans="1:14" ht="12" customHeight="1" x14ac:dyDescent="0.25">
      <c r="B52" s="177" t="s">
        <v>62</v>
      </c>
      <c r="C52" s="182">
        <v>12.523994795118391</v>
      </c>
    </row>
    <row r="53" spans="1:14" ht="12" customHeight="1" x14ac:dyDescent="0.25">
      <c r="B53" s="177" t="s">
        <v>56</v>
      </c>
      <c r="C53" s="182">
        <v>12.096031398747366</v>
      </c>
    </row>
    <row r="54" spans="1:14" ht="12" customHeight="1" x14ac:dyDescent="0.25">
      <c r="B54" s="177" t="s">
        <v>79</v>
      </c>
      <c r="C54" s="182">
        <v>11.231164826625413</v>
      </c>
    </row>
    <row r="55" spans="1:14" ht="12" customHeight="1" x14ac:dyDescent="0.25">
      <c r="B55" s="177" t="s">
        <v>120</v>
      </c>
      <c r="C55" s="182">
        <v>10.584898762882609</v>
      </c>
    </row>
    <row r="56" spans="1:14" ht="12" customHeight="1" x14ac:dyDescent="0.25">
      <c r="B56" s="177" t="s">
        <v>70</v>
      </c>
      <c r="C56" s="182">
        <v>10.216957823400177</v>
      </c>
    </row>
    <row r="57" spans="1:14" ht="12" customHeight="1" x14ac:dyDescent="0.25">
      <c r="B57" s="177" t="s">
        <v>55</v>
      </c>
      <c r="C57" s="182">
        <v>10.169881662048297</v>
      </c>
    </row>
    <row r="58" spans="1:14" ht="12" customHeight="1" x14ac:dyDescent="0.25">
      <c r="B58" s="177" t="s">
        <v>76</v>
      </c>
      <c r="C58" s="182">
        <v>8.3976999472385288</v>
      </c>
    </row>
    <row r="59" spans="1:14" ht="12" customHeight="1" x14ac:dyDescent="0.25">
      <c r="B59" s="177" t="s">
        <v>102</v>
      </c>
      <c r="C59" s="182">
        <v>7.9646645023462792</v>
      </c>
    </row>
    <row r="60" spans="1:14" ht="12" customHeight="1" x14ac:dyDescent="0.25">
      <c r="B60" s="177" t="s">
        <v>69</v>
      </c>
      <c r="C60" s="182">
        <v>6.68238622118644</v>
      </c>
    </row>
    <row r="61" spans="1:14" ht="12" customHeight="1" x14ac:dyDescent="0.25">
      <c r="A61" s="52"/>
      <c r="B61" s="177" t="s">
        <v>105</v>
      </c>
      <c r="C61" s="182">
        <v>6.5249212786242321</v>
      </c>
      <c r="D61" s="52"/>
      <c r="E61" s="52"/>
      <c r="F61" s="52"/>
      <c r="G61" s="52"/>
      <c r="H61" s="52"/>
      <c r="I61" s="52"/>
    </row>
    <row r="62" spans="1:14" ht="12" customHeight="1" x14ac:dyDescent="0.25">
      <c r="A62" s="52"/>
      <c r="B62" s="177" t="s">
        <v>68</v>
      </c>
      <c r="C62" s="182">
        <v>6.1308857120923337</v>
      </c>
      <c r="D62" s="52"/>
      <c r="E62" s="52"/>
      <c r="F62" s="52"/>
      <c r="G62" s="52"/>
      <c r="H62" s="52"/>
      <c r="I62" s="52"/>
    </row>
    <row r="63" spans="1:14" ht="12" customHeight="1" x14ac:dyDescent="0.25">
      <c r="A63" s="32"/>
      <c r="B63" s="177" t="s">
        <v>64</v>
      </c>
      <c r="C63" s="182">
        <v>5.8667893498565116</v>
      </c>
      <c r="D63" s="50"/>
      <c r="E63" s="50"/>
      <c r="F63" s="50"/>
      <c r="G63" s="50"/>
      <c r="H63" s="50"/>
      <c r="I63" s="50"/>
      <c r="L63" s="7"/>
      <c r="M63" s="7"/>
      <c r="N63" s="7"/>
    </row>
    <row r="64" spans="1:14" ht="12" customHeight="1" x14ac:dyDescent="0.25">
      <c r="A64" s="32"/>
      <c r="B64" s="177" t="s">
        <v>50</v>
      </c>
      <c r="C64" s="182">
        <v>5.6791832316037514</v>
      </c>
      <c r="D64" s="50"/>
      <c r="E64" s="50"/>
      <c r="F64" s="50"/>
      <c r="G64" s="50"/>
      <c r="H64" s="50"/>
      <c r="I64" s="50"/>
    </row>
    <row r="65" spans="1:9" ht="12" customHeight="1" x14ac:dyDescent="0.25">
      <c r="A65" s="32"/>
      <c r="B65" s="177" t="s">
        <v>27</v>
      </c>
      <c r="C65" s="182">
        <v>3.078331937558108</v>
      </c>
      <c r="D65" s="51"/>
      <c r="E65" s="51"/>
      <c r="F65" s="51"/>
      <c r="G65" s="51"/>
      <c r="H65" s="51"/>
      <c r="I65" s="51"/>
    </row>
    <row r="66" spans="1:9" ht="12" customHeight="1" x14ac:dyDescent="0.25">
      <c r="A66" s="32"/>
      <c r="B66" s="177" t="s">
        <v>63</v>
      </c>
      <c r="C66" s="182">
        <v>2.9132158729589146</v>
      </c>
      <c r="D66" s="50"/>
      <c r="E66" s="50"/>
      <c r="F66" s="50"/>
      <c r="G66" s="50"/>
      <c r="H66" s="50"/>
      <c r="I66" s="50"/>
    </row>
    <row r="67" spans="1:9" s="52" customFormat="1" ht="12" customHeight="1" x14ac:dyDescent="0.25">
      <c r="B67" s="177" t="s">
        <v>58</v>
      </c>
      <c r="C67" s="182">
        <v>2.8913906830625513</v>
      </c>
      <c r="D67" s="76"/>
      <c r="E67" s="76"/>
      <c r="F67" s="76"/>
    </row>
    <row r="68" spans="1:9" s="52" customFormat="1" ht="12" customHeight="1" x14ac:dyDescent="0.25">
      <c r="B68" s="177" t="s">
        <v>11</v>
      </c>
      <c r="C68" s="182">
        <v>2.1197945820712363</v>
      </c>
      <c r="D68" s="76"/>
      <c r="E68" s="76"/>
      <c r="F68" s="76"/>
    </row>
    <row r="69" spans="1:9" s="52" customFormat="1" ht="12" customHeight="1" x14ac:dyDescent="0.25">
      <c r="B69" s="177" t="s">
        <v>32</v>
      </c>
      <c r="C69" s="182">
        <v>2.0272924476015235</v>
      </c>
      <c r="D69" s="76"/>
      <c r="E69" s="76"/>
      <c r="F69" s="76"/>
    </row>
    <row r="70" spans="1:9" s="52" customFormat="1" ht="12" customHeight="1" x14ac:dyDescent="0.25">
      <c r="B70" s="177" t="s">
        <v>54</v>
      </c>
      <c r="C70" s="182">
        <v>1.9234396556784585</v>
      </c>
    </row>
    <row r="71" spans="1:9" ht="12" customHeight="1" x14ac:dyDescent="0.25">
      <c r="B71" s="177" t="s">
        <v>4</v>
      </c>
      <c r="C71" s="182">
        <v>1.8572004635514001</v>
      </c>
    </row>
    <row r="72" spans="1:9" ht="12" customHeight="1" x14ac:dyDescent="0.25">
      <c r="B72" s="177" t="s">
        <v>77</v>
      </c>
      <c r="C72" s="182">
        <v>1.4779083078177278</v>
      </c>
    </row>
    <row r="73" spans="1:9" ht="12" customHeight="1" x14ac:dyDescent="0.25">
      <c r="B73" s="177" t="s">
        <v>31</v>
      </c>
      <c r="C73" s="182">
        <v>1.2025670505383688</v>
      </c>
    </row>
    <row r="74" spans="1:9" ht="12" customHeight="1" x14ac:dyDescent="0.25">
      <c r="B74" s="177" t="s">
        <v>59</v>
      </c>
      <c r="C74" s="182">
        <v>1.075820150187131</v>
      </c>
    </row>
    <row r="75" spans="1:9" ht="12" customHeight="1" x14ac:dyDescent="0.25">
      <c r="B75" s="177" t="s">
        <v>20</v>
      </c>
      <c r="C75" s="182">
        <v>0.97248382818075718</v>
      </c>
    </row>
    <row r="76" spans="1:9" ht="12" customHeight="1" x14ac:dyDescent="0.25">
      <c r="B76" s="177" t="s">
        <v>19</v>
      </c>
      <c r="C76" s="182">
        <v>0.77417550627718357</v>
      </c>
    </row>
    <row r="77" spans="1:9" ht="12" customHeight="1" x14ac:dyDescent="0.25">
      <c r="B77" s="177" t="s">
        <v>71</v>
      </c>
      <c r="C77" s="182">
        <v>0.51945255999885442</v>
      </c>
    </row>
    <row r="78" spans="1:9" ht="12" customHeight="1" x14ac:dyDescent="0.25">
      <c r="B78" s="177" t="s">
        <v>44</v>
      </c>
      <c r="C78" s="182">
        <v>0.4953912535851468</v>
      </c>
    </row>
    <row r="79" spans="1:9" ht="12" customHeight="1" x14ac:dyDescent="0.25">
      <c r="B79" s="177" t="s">
        <v>15</v>
      </c>
      <c r="C79" s="182">
        <v>0.45684611045671969</v>
      </c>
    </row>
    <row r="80" spans="1:9" ht="12" customHeight="1" x14ac:dyDescent="0.25">
      <c r="B80" s="177" t="s">
        <v>22</v>
      </c>
      <c r="C80" s="182">
        <v>0.45315283259908573</v>
      </c>
    </row>
    <row r="81" spans="2:3" ht="12" customHeight="1" x14ac:dyDescent="0.25">
      <c r="B81" s="177" t="s">
        <v>61</v>
      </c>
      <c r="C81" s="182">
        <v>0.41512916941653422</v>
      </c>
    </row>
    <row r="82" spans="2:3" ht="12" customHeight="1" x14ac:dyDescent="0.25">
      <c r="B82" s="177" t="s">
        <v>36</v>
      </c>
      <c r="C82" s="182">
        <v>0.15756296227754749</v>
      </c>
    </row>
    <row r="83" spans="2:3" ht="12" customHeight="1" x14ac:dyDescent="0.25">
      <c r="B83" s="177" t="s">
        <v>80</v>
      </c>
      <c r="C83" s="182">
        <v>3.24566237416005E-2</v>
      </c>
    </row>
  </sheetData>
  <sortState ref="B49:C83">
    <sortCondition descending="1" ref="C49"/>
  </sortState>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7301.html"/>
    <hyperlink ref="B36" r:id="rId3" display="http://www.observatorioemigracao.pt/np4/5810.html"/>
    <hyperlink ref="B36:F36"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6" max="8" width="8.7109375" style="1"/>
    <col min="10" max="16384" width="8.7109375" style="1"/>
  </cols>
  <sheetData>
    <row r="1" spans="1:11" ht="30" customHeight="1" x14ac:dyDescent="0.25">
      <c r="A1" s="54" t="s">
        <v>0</v>
      </c>
      <c r="B1" s="145" t="s">
        <v>1</v>
      </c>
      <c r="C1" s="13"/>
      <c r="D1" s="13"/>
      <c r="E1" s="71" t="s">
        <v>5</v>
      </c>
    </row>
    <row r="2" spans="1:11" ht="30" customHeight="1" thickBot="1" x14ac:dyDescent="0.3">
      <c r="B2" s="214" t="s">
        <v>128</v>
      </c>
      <c r="C2" s="215"/>
      <c r="D2" s="215"/>
      <c r="E2" s="215"/>
    </row>
    <row r="3" spans="1:11" ht="45" customHeight="1" x14ac:dyDescent="0.25">
      <c r="B3" s="17" t="s">
        <v>10</v>
      </c>
      <c r="C3" s="14" t="s">
        <v>88</v>
      </c>
      <c r="D3" s="14" t="s">
        <v>89</v>
      </c>
      <c r="E3" s="15" t="s">
        <v>46</v>
      </c>
    </row>
    <row r="4" spans="1:11" ht="30" customHeight="1" x14ac:dyDescent="0.25">
      <c r="B4" s="87" t="s">
        <v>3</v>
      </c>
      <c r="C4" s="88">
        <v>3604010</v>
      </c>
      <c r="D4" s="88">
        <v>532720</v>
      </c>
      <c r="E4" s="88">
        <f>C4-D4</f>
        <v>3071290</v>
      </c>
      <c r="J4"/>
      <c r="K4"/>
    </row>
    <row r="5" spans="1:11" ht="15" customHeight="1" x14ac:dyDescent="0.25">
      <c r="B5" s="3" t="s">
        <v>48</v>
      </c>
      <c r="C5" s="18">
        <v>0</v>
      </c>
      <c r="D5" s="18">
        <v>340</v>
      </c>
      <c r="E5" s="18">
        <f t="shared" ref="E5:E64" si="0">C5-D5</f>
        <v>-340</v>
      </c>
      <c r="J5"/>
      <c r="K5"/>
    </row>
    <row r="6" spans="1:11" ht="15" customHeight="1" x14ac:dyDescent="0.25">
      <c r="B6" s="4" t="s">
        <v>42</v>
      </c>
      <c r="C6" s="19">
        <v>223010</v>
      </c>
      <c r="D6" s="19">
        <v>9790</v>
      </c>
      <c r="E6" s="19">
        <f t="shared" si="0"/>
        <v>213220</v>
      </c>
      <c r="F6" s="88"/>
      <c r="J6"/>
      <c r="K6"/>
    </row>
    <row r="7" spans="1:11" ht="15" customHeight="1" x14ac:dyDescent="0.25">
      <c r="B7" s="3" t="s">
        <v>43</v>
      </c>
      <c r="C7" s="18" t="s">
        <v>40</v>
      </c>
      <c r="D7" s="18">
        <v>850</v>
      </c>
      <c r="E7" s="18" t="s">
        <v>40</v>
      </c>
      <c r="J7"/>
      <c r="K7"/>
    </row>
    <row r="8" spans="1:11" ht="15" customHeight="1" x14ac:dyDescent="0.25">
      <c r="B8" s="4" t="s">
        <v>49</v>
      </c>
      <c r="C8" s="19">
        <v>4510</v>
      </c>
      <c r="D8" s="19">
        <v>740</v>
      </c>
      <c r="E8" s="19">
        <f t="shared" si="0"/>
        <v>3770</v>
      </c>
      <c r="J8"/>
      <c r="K8"/>
    </row>
    <row r="9" spans="1:11" ht="15" customHeight="1" x14ac:dyDescent="0.25">
      <c r="B9" s="3" t="s">
        <v>30</v>
      </c>
      <c r="C9" s="18">
        <v>8290</v>
      </c>
      <c r="D9" s="18">
        <v>270</v>
      </c>
      <c r="E9" s="18">
        <f t="shared" si="0"/>
        <v>8020</v>
      </c>
      <c r="J9"/>
      <c r="K9"/>
    </row>
    <row r="10" spans="1:11" ht="15" customHeight="1" x14ac:dyDescent="0.25">
      <c r="B10" s="89" t="s">
        <v>11</v>
      </c>
      <c r="C10" s="20">
        <v>58580</v>
      </c>
      <c r="D10" s="20">
        <v>1840</v>
      </c>
      <c r="E10" s="20">
        <f t="shared" si="0"/>
        <v>56740</v>
      </c>
      <c r="J10"/>
      <c r="K10"/>
    </row>
    <row r="11" spans="1:11" ht="15" customHeight="1" x14ac:dyDescent="0.25">
      <c r="B11" s="3" t="s">
        <v>51</v>
      </c>
      <c r="C11" s="18">
        <v>19220</v>
      </c>
      <c r="D11" s="18">
        <v>253590</v>
      </c>
      <c r="E11" s="18">
        <f t="shared" si="0"/>
        <v>-234370</v>
      </c>
      <c r="J11"/>
      <c r="K11"/>
    </row>
    <row r="12" spans="1:11" ht="15" customHeight="1" x14ac:dyDescent="0.25">
      <c r="B12" s="4" t="s">
        <v>12</v>
      </c>
      <c r="C12" s="19">
        <v>1090</v>
      </c>
      <c r="D12" s="19">
        <v>6050</v>
      </c>
      <c r="E12" s="19">
        <f t="shared" si="0"/>
        <v>-4960</v>
      </c>
      <c r="J12"/>
      <c r="K12"/>
    </row>
    <row r="13" spans="1:11" ht="15" customHeight="1" x14ac:dyDescent="0.25">
      <c r="B13" s="3" t="s">
        <v>52</v>
      </c>
      <c r="C13" s="18">
        <v>21510</v>
      </c>
      <c r="D13" s="18">
        <v>1850</v>
      </c>
      <c r="E13" s="18">
        <f>C13-D13</f>
        <v>19660</v>
      </c>
      <c r="J13"/>
      <c r="K13"/>
    </row>
    <row r="14" spans="1:11" ht="15" customHeight="1" x14ac:dyDescent="0.25">
      <c r="B14" s="4" t="s">
        <v>53</v>
      </c>
      <c r="C14" s="19">
        <v>3180</v>
      </c>
      <c r="D14" s="19">
        <v>18280</v>
      </c>
      <c r="E14" s="19">
        <f>C14-D14</f>
        <v>-15100</v>
      </c>
      <c r="J14"/>
      <c r="K14"/>
    </row>
    <row r="15" spans="1:11" ht="15" customHeight="1" x14ac:dyDescent="0.25">
      <c r="B15" s="3" t="s">
        <v>44</v>
      </c>
      <c r="C15" s="18">
        <v>1650</v>
      </c>
      <c r="D15" s="18">
        <v>55440</v>
      </c>
      <c r="E15" s="18">
        <f t="shared" si="0"/>
        <v>-53790</v>
      </c>
      <c r="J15"/>
      <c r="K15"/>
    </row>
    <row r="16" spans="1:11" ht="15" customHeight="1" x14ac:dyDescent="0.25">
      <c r="B16" s="16" t="s">
        <v>54</v>
      </c>
      <c r="C16" s="21">
        <v>460</v>
      </c>
      <c r="D16" s="21">
        <v>1430</v>
      </c>
      <c r="E16" s="21">
        <f>C16-D16</f>
        <v>-970</v>
      </c>
      <c r="J16"/>
      <c r="K16"/>
    </row>
    <row r="17" spans="2:11" ht="15" customHeight="1" x14ac:dyDescent="0.25">
      <c r="B17" s="3" t="s">
        <v>21</v>
      </c>
      <c r="C17" s="18">
        <v>100</v>
      </c>
      <c r="D17" s="18">
        <v>490</v>
      </c>
      <c r="E17" s="18">
        <f t="shared" si="0"/>
        <v>-390</v>
      </c>
      <c r="J17"/>
      <c r="K17"/>
    </row>
    <row r="18" spans="2:11" ht="15" customHeight="1" x14ac:dyDescent="0.25">
      <c r="B18" s="16" t="s">
        <v>23</v>
      </c>
      <c r="C18" s="21">
        <v>30</v>
      </c>
      <c r="D18" s="21">
        <v>40</v>
      </c>
      <c r="E18" s="21">
        <f t="shared" si="0"/>
        <v>-10</v>
      </c>
      <c r="J18"/>
      <c r="K18"/>
    </row>
    <row r="19" spans="2:11" ht="15" customHeight="1" x14ac:dyDescent="0.25">
      <c r="B19" s="3" t="s">
        <v>13</v>
      </c>
      <c r="C19" s="18">
        <v>570</v>
      </c>
      <c r="D19" s="18">
        <v>880</v>
      </c>
      <c r="E19" s="18">
        <f t="shared" si="0"/>
        <v>-310</v>
      </c>
      <c r="J19"/>
      <c r="K19"/>
    </row>
    <row r="20" spans="2:11" ht="15" customHeight="1" x14ac:dyDescent="0.25">
      <c r="B20" s="16" t="s">
        <v>14</v>
      </c>
      <c r="C20" s="21">
        <v>3860</v>
      </c>
      <c r="D20" s="21">
        <v>400</v>
      </c>
      <c r="E20" s="21">
        <f t="shared" si="0"/>
        <v>3460</v>
      </c>
      <c r="J20"/>
      <c r="K20"/>
    </row>
    <row r="21" spans="2:11" ht="15" customHeight="1" x14ac:dyDescent="0.25">
      <c r="B21" s="3" t="s">
        <v>55</v>
      </c>
      <c r="C21" s="18">
        <v>280</v>
      </c>
      <c r="D21" s="18">
        <v>940</v>
      </c>
      <c r="E21" s="18">
        <f t="shared" si="0"/>
        <v>-660</v>
      </c>
      <c r="J21"/>
      <c r="K21"/>
    </row>
    <row r="22" spans="2:11" ht="15" customHeight="1" x14ac:dyDescent="0.25">
      <c r="B22" s="16" t="s">
        <v>112</v>
      </c>
      <c r="C22" s="21">
        <v>20</v>
      </c>
      <c r="D22" s="21">
        <v>80</v>
      </c>
      <c r="E22" s="21">
        <f>C22-D22</f>
        <v>-60</v>
      </c>
      <c r="J22"/>
      <c r="K22"/>
    </row>
    <row r="23" spans="2:11" ht="15" customHeight="1" x14ac:dyDescent="0.25">
      <c r="B23" s="3" t="s">
        <v>16</v>
      </c>
      <c r="C23" s="18">
        <v>60</v>
      </c>
      <c r="D23" s="18">
        <v>450</v>
      </c>
      <c r="E23" s="18">
        <f t="shared" si="0"/>
        <v>-390</v>
      </c>
      <c r="J23"/>
      <c r="K23"/>
    </row>
    <row r="24" spans="2:11" ht="15" customHeight="1" x14ac:dyDescent="0.25">
      <c r="B24" s="16" t="s">
        <v>34</v>
      </c>
      <c r="C24" s="21">
        <v>2130</v>
      </c>
      <c r="D24" s="21">
        <v>590</v>
      </c>
      <c r="E24" s="21">
        <f t="shared" si="0"/>
        <v>1540</v>
      </c>
      <c r="J24"/>
      <c r="K24"/>
    </row>
    <row r="25" spans="2:11" ht="15" customHeight="1" x14ac:dyDescent="0.25">
      <c r="B25" s="3" t="s">
        <v>20</v>
      </c>
      <c r="C25" s="18">
        <v>1133290</v>
      </c>
      <c r="D25" s="18">
        <v>28180</v>
      </c>
      <c r="E25" s="18">
        <f t="shared" si="0"/>
        <v>1105110</v>
      </c>
    </row>
    <row r="26" spans="2:11" ht="15" customHeight="1" x14ac:dyDescent="0.25">
      <c r="B26" s="16" t="s">
        <v>15</v>
      </c>
      <c r="C26" s="21">
        <v>242520</v>
      </c>
      <c r="D26" s="21">
        <v>4420</v>
      </c>
      <c r="E26" s="21">
        <f t="shared" si="0"/>
        <v>238100</v>
      </c>
    </row>
    <row r="27" spans="2:11" ht="15" customHeight="1" x14ac:dyDescent="0.25">
      <c r="B27" s="3" t="s">
        <v>18</v>
      </c>
      <c r="C27" s="18">
        <v>1080</v>
      </c>
      <c r="D27" s="18">
        <v>390</v>
      </c>
      <c r="E27" s="18">
        <f t="shared" si="0"/>
        <v>690</v>
      </c>
    </row>
    <row r="28" spans="2:11" ht="15" customHeight="1" x14ac:dyDescent="0.25">
      <c r="B28" s="16" t="s">
        <v>57</v>
      </c>
      <c r="C28" s="21">
        <v>720</v>
      </c>
      <c r="D28" s="21">
        <v>3270</v>
      </c>
      <c r="E28" s="21">
        <f t="shared" si="0"/>
        <v>-2550</v>
      </c>
    </row>
    <row r="29" spans="2:11" ht="15" customHeight="1" x14ac:dyDescent="0.25">
      <c r="B29" s="3" t="s">
        <v>27</v>
      </c>
      <c r="C29" s="18">
        <v>400</v>
      </c>
      <c r="D29" s="18">
        <v>540</v>
      </c>
      <c r="E29" s="18">
        <f t="shared" si="0"/>
        <v>-140</v>
      </c>
    </row>
    <row r="30" spans="2:11" ht="15" customHeight="1" x14ac:dyDescent="0.25">
      <c r="B30" s="16" t="s">
        <v>37</v>
      </c>
      <c r="C30" s="21">
        <v>500</v>
      </c>
      <c r="D30" s="21">
        <v>90</v>
      </c>
      <c r="E30" s="21">
        <f t="shared" si="0"/>
        <v>410</v>
      </c>
    </row>
    <row r="31" spans="2:11" ht="15" customHeight="1" x14ac:dyDescent="0.25">
      <c r="B31" s="3" t="s">
        <v>58</v>
      </c>
      <c r="C31" s="18" t="s">
        <v>40</v>
      </c>
      <c r="D31" s="18">
        <v>5230</v>
      </c>
      <c r="E31" s="18" t="s">
        <v>40</v>
      </c>
    </row>
    <row r="32" spans="2:11" ht="15" customHeight="1" x14ac:dyDescent="0.25">
      <c r="B32" s="16" t="s">
        <v>17</v>
      </c>
      <c r="C32" s="21">
        <v>5330</v>
      </c>
      <c r="D32" s="21">
        <v>250</v>
      </c>
      <c r="E32" s="21">
        <f t="shared" si="0"/>
        <v>5080</v>
      </c>
    </row>
    <row r="33" spans="2:5" ht="15" customHeight="1" x14ac:dyDescent="0.25">
      <c r="B33" s="3" t="s">
        <v>22</v>
      </c>
      <c r="C33" s="18">
        <v>3880</v>
      </c>
      <c r="D33" s="18">
        <v>2000</v>
      </c>
      <c r="E33" s="18">
        <f t="shared" si="0"/>
        <v>1880</v>
      </c>
    </row>
    <row r="34" spans="2:5" ht="15" customHeight="1" x14ac:dyDescent="0.25">
      <c r="B34" s="16" t="s">
        <v>60</v>
      </c>
      <c r="C34" s="21">
        <v>1150</v>
      </c>
      <c r="D34" s="21">
        <v>490</v>
      </c>
      <c r="E34" s="21">
        <f t="shared" si="0"/>
        <v>660</v>
      </c>
    </row>
    <row r="35" spans="2:5" ht="15" customHeight="1" x14ac:dyDescent="0.25">
      <c r="B35" s="3" t="s">
        <v>61</v>
      </c>
      <c r="C35" s="18">
        <v>320</v>
      </c>
      <c r="D35" s="18">
        <v>710</v>
      </c>
      <c r="E35" s="18">
        <f t="shared" si="0"/>
        <v>-390</v>
      </c>
    </row>
    <row r="36" spans="2:5" ht="15" customHeight="1" x14ac:dyDescent="0.25">
      <c r="B36" s="16" t="s">
        <v>24</v>
      </c>
      <c r="C36" s="21">
        <v>90</v>
      </c>
      <c r="D36" s="21">
        <v>390</v>
      </c>
      <c r="E36" s="21">
        <f t="shared" si="0"/>
        <v>-300</v>
      </c>
    </row>
    <row r="37" spans="2:5" ht="15" customHeight="1" x14ac:dyDescent="0.25">
      <c r="B37" s="3" t="s">
        <v>25</v>
      </c>
      <c r="C37" s="18">
        <v>80</v>
      </c>
      <c r="D37" s="18">
        <v>1280</v>
      </c>
      <c r="E37" s="18">
        <f t="shared" si="0"/>
        <v>-1200</v>
      </c>
    </row>
    <row r="38" spans="2:5" ht="15" customHeight="1" x14ac:dyDescent="0.25">
      <c r="B38" s="16" t="s">
        <v>26</v>
      </c>
      <c r="C38" s="21">
        <v>111910</v>
      </c>
      <c r="D38" s="21">
        <v>450</v>
      </c>
      <c r="E38" s="21">
        <f t="shared" si="0"/>
        <v>111460</v>
      </c>
    </row>
    <row r="39" spans="2:5" ht="15" customHeight="1" x14ac:dyDescent="0.25">
      <c r="B39" s="3" t="s">
        <v>113</v>
      </c>
      <c r="C39" s="18">
        <v>50</v>
      </c>
      <c r="D39" s="18">
        <v>0</v>
      </c>
      <c r="E39" s="18">
        <f>C39-D39</f>
        <v>50</v>
      </c>
    </row>
    <row r="40" spans="2:5" ht="15" customHeight="1" x14ac:dyDescent="0.25">
      <c r="B40" s="16" t="s">
        <v>28</v>
      </c>
      <c r="C40" s="21">
        <v>190</v>
      </c>
      <c r="D40" s="21">
        <v>50</v>
      </c>
      <c r="E40" s="21">
        <f t="shared" si="0"/>
        <v>140</v>
      </c>
    </row>
    <row r="41" spans="2:5" ht="15" customHeight="1" x14ac:dyDescent="0.25">
      <c r="B41" s="3" t="s">
        <v>63</v>
      </c>
      <c r="C41" s="18">
        <v>1330</v>
      </c>
      <c r="D41" s="18">
        <v>280</v>
      </c>
      <c r="E41" s="18">
        <f t="shared" si="0"/>
        <v>1050</v>
      </c>
    </row>
    <row r="42" spans="2:5" ht="15" customHeight="1" x14ac:dyDescent="0.25">
      <c r="B42" s="16" t="s">
        <v>64</v>
      </c>
      <c r="C42" s="21" t="s">
        <v>40</v>
      </c>
      <c r="D42" s="21">
        <v>5290</v>
      </c>
      <c r="E42" s="21" t="s">
        <v>40</v>
      </c>
    </row>
    <row r="43" spans="2:5" ht="15" customHeight="1" x14ac:dyDescent="0.25">
      <c r="B43" s="3" t="s">
        <v>65</v>
      </c>
      <c r="C43" s="18">
        <v>6180</v>
      </c>
      <c r="D43" s="18">
        <v>6370</v>
      </c>
      <c r="E43" s="18">
        <f t="shared" si="0"/>
        <v>-190</v>
      </c>
    </row>
    <row r="44" spans="2:5" ht="15" customHeight="1" x14ac:dyDescent="0.25">
      <c r="B44" s="16" t="s">
        <v>29</v>
      </c>
      <c r="C44" s="21">
        <v>44430</v>
      </c>
      <c r="D44" s="21">
        <v>1750</v>
      </c>
      <c r="E44" s="21">
        <f t="shared" si="0"/>
        <v>42680</v>
      </c>
    </row>
    <row r="45" spans="2:5" ht="15" customHeight="1" x14ac:dyDescent="0.25">
      <c r="B45" s="3" t="s">
        <v>67</v>
      </c>
      <c r="C45" s="18">
        <v>150</v>
      </c>
      <c r="D45" s="18">
        <v>90</v>
      </c>
      <c r="E45" s="18">
        <f t="shared" si="0"/>
        <v>60</v>
      </c>
    </row>
    <row r="46" spans="2:5" ht="15" customHeight="1" x14ac:dyDescent="0.25">
      <c r="B46" s="16" t="s">
        <v>68</v>
      </c>
      <c r="C46" s="21">
        <v>10</v>
      </c>
      <c r="D46" s="21">
        <v>830</v>
      </c>
      <c r="E46" s="21">
        <f t="shared" si="0"/>
        <v>-820</v>
      </c>
    </row>
    <row r="47" spans="2:5" ht="15" customHeight="1" x14ac:dyDescent="0.25">
      <c r="B47" s="3" t="s">
        <v>38</v>
      </c>
      <c r="C47" s="18">
        <v>3300</v>
      </c>
      <c r="D47" s="18">
        <v>770</v>
      </c>
      <c r="E47" s="18">
        <f t="shared" si="0"/>
        <v>2530</v>
      </c>
    </row>
    <row r="48" spans="2:5" ht="15" customHeight="1" x14ac:dyDescent="0.25">
      <c r="B48" s="16" t="s">
        <v>31</v>
      </c>
      <c r="C48" s="21">
        <v>450</v>
      </c>
      <c r="D48" s="21">
        <v>5000</v>
      </c>
      <c r="E48" s="21">
        <f t="shared" si="0"/>
        <v>-4550</v>
      </c>
    </row>
    <row r="49" spans="2:5" ht="15" customHeight="1" x14ac:dyDescent="0.25">
      <c r="B49" s="3" t="s">
        <v>32</v>
      </c>
      <c r="C49" s="18">
        <v>240</v>
      </c>
      <c r="D49" s="18">
        <v>18730</v>
      </c>
      <c r="E49" s="18">
        <f t="shared" si="0"/>
        <v>-18490</v>
      </c>
    </row>
    <row r="50" spans="2:5" ht="15" customHeight="1" x14ac:dyDescent="0.25">
      <c r="B50" s="16" t="s">
        <v>71</v>
      </c>
      <c r="C50" s="21">
        <v>1300</v>
      </c>
      <c r="D50" s="21">
        <v>4610</v>
      </c>
      <c r="E50" s="21">
        <f>C50-D50</f>
        <v>-3310</v>
      </c>
    </row>
    <row r="51" spans="2:5" ht="15" customHeight="1" x14ac:dyDescent="0.25">
      <c r="B51" s="3" t="s">
        <v>72</v>
      </c>
      <c r="C51" s="18">
        <v>40</v>
      </c>
      <c r="D51" s="18">
        <v>1420</v>
      </c>
      <c r="E51" s="18">
        <f t="shared" si="0"/>
        <v>-1380</v>
      </c>
    </row>
    <row r="52" spans="2:5" ht="15" customHeight="1" x14ac:dyDescent="0.25">
      <c r="B52" s="16" t="s">
        <v>73</v>
      </c>
      <c r="C52" s="21">
        <v>80</v>
      </c>
      <c r="D52" s="21">
        <v>70</v>
      </c>
      <c r="E52" s="21">
        <f t="shared" si="0"/>
        <v>10</v>
      </c>
    </row>
    <row r="53" spans="2:5" ht="15" customHeight="1" x14ac:dyDescent="0.25">
      <c r="B53" s="3" t="s">
        <v>74</v>
      </c>
      <c r="C53" s="18">
        <v>450</v>
      </c>
      <c r="D53" s="18">
        <v>220</v>
      </c>
      <c r="E53" s="18">
        <f t="shared" si="0"/>
        <v>230</v>
      </c>
    </row>
    <row r="54" spans="2:5" ht="15" customHeight="1" x14ac:dyDescent="0.25">
      <c r="B54" s="16" t="s">
        <v>33</v>
      </c>
      <c r="C54" s="21">
        <v>180</v>
      </c>
      <c r="D54" s="21">
        <v>140</v>
      </c>
      <c r="E54" s="21">
        <f t="shared" si="0"/>
        <v>40</v>
      </c>
    </row>
    <row r="55" spans="2:5" ht="15" customHeight="1" x14ac:dyDescent="0.25">
      <c r="B55" s="3" t="s">
        <v>75</v>
      </c>
      <c r="C55" s="18">
        <v>42000</v>
      </c>
      <c r="D55" s="18">
        <v>1400</v>
      </c>
      <c r="E55" s="18">
        <f t="shared" si="0"/>
        <v>40600</v>
      </c>
    </row>
    <row r="56" spans="2:5" ht="15" customHeight="1" x14ac:dyDescent="0.25">
      <c r="B56" s="16" t="s">
        <v>19</v>
      </c>
      <c r="C56" s="21">
        <v>121520</v>
      </c>
      <c r="D56" s="21">
        <v>13480</v>
      </c>
      <c r="E56" s="21">
        <f t="shared" si="0"/>
        <v>108040</v>
      </c>
    </row>
    <row r="57" spans="2:5" ht="15" customHeight="1" x14ac:dyDescent="0.25">
      <c r="B57" s="3" t="s">
        <v>35</v>
      </c>
      <c r="C57" s="18">
        <v>10570</v>
      </c>
      <c r="D57" s="18">
        <v>2460</v>
      </c>
      <c r="E57" s="18">
        <f t="shared" si="0"/>
        <v>8110</v>
      </c>
    </row>
    <row r="58" spans="2:5" ht="15" customHeight="1" x14ac:dyDescent="0.25">
      <c r="B58" s="16" t="s">
        <v>39</v>
      </c>
      <c r="C58" s="21">
        <v>899460</v>
      </c>
      <c r="D58" s="21">
        <v>5290</v>
      </c>
      <c r="E58" s="21">
        <f t="shared" si="0"/>
        <v>894170</v>
      </c>
    </row>
    <row r="59" spans="2:5" ht="15" customHeight="1" x14ac:dyDescent="0.25">
      <c r="B59" s="3" t="s">
        <v>114</v>
      </c>
      <c r="C59" s="18">
        <v>300</v>
      </c>
      <c r="D59" s="18">
        <v>270</v>
      </c>
      <c r="E59" s="18">
        <f>C59-D59</f>
        <v>30</v>
      </c>
    </row>
    <row r="60" spans="2:5" ht="15" customHeight="1" x14ac:dyDescent="0.25">
      <c r="B60" s="16" t="s">
        <v>78</v>
      </c>
      <c r="C60" s="21">
        <v>410</v>
      </c>
      <c r="D60" s="21">
        <v>350</v>
      </c>
      <c r="E60" s="21">
        <f t="shared" si="0"/>
        <v>60</v>
      </c>
    </row>
    <row r="61" spans="2:5" ht="15" customHeight="1" x14ac:dyDescent="0.25">
      <c r="B61" s="3" t="s">
        <v>79</v>
      </c>
      <c r="C61" s="18">
        <v>110</v>
      </c>
      <c r="D61" s="18">
        <v>17340</v>
      </c>
      <c r="E61" s="18">
        <f t="shared" si="0"/>
        <v>-17230</v>
      </c>
    </row>
    <row r="62" spans="2:5" ht="15" customHeight="1" x14ac:dyDescent="0.25">
      <c r="B62" s="16" t="s">
        <v>103</v>
      </c>
      <c r="C62" s="21" t="s">
        <v>40</v>
      </c>
      <c r="D62" s="21">
        <v>20</v>
      </c>
      <c r="E62" s="21" t="s">
        <v>40</v>
      </c>
    </row>
    <row r="63" spans="2:5" ht="15" customHeight="1" x14ac:dyDescent="0.25">
      <c r="B63" s="3" t="s">
        <v>36</v>
      </c>
      <c r="C63" s="18">
        <v>343900</v>
      </c>
      <c r="D63" s="18">
        <v>5500</v>
      </c>
      <c r="E63" s="18">
        <f t="shared" si="0"/>
        <v>338400</v>
      </c>
    </row>
    <row r="64" spans="2:5" ht="15" customHeight="1" x14ac:dyDescent="0.25">
      <c r="B64" s="16" t="s">
        <v>80</v>
      </c>
      <c r="C64" s="21">
        <v>254350</v>
      </c>
      <c r="D64" s="21">
        <v>8039.9999999999991</v>
      </c>
      <c r="E64" s="21">
        <f t="shared" si="0"/>
        <v>246310</v>
      </c>
    </row>
    <row r="65" spans="1:7" ht="15" customHeight="1" x14ac:dyDescent="0.25">
      <c r="B65" s="3" t="s">
        <v>81</v>
      </c>
      <c r="C65" s="18" t="s">
        <v>40</v>
      </c>
      <c r="D65" s="18">
        <v>810</v>
      </c>
      <c r="E65" s="18" t="s">
        <v>40</v>
      </c>
    </row>
    <row r="66" spans="1:7" ht="15" customHeight="1" x14ac:dyDescent="0.25">
      <c r="B66" s="16"/>
      <c r="C66" s="21"/>
      <c r="D66" s="21"/>
      <c r="E66" s="21"/>
    </row>
    <row r="67" spans="1:7" ht="15" customHeight="1" x14ac:dyDescent="0.25">
      <c r="B67" s="90" t="s">
        <v>8</v>
      </c>
      <c r="C67" s="91">
        <v>3282090</v>
      </c>
      <c r="D67" s="91">
        <v>88930</v>
      </c>
      <c r="E67" s="91">
        <f t="shared" ref="E67:E70" si="1">C67-D67</f>
        <v>3193160</v>
      </c>
    </row>
    <row r="68" spans="1:7" ht="15" customHeight="1" x14ac:dyDescent="0.25">
      <c r="B68" s="38" t="s">
        <v>45</v>
      </c>
      <c r="C68" s="92">
        <v>233130</v>
      </c>
      <c r="D68" s="92">
        <v>39130</v>
      </c>
      <c r="E68" s="92">
        <f t="shared" si="1"/>
        <v>194000</v>
      </c>
    </row>
    <row r="69" spans="1:7" ht="15" customHeight="1" x14ac:dyDescent="0.25">
      <c r="B69" s="38" t="s">
        <v>104</v>
      </c>
      <c r="C69" s="92">
        <v>2095190</v>
      </c>
      <c r="D69" s="92">
        <v>96260</v>
      </c>
      <c r="E69" s="92">
        <f t="shared" si="1"/>
        <v>1998930</v>
      </c>
    </row>
    <row r="70" spans="1:7" ht="15" customHeight="1" thickBot="1" x14ac:dyDescent="0.3">
      <c r="B70" s="93" t="s">
        <v>47</v>
      </c>
      <c r="C70" s="94">
        <v>1734020</v>
      </c>
      <c r="D70" s="94">
        <v>56210</v>
      </c>
      <c r="E70" s="94">
        <f t="shared" si="1"/>
        <v>1677810</v>
      </c>
    </row>
    <row r="71" spans="1:7" ht="15" customHeight="1" x14ac:dyDescent="0.25">
      <c r="B71" s="4"/>
      <c r="C71" s="5"/>
      <c r="D71" s="5"/>
      <c r="E71" s="5"/>
    </row>
    <row r="72" spans="1:7" ht="30" customHeight="1" x14ac:dyDescent="0.25">
      <c r="A72" s="61" t="s">
        <v>9</v>
      </c>
      <c r="B72" s="216" t="s">
        <v>110</v>
      </c>
      <c r="C72" s="217"/>
      <c r="D72" s="217"/>
      <c r="E72" s="217"/>
    </row>
    <row r="73" spans="1:7" s="162" customFormat="1" ht="15" customHeight="1" x14ac:dyDescent="0.25">
      <c r="A73" s="164" t="s">
        <v>6</v>
      </c>
      <c r="B73" s="210" t="s">
        <v>136</v>
      </c>
      <c r="C73" s="211"/>
      <c r="D73" s="211"/>
      <c r="E73" s="211"/>
      <c r="F73" s="211"/>
      <c r="G73" s="74"/>
    </row>
    <row r="74" spans="1:7" s="162" customFormat="1" ht="15" customHeight="1" x14ac:dyDescent="0.25">
      <c r="A74" s="164" t="s">
        <v>2</v>
      </c>
      <c r="B74" s="212" t="s">
        <v>125</v>
      </c>
      <c r="C74" s="213"/>
      <c r="D74" s="213"/>
      <c r="E74" s="213"/>
      <c r="F74" s="213"/>
      <c r="G74" s="74"/>
    </row>
    <row r="75" spans="1:7" s="162" customFormat="1" ht="15" customHeight="1" x14ac:dyDescent="0.25">
      <c r="A75" s="164"/>
      <c r="B75" s="212" t="s">
        <v>126</v>
      </c>
      <c r="C75" s="213"/>
      <c r="D75" s="213"/>
      <c r="E75" s="213"/>
      <c r="F75" s="213"/>
      <c r="G75" s="74"/>
    </row>
    <row r="76" spans="1:7" ht="15" customHeight="1" x14ac:dyDescent="0.25"/>
    <row r="77" spans="1:7" ht="15" customHeight="1" x14ac:dyDescent="0.25"/>
  </sheetData>
  <sortState ref="H5:I65">
    <sortCondition descending="1" ref="I5"/>
  </sortState>
  <mergeCells count="5">
    <mergeCell ref="B2:E2"/>
    <mergeCell ref="B72:E72"/>
    <mergeCell ref="B73:F73"/>
    <mergeCell ref="B74:F74"/>
    <mergeCell ref="B75:F75"/>
  </mergeCells>
  <hyperlinks>
    <hyperlink ref="E1" location="Contents!A1" display="[contents Ç]"/>
    <hyperlink ref="B74" r:id="rId1" display="http://www.observatorioemigracao.pt/np4/5810.html"/>
    <hyperlink ref="B74:F74" r:id="rId2" display="http://www.observatorioemigracao.pt/np4EN/7301.html"/>
    <hyperlink ref="B75" r:id="rId3" display="http://www.observatorioemigracao.pt/np4/5810.html"/>
    <hyperlink ref="B75:F75"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8" max="16384" width="8.7109375" style="1"/>
  </cols>
  <sheetData>
    <row r="1" spans="1:7" ht="30" customHeight="1" x14ac:dyDescent="0.25">
      <c r="A1" s="54" t="s">
        <v>0</v>
      </c>
      <c r="B1" s="145" t="s">
        <v>1</v>
      </c>
      <c r="C1" s="13"/>
      <c r="D1" s="13"/>
      <c r="E1" s="71" t="s">
        <v>5</v>
      </c>
    </row>
    <row r="2" spans="1:7" ht="30" customHeight="1" thickBot="1" x14ac:dyDescent="0.3">
      <c r="B2" s="214" t="s">
        <v>129</v>
      </c>
      <c r="C2" s="218"/>
      <c r="D2" s="218"/>
      <c r="E2" s="218"/>
    </row>
    <row r="3" spans="1:7" ht="45" customHeight="1" x14ac:dyDescent="0.25">
      <c r="B3" s="17" t="s">
        <v>10</v>
      </c>
      <c r="C3" s="14" t="s">
        <v>86</v>
      </c>
      <c r="D3" s="14" t="s">
        <v>82</v>
      </c>
      <c r="E3" s="15" t="s">
        <v>83</v>
      </c>
    </row>
    <row r="4" spans="1:7" ht="30" customHeight="1" x14ac:dyDescent="0.25">
      <c r="B4" s="87" t="s">
        <v>85</v>
      </c>
      <c r="C4" s="115">
        <v>3604010</v>
      </c>
      <c r="D4" s="99">
        <f>C4/C$4*100</f>
        <v>100</v>
      </c>
      <c r="E4" s="99" t="s">
        <v>40</v>
      </c>
    </row>
    <row r="5" spans="1:7" ht="15" customHeight="1" x14ac:dyDescent="0.25">
      <c r="B5" s="87" t="s">
        <v>84</v>
      </c>
      <c r="C5" s="149"/>
      <c r="D5" s="150"/>
      <c r="E5" s="150"/>
      <c r="F5" s="85"/>
      <c r="G5" s="85"/>
    </row>
    <row r="6" spans="1:7" ht="15" customHeight="1" x14ac:dyDescent="0.25">
      <c r="A6"/>
      <c r="B6" s="101" t="s">
        <v>20</v>
      </c>
      <c r="C6" s="111">
        <v>1133290</v>
      </c>
      <c r="D6" s="22">
        <f>C6/C$4*100</f>
        <v>31.445251261788954</v>
      </c>
      <c r="E6" s="22">
        <f>D6</f>
        <v>31.445251261788954</v>
      </c>
    </row>
    <row r="7" spans="1:7" ht="15" customHeight="1" x14ac:dyDescent="0.25">
      <c r="A7"/>
      <c r="B7" s="102" t="s">
        <v>39</v>
      </c>
      <c r="C7" s="112">
        <v>899460</v>
      </c>
      <c r="D7" s="23">
        <f t="shared" ref="D7:D19" si="0">C7/C$4*100</f>
        <v>24.957200451719057</v>
      </c>
      <c r="E7" s="23">
        <f>D7+E6</f>
        <v>56.402451713508015</v>
      </c>
    </row>
    <row r="8" spans="1:7" ht="15" customHeight="1" x14ac:dyDescent="0.25">
      <c r="A8"/>
      <c r="B8" s="101" t="s">
        <v>36</v>
      </c>
      <c r="C8" s="111">
        <v>343900</v>
      </c>
      <c r="D8" s="22">
        <f t="shared" si="0"/>
        <v>9.5421488841595892</v>
      </c>
      <c r="E8" s="22">
        <f t="shared" ref="E8:E19" si="1">D8+E7</f>
        <v>65.944600597667602</v>
      </c>
    </row>
    <row r="9" spans="1:7" ht="15" customHeight="1" x14ac:dyDescent="0.25">
      <c r="A9"/>
      <c r="B9" s="102" t="s">
        <v>80</v>
      </c>
      <c r="C9" s="112">
        <v>254350</v>
      </c>
      <c r="D9" s="23">
        <f t="shared" si="0"/>
        <v>7.057416599842953</v>
      </c>
      <c r="E9" s="23">
        <f t="shared" si="1"/>
        <v>73.002017197510554</v>
      </c>
    </row>
    <row r="10" spans="1:7" ht="15" customHeight="1" x14ac:dyDescent="0.25">
      <c r="A10"/>
      <c r="B10" s="101" t="s">
        <v>15</v>
      </c>
      <c r="C10" s="111">
        <v>242520</v>
      </c>
      <c r="D10" s="22">
        <f t="shared" si="0"/>
        <v>6.7291711177271978</v>
      </c>
      <c r="E10" s="22">
        <f t="shared" si="1"/>
        <v>79.731188315237745</v>
      </c>
    </row>
    <row r="11" spans="1:7" ht="15" customHeight="1" x14ac:dyDescent="0.25">
      <c r="A11"/>
      <c r="B11" s="103" t="s">
        <v>42</v>
      </c>
      <c r="C11" s="113">
        <v>223010</v>
      </c>
      <c r="D11" s="96">
        <f t="shared" si="0"/>
        <v>6.1878296675092468</v>
      </c>
      <c r="E11" s="96">
        <f t="shared" si="1"/>
        <v>85.919017982746993</v>
      </c>
    </row>
    <row r="12" spans="1:7" ht="15" customHeight="1" x14ac:dyDescent="0.25">
      <c r="A12"/>
      <c r="B12" s="101" t="s">
        <v>19</v>
      </c>
      <c r="C12" s="111">
        <v>121520</v>
      </c>
      <c r="D12" s="22">
        <f t="shared" si="0"/>
        <v>3.3717997452837252</v>
      </c>
      <c r="E12" s="22">
        <f t="shared" si="1"/>
        <v>89.290817728030717</v>
      </c>
    </row>
    <row r="13" spans="1:7" ht="15" customHeight="1" x14ac:dyDescent="0.25">
      <c r="A13"/>
      <c r="B13" s="102" t="s">
        <v>26</v>
      </c>
      <c r="C13" s="112">
        <v>111910</v>
      </c>
      <c r="D13" s="23">
        <f t="shared" si="0"/>
        <v>3.1051523164475126</v>
      </c>
      <c r="E13" s="23">
        <f t="shared" si="1"/>
        <v>92.395970044478233</v>
      </c>
    </row>
    <row r="14" spans="1:7" ht="15" customHeight="1" x14ac:dyDescent="0.25">
      <c r="A14"/>
      <c r="B14" s="101" t="s">
        <v>11</v>
      </c>
      <c r="C14" s="111">
        <v>58580</v>
      </c>
      <c r="D14" s="22">
        <f t="shared" si="0"/>
        <v>1.6254116941961869</v>
      </c>
      <c r="E14" s="22">
        <f t="shared" si="1"/>
        <v>94.021381738674421</v>
      </c>
    </row>
    <row r="15" spans="1:7" ht="15" customHeight="1" x14ac:dyDescent="0.25">
      <c r="A15"/>
      <c r="B15" s="102" t="s">
        <v>29</v>
      </c>
      <c r="C15" s="112">
        <v>44430</v>
      </c>
      <c r="D15" s="23">
        <f t="shared" si="0"/>
        <v>1.2327934717162272</v>
      </c>
      <c r="E15" s="23">
        <f t="shared" si="1"/>
        <v>95.254175210390642</v>
      </c>
    </row>
    <row r="16" spans="1:7" ht="15" customHeight="1" x14ac:dyDescent="0.25">
      <c r="A16"/>
      <c r="B16" s="101" t="s">
        <v>75</v>
      </c>
      <c r="C16" s="111">
        <v>42000</v>
      </c>
      <c r="D16" s="22">
        <f t="shared" si="0"/>
        <v>1.1653685755588914</v>
      </c>
      <c r="E16" s="22">
        <f t="shared" si="1"/>
        <v>96.419543785949529</v>
      </c>
    </row>
    <row r="17" spans="1:7" ht="15" customHeight="1" x14ac:dyDescent="0.25">
      <c r="A17"/>
      <c r="B17" s="102" t="s">
        <v>52</v>
      </c>
      <c r="C17" s="112">
        <v>21510</v>
      </c>
      <c r="D17" s="23">
        <f t="shared" si="0"/>
        <v>0.59683519191123224</v>
      </c>
      <c r="E17" s="23">
        <f t="shared" si="1"/>
        <v>97.016378977860768</v>
      </c>
    </row>
    <row r="18" spans="1:7" ht="15" customHeight="1" x14ac:dyDescent="0.25">
      <c r="A18"/>
      <c r="B18" s="101" t="s">
        <v>51</v>
      </c>
      <c r="C18" s="111">
        <v>19220</v>
      </c>
      <c r="D18" s="22">
        <f t="shared" si="0"/>
        <v>0.53329485767242601</v>
      </c>
      <c r="E18" s="22">
        <f t="shared" si="1"/>
        <v>97.549673835533198</v>
      </c>
    </row>
    <row r="19" spans="1:7" ht="15" customHeight="1" thickBot="1" x14ac:dyDescent="0.3">
      <c r="A19"/>
      <c r="B19" s="104" t="s">
        <v>35</v>
      </c>
      <c r="C19" s="114">
        <v>10570</v>
      </c>
      <c r="D19" s="98">
        <f t="shared" si="0"/>
        <v>0.29328442484898765</v>
      </c>
      <c r="E19" s="98">
        <f t="shared" si="1"/>
        <v>97.84295826038219</v>
      </c>
    </row>
    <row r="20" spans="1:7" ht="15" customHeight="1" x14ac:dyDescent="0.25"/>
    <row r="21" spans="1:7" ht="30" customHeight="1" x14ac:dyDescent="0.25">
      <c r="A21" s="61" t="s">
        <v>9</v>
      </c>
      <c r="B21" s="216" t="s">
        <v>110</v>
      </c>
      <c r="C21" s="217"/>
      <c r="D21" s="217"/>
      <c r="E21" s="217"/>
    </row>
    <row r="22" spans="1:7" s="162" customFormat="1" ht="15" customHeight="1" x14ac:dyDescent="0.25">
      <c r="A22" s="164" t="s">
        <v>6</v>
      </c>
      <c r="B22" s="210" t="s">
        <v>136</v>
      </c>
      <c r="C22" s="211"/>
      <c r="D22" s="211"/>
      <c r="E22" s="211"/>
      <c r="F22" s="211"/>
      <c r="G22" s="74"/>
    </row>
    <row r="23" spans="1:7" s="162" customFormat="1" ht="15" customHeight="1" x14ac:dyDescent="0.25">
      <c r="A23" s="164" t="s">
        <v>2</v>
      </c>
      <c r="B23" s="212" t="s">
        <v>125</v>
      </c>
      <c r="C23" s="213"/>
      <c r="D23" s="213"/>
      <c r="E23" s="213"/>
      <c r="F23" s="213"/>
      <c r="G23" s="74"/>
    </row>
    <row r="24" spans="1:7" s="162" customFormat="1" ht="15" customHeight="1" x14ac:dyDescent="0.25">
      <c r="A24" s="164"/>
      <c r="B24" s="212" t="s">
        <v>126</v>
      </c>
      <c r="C24" s="213"/>
      <c r="D24" s="213"/>
      <c r="E24" s="213"/>
      <c r="F24" s="213"/>
      <c r="G24" s="74"/>
    </row>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sheetData>
  <mergeCells count="5">
    <mergeCell ref="B2:E2"/>
    <mergeCell ref="B21:E21"/>
    <mergeCell ref="B22:F22"/>
    <mergeCell ref="B23:F23"/>
    <mergeCell ref="B24:F24"/>
  </mergeCells>
  <hyperlinks>
    <hyperlink ref="E1" location="Contents!A1" display="[contents Ç]"/>
    <hyperlink ref="B23" r:id="rId1" display="http://www.observatorioemigracao.pt/np4/5810.html"/>
    <hyperlink ref="B23:F23" r:id="rId2" display="http://www.observatorioemigracao.pt/np4EN/7301.html"/>
    <hyperlink ref="B24" r:id="rId3" display="http://www.observatorioemigracao.pt/np4/5810.html"/>
    <hyperlink ref="B24:F24"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election activeCell="F1" sqref="F1"/>
    </sheetView>
  </sheetViews>
  <sheetFormatPr defaultColWidth="8.7109375" defaultRowHeight="12" customHeight="1" x14ac:dyDescent="0.25"/>
  <cols>
    <col min="1" max="1" width="8.7109375" style="1"/>
    <col min="2" max="2" width="24.7109375" style="1" customWidth="1"/>
    <col min="3" max="6" width="16.7109375" style="12" customWidth="1"/>
    <col min="7" max="7" width="8.7109375" style="1"/>
    <col min="9" max="16384" width="8.7109375" style="1"/>
  </cols>
  <sheetData>
    <row r="1" spans="1:6" ht="30" customHeight="1" x14ac:dyDescent="0.25">
      <c r="A1" s="54" t="s">
        <v>0</v>
      </c>
      <c r="B1" s="145" t="s">
        <v>1</v>
      </c>
      <c r="C1" s="13"/>
      <c r="D1" s="13"/>
      <c r="E1" s="13"/>
      <c r="F1" s="71" t="s">
        <v>5</v>
      </c>
    </row>
    <row r="2" spans="1:6" ht="30" customHeight="1" thickBot="1" x14ac:dyDescent="0.3">
      <c r="B2" s="214" t="s">
        <v>131</v>
      </c>
      <c r="C2" s="218"/>
      <c r="D2" s="218"/>
      <c r="E2" s="218"/>
      <c r="F2" s="218"/>
    </row>
    <row r="3" spans="1:6" ht="45" customHeight="1" x14ac:dyDescent="0.25">
      <c r="B3" s="48" t="s">
        <v>10</v>
      </c>
      <c r="C3" s="105" t="s">
        <v>115</v>
      </c>
      <c r="D3" s="105" t="s">
        <v>130</v>
      </c>
      <c r="E3" s="105" t="s">
        <v>101</v>
      </c>
      <c r="F3" s="105" t="s">
        <v>87</v>
      </c>
    </row>
    <row r="4" spans="1:6" ht="30" customHeight="1" x14ac:dyDescent="0.25">
      <c r="B4" s="87" t="s">
        <v>85</v>
      </c>
      <c r="C4" s="82">
        <v>3554750</v>
      </c>
      <c r="D4" s="82">
        <v>3604010</v>
      </c>
      <c r="E4" s="81">
        <f>D4-C4</f>
        <v>49260</v>
      </c>
      <c r="F4" s="106">
        <f>(D4/C4*100)-100</f>
        <v>1.3857514593150029</v>
      </c>
    </row>
    <row r="5" spans="1:6" ht="15" customHeight="1" x14ac:dyDescent="0.25">
      <c r="B5" s="100" t="s">
        <v>84</v>
      </c>
      <c r="C5" s="82"/>
      <c r="D5" s="82"/>
      <c r="E5" s="81"/>
      <c r="F5" s="106"/>
    </row>
    <row r="6" spans="1:6" ht="15" customHeight="1" x14ac:dyDescent="0.25">
      <c r="A6" s="183"/>
      <c r="B6" s="101" t="s">
        <v>20</v>
      </c>
      <c r="C6" s="111">
        <v>1151040</v>
      </c>
      <c r="D6" s="111">
        <v>1133290</v>
      </c>
      <c r="E6" s="18">
        <f t="shared" ref="E6:E19" si="0">D6-C6</f>
        <v>-17750</v>
      </c>
      <c r="F6" s="107">
        <f t="shared" ref="F6:F19" si="1">(D6/C6*100)-100</f>
        <v>-1.5420836808451526</v>
      </c>
    </row>
    <row r="7" spans="1:6" ht="15" customHeight="1" x14ac:dyDescent="0.25">
      <c r="A7" s="183"/>
      <c r="B7" s="102" t="s">
        <v>39</v>
      </c>
      <c r="C7" s="112">
        <v>797490</v>
      </c>
      <c r="D7" s="112">
        <v>899460</v>
      </c>
      <c r="E7" s="19">
        <f t="shared" si="0"/>
        <v>101970</v>
      </c>
      <c r="F7" s="108">
        <f t="shared" si="1"/>
        <v>12.786367227175248</v>
      </c>
    </row>
    <row r="8" spans="1:6" ht="15" customHeight="1" x14ac:dyDescent="0.25">
      <c r="A8" s="183"/>
      <c r="B8" s="101" t="s">
        <v>36</v>
      </c>
      <c r="C8" s="111">
        <v>350080</v>
      </c>
      <c r="D8" s="111">
        <v>343900</v>
      </c>
      <c r="E8" s="18">
        <f t="shared" si="0"/>
        <v>-6180</v>
      </c>
      <c r="F8" s="107">
        <f t="shared" si="1"/>
        <v>-1.7653107861060278</v>
      </c>
    </row>
    <row r="9" spans="1:6" ht="15" customHeight="1" x14ac:dyDescent="0.25">
      <c r="A9" s="183"/>
      <c r="B9" s="102" t="s">
        <v>80</v>
      </c>
      <c r="C9" s="112">
        <v>262560</v>
      </c>
      <c r="D9" s="112">
        <v>254350</v>
      </c>
      <c r="E9" s="19">
        <f>D9-C9</f>
        <v>-8210</v>
      </c>
      <c r="F9" s="108">
        <f>(D9/C9*100)-100</f>
        <v>-3.1269043266301111</v>
      </c>
    </row>
    <row r="10" spans="1:6" ht="15" customHeight="1" x14ac:dyDescent="0.25">
      <c r="A10" s="183"/>
      <c r="B10" s="101" t="s">
        <v>15</v>
      </c>
      <c r="C10" s="111">
        <v>240440</v>
      </c>
      <c r="D10" s="111">
        <v>242520</v>
      </c>
      <c r="E10" s="18">
        <f t="shared" si="0"/>
        <v>2080</v>
      </c>
      <c r="F10" s="107">
        <f t="shared" si="1"/>
        <v>0.86508068541009209</v>
      </c>
    </row>
    <row r="11" spans="1:6" ht="15" customHeight="1" x14ac:dyDescent="0.25">
      <c r="A11" s="183"/>
      <c r="B11" s="103" t="s">
        <v>42</v>
      </c>
      <c r="C11" s="113">
        <v>245080</v>
      </c>
      <c r="D11" s="113">
        <v>223010</v>
      </c>
      <c r="E11" s="20">
        <f t="shared" si="0"/>
        <v>-22070</v>
      </c>
      <c r="F11" s="109">
        <f t="shared" si="1"/>
        <v>-9.0052227843969206</v>
      </c>
    </row>
    <row r="12" spans="1:6" ht="15" customHeight="1" x14ac:dyDescent="0.25">
      <c r="A12" s="183"/>
      <c r="B12" s="101" t="s">
        <v>19</v>
      </c>
      <c r="C12" s="111">
        <v>115330</v>
      </c>
      <c r="D12" s="111">
        <v>121520</v>
      </c>
      <c r="E12" s="18">
        <f t="shared" si="0"/>
        <v>6190</v>
      </c>
      <c r="F12" s="107">
        <f t="shared" si="1"/>
        <v>5.3672071447151666</v>
      </c>
    </row>
    <row r="13" spans="1:6" ht="15" customHeight="1" x14ac:dyDescent="0.25">
      <c r="A13" s="183"/>
      <c r="B13" s="102" t="s">
        <v>26</v>
      </c>
      <c r="C13" s="112">
        <v>109010</v>
      </c>
      <c r="D13" s="112">
        <v>111910</v>
      </c>
      <c r="E13" s="19">
        <f t="shared" si="0"/>
        <v>2900</v>
      </c>
      <c r="F13" s="108">
        <f t="shared" si="1"/>
        <v>2.6603063939088116</v>
      </c>
    </row>
    <row r="14" spans="1:6" ht="15" customHeight="1" x14ac:dyDescent="0.25">
      <c r="A14" s="183"/>
      <c r="B14" s="101" t="s">
        <v>11</v>
      </c>
      <c r="C14" s="111">
        <v>66500</v>
      </c>
      <c r="D14" s="111">
        <v>58580</v>
      </c>
      <c r="E14" s="18">
        <f t="shared" si="0"/>
        <v>-7920</v>
      </c>
      <c r="F14" s="107">
        <f t="shared" si="1"/>
        <v>-11.909774436090231</v>
      </c>
    </row>
    <row r="15" spans="1:6" ht="15" customHeight="1" x14ac:dyDescent="0.25">
      <c r="A15" s="183"/>
      <c r="B15" s="102" t="s">
        <v>29</v>
      </c>
      <c r="C15" s="112">
        <v>42710</v>
      </c>
      <c r="D15" s="112">
        <v>44430</v>
      </c>
      <c r="E15" s="19">
        <f t="shared" si="0"/>
        <v>1720</v>
      </c>
      <c r="F15" s="108">
        <f t="shared" si="1"/>
        <v>4.0271599157106124</v>
      </c>
    </row>
    <row r="16" spans="1:6" ht="15" customHeight="1" x14ac:dyDescent="0.25">
      <c r="A16" s="183"/>
      <c r="B16" s="101" t="s">
        <v>75</v>
      </c>
      <c r="C16" s="111">
        <v>27030</v>
      </c>
      <c r="D16" s="111">
        <v>42000</v>
      </c>
      <c r="E16" s="18">
        <f t="shared" si="0"/>
        <v>14970</v>
      </c>
      <c r="F16" s="107">
        <f t="shared" si="1"/>
        <v>55.382907880133189</v>
      </c>
    </row>
    <row r="17" spans="1:7" ht="15" customHeight="1" x14ac:dyDescent="0.25">
      <c r="A17" s="183"/>
      <c r="B17" s="102" t="s">
        <v>52</v>
      </c>
      <c r="C17" s="112">
        <v>25610</v>
      </c>
      <c r="D17" s="112">
        <v>21510</v>
      </c>
      <c r="E17" s="19">
        <f t="shared" si="0"/>
        <v>-4100</v>
      </c>
      <c r="F17" s="108">
        <f t="shared" si="1"/>
        <v>-16.00937133932058</v>
      </c>
    </row>
    <row r="18" spans="1:7" ht="15" customHeight="1" x14ac:dyDescent="0.25">
      <c r="A18" s="183"/>
      <c r="B18" s="101" t="s">
        <v>51</v>
      </c>
      <c r="C18" s="111">
        <v>24820</v>
      </c>
      <c r="D18" s="111">
        <v>19220</v>
      </c>
      <c r="E18" s="18">
        <f t="shared" si="0"/>
        <v>-5600</v>
      </c>
      <c r="F18" s="107">
        <f t="shared" si="1"/>
        <v>-22.562449637389207</v>
      </c>
    </row>
    <row r="19" spans="1:7" ht="15" customHeight="1" thickBot="1" x14ac:dyDescent="0.3">
      <c r="A19" s="183"/>
      <c r="B19" s="104" t="s">
        <v>35</v>
      </c>
      <c r="C19" s="114">
        <v>12730</v>
      </c>
      <c r="D19" s="114">
        <v>10570</v>
      </c>
      <c r="E19" s="97">
        <f t="shared" si="0"/>
        <v>-2160</v>
      </c>
      <c r="F19" s="110">
        <f t="shared" si="1"/>
        <v>-16.967792615868021</v>
      </c>
    </row>
    <row r="20" spans="1:7" ht="15" customHeight="1" x14ac:dyDescent="0.25">
      <c r="B20" s="4"/>
      <c r="C20" s="5"/>
      <c r="D20" s="5"/>
      <c r="E20" s="5"/>
      <c r="F20" s="5"/>
    </row>
    <row r="21" spans="1:7" ht="15" customHeight="1" x14ac:dyDescent="0.25">
      <c r="A21" s="61" t="s">
        <v>9</v>
      </c>
      <c r="B21" s="219" t="s">
        <v>110</v>
      </c>
      <c r="C21" s="217"/>
      <c r="D21" s="217"/>
      <c r="E21" s="217"/>
      <c r="F21" s="217"/>
    </row>
    <row r="22" spans="1:7" s="162" customFormat="1" ht="15" customHeight="1" x14ac:dyDescent="0.25">
      <c r="A22" s="164" t="s">
        <v>6</v>
      </c>
      <c r="B22" s="210" t="s">
        <v>136</v>
      </c>
      <c r="C22" s="211"/>
      <c r="D22" s="211"/>
      <c r="E22" s="211"/>
      <c r="F22" s="211"/>
      <c r="G22" s="74"/>
    </row>
    <row r="23" spans="1:7" s="162" customFormat="1" ht="15" customHeight="1" x14ac:dyDescent="0.25">
      <c r="A23" s="164" t="s">
        <v>2</v>
      </c>
      <c r="B23" s="212" t="s">
        <v>125</v>
      </c>
      <c r="C23" s="213"/>
      <c r="D23" s="213"/>
      <c r="E23" s="213"/>
      <c r="F23" s="213"/>
      <c r="G23" s="74"/>
    </row>
    <row r="24" spans="1:7" s="162" customFormat="1" ht="15" customHeight="1" x14ac:dyDescent="0.25">
      <c r="A24" s="164"/>
      <c r="B24" s="212" t="s">
        <v>126</v>
      </c>
      <c r="C24" s="213"/>
      <c r="D24" s="213"/>
      <c r="E24" s="213"/>
      <c r="F24" s="213"/>
      <c r="G24" s="74"/>
    </row>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2:F22"/>
    <mergeCell ref="B23:F23"/>
    <mergeCell ref="B24:F24"/>
  </mergeCells>
  <hyperlinks>
    <hyperlink ref="F1" location="Contents!A1" display="[contents Ç]"/>
    <hyperlink ref="B23" r:id="rId1" display="http://www.observatorioemigracao.pt/np4/5810.html"/>
    <hyperlink ref="B23:F23" r:id="rId2" display="http://www.observatorioemigracao.pt/np4EN/7301.html"/>
    <hyperlink ref="B24" r:id="rId3" display="http://www.observatorioemigracao.pt/np4/5810.html"/>
    <hyperlink ref="B24:F24"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E5:E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workbookViewId="0">
      <selection activeCell="E1" sqref="E1"/>
    </sheetView>
  </sheetViews>
  <sheetFormatPr defaultColWidth="8.7109375" defaultRowHeight="12" customHeight="1" x14ac:dyDescent="0.25"/>
  <cols>
    <col min="1" max="1" width="8.7109375" style="1"/>
    <col min="2" max="2" width="32.7109375" style="1" customWidth="1"/>
    <col min="3" max="5" width="16.7109375" style="12" customWidth="1"/>
    <col min="6" max="6" width="8.7109375" style="1"/>
    <col min="7" max="8" width="9" style="1" bestFit="1" customWidth="1"/>
    <col min="9" max="16384" width="8.7109375" style="1"/>
  </cols>
  <sheetData>
    <row r="1" spans="1:11" ht="30" customHeight="1" x14ac:dyDescent="0.25">
      <c r="A1" s="54" t="s">
        <v>0</v>
      </c>
      <c r="B1" s="145" t="s">
        <v>1</v>
      </c>
      <c r="C1" s="13"/>
      <c r="D1" s="13"/>
      <c r="E1" s="71" t="s">
        <v>5</v>
      </c>
    </row>
    <row r="2" spans="1:11" s="39" customFormat="1" ht="30" customHeight="1" thickBot="1" x14ac:dyDescent="0.25">
      <c r="B2" s="214" t="s">
        <v>127</v>
      </c>
      <c r="C2" s="218"/>
      <c r="D2" s="218"/>
      <c r="E2" s="218"/>
    </row>
    <row r="3" spans="1:11" customFormat="1" ht="45" customHeight="1" x14ac:dyDescent="0.25">
      <c r="B3" s="117" t="s">
        <v>7</v>
      </c>
      <c r="C3" s="120">
        <v>2017</v>
      </c>
      <c r="D3" s="120">
        <v>2018</v>
      </c>
      <c r="E3" s="105" t="s">
        <v>87</v>
      </c>
    </row>
    <row r="4" spans="1:11" customFormat="1" ht="30" customHeight="1" x14ac:dyDescent="0.25">
      <c r="B4" s="121" t="s">
        <v>94</v>
      </c>
      <c r="C4" s="122"/>
      <c r="D4" s="122"/>
      <c r="E4" s="122"/>
    </row>
    <row r="5" spans="1:11" customFormat="1" ht="15" customHeight="1" x14ac:dyDescent="0.25">
      <c r="B5" s="123" t="s">
        <v>90</v>
      </c>
      <c r="C5" s="134">
        <v>3554750</v>
      </c>
      <c r="D5" s="134">
        <v>3604010</v>
      </c>
      <c r="E5" s="107">
        <f t="shared" ref="E5:E10" si="0">(D5/C5*100)-100</f>
        <v>1.3857514593150029</v>
      </c>
    </row>
    <row r="6" spans="1:11" customFormat="1" ht="15" customHeight="1" x14ac:dyDescent="0.25">
      <c r="B6" s="124" t="s">
        <v>91</v>
      </c>
      <c r="C6" s="135">
        <v>195947210</v>
      </c>
      <c r="D6" s="135">
        <v>203896178</v>
      </c>
      <c r="E6" s="108">
        <f t="shared" si="0"/>
        <v>4.0566885336106537</v>
      </c>
    </row>
    <row r="7" spans="1:11" customFormat="1" ht="15" customHeight="1" x14ac:dyDescent="0.25">
      <c r="B7" s="123" t="s">
        <v>92</v>
      </c>
      <c r="C7" s="134">
        <v>57499338</v>
      </c>
      <c r="D7" s="185">
        <v>60780801</v>
      </c>
      <c r="E7" s="107">
        <f t="shared" si="0"/>
        <v>5.7069578783672341</v>
      </c>
    </row>
    <row r="8" spans="1:11" customFormat="1" ht="30" customHeight="1" x14ac:dyDescent="0.25">
      <c r="B8" s="119" t="s">
        <v>93</v>
      </c>
      <c r="C8" s="116"/>
      <c r="D8" s="116"/>
      <c r="E8" s="116"/>
    </row>
    <row r="9" spans="1:11" customFormat="1" ht="15" customHeight="1" x14ac:dyDescent="0.25">
      <c r="B9" s="118" t="s">
        <v>91</v>
      </c>
      <c r="C9" s="136">
        <f>C$5/C6*100</f>
        <v>1.8141365728044816</v>
      </c>
      <c r="D9" s="136">
        <f>D$5/D6*100</f>
        <v>1.7675711410343358</v>
      </c>
      <c r="E9" s="136">
        <f>(D9/C9*100)-100</f>
        <v>-2.566809603433569</v>
      </c>
    </row>
    <row r="10" spans="1:11" customFormat="1" ht="15" customHeight="1" thickBot="1" x14ac:dyDescent="0.3">
      <c r="B10" s="175" t="s">
        <v>92</v>
      </c>
      <c r="C10" s="176">
        <f>C$5/C7*100</f>
        <v>6.182245089499987</v>
      </c>
      <c r="D10" s="176">
        <f>D$5/D7*100</f>
        <v>5.9295204089199149</v>
      </c>
      <c r="E10" s="176">
        <f t="shared" si="0"/>
        <v>-4.0879110569282204</v>
      </c>
    </row>
    <row r="11" spans="1:11" customFormat="1" ht="15" customHeight="1" x14ac:dyDescent="0.25">
      <c r="B11" s="95"/>
      <c r="C11" s="95"/>
      <c r="D11" s="95"/>
      <c r="E11" s="95"/>
    </row>
    <row r="12" spans="1:11" ht="30" customHeight="1" x14ac:dyDescent="0.25">
      <c r="A12" s="61" t="s">
        <v>9</v>
      </c>
      <c r="B12" s="220" t="s">
        <v>116</v>
      </c>
      <c r="C12" s="221"/>
      <c r="D12" s="221"/>
      <c r="E12" s="221"/>
    </row>
    <row r="13" spans="1:11" s="162" customFormat="1" ht="15" customHeight="1" x14ac:dyDescent="0.25">
      <c r="A13" s="164" t="s">
        <v>6</v>
      </c>
      <c r="B13" s="210" t="s">
        <v>136</v>
      </c>
      <c r="C13" s="211"/>
      <c r="D13" s="211"/>
      <c r="E13" s="211"/>
      <c r="F13" s="211"/>
      <c r="G13" s="74"/>
    </row>
    <row r="14" spans="1:11" s="162" customFormat="1" ht="15" customHeight="1" x14ac:dyDescent="0.25">
      <c r="A14" s="164" t="s">
        <v>2</v>
      </c>
      <c r="B14" s="212" t="s">
        <v>125</v>
      </c>
      <c r="C14" s="213"/>
      <c r="D14" s="213"/>
      <c r="E14" s="213"/>
      <c r="F14" s="213"/>
      <c r="G14" s="74"/>
    </row>
    <row r="15" spans="1:11" s="162" customFormat="1" ht="15" customHeight="1" x14ac:dyDescent="0.25">
      <c r="A15" s="164"/>
      <c r="B15" s="212" t="s">
        <v>126</v>
      </c>
      <c r="C15" s="213"/>
      <c r="D15" s="213"/>
      <c r="E15" s="213"/>
      <c r="F15" s="213"/>
      <c r="G15" s="74"/>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3:F13"/>
    <mergeCell ref="B14:F14"/>
    <mergeCell ref="B15:F15"/>
  </mergeCells>
  <hyperlinks>
    <hyperlink ref="E1" location="Contents!A1" display="[contents Ç]"/>
    <hyperlink ref="B14" r:id="rId1" display="http://www.observatorioemigracao.pt/np4/5810.html"/>
    <hyperlink ref="B14:F14" r:id="rId2" display="http://www.observatorioemigracao.pt/np4EN/7301.html"/>
    <hyperlink ref="B15" r:id="rId3" display="http://www.observatorioemigracao.pt/np4/5810.html"/>
    <hyperlink ref="B15:F15"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showGridLines="0" workbookViewId="0">
      <selection activeCell="D1" sqref="D1"/>
    </sheetView>
  </sheetViews>
  <sheetFormatPr defaultRowHeight="15" x14ac:dyDescent="0.25"/>
  <cols>
    <col min="1" max="1" width="8.7109375" customWidth="1"/>
    <col min="2" max="3" width="24.7109375" customWidth="1"/>
    <col min="4" max="4" width="24.7109375" style="58" customWidth="1"/>
    <col min="7" max="7" width="15.28515625" bestFit="1" customWidth="1"/>
    <col min="8" max="8" width="17.7109375" bestFit="1" customWidth="1"/>
  </cols>
  <sheetData>
    <row r="1" spans="1:23" s="47" customFormat="1" ht="30" customHeight="1" x14ac:dyDescent="0.25">
      <c r="A1" s="53" t="s">
        <v>0</v>
      </c>
      <c r="B1" s="146" t="s">
        <v>1</v>
      </c>
      <c r="C1" s="45"/>
      <c r="D1" s="71" t="s">
        <v>5</v>
      </c>
      <c r="F1"/>
      <c r="G1"/>
      <c r="H1"/>
      <c r="I1"/>
      <c r="J1"/>
      <c r="K1"/>
      <c r="L1"/>
    </row>
    <row r="2" spans="1:23" s="47" customFormat="1" ht="30" customHeight="1" thickBot="1" x14ac:dyDescent="0.3">
      <c r="B2" s="222" t="s">
        <v>122</v>
      </c>
      <c r="C2" s="223"/>
      <c r="D2" s="223"/>
      <c r="F2"/>
      <c r="G2"/>
      <c r="H2"/>
      <c r="I2"/>
      <c r="J2"/>
      <c r="K2"/>
      <c r="L2"/>
    </row>
    <row r="3" spans="1:23" s="47" customFormat="1" ht="45" customHeight="1" thickBot="1" x14ac:dyDescent="0.3">
      <c r="B3" s="126" t="s">
        <v>10</v>
      </c>
      <c r="C3" s="125" t="s">
        <v>97</v>
      </c>
      <c r="D3" s="125" t="s">
        <v>95</v>
      </c>
      <c r="F3"/>
      <c r="G3"/>
      <c r="H3"/>
      <c r="I3"/>
      <c r="J3"/>
      <c r="K3"/>
      <c r="L3"/>
    </row>
    <row r="4" spans="1:23" s="47" customFormat="1" ht="30" customHeight="1" x14ac:dyDescent="0.25">
      <c r="B4" s="121" t="s">
        <v>96</v>
      </c>
      <c r="C4" s="137">
        <v>682607172.93916166</v>
      </c>
      <c r="D4" s="133">
        <f>C4/C$4*100</f>
        <v>100</v>
      </c>
      <c r="F4"/>
      <c r="G4"/>
      <c r="H4"/>
      <c r="I4"/>
      <c r="J4"/>
      <c r="K4"/>
      <c r="L4"/>
    </row>
    <row r="5" spans="1:23" s="60" customFormat="1" ht="15" customHeight="1" x14ac:dyDescent="0.25">
      <c r="A5" s="59"/>
      <c r="B5" s="100" t="s">
        <v>98</v>
      </c>
      <c r="C5" s="82"/>
      <c r="D5" s="82"/>
      <c r="E5" s="106"/>
      <c r="F5"/>
      <c r="G5"/>
      <c r="H5"/>
      <c r="I5"/>
      <c r="J5"/>
      <c r="K5"/>
      <c r="L5"/>
      <c r="M5" s="59"/>
      <c r="N5" s="59"/>
      <c r="O5" s="59"/>
      <c r="P5" s="59"/>
      <c r="Q5" s="59"/>
      <c r="R5" s="59"/>
      <c r="S5" s="59"/>
      <c r="T5" s="59"/>
      <c r="U5" s="59"/>
      <c r="V5" s="59"/>
      <c r="W5" s="59"/>
    </row>
    <row r="6" spans="1:23" s="85" customFormat="1" ht="15" customHeight="1" x14ac:dyDescent="0.25">
      <c r="A6" s="59"/>
      <c r="B6" s="188" t="s">
        <v>58</v>
      </c>
      <c r="C6" s="127">
        <v>78609170.432000011</v>
      </c>
      <c r="D6" s="129">
        <f>C6/C$4*100</f>
        <v>11.516018809694835</v>
      </c>
      <c r="E6" s="59"/>
      <c r="F6" s="186"/>
      <c r="G6"/>
      <c r="H6"/>
      <c r="I6"/>
      <c r="J6" s="59"/>
      <c r="K6" s="59"/>
      <c r="L6" s="59"/>
      <c r="M6" s="59"/>
      <c r="N6" s="59"/>
      <c r="O6" s="59"/>
      <c r="P6" s="59"/>
      <c r="Q6" s="59"/>
      <c r="R6" s="59"/>
      <c r="S6" s="59"/>
      <c r="T6" s="59"/>
    </row>
    <row r="7" spans="1:23" s="85" customFormat="1" ht="15" customHeight="1" x14ac:dyDescent="0.25">
      <c r="A7" s="59"/>
      <c r="B7" s="131" t="s">
        <v>44</v>
      </c>
      <c r="C7" s="128">
        <v>67413594.111999989</v>
      </c>
      <c r="D7" s="130">
        <f t="shared" ref="D7:D21" si="0">C7/C$4*100</f>
        <v>9.8758988748581942</v>
      </c>
      <c r="E7" s="59"/>
      <c r="F7"/>
      <c r="G7"/>
      <c r="H7"/>
      <c r="I7"/>
      <c r="J7" s="59"/>
      <c r="K7" s="59"/>
      <c r="L7" s="59"/>
      <c r="M7" s="59"/>
      <c r="N7" s="59"/>
      <c r="O7" s="59"/>
      <c r="P7" s="59"/>
      <c r="Q7" s="59"/>
      <c r="R7" s="59"/>
      <c r="S7" s="59"/>
      <c r="T7" s="59"/>
    </row>
    <row r="8" spans="1:23" s="85" customFormat="1" ht="15" customHeight="1" x14ac:dyDescent="0.25">
      <c r="A8" s="59"/>
      <c r="B8" s="118" t="s">
        <v>63</v>
      </c>
      <c r="C8" s="127">
        <v>35561611.008000001</v>
      </c>
      <c r="D8" s="129">
        <f t="shared" si="0"/>
        <v>5.2096743804902088</v>
      </c>
      <c r="E8" s="59"/>
      <c r="F8"/>
      <c r="G8"/>
      <c r="H8"/>
      <c r="I8"/>
      <c r="J8" s="59"/>
      <c r="K8" s="59"/>
      <c r="L8" s="59"/>
      <c r="M8" s="59"/>
      <c r="N8" s="59"/>
      <c r="O8" s="59"/>
      <c r="P8" s="59"/>
      <c r="Q8" s="59"/>
      <c r="R8" s="59"/>
      <c r="S8" s="59"/>
      <c r="T8" s="59"/>
    </row>
    <row r="9" spans="1:23" s="85" customFormat="1" ht="15" customHeight="1" x14ac:dyDescent="0.25">
      <c r="A9" s="59"/>
      <c r="B9" s="180" t="s">
        <v>70</v>
      </c>
      <c r="C9" s="128">
        <v>33808970.239999987</v>
      </c>
      <c r="D9" s="130">
        <f t="shared" si="0"/>
        <v>4.9529175168824748</v>
      </c>
      <c r="E9" s="59"/>
      <c r="F9"/>
      <c r="G9"/>
      <c r="H9"/>
      <c r="I9"/>
      <c r="J9" s="59"/>
      <c r="K9" s="59"/>
      <c r="L9" s="59"/>
      <c r="M9" s="59"/>
      <c r="N9" s="59"/>
      <c r="O9" s="59"/>
      <c r="P9" s="59"/>
      <c r="Q9" s="59"/>
      <c r="R9" s="59"/>
      <c r="S9" s="59"/>
      <c r="T9" s="59"/>
    </row>
    <row r="10" spans="1:23" s="85" customFormat="1" ht="15" customHeight="1" x14ac:dyDescent="0.25">
      <c r="A10" s="59"/>
      <c r="B10" s="181" t="s">
        <v>20</v>
      </c>
      <c r="C10" s="127">
        <v>27011081.024000004</v>
      </c>
      <c r="D10" s="129">
        <f t="shared" si="0"/>
        <v>3.9570461745510257</v>
      </c>
      <c r="E10" s="59"/>
      <c r="F10"/>
      <c r="G10"/>
      <c r="H10"/>
      <c r="I10"/>
      <c r="J10" s="59"/>
      <c r="K10" s="59"/>
      <c r="L10" s="59"/>
      <c r="M10" s="59"/>
      <c r="N10" s="59"/>
      <c r="O10" s="59"/>
      <c r="P10" s="59"/>
      <c r="Q10" s="59"/>
      <c r="R10" s="59"/>
      <c r="S10" s="59"/>
      <c r="T10" s="59"/>
    </row>
    <row r="11" spans="1:23" s="85" customFormat="1" ht="15" customHeight="1" x14ac:dyDescent="0.25">
      <c r="A11" s="59"/>
      <c r="B11" s="170" t="s">
        <v>55</v>
      </c>
      <c r="C11" s="128">
        <v>25515700.223999996</v>
      </c>
      <c r="D11" s="130">
        <f t="shared" si="0"/>
        <v>3.7379771610273012</v>
      </c>
      <c r="E11" s="59"/>
      <c r="F11"/>
      <c r="G11"/>
      <c r="H11"/>
      <c r="I11"/>
      <c r="J11" s="59"/>
      <c r="K11" s="59"/>
      <c r="L11" s="59"/>
      <c r="M11" s="59"/>
      <c r="N11" s="59"/>
      <c r="O11" s="59"/>
      <c r="P11" s="59"/>
      <c r="Q11" s="59"/>
      <c r="R11" s="59"/>
      <c r="S11" s="59"/>
      <c r="T11" s="59"/>
    </row>
    <row r="12" spans="1:23" s="85" customFormat="1" ht="15" customHeight="1" x14ac:dyDescent="0.25">
      <c r="A12" s="59"/>
      <c r="B12" s="188" t="s">
        <v>68</v>
      </c>
      <c r="C12" s="127">
        <v>24356146.130788438</v>
      </c>
      <c r="D12" s="129">
        <f t="shared" si="0"/>
        <v>3.5681058002827655</v>
      </c>
      <c r="E12" s="59"/>
      <c r="F12"/>
      <c r="G12"/>
      <c r="H12"/>
      <c r="I12"/>
      <c r="J12" s="59"/>
      <c r="K12" s="59"/>
      <c r="L12" s="59"/>
      <c r="M12" s="59"/>
      <c r="N12" s="59"/>
      <c r="O12" s="59"/>
      <c r="P12" s="59"/>
      <c r="Q12" s="59"/>
      <c r="R12" s="59"/>
      <c r="S12" s="59"/>
      <c r="T12" s="59"/>
    </row>
    <row r="13" spans="1:23" s="85" customFormat="1" ht="15" customHeight="1" x14ac:dyDescent="0.25">
      <c r="A13" s="59"/>
      <c r="B13" s="131" t="s">
        <v>69</v>
      </c>
      <c r="C13" s="128">
        <v>21021999.232000008</v>
      </c>
      <c r="D13" s="130">
        <f t="shared" si="0"/>
        <v>3.0796628083299709</v>
      </c>
      <c r="E13" s="59"/>
      <c r="F13"/>
      <c r="G13"/>
      <c r="H13"/>
      <c r="I13"/>
      <c r="J13" s="59"/>
      <c r="K13" s="59"/>
      <c r="L13" s="59"/>
      <c r="M13" s="59"/>
      <c r="N13" s="59"/>
      <c r="O13" s="59"/>
      <c r="P13" s="59"/>
      <c r="Q13" s="59"/>
      <c r="R13" s="59"/>
      <c r="S13" s="59"/>
      <c r="T13" s="59"/>
    </row>
    <row r="14" spans="1:23" s="85" customFormat="1" ht="15" customHeight="1" x14ac:dyDescent="0.25">
      <c r="A14" s="59"/>
      <c r="B14" s="118" t="s">
        <v>15</v>
      </c>
      <c r="C14" s="127">
        <v>18034549.167999994</v>
      </c>
      <c r="D14" s="129">
        <f t="shared" si="0"/>
        <v>2.6420099118424223</v>
      </c>
      <c r="E14" s="59"/>
      <c r="F14"/>
      <c r="G14"/>
      <c r="H14"/>
      <c r="I14"/>
      <c r="J14" s="59"/>
      <c r="K14" s="59"/>
      <c r="L14" s="59"/>
      <c r="M14" s="59"/>
      <c r="N14" s="59"/>
      <c r="O14" s="59"/>
      <c r="P14" s="59"/>
      <c r="Q14" s="59"/>
      <c r="R14" s="59"/>
      <c r="S14" s="59"/>
      <c r="T14" s="59"/>
    </row>
    <row r="15" spans="1:23" s="85" customFormat="1" ht="15" customHeight="1" x14ac:dyDescent="0.25">
      <c r="A15" s="59"/>
      <c r="B15" s="131" t="s">
        <v>105</v>
      </c>
      <c r="C15" s="128">
        <v>15999999.999999998</v>
      </c>
      <c r="D15" s="130">
        <f t="shared" si="0"/>
        <v>2.3439542733058887</v>
      </c>
      <c r="E15" s="59"/>
      <c r="F15"/>
      <c r="G15"/>
      <c r="H15"/>
      <c r="I15"/>
      <c r="J15" s="59"/>
      <c r="K15" s="59"/>
      <c r="L15" s="59"/>
      <c r="M15" s="59"/>
      <c r="N15" s="59"/>
      <c r="O15" s="59"/>
      <c r="P15" s="59"/>
      <c r="Q15" s="59"/>
      <c r="R15" s="59"/>
      <c r="S15" s="59"/>
      <c r="T15" s="59"/>
    </row>
    <row r="16" spans="1:23" s="85" customFormat="1" ht="15" customHeight="1" x14ac:dyDescent="0.25">
      <c r="A16" s="59"/>
      <c r="B16" s="171" t="s">
        <v>50</v>
      </c>
      <c r="C16" s="127">
        <v>15562379.519999987</v>
      </c>
      <c r="D16" s="129">
        <f t="shared" si="0"/>
        <v>2.2798441236695015</v>
      </c>
      <c r="E16" s="59"/>
      <c r="F16"/>
      <c r="G16"/>
      <c r="H16"/>
      <c r="I16"/>
      <c r="J16" s="59"/>
      <c r="K16" s="59"/>
      <c r="L16" s="59"/>
      <c r="M16" s="59"/>
      <c r="N16" s="59"/>
      <c r="O16" s="59"/>
      <c r="P16" s="59"/>
      <c r="Q16" s="59"/>
      <c r="R16" s="59"/>
      <c r="S16" s="59"/>
      <c r="T16" s="59"/>
    </row>
    <row r="17" spans="1:20" s="85" customFormat="1" ht="15" customHeight="1" x14ac:dyDescent="0.25">
      <c r="A17" s="59"/>
      <c r="B17" s="131" t="s">
        <v>79</v>
      </c>
      <c r="C17" s="128">
        <v>14693999.616000004</v>
      </c>
      <c r="D17" s="130">
        <f t="shared" si="0"/>
        <v>2.152628949492394</v>
      </c>
      <c r="E17" s="59"/>
      <c r="F17"/>
      <c r="G17"/>
      <c r="H17"/>
      <c r="I17"/>
      <c r="J17" s="59"/>
      <c r="K17" s="59"/>
      <c r="L17" s="59"/>
      <c r="M17" s="59"/>
      <c r="N17" s="59"/>
      <c r="O17" s="59"/>
      <c r="P17" s="59"/>
      <c r="Q17" s="59"/>
      <c r="R17" s="59"/>
      <c r="S17" s="59"/>
      <c r="T17" s="59"/>
    </row>
    <row r="18" spans="1:20" s="85" customFormat="1" ht="15" customHeight="1" x14ac:dyDescent="0.25">
      <c r="A18" s="59"/>
      <c r="B18" s="171" t="s">
        <v>11</v>
      </c>
      <c r="C18" s="127">
        <v>11505420.223999998</v>
      </c>
      <c r="D18" s="129">
        <f t="shared" si="0"/>
        <v>1.6855111812640495</v>
      </c>
      <c r="E18" s="59"/>
      <c r="F18"/>
      <c r="G18"/>
      <c r="H18"/>
      <c r="I18"/>
      <c r="J18" s="59"/>
      <c r="K18" s="59"/>
      <c r="L18" s="59"/>
      <c r="M18" s="59"/>
      <c r="N18" s="59"/>
      <c r="O18" s="59"/>
      <c r="P18" s="59"/>
      <c r="Q18" s="59"/>
      <c r="R18" s="59"/>
      <c r="S18" s="59"/>
      <c r="T18" s="59"/>
    </row>
    <row r="19" spans="1:20" s="85" customFormat="1" ht="15" customHeight="1" x14ac:dyDescent="0.25">
      <c r="A19" s="59"/>
      <c r="B19" s="131" t="s">
        <v>59</v>
      </c>
      <c r="C19" s="128">
        <v>11211910.368000004</v>
      </c>
      <c r="D19" s="130">
        <f t="shared" si="0"/>
        <v>1.6425128261872632</v>
      </c>
      <c r="E19" s="59"/>
      <c r="F19"/>
      <c r="G19"/>
      <c r="H19"/>
      <c r="I19"/>
      <c r="J19" s="59"/>
      <c r="K19" s="59"/>
      <c r="L19" s="59"/>
      <c r="M19" s="59"/>
      <c r="N19" s="59"/>
      <c r="O19" s="59"/>
      <c r="P19" s="59"/>
      <c r="Q19" s="59"/>
      <c r="R19" s="59"/>
      <c r="S19" s="59"/>
      <c r="T19" s="59"/>
    </row>
    <row r="20" spans="1:20" s="85" customFormat="1" ht="15" customHeight="1" x14ac:dyDescent="0.25">
      <c r="A20" s="59"/>
      <c r="B20" s="118" t="s">
        <v>19</v>
      </c>
      <c r="C20" s="127">
        <v>10985875.199999994</v>
      </c>
      <c r="D20" s="129">
        <f t="shared" si="0"/>
        <v>1.6093993200653234</v>
      </c>
      <c r="E20" s="59"/>
      <c r="F20"/>
      <c r="G20"/>
      <c r="H20"/>
      <c r="I20"/>
      <c r="J20" s="59"/>
      <c r="K20" s="59"/>
      <c r="L20" s="59"/>
      <c r="M20" s="59"/>
      <c r="N20" s="59"/>
      <c r="O20" s="59"/>
      <c r="P20" s="59"/>
      <c r="Q20" s="59"/>
      <c r="R20" s="59"/>
      <c r="S20" s="59"/>
      <c r="T20" s="59"/>
    </row>
    <row r="21" spans="1:20" s="85" customFormat="1" ht="15" customHeight="1" x14ac:dyDescent="0.25">
      <c r="A21" s="59"/>
      <c r="B21" s="131" t="s">
        <v>56</v>
      </c>
      <c r="C21" s="128">
        <v>9490600.4159999974</v>
      </c>
      <c r="D21" s="130">
        <f t="shared" si="0"/>
        <v>1.3903458375826152</v>
      </c>
      <c r="E21" s="59"/>
      <c r="F21"/>
      <c r="G21"/>
      <c r="H21"/>
      <c r="I21"/>
      <c r="J21" s="59"/>
      <c r="K21" s="59"/>
      <c r="L21" s="59"/>
      <c r="M21" s="59"/>
      <c r="N21" s="59"/>
      <c r="O21" s="59"/>
      <c r="P21" s="59"/>
      <c r="Q21" s="59"/>
      <c r="R21" s="59"/>
      <c r="S21" s="59"/>
      <c r="T21" s="59"/>
    </row>
    <row r="22" spans="1:20" s="85" customFormat="1" ht="15" customHeight="1" x14ac:dyDescent="0.25">
      <c r="A22" s="59"/>
      <c r="B22" s="184" t="s">
        <v>22</v>
      </c>
      <c r="C22" s="127">
        <v>9443089.9199999981</v>
      </c>
      <c r="D22" s="129">
        <f>C22/C$4*100</f>
        <v>1.3833856856997351</v>
      </c>
      <c r="E22" s="59"/>
      <c r="F22"/>
      <c r="G22"/>
      <c r="H22"/>
      <c r="I22"/>
      <c r="J22" s="59"/>
      <c r="K22" s="59"/>
      <c r="L22" s="59"/>
      <c r="M22" s="59"/>
      <c r="N22" s="59"/>
      <c r="O22" s="59"/>
      <c r="P22" s="59"/>
      <c r="Q22" s="59"/>
      <c r="R22" s="59"/>
      <c r="S22" s="59"/>
      <c r="T22" s="59"/>
    </row>
    <row r="23" spans="1:20" s="85" customFormat="1" ht="15" customHeight="1" x14ac:dyDescent="0.25">
      <c r="A23" s="59"/>
      <c r="B23" s="187" t="s">
        <v>71</v>
      </c>
      <c r="C23" s="128">
        <v>8610210.0479999967</v>
      </c>
      <c r="D23" s="130">
        <f>C23/C$4*100</f>
        <v>1.261371164754431</v>
      </c>
      <c r="E23" s="59"/>
      <c r="F23"/>
      <c r="G23"/>
      <c r="H23"/>
      <c r="I23"/>
      <c r="J23" s="59"/>
      <c r="K23" s="59"/>
      <c r="L23" s="59"/>
      <c r="M23" s="59"/>
      <c r="N23" s="59"/>
      <c r="O23" s="59"/>
      <c r="P23" s="59"/>
      <c r="Q23" s="59"/>
      <c r="R23" s="59"/>
      <c r="S23" s="59"/>
      <c r="T23" s="59"/>
    </row>
    <row r="24" spans="1:20" s="85" customFormat="1" ht="15" customHeight="1" x14ac:dyDescent="0.25">
      <c r="A24" s="59"/>
      <c r="B24" s="118" t="s">
        <v>66</v>
      </c>
      <c r="C24" s="127">
        <v>8316186.4276582384</v>
      </c>
      <c r="D24" s="129">
        <f t="shared" ref="D24:D39" si="1">C24/C$4*100</f>
        <v>1.2182975446698727</v>
      </c>
      <c r="E24" s="59"/>
      <c r="F24"/>
      <c r="G24"/>
      <c r="H24"/>
      <c r="I24"/>
      <c r="J24" s="59"/>
      <c r="K24" s="59"/>
      <c r="L24" s="59"/>
      <c r="M24" s="59"/>
      <c r="N24" s="59"/>
      <c r="O24" s="59"/>
      <c r="P24" s="59"/>
      <c r="Q24" s="59"/>
      <c r="R24" s="59"/>
      <c r="S24" s="59"/>
      <c r="T24" s="59"/>
    </row>
    <row r="25" spans="1:20" s="85" customFormat="1" ht="15" customHeight="1" x14ac:dyDescent="0.25">
      <c r="A25" s="59"/>
      <c r="B25" s="131" t="s">
        <v>76</v>
      </c>
      <c r="C25" s="128">
        <v>7465619.9874062641</v>
      </c>
      <c r="D25" s="130">
        <f t="shared" si="1"/>
        <v>1.0936919920224231</v>
      </c>
      <c r="E25" s="59"/>
      <c r="F25"/>
      <c r="G25"/>
      <c r="H25"/>
      <c r="I25"/>
      <c r="J25" s="59"/>
      <c r="K25" s="59"/>
      <c r="L25" s="59"/>
      <c r="M25" s="59"/>
      <c r="N25" s="59"/>
      <c r="O25" s="59"/>
      <c r="P25" s="59"/>
      <c r="Q25" s="59"/>
      <c r="R25" s="59"/>
      <c r="S25" s="59"/>
      <c r="T25" s="59"/>
    </row>
    <row r="26" spans="1:20" s="85" customFormat="1" ht="15" customHeight="1" x14ac:dyDescent="0.25">
      <c r="A26" s="59"/>
      <c r="B26" s="118" t="s">
        <v>77</v>
      </c>
      <c r="C26" s="127">
        <v>7463329.9200000009</v>
      </c>
      <c r="D26" s="129">
        <f t="shared" si="1"/>
        <v>1.0933565036922313</v>
      </c>
      <c r="E26" s="59"/>
      <c r="F26"/>
      <c r="G26"/>
      <c r="H26"/>
      <c r="I26"/>
      <c r="J26" s="59"/>
      <c r="K26" s="59"/>
      <c r="L26" s="59"/>
      <c r="M26" s="59"/>
      <c r="N26" s="59"/>
      <c r="O26" s="59"/>
      <c r="P26" s="59"/>
      <c r="Q26" s="59"/>
      <c r="R26" s="59"/>
      <c r="S26" s="59"/>
      <c r="T26" s="59"/>
    </row>
    <row r="27" spans="1:20" s="85" customFormat="1" ht="15" customHeight="1" x14ac:dyDescent="0.25">
      <c r="A27" s="59"/>
      <c r="B27" s="131" t="s">
        <v>62</v>
      </c>
      <c r="C27" s="128">
        <v>7093484.8937767856</v>
      </c>
      <c r="D27" s="130">
        <f t="shared" si="1"/>
        <v>1.0391752643374292</v>
      </c>
      <c r="E27" s="59"/>
      <c r="F27"/>
      <c r="G27"/>
      <c r="H27"/>
      <c r="I27"/>
      <c r="J27" s="59"/>
      <c r="K27" s="59"/>
      <c r="L27" s="59"/>
      <c r="M27" s="59"/>
      <c r="N27" s="59"/>
      <c r="O27" s="59"/>
      <c r="P27" s="59"/>
      <c r="Q27" s="59"/>
      <c r="R27" s="59"/>
      <c r="S27" s="59"/>
      <c r="T27" s="59"/>
    </row>
    <row r="28" spans="1:20" s="85" customFormat="1" ht="15" customHeight="1" x14ac:dyDescent="0.25">
      <c r="A28" s="59"/>
      <c r="B28" s="118" t="s">
        <v>31</v>
      </c>
      <c r="C28" s="127">
        <v>7043000.0640000012</v>
      </c>
      <c r="D28" s="129">
        <f t="shared" si="1"/>
        <v>1.0317793810566533</v>
      </c>
      <c r="E28" s="59"/>
      <c r="F28"/>
      <c r="G28"/>
      <c r="H28"/>
      <c r="I28"/>
      <c r="J28" s="59"/>
      <c r="K28" s="59"/>
      <c r="L28" s="59"/>
      <c r="M28" s="59"/>
      <c r="N28" s="59"/>
      <c r="O28" s="59"/>
      <c r="P28" s="59"/>
      <c r="Q28" s="59"/>
      <c r="R28" s="59"/>
      <c r="S28" s="59"/>
      <c r="T28" s="59"/>
    </row>
    <row r="29" spans="1:20" s="85" customFormat="1" ht="15" customHeight="1" x14ac:dyDescent="0.25">
      <c r="A29" s="59"/>
      <c r="B29" s="131" t="s">
        <v>64</v>
      </c>
      <c r="C29" s="128">
        <v>6918199.8080000039</v>
      </c>
      <c r="D29" s="130">
        <f t="shared" si="1"/>
        <v>1.0134965002215994</v>
      </c>
      <c r="E29" s="59"/>
      <c r="F29" s="170"/>
      <c r="G29" s="128"/>
      <c r="H29"/>
      <c r="I29"/>
      <c r="J29" s="59"/>
      <c r="K29" s="59"/>
      <c r="L29" s="59"/>
      <c r="M29" s="59"/>
      <c r="N29" s="59"/>
      <c r="O29" s="59"/>
      <c r="P29" s="59"/>
      <c r="Q29" s="59"/>
      <c r="R29" s="59"/>
      <c r="S29" s="59"/>
      <c r="T29" s="59"/>
    </row>
    <row r="30" spans="1:20" s="85" customFormat="1" ht="15" customHeight="1" x14ac:dyDescent="0.25">
      <c r="A30" s="59"/>
      <c r="B30" s="172" t="s">
        <v>102</v>
      </c>
      <c r="C30" s="173">
        <v>6814199.8079999993</v>
      </c>
      <c r="D30" s="129">
        <f t="shared" si="1"/>
        <v>0.99826079744511043</v>
      </c>
      <c r="E30" s="59"/>
      <c r="F30"/>
      <c r="G30"/>
      <c r="H30"/>
      <c r="I30"/>
      <c r="J30" s="59"/>
      <c r="K30" s="59"/>
      <c r="L30" s="59"/>
      <c r="M30" s="59"/>
      <c r="N30" s="59"/>
      <c r="O30" s="59"/>
      <c r="P30" s="59"/>
      <c r="Q30" s="59"/>
      <c r="R30" s="59"/>
      <c r="S30" s="59"/>
      <c r="T30" s="59"/>
    </row>
    <row r="31" spans="1:20" s="60" customFormat="1" ht="15" customHeight="1" x14ac:dyDescent="0.25">
      <c r="A31" s="59"/>
      <c r="B31" s="131" t="s">
        <v>61</v>
      </c>
      <c r="C31" s="128">
        <v>6722700.1600000001</v>
      </c>
      <c r="D31" s="130">
        <f t="shared" si="1"/>
        <v>0.9848563605116365</v>
      </c>
      <c r="E31" s="59"/>
      <c r="F31"/>
      <c r="G31"/>
      <c r="H31"/>
      <c r="I31"/>
      <c r="J31" s="59"/>
      <c r="K31" s="59"/>
      <c r="L31" s="59"/>
      <c r="M31" s="59"/>
      <c r="N31" s="59"/>
      <c r="O31" s="59"/>
      <c r="P31" s="59"/>
      <c r="Q31" s="59"/>
      <c r="R31" s="59"/>
      <c r="S31" s="59"/>
      <c r="T31" s="59"/>
    </row>
    <row r="32" spans="1:20" s="60" customFormat="1" ht="15" customHeight="1" x14ac:dyDescent="0.25">
      <c r="A32" s="59"/>
      <c r="B32" s="118" t="s">
        <v>80</v>
      </c>
      <c r="C32" s="127">
        <v>6668000.256000001</v>
      </c>
      <c r="D32" s="129">
        <f t="shared" si="1"/>
        <v>0.97684298090349786</v>
      </c>
      <c r="E32" s="59"/>
      <c r="F32"/>
      <c r="G32"/>
      <c r="H32"/>
      <c r="I32"/>
      <c r="J32" s="59"/>
      <c r="K32" s="59"/>
      <c r="L32" s="59"/>
      <c r="M32" s="59"/>
      <c r="N32" s="59"/>
      <c r="O32" s="59"/>
      <c r="P32" s="59"/>
      <c r="Q32" s="59"/>
      <c r="R32" s="59"/>
      <c r="S32" s="59"/>
      <c r="T32" s="59"/>
    </row>
    <row r="33" spans="1:23" s="60" customFormat="1" ht="15" customHeight="1" x14ac:dyDescent="0.25">
      <c r="A33" s="59"/>
      <c r="B33" s="132" t="s">
        <v>54</v>
      </c>
      <c r="C33" s="79">
        <v>6367490.0479999995</v>
      </c>
      <c r="D33" s="130">
        <f t="shared" si="1"/>
        <v>0.93281909426514498</v>
      </c>
      <c r="E33" s="59"/>
      <c r="F33"/>
      <c r="G33"/>
      <c r="H33"/>
      <c r="I33"/>
      <c r="J33" s="59"/>
      <c r="K33" s="59"/>
      <c r="L33" s="59"/>
      <c r="M33" s="59"/>
      <c r="N33" s="59"/>
      <c r="O33" s="59"/>
      <c r="P33" s="59"/>
      <c r="Q33" s="59"/>
      <c r="R33" s="59"/>
      <c r="S33" s="59"/>
      <c r="T33" s="59"/>
    </row>
    <row r="34" spans="1:23" s="60" customFormat="1" ht="15" customHeight="1" x14ac:dyDescent="0.25">
      <c r="A34" s="59"/>
      <c r="B34" s="172" t="s">
        <v>107</v>
      </c>
      <c r="C34" s="173">
        <v>5388140.1600000001</v>
      </c>
      <c r="D34" s="129">
        <f t="shared" si="1"/>
        <v>0.78934713457519223</v>
      </c>
      <c r="E34" s="59"/>
      <c r="F34"/>
      <c r="G34"/>
      <c r="H34"/>
      <c r="I34"/>
      <c r="J34" s="59"/>
      <c r="K34" s="59"/>
      <c r="L34" s="59"/>
      <c r="M34" s="59"/>
      <c r="N34" s="59"/>
      <c r="O34" s="59"/>
      <c r="P34" s="59"/>
      <c r="Q34" s="59"/>
      <c r="R34" s="59"/>
      <c r="S34" s="59"/>
      <c r="T34" s="59"/>
    </row>
    <row r="35" spans="1:23" s="85" customFormat="1" ht="15" customHeight="1" x14ac:dyDescent="0.25">
      <c r="A35" s="59"/>
      <c r="B35" s="132" t="s">
        <v>27</v>
      </c>
      <c r="C35" s="79">
        <v>4860160.1280000014</v>
      </c>
      <c r="D35" s="130">
        <f t="shared" si="1"/>
        <v>0.71199956881103121</v>
      </c>
      <c r="E35" s="59"/>
      <c r="F35"/>
      <c r="G35"/>
      <c r="H35"/>
      <c r="I35"/>
      <c r="J35" s="59"/>
      <c r="K35" s="59"/>
      <c r="L35" s="59"/>
      <c r="M35" s="59"/>
      <c r="N35" s="59"/>
      <c r="O35" s="59"/>
      <c r="P35" s="59"/>
      <c r="Q35" s="59"/>
      <c r="R35" s="59"/>
      <c r="S35" s="59"/>
      <c r="T35" s="59"/>
    </row>
    <row r="36" spans="1:23" x14ac:dyDescent="0.25">
      <c r="A36" s="46"/>
      <c r="B36" s="172" t="s">
        <v>32</v>
      </c>
      <c r="C36" s="173">
        <v>4856430.0799999991</v>
      </c>
      <c r="D36" s="129">
        <f t="shared" si="1"/>
        <v>0.71145312743920364</v>
      </c>
      <c r="E36" s="64"/>
      <c r="J36" s="46"/>
      <c r="K36" s="46"/>
      <c r="L36" s="46"/>
      <c r="M36" s="46"/>
      <c r="N36" s="46"/>
      <c r="O36" s="46"/>
      <c r="P36" s="46"/>
      <c r="Q36" s="46"/>
      <c r="R36" s="46"/>
      <c r="S36" s="46"/>
      <c r="T36" s="46"/>
    </row>
    <row r="37" spans="1:23" x14ac:dyDescent="0.25">
      <c r="A37" s="46"/>
      <c r="B37" s="132" t="s">
        <v>119</v>
      </c>
      <c r="C37" s="79">
        <v>4776549.824000001</v>
      </c>
      <c r="D37" s="130">
        <f t="shared" si="1"/>
        <v>0.69975089822645586</v>
      </c>
      <c r="E37" s="64"/>
      <c r="J37" s="46"/>
      <c r="K37" s="46"/>
      <c r="L37" s="46"/>
      <c r="M37" s="46"/>
      <c r="N37" s="46"/>
      <c r="O37" s="46"/>
      <c r="P37" s="46"/>
      <c r="Q37" s="46"/>
      <c r="R37" s="46"/>
      <c r="S37" s="46"/>
      <c r="T37" s="46"/>
    </row>
    <row r="38" spans="1:23" x14ac:dyDescent="0.25">
      <c r="A38" s="46"/>
      <c r="B38" s="172" t="s">
        <v>36</v>
      </c>
      <c r="C38" s="173">
        <v>4498890.1119999988</v>
      </c>
      <c r="D38" s="129">
        <f t="shared" si="1"/>
        <v>0.65907454394725051</v>
      </c>
      <c r="E38" s="64"/>
      <c r="J38" s="46"/>
      <c r="K38" s="46"/>
      <c r="L38" s="46"/>
      <c r="M38" s="46"/>
      <c r="N38" s="46"/>
      <c r="O38" s="46"/>
      <c r="P38" s="46"/>
      <c r="Q38" s="46"/>
      <c r="R38" s="46"/>
      <c r="S38" s="46"/>
      <c r="T38" s="46"/>
    </row>
    <row r="39" spans="1:23" x14ac:dyDescent="0.25">
      <c r="A39" s="46"/>
      <c r="B39" s="132" t="s">
        <v>120</v>
      </c>
      <c r="C39" s="79">
        <v>4470139.9040000001</v>
      </c>
      <c r="D39" s="130">
        <f t="shared" si="1"/>
        <v>0.6548627206409986</v>
      </c>
      <c r="E39" s="64"/>
      <c r="J39" s="46"/>
      <c r="K39" s="46"/>
      <c r="L39" s="46"/>
      <c r="M39" s="46"/>
      <c r="N39" s="46"/>
      <c r="O39" s="46"/>
      <c r="P39" s="46"/>
      <c r="Q39" s="46"/>
      <c r="R39" s="46"/>
      <c r="S39" s="46"/>
      <c r="T39" s="46"/>
    </row>
    <row r="40" spans="1:23" ht="15.75" thickBot="1" x14ac:dyDescent="0.3">
      <c r="A40" s="46"/>
      <c r="B40" s="189" t="s">
        <v>4</v>
      </c>
      <c r="C40" s="190">
        <v>4469808.3839999996</v>
      </c>
      <c r="D40" s="191">
        <f>C40/C$4*100</f>
        <v>0.65481415390845565</v>
      </c>
      <c r="E40" s="64"/>
      <c r="J40" s="46"/>
      <c r="K40" s="46"/>
      <c r="L40" s="46"/>
      <c r="M40" s="46"/>
      <c r="N40" s="46"/>
      <c r="O40" s="46"/>
      <c r="P40" s="46"/>
      <c r="Q40" s="46"/>
      <c r="R40" s="46"/>
      <c r="S40" s="46"/>
      <c r="T40" s="46"/>
    </row>
    <row r="41" spans="1:23" ht="15" customHeight="1" x14ac:dyDescent="0.25">
      <c r="B41" s="46"/>
      <c r="C41" s="46"/>
      <c r="D41" s="57"/>
      <c r="E41" s="46"/>
    </row>
    <row r="42" spans="1:23" ht="30" customHeight="1" x14ac:dyDescent="0.25">
      <c r="A42" s="61" t="s">
        <v>9</v>
      </c>
      <c r="B42" s="224" t="s">
        <v>121</v>
      </c>
      <c r="C42" s="225"/>
      <c r="D42" s="225"/>
    </row>
    <row r="43" spans="1:23" s="162" customFormat="1" ht="15" customHeight="1" x14ac:dyDescent="0.25">
      <c r="A43" s="164" t="s">
        <v>6</v>
      </c>
      <c r="B43" s="210" t="s">
        <v>136</v>
      </c>
      <c r="C43" s="211"/>
      <c r="D43" s="211"/>
      <c r="E43" s="211"/>
      <c r="F43" s="211"/>
      <c r="G43" s="74"/>
    </row>
    <row r="44" spans="1:23" s="162" customFormat="1" ht="15" customHeight="1" x14ac:dyDescent="0.25">
      <c r="A44" s="164" t="s">
        <v>2</v>
      </c>
      <c r="B44" s="212" t="s">
        <v>125</v>
      </c>
      <c r="C44" s="213"/>
      <c r="D44" s="213"/>
      <c r="E44" s="213"/>
      <c r="F44" s="213"/>
      <c r="G44" s="74"/>
    </row>
    <row r="45" spans="1:23" s="162" customFormat="1" ht="15" customHeight="1" x14ac:dyDescent="0.25">
      <c r="A45" s="164"/>
      <c r="B45" s="212" t="s">
        <v>126</v>
      </c>
      <c r="C45" s="213"/>
      <c r="D45" s="213"/>
      <c r="E45" s="213"/>
      <c r="F45" s="213"/>
      <c r="G45" s="74"/>
    </row>
    <row r="46" spans="1:23" x14ac:dyDescent="0.25">
      <c r="D46"/>
    </row>
    <row r="47" spans="1:23" ht="12.75" customHeight="1" x14ac:dyDescent="0.25">
      <c r="D47"/>
    </row>
    <row r="48" spans="1:23" x14ac:dyDescent="0.25">
      <c r="A48" s="46"/>
      <c r="D48"/>
      <c r="M48" s="46"/>
      <c r="N48" s="46"/>
      <c r="O48" s="46"/>
      <c r="P48" s="46"/>
      <c r="Q48" s="46"/>
      <c r="R48" s="46"/>
      <c r="S48" s="46"/>
      <c r="T48" s="46"/>
      <c r="U48" s="46"/>
      <c r="V48" s="46"/>
      <c r="W48" s="46"/>
    </row>
    <row r="49" spans="1:23" x14ac:dyDescent="0.25">
      <c r="A49" s="46"/>
      <c r="B49" s="49"/>
      <c r="C49" s="49"/>
      <c r="D49" s="49"/>
      <c r="E49" s="46"/>
      <c r="M49" s="46"/>
      <c r="N49" s="46"/>
      <c r="O49" s="46"/>
      <c r="P49" s="46"/>
      <c r="Q49" s="46"/>
      <c r="R49" s="46"/>
      <c r="S49" s="46"/>
      <c r="T49" s="46"/>
      <c r="U49" s="46"/>
      <c r="V49" s="46"/>
      <c r="W49" s="46"/>
    </row>
    <row r="50" spans="1:23" x14ac:dyDescent="0.25">
      <c r="A50" s="46"/>
      <c r="B50" s="49"/>
      <c r="C50" s="49"/>
      <c r="D50" s="49"/>
      <c r="E50" s="46"/>
      <c r="M50" s="46"/>
      <c r="N50" s="46"/>
      <c r="O50" s="46"/>
      <c r="P50" s="46"/>
      <c r="Q50" s="46"/>
      <c r="R50" s="46"/>
      <c r="S50" s="46"/>
      <c r="T50" s="46"/>
      <c r="U50" s="46"/>
      <c r="V50" s="46"/>
      <c r="W50" s="46"/>
    </row>
    <row r="51" spans="1:23" x14ac:dyDescent="0.25">
      <c r="A51" s="46"/>
      <c r="B51" s="46"/>
      <c r="C51" s="46"/>
      <c r="D51" s="57"/>
      <c r="E51" s="46"/>
      <c r="M51" s="46"/>
      <c r="N51" s="46"/>
      <c r="O51" s="46"/>
      <c r="P51" s="46"/>
      <c r="Q51" s="46"/>
      <c r="R51" s="46"/>
      <c r="S51" s="46"/>
      <c r="T51" s="46"/>
      <c r="U51" s="46"/>
      <c r="V51" s="46"/>
      <c r="W51" s="46"/>
    </row>
    <row r="52" spans="1:23" x14ac:dyDescent="0.25">
      <c r="A52" s="46"/>
      <c r="B52" s="46"/>
      <c r="C52" s="46"/>
      <c r="D52" s="57"/>
      <c r="E52" s="46"/>
      <c r="M52" s="46"/>
      <c r="N52" s="46"/>
      <c r="O52" s="46"/>
      <c r="P52" s="46"/>
      <c r="Q52" s="46"/>
      <c r="R52" s="46"/>
      <c r="S52" s="46"/>
      <c r="T52" s="46"/>
      <c r="U52" s="46"/>
      <c r="V52" s="46"/>
      <c r="W52" s="46"/>
    </row>
    <row r="53" spans="1:23" x14ac:dyDescent="0.25">
      <c r="A53" s="46"/>
      <c r="B53" s="46"/>
      <c r="C53" s="46"/>
      <c r="D53" s="57"/>
      <c r="E53" s="46"/>
      <c r="M53" s="46"/>
      <c r="N53" s="46"/>
      <c r="O53" s="46"/>
      <c r="P53" s="46"/>
      <c r="Q53" s="46"/>
      <c r="R53" s="46"/>
      <c r="S53" s="46"/>
      <c r="T53" s="46"/>
      <c r="U53" s="46"/>
      <c r="V53" s="46"/>
      <c r="W53" s="46"/>
    </row>
    <row r="54" spans="1:23" x14ac:dyDescent="0.25">
      <c r="A54" s="46"/>
      <c r="B54" s="46"/>
      <c r="C54" s="46"/>
      <c r="D54" s="57"/>
      <c r="E54" s="46"/>
      <c r="M54" s="46"/>
      <c r="N54" s="46"/>
      <c r="O54" s="46"/>
      <c r="P54" s="46"/>
      <c r="Q54" s="46"/>
      <c r="R54" s="46"/>
      <c r="S54" s="46"/>
      <c r="T54" s="46"/>
      <c r="U54" s="46"/>
      <c r="V54" s="46"/>
      <c r="W54" s="46"/>
    </row>
    <row r="55" spans="1:23" x14ac:dyDescent="0.25">
      <c r="A55" s="46"/>
      <c r="B55" s="46"/>
      <c r="C55" s="46"/>
      <c r="D55" s="57"/>
      <c r="E55" s="46"/>
      <c r="M55" s="46"/>
      <c r="N55" s="46"/>
      <c r="O55" s="46"/>
      <c r="P55" s="46"/>
      <c r="Q55" s="46"/>
      <c r="R55" s="46"/>
      <c r="S55" s="46"/>
      <c r="T55" s="46"/>
      <c r="U55" s="46"/>
      <c r="V55" s="46"/>
      <c r="W55" s="46"/>
    </row>
    <row r="56" spans="1:23" x14ac:dyDescent="0.25">
      <c r="B56" s="46"/>
      <c r="C56" s="46"/>
      <c r="D56" s="57"/>
      <c r="E56" s="46"/>
    </row>
  </sheetData>
  <mergeCells count="5">
    <mergeCell ref="B2:D2"/>
    <mergeCell ref="B42:D42"/>
    <mergeCell ref="B43:F43"/>
    <mergeCell ref="B44:F44"/>
    <mergeCell ref="B45:F45"/>
  </mergeCells>
  <hyperlinks>
    <hyperlink ref="D1" location="Contents!A1" display="[contents Ç]"/>
    <hyperlink ref="B44" r:id="rId1" display="http://www.observatorioemigracao.pt/np4/5810.html"/>
    <hyperlink ref="B44:F44" r:id="rId2" display="http://www.observatorioemigracao.pt/np4EN/7301.html"/>
    <hyperlink ref="B45" r:id="rId3" display="http://www.observatorioemigracao.pt/np4/5810.html"/>
    <hyperlink ref="B45:F45" r:id="rId4" display="http://www.observatorioemigracao.pt/np4/7301.html"/>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election activeCell="E1" sqref="E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2" customFormat="1" ht="30" customHeight="1" x14ac:dyDescent="0.25">
      <c r="A1" s="55" t="s">
        <v>0</v>
      </c>
      <c r="B1" s="147" t="s">
        <v>1</v>
      </c>
      <c r="C1" s="56"/>
      <c r="D1" s="56"/>
      <c r="E1" s="71" t="s">
        <v>5</v>
      </c>
      <c r="H1"/>
      <c r="I1"/>
      <c r="J1"/>
    </row>
    <row r="2" spans="1:10" s="47" customFormat="1" ht="30" customHeight="1" thickBot="1" x14ac:dyDescent="0.3">
      <c r="B2" s="226" t="s">
        <v>123</v>
      </c>
      <c r="C2" s="226"/>
      <c r="D2" s="226"/>
      <c r="E2" s="227"/>
      <c r="H2"/>
      <c r="I2"/>
      <c r="J2"/>
    </row>
    <row r="3" spans="1:10" s="47" customFormat="1" ht="45" customHeight="1" x14ac:dyDescent="0.25">
      <c r="B3" s="139" t="s">
        <v>10</v>
      </c>
      <c r="C3" s="138" t="s">
        <v>97</v>
      </c>
      <c r="D3" s="138" t="s">
        <v>100</v>
      </c>
      <c r="E3" s="138" t="s">
        <v>99</v>
      </c>
      <c r="H3"/>
      <c r="I3"/>
      <c r="J3"/>
    </row>
    <row r="4" spans="1:10" s="47" customFormat="1" ht="30" customHeight="1" x14ac:dyDescent="0.25">
      <c r="B4" s="121" t="s">
        <v>96</v>
      </c>
      <c r="C4" s="137">
        <v>682607172.93916166</v>
      </c>
      <c r="D4" s="140">
        <v>80683787437.857834</v>
      </c>
      <c r="E4" s="148">
        <f>C4/D4*100</f>
        <v>0.84602767744994811</v>
      </c>
      <c r="H4"/>
      <c r="I4"/>
      <c r="J4"/>
    </row>
    <row r="5" spans="1:10" s="46" customFormat="1" ht="15" customHeight="1" x14ac:dyDescent="0.25">
      <c r="A5" s="47"/>
      <c r="B5" s="100" t="s">
        <v>98</v>
      </c>
      <c r="C5" s="82"/>
      <c r="D5"/>
      <c r="E5"/>
      <c r="H5"/>
      <c r="I5"/>
      <c r="J5"/>
    </row>
    <row r="6" spans="1:10" s="46" customFormat="1" ht="15" customHeight="1" x14ac:dyDescent="0.25">
      <c r="A6" s="47"/>
      <c r="B6" s="171" t="s">
        <v>58</v>
      </c>
      <c r="C6" s="127">
        <v>78609170.432000011</v>
      </c>
      <c r="D6" s="127">
        <v>2718732231.2575707</v>
      </c>
      <c r="E6" s="141">
        <f>C6/D6*100</f>
        <v>2.8913906830625513</v>
      </c>
      <c r="H6"/>
      <c r="I6"/>
      <c r="J6"/>
    </row>
    <row r="7" spans="1:10" s="46" customFormat="1" ht="15" customHeight="1" x14ac:dyDescent="0.25">
      <c r="A7" s="47"/>
      <c r="B7" s="132" t="s">
        <v>44</v>
      </c>
      <c r="C7" s="79">
        <v>67413594.111999989</v>
      </c>
      <c r="D7" s="79">
        <v>13608151864.637854</v>
      </c>
      <c r="E7" s="143">
        <f t="shared" ref="E7:E34" si="0">C7/D7*100</f>
        <v>0.4953912535851468</v>
      </c>
      <c r="H7"/>
      <c r="I7"/>
      <c r="J7"/>
    </row>
    <row r="8" spans="1:10" s="46" customFormat="1" ht="15" customHeight="1" x14ac:dyDescent="0.25">
      <c r="A8" s="47"/>
      <c r="B8" s="118" t="s">
        <v>63</v>
      </c>
      <c r="C8" s="127">
        <v>35561611.008000001</v>
      </c>
      <c r="D8" s="127">
        <v>1220699479.8459802</v>
      </c>
      <c r="E8" s="141">
        <f t="shared" si="0"/>
        <v>2.9132158729589146</v>
      </c>
      <c r="H8"/>
      <c r="I8"/>
      <c r="J8"/>
    </row>
    <row r="9" spans="1:10" s="46" customFormat="1" ht="15" customHeight="1" x14ac:dyDescent="0.25">
      <c r="A9" s="47"/>
      <c r="B9" s="131" t="s">
        <v>70</v>
      </c>
      <c r="C9" s="128">
        <v>33808970.239999987</v>
      </c>
      <c r="D9" s="128">
        <v>330910343.61095607</v>
      </c>
      <c r="E9" s="142">
        <f t="shared" si="0"/>
        <v>10.216957823400177</v>
      </c>
      <c r="H9"/>
      <c r="I9"/>
      <c r="J9"/>
    </row>
    <row r="10" spans="1:10" s="46" customFormat="1" ht="15" customHeight="1" x14ac:dyDescent="0.25">
      <c r="A10" s="47"/>
      <c r="B10" s="118" t="s">
        <v>20</v>
      </c>
      <c r="C10" s="127">
        <v>27011081.024000004</v>
      </c>
      <c r="D10" s="127">
        <v>2777535239.2779751</v>
      </c>
      <c r="E10" s="141">
        <f t="shared" si="0"/>
        <v>0.97248382818075718</v>
      </c>
      <c r="H10"/>
      <c r="I10"/>
      <c r="J10"/>
    </row>
    <row r="11" spans="1:10" s="46" customFormat="1" ht="15" customHeight="1" x14ac:dyDescent="0.25">
      <c r="A11" s="47"/>
      <c r="B11" s="131" t="s">
        <v>55</v>
      </c>
      <c r="C11" s="128">
        <v>25515700.223999996</v>
      </c>
      <c r="D11" s="128">
        <v>250894760.35123232</v>
      </c>
      <c r="E11" s="142">
        <f t="shared" si="0"/>
        <v>10.169881662048297</v>
      </c>
      <c r="H11"/>
      <c r="I11"/>
      <c r="J11"/>
    </row>
    <row r="12" spans="1:10" s="46" customFormat="1" ht="15" customHeight="1" x14ac:dyDescent="0.25">
      <c r="A12" s="47"/>
      <c r="B12" s="118" t="s">
        <v>68</v>
      </c>
      <c r="C12" s="127">
        <v>24356146.130788438</v>
      </c>
      <c r="D12" s="127">
        <v>397269616.0809077</v>
      </c>
      <c r="E12" s="141">
        <f t="shared" si="0"/>
        <v>6.1308857120923337</v>
      </c>
      <c r="H12"/>
      <c r="I12"/>
      <c r="J12"/>
    </row>
    <row r="13" spans="1:10" s="46" customFormat="1" ht="15" customHeight="1" x14ac:dyDescent="0.25">
      <c r="A13" s="47"/>
      <c r="B13" s="131" t="s">
        <v>69</v>
      </c>
      <c r="C13" s="128">
        <v>21021999.232000008</v>
      </c>
      <c r="D13" s="128">
        <v>314588210.50106275</v>
      </c>
      <c r="E13" s="142">
        <f t="shared" si="0"/>
        <v>6.68238622118644</v>
      </c>
      <c r="H13"/>
      <c r="I13"/>
      <c r="J13"/>
    </row>
    <row r="14" spans="1:10" s="46" customFormat="1" ht="15" customHeight="1" x14ac:dyDescent="0.25">
      <c r="A14" s="47"/>
      <c r="B14" s="118" t="s">
        <v>15</v>
      </c>
      <c r="C14" s="127">
        <v>18034549.167999994</v>
      </c>
      <c r="D14" s="127">
        <v>3947620162.5029564</v>
      </c>
      <c r="E14" s="141">
        <f t="shared" si="0"/>
        <v>0.45684611045671969</v>
      </c>
      <c r="H14"/>
      <c r="I14"/>
      <c r="J14"/>
    </row>
    <row r="15" spans="1:10" s="46" customFormat="1" ht="15" customHeight="1" x14ac:dyDescent="0.25">
      <c r="A15" s="47"/>
      <c r="B15" s="131" t="s">
        <v>105</v>
      </c>
      <c r="C15" s="128">
        <v>15999999.999999998</v>
      </c>
      <c r="D15" s="128">
        <v>245213686.36915675</v>
      </c>
      <c r="E15" s="142">
        <f t="shared" si="0"/>
        <v>6.5249212786242321</v>
      </c>
      <c r="H15"/>
      <c r="I15"/>
      <c r="J15"/>
    </row>
    <row r="16" spans="1:10" s="46" customFormat="1" ht="15" customHeight="1" x14ac:dyDescent="0.25">
      <c r="A16" s="47"/>
      <c r="B16" s="118" t="s">
        <v>50</v>
      </c>
      <c r="C16" s="127">
        <v>15562379.519999987</v>
      </c>
      <c r="D16" s="127">
        <v>274024958.96589178</v>
      </c>
      <c r="E16" s="141">
        <f t="shared" si="0"/>
        <v>5.6791832316037514</v>
      </c>
      <c r="H16"/>
      <c r="I16"/>
      <c r="J16"/>
    </row>
    <row r="17" spans="1:10" s="46" customFormat="1" ht="15" customHeight="1" x14ac:dyDescent="0.25">
      <c r="A17" s="47"/>
      <c r="B17" s="131" t="s">
        <v>79</v>
      </c>
      <c r="C17" s="128">
        <v>14693999.616000004</v>
      </c>
      <c r="D17" s="128">
        <v>130832374.40488225</v>
      </c>
      <c r="E17" s="142">
        <f t="shared" si="0"/>
        <v>11.231164826625413</v>
      </c>
      <c r="H17"/>
      <c r="I17"/>
      <c r="J17"/>
    </row>
    <row r="18" spans="1:10" s="46" customFormat="1" ht="15" customHeight="1" x14ac:dyDescent="0.25">
      <c r="A18" s="47"/>
      <c r="B18" s="118" t="s">
        <v>11</v>
      </c>
      <c r="C18" s="127">
        <v>11505420.223999998</v>
      </c>
      <c r="D18" s="127">
        <v>542761092.10346854</v>
      </c>
      <c r="E18" s="141">
        <f t="shared" si="0"/>
        <v>2.1197945820712363</v>
      </c>
      <c r="H18"/>
      <c r="I18"/>
      <c r="J18"/>
    </row>
    <row r="19" spans="1:10" s="46" customFormat="1" ht="15" customHeight="1" x14ac:dyDescent="0.25">
      <c r="A19" s="47"/>
      <c r="B19" s="131" t="s">
        <v>59</v>
      </c>
      <c r="C19" s="128">
        <v>11211910.368000004</v>
      </c>
      <c r="D19" s="128">
        <v>1042173300.6255529</v>
      </c>
      <c r="E19" s="142">
        <f t="shared" si="0"/>
        <v>1.075820150187131</v>
      </c>
      <c r="H19"/>
      <c r="I19"/>
      <c r="J19"/>
    </row>
    <row r="20" spans="1:10" s="63" customFormat="1" ht="15" customHeight="1" x14ac:dyDescent="0.25">
      <c r="A20" s="62"/>
      <c r="B20" s="118" t="s">
        <v>19</v>
      </c>
      <c r="C20" s="127">
        <v>10985875.199999994</v>
      </c>
      <c r="D20" s="127">
        <v>1419041949.9098234</v>
      </c>
      <c r="E20" s="141">
        <f t="shared" si="0"/>
        <v>0.77417550627718357</v>
      </c>
      <c r="H20"/>
      <c r="I20"/>
      <c r="J20"/>
    </row>
    <row r="21" spans="1:10" s="46" customFormat="1" ht="15" customHeight="1" x14ac:dyDescent="0.25">
      <c r="A21" s="47"/>
      <c r="B21" s="131" t="s">
        <v>56</v>
      </c>
      <c r="C21" s="128">
        <v>9490600.4159999974</v>
      </c>
      <c r="D21" s="128">
        <v>78460447.919991508</v>
      </c>
      <c r="E21" s="142">
        <f t="shared" si="0"/>
        <v>12.096031398747366</v>
      </c>
      <c r="H21"/>
      <c r="I21"/>
      <c r="J21"/>
    </row>
    <row r="22" spans="1:10" s="46" customFormat="1" ht="15" customHeight="1" x14ac:dyDescent="0.25">
      <c r="A22" s="47"/>
      <c r="B22" s="118" t="s">
        <v>22</v>
      </c>
      <c r="C22" s="127">
        <v>9443089.9199999981</v>
      </c>
      <c r="D22" s="127">
        <v>2083864259.6226485</v>
      </c>
      <c r="E22" s="141">
        <f t="shared" si="0"/>
        <v>0.45315283259908573</v>
      </c>
      <c r="H22"/>
      <c r="I22"/>
      <c r="J22"/>
    </row>
    <row r="23" spans="1:10" s="46" customFormat="1" ht="15" customHeight="1" x14ac:dyDescent="0.25">
      <c r="A23" s="47"/>
      <c r="B23" s="132" t="s">
        <v>71</v>
      </c>
      <c r="C23" s="79">
        <v>8610210.0479999967</v>
      </c>
      <c r="D23" s="79">
        <v>1657554647.1498735</v>
      </c>
      <c r="E23" s="143">
        <f t="shared" si="0"/>
        <v>0.51945255999885442</v>
      </c>
      <c r="F23" s="169"/>
      <c r="H23"/>
      <c r="I23"/>
      <c r="J23"/>
    </row>
    <row r="24" spans="1:10" s="46" customFormat="1" ht="15" customHeight="1" x14ac:dyDescent="0.25">
      <c r="A24" s="47"/>
      <c r="B24" s="118" t="s">
        <v>66</v>
      </c>
      <c r="C24" s="127">
        <v>8316186.4276582384</v>
      </c>
      <c r="D24" s="127">
        <v>29040398.982346579</v>
      </c>
      <c r="E24" s="141">
        <f t="shared" si="0"/>
        <v>28.636612164707447</v>
      </c>
      <c r="H24"/>
      <c r="I24"/>
      <c r="J24"/>
    </row>
    <row r="25" spans="1:10" s="46" customFormat="1" ht="15" customHeight="1" x14ac:dyDescent="0.25">
      <c r="A25" s="47"/>
      <c r="B25" s="131" t="s">
        <v>76</v>
      </c>
      <c r="C25" s="128">
        <v>7465619.9874062641</v>
      </c>
      <c r="D25" s="128">
        <v>88900770.857635051</v>
      </c>
      <c r="E25" s="142">
        <f t="shared" si="0"/>
        <v>8.3976999472385288</v>
      </c>
      <c r="H25"/>
      <c r="I25"/>
      <c r="J25"/>
    </row>
    <row r="26" spans="1:10" s="46" customFormat="1" ht="15" customHeight="1" x14ac:dyDescent="0.25">
      <c r="A26" s="47"/>
      <c r="B26" s="118" t="s">
        <v>77</v>
      </c>
      <c r="C26" s="127">
        <v>7463329.9200000009</v>
      </c>
      <c r="D26" s="127">
        <v>504992757.70499712</v>
      </c>
      <c r="E26" s="141">
        <f t="shared" si="0"/>
        <v>1.4779083078177278</v>
      </c>
      <c r="H26"/>
      <c r="I26"/>
      <c r="J26"/>
    </row>
    <row r="27" spans="1:10" s="46" customFormat="1" ht="15" customHeight="1" x14ac:dyDescent="0.25">
      <c r="A27" s="47"/>
      <c r="B27" s="131" t="s">
        <v>62</v>
      </c>
      <c r="C27" s="128">
        <v>7093484.8937767856</v>
      </c>
      <c r="D27" s="128">
        <v>56639155.555555552</v>
      </c>
      <c r="E27" s="142">
        <f t="shared" si="0"/>
        <v>12.523994795118391</v>
      </c>
      <c r="H27"/>
      <c r="I27"/>
      <c r="J27"/>
    </row>
    <row r="28" spans="1:10" s="46" customFormat="1" ht="15" customHeight="1" x14ac:dyDescent="0.25">
      <c r="A28" s="47"/>
      <c r="B28" s="118" t="s">
        <v>31</v>
      </c>
      <c r="C28" s="127">
        <v>7043000.0640000012</v>
      </c>
      <c r="D28" s="127">
        <v>585663814.82404411</v>
      </c>
      <c r="E28" s="141">
        <f t="shared" si="0"/>
        <v>1.2025670505383688</v>
      </c>
      <c r="H28"/>
      <c r="I28"/>
      <c r="J28"/>
    </row>
    <row r="29" spans="1:10" s="46" customFormat="1" ht="15" customHeight="1" x14ac:dyDescent="0.25">
      <c r="A29" s="47"/>
      <c r="B29" s="131" t="s">
        <v>64</v>
      </c>
      <c r="C29" s="128">
        <v>6918199.8080000039</v>
      </c>
      <c r="D29" s="128">
        <v>117921394.40236093</v>
      </c>
      <c r="E29" s="142">
        <f t="shared" si="0"/>
        <v>5.8667893498565116</v>
      </c>
      <c r="H29"/>
      <c r="I29"/>
      <c r="J29"/>
    </row>
    <row r="30" spans="1:10" s="46" customFormat="1" ht="15" customHeight="1" x14ac:dyDescent="0.25">
      <c r="A30" s="47"/>
      <c r="B30" s="118" t="s">
        <v>102</v>
      </c>
      <c r="C30" s="127">
        <v>6814199.8079999993</v>
      </c>
      <c r="D30" s="127">
        <v>85555390.387035519</v>
      </c>
      <c r="E30" s="141">
        <f t="shared" si="0"/>
        <v>7.9646645023462792</v>
      </c>
      <c r="H30"/>
      <c r="I30"/>
      <c r="J30"/>
    </row>
    <row r="31" spans="1:10" s="46" customFormat="1" ht="15" customHeight="1" x14ac:dyDescent="0.25">
      <c r="A31" s="47"/>
      <c r="B31" s="131" t="s">
        <v>61</v>
      </c>
      <c r="C31" s="128">
        <v>6722700.1600000001</v>
      </c>
      <c r="D31" s="128">
        <v>1619423701.1696343</v>
      </c>
      <c r="E31" s="142">
        <f t="shared" si="0"/>
        <v>0.41512916941653422</v>
      </c>
      <c r="H31"/>
      <c r="I31"/>
      <c r="J31"/>
    </row>
    <row r="32" spans="1:10" s="46" customFormat="1" ht="15" customHeight="1" x14ac:dyDescent="0.25">
      <c r="A32" s="47"/>
      <c r="B32" s="118" t="s">
        <v>80</v>
      </c>
      <c r="C32" s="127">
        <v>6668000.256000001</v>
      </c>
      <c r="D32" s="127">
        <v>20544343456.936501</v>
      </c>
      <c r="E32" s="141">
        <f t="shared" si="0"/>
        <v>3.24566237416005E-2</v>
      </c>
      <c r="H32"/>
      <c r="I32"/>
      <c r="J32"/>
    </row>
    <row r="33" spans="1:10" s="46" customFormat="1" ht="15" customHeight="1" x14ac:dyDescent="0.25">
      <c r="A33" s="47"/>
      <c r="B33" s="131" t="s">
        <v>54</v>
      </c>
      <c r="C33" s="128">
        <v>6367490.0479999995</v>
      </c>
      <c r="D33" s="128">
        <v>331047040.08787751</v>
      </c>
      <c r="E33" s="142">
        <f t="shared" si="0"/>
        <v>1.9234396556784585</v>
      </c>
      <c r="H33"/>
      <c r="I33"/>
      <c r="J33"/>
    </row>
    <row r="34" spans="1:10" s="46" customFormat="1" ht="15" customHeight="1" x14ac:dyDescent="0.25">
      <c r="A34" s="47"/>
      <c r="B34" s="118" t="s">
        <v>107</v>
      </c>
      <c r="C34" s="127">
        <v>5388140.1600000001</v>
      </c>
      <c r="D34" s="127">
        <v>26057000</v>
      </c>
      <c r="E34" s="141">
        <f t="shared" si="0"/>
        <v>20.678282841462948</v>
      </c>
      <c r="H34"/>
      <c r="I34"/>
      <c r="J34"/>
    </row>
    <row r="35" spans="1:10" s="46" customFormat="1" ht="15" customHeight="1" x14ac:dyDescent="0.25">
      <c r="A35" s="47"/>
      <c r="B35" s="131" t="s">
        <v>27</v>
      </c>
      <c r="C35" s="128">
        <v>4860160.1280000014</v>
      </c>
      <c r="D35" s="128">
        <v>157882912.77825391</v>
      </c>
      <c r="E35" s="142">
        <f t="shared" ref="E35" si="1">C35/D35*100</f>
        <v>3.078331937558108</v>
      </c>
      <c r="H35"/>
      <c r="I35"/>
      <c r="J35"/>
    </row>
    <row r="36" spans="1:10" s="46" customFormat="1" ht="15" customHeight="1" x14ac:dyDescent="0.25">
      <c r="A36" s="47"/>
      <c r="B36" s="172" t="s">
        <v>32</v>
      </c>
      <c r="C36" s="173">
        <v>4856430.0799999991</v>
      </c>
      <c r="D36" s="173">
        <v>239552516.7444692</v>
      </c>
      <c r="E36" s="193">
        <f>C36/D36*100</f>
        <v>2.0272924476015235</v>
      </c>
      <c r="H36"/>
      <c r="I36"/>
      <c r="J36"/>
    </row>
    <row r="37" spans="1:10" s="46" customFormat="1" ht="15" customHeight="1" x14ac:dyDescent="0.25">
      <c r="A37" s="47"/>
      <c r="B37" s="194" t="s">
        <v>119</v>
      </c>
      <c r="C37" s="195">
        <v>4776549.824000001</v>
      </c>
      <c r="D37" s="195">
        <v>23969890.430788156</v>
      </c>
      <c r="E37" s="196">
        <f>C37/D37*100</f>
        <v>19.927291022844042</v>
      </c>
      <c r="H37"/>
      <c r="I37"/>
      <c r="J37"/>
    </row>
    <row r="38" spans="1:10" s="46" customFormat="1" ht="15" customHeight="1" x14ac:dyDescent="0.25">
      <c r="A38" s="47"/>
      <c r="B38" s="172" t="s">
        <v>36</v>
      </c>
      <c r="C38" s="173">
        <v>4498890.1119999988</v>
      </c>
      <c r="D38" s="173">
        <v>2855296731.5219641</v>
      </c>
      <c r="E38" s="193">
        <f>C38/D38*100</f>
        <v>0.15756296227754749</v>
      </c>
      <c r="H38"/>
      <c r="I38"/>
      <c r="J38"/>
    </row>
    <row r="39" spans="1:10" s="46" customFormat="1" ht="15" customHeight="1" x14ac:dyDescent="0.25">
      <c r="A39" s="47"/>
      <c r="B39" s="194" t="s">
        <v>120</v>
      </c>
      <c r="C39" s="195">
        <v>4470139.9040000001</v>
      </c>
      <c r="D39" s="195">
        <v>42231295.774647892</v>
      </c>
      <c r="E39" s="196">
        <f>C39/D39*100</f>
        <v>10.584898762882609</v>
      </c>
      <c r="H39"/>
      <c r="I39"/>
      <c r="J39"/>
    </row>
    <row r="40" spans="1:10" s="46" customFormat="1" ht="15" customHeight="1" thickBot="1" x14ac:dyDescent="0.3">
      <c r="A40" s="47"/>
      <c r="B40" s="189" t="s">
        <v>4</v>
      </c>
      <c r="C40" s="190">
        <v>4469808.3839999996</v>
      </c>
      <c r="D40" s="190">
        <v>240674524.46424034</v>
      </c>
      <c r="E40" s="192">
        <f>C40/D40*100</f>
        <v>1.8572004635514001</v>
      </c>
      <c r="H40"/>
      <c r="I40"/>
      <c r="J40"/>
    </row>
    <row r="41" spans="1:10" s="46" customFormat="1" ht="15" customHeight="1" x14ac:dyDescent="0.25">
      <c r="A41" s="47"/>
      <c r="D41" s="80"/>
      <c r="E41" s="78"/>
      <c r="H41"/>
      <c r="I41"/>
      <c r="J41"/>
    </row>
    <row r="42" spans="1:10" s="47" customFormat="1" ht="30" customHeight="1" x14ac:dyDescent="0.25">
      <c r="A42" s="61" t="s">
        <v>9</v>
      </c>
      <c r="B42" s="228" t="s">
        <v>111</v>
      </c>
      <c r="C42" s="217"/>
      <c r="D42" s="217"/>
      <c r="E42" s="217"/>
      <c r="H42"/>
      <c r="I42"/>
      <c r="J42"/>
    </row>
    <row r="43" spans="1:10" s="162" customFormat="1" ht="15" customHeight="1" x14ac:dyDescent="0.25">
      <c r="A43" s="164" t="s">
        <v>6</v>
      </c>
      <c r="B43" s="210" t="s">
        <v>136</v>
      </c>
      <c r="C43" s="211"/>
      <c r="D43" s="211"/>
      <c r="E43" s="211"/>
      <c r="F43" s="211"/>
      <c r="G43" s="74"/>
    </row>
    <row r="44" spans="1:10" s="162" customFormat="1" ht="15" customHeight="1" x14ac:dyDescent="0.25">
      <c r="A44" s="164" t="s">
        <v>2</v>
      </c>
      <c r="B44" s="212" t="s">
        <v>125</v>
      </c>
      <c r="C44" s="213"/>
      <c r="D44" s="213"/>
      <c r="E44" s="213"/>
      <c r="F44" s="213"/>
      <c r="G44" s="74"/>
    </row>
    <row r="45" spans="1:10" s="162" customFormat="1" ht="15" customHeight="1" x14ac:dyDescent="0.25">
      <c r="A45" s="164"/>
      <c r="B45" s="212" t="s">
        <v>126</v>
      </c>
      <c r="C45" s="213"/>
      <c r="D45" s="213"/>
      <c r="E45" s="213"/>
      <c r="F45" s="213"/>
      <c r="G45" s="74"/>
    </row>
    <row r="46" spans="1:10" ht="15" customHeight="1" x14ac:dyDescent="0.25">
      <c r="A46" s="46"/>
      <c r="B46" s="46"/>
      <c r="C46" s="46"/>
      <c r="D46" s="46"/>
      <c r="E46" s="46"/>
      <c r="F46" s="46"/>
      <c r="G46" s="46"/>
    </row>
    <row r="47" spans="1:10" ht="15" customHeight="1" x14ac:dyDescent="0.25">
      <c r="A47" s="46"/>
      <c r="B47" s="46"/>
      <c r="C47" s="46"/>
      <c r="D47" s="46"/>
      <c r="E47" s="46"/>
      <c r="F47" s="46"/>
      <c r="G47" s="46"/>
    </row>
    <row r="48" spans="1:10" ht="15" customHeight="1" x14ac:dyDescent="0.25">
      <c r="A48" s="46"/>
      <c r="B48" s="46"/>
      <c r="C48" s="46"/>
      <c r="D48" s="46"/>
      <c r="E48" s="46"/>
      <c r="F48" s="46"/>
      <c r="G48" s="46"/>
    </row>
    <row r="49" spans="1:7" ht="15" customHeight="1" x14ac:dyDescent="0.25">
      <c r="A49" s="46"/>
      <c r="B49" s="46"/>
      <c r="C49" s="46"/>
      <c r="D49" s="46"/>
      <c r="E49" s="46"/>
      <c r="F49" s="46"/>
      <c r="G49" s="46"/>
    </row>
    <row r="50" spans="1:7" ht="15" customHeight="1" x14ac:dyDescent="0.25">
      <c r="A50" s="46"/>
      <c r="B50" s="46"/>
      <c r="C50" s="46"/>
      <c r="D50" s="46"/>
      <c r="E50" s="46"/>
      <c r="F50" s="46"/>
      <c r="G50" s="46"/>
    </row>
    <row r="51" spans="1:7" ht="15" customHeight="1" x14ac:dyDescent="0.25">
      <c r="A51" s="46"/>
      <c r="B51" s="46"/>
      <c r="C51" s="46"/>
      <c r="D51" s="46"/>
      <c r="E51" s="46"/>
      <c r="F51" s="46"/>
      <c r="G51" s="46"/>
    </row>
    <row r="52" spans="1:7" ht="15" customHeight="1" x14ac:dyDescent="0.25">
      <c r="A52" s="46"/>
      <c r="B52" s="46"/>
      <c r="C52" s="46"/>
      <c r="D52" s="46"/>
      <c r="E52" s="46"/>
      <c r="F52" s="46"/>
      <c r="G52" s="46"/>
    </row>
    <row r="53" spans="1:7" ht="15" customHeight="1" x14ac:dyDescent="0.25">
      <c r="A53" s="46"/>
      <c r="B53" s="46"/>
      <c r="C53" s="46"/>
      <c r="D53" s="46"/>
      <c r="E53" s="46"/>
      <c r="F53" s="46"/>
      <c r="G53" s="46"/>
    </row>
    <row r="54" spans="1:7" ht="15" customHeight="1" x14ac:dyDescent="0.25"/>
    <row r="55" spans="1:7" ht="15" customHeight="1" x14ac:dyDescent="0.25"/>
  </sheetData>
  <sortState ref="B6:E35">
    <sortCondition descending="1" ref="E6:E35"/>
  </sortState>
  <mergeCells count="5">
    <mergeCell ref="B2:E2"/>
    <mergeCell ref="B42:E42"/>
    <mergeCell ref="B43:F43"/>
    <mergeCell ref="B44:F44"/>
    <mergeCell ref="B45:F45"/>
  </mergeCells>
  <hyperlinks>
    <hyperlink ref="E1" location="Contents!A1" display="[contents Ç]"/>
    <hyperlink ref="B44" r:id="rId1" display="http://www.observatorioemigracao.pt/np4/5810.html"/>
    <hyperlink ref="B44:F44" r:id="rId2" display="http://www.observatorioemigracao.pt/np4EN/7301.html"/>
    <hyperlink ref="B45" r:id="rId3" display="http://www.observatorioemigracao.pt/np4/5810.html"/>
    <hyperlink ref="B45:F45" r:id="rId4" display="http://www.observatorioemigracao.pt/np4/7301.html"/>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4" t="s">
        <v>0</v>
      </c>
      <c r="B1" s="144" t="s">
        <v>1</v>
      </c>
      <c r="C1" s="70"/>
      <c r="D1" s="69"/>
      <c r="E1" s="69"/>
      <c r="F1" s="71" t="s">
        <v>5</v>
      </c>
    </row>
    <row r="2" spans="1:16" s="26" customFormat="1" ht="30" customHeight="1" x14ac:dyDescent="0.25">
      <c r="A2" s="24"/>
      <c r="B2" s="229" t="s">
        <v>132</v>
      </c>
      <c r="C2" s="230"/>
      <c r="D2" s="230"/>
      <c r="E2" s="230"/>
      <c r="F2" s="230"/>
      <c r="G2" s="34"/>
      <c r="H2" s="34"/>
      <c r="I2" s="34"/>
      <c r="J2" s="27"/>
      <c r="K2" s="27"/>
      <c r="L2" s="25"/>
      <c r="M2" s="25"/>
      <c r="N2" s="25"/>
      <c r="O2" s="11"/>
      <c r="P2" s="11"/>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7" customFormat="1" ht="15" customHeight="1" x14ac:dyDescent="0.25"/>
    <row r="32" s="37" customFormat="1" ht="15" customHeight="1" x14ac:dyDescent="0.25"/>
    <row r="33" spans="1:7" s="1" customFormat="1" ht="30" customHeight="1" x14ac:dyDescent="0.25">
      <c r="A33" s="61" t="s">
        <v>9</v>
      </c>
      <c r="B33" s="219" t="s">
        <v>108</v>
      </c>
      <c r="C33" s="217"/>
      <c r="D33" s="217"/>
      <c r="E33" s="217"/>
      <c r="F33" s="217"/>
    </row>
    <row r="34" spans="1:7" s="162" customFormat="1" ht="15" customHeight="1" x14ac:dyDescent="0.25">
      <c r="A34" s="164" t="s">
        <v>6</v>
      </c>
      <c r="B34" s="210" t="s">
        <v>136</v>
      </c>
      <c r="C34" s="211"/>
      <c r="D34" s="211"/>
      <c r="E34" s="211"/>
      <c r="F34" s="211"/>
      <c r="G34" s="74"/>
    </row>
    <row r="35" spans="1:7" s="162" customFormat="1" ht="15" customHeight="1" x14ac:dyDescent="0.25">
      <c r="A35" s="164" t="s">
        <v>2</v>
      </c>
      <c r="B35" s="212" t="s">
        <v>125</v>
      </c>
      <c r="C35" s="213"/>
      <c r="D35" s="213"/>
      <c r="E35" s="213"/>
      <c r="F35" s="213"/>
      <c r="G35" s="74"/>
    </row>
    <row r="36" spans="1:7" s="162" customFormat="1" ht="15" customHeight="1" x14ac:dyDescent="0.25">
      <c r="A36" s="164"/>
      <c r="B36" s="212" t="s">
        <v>126</v>
      </c>
      <c r="C36" s="213"/>
      <c r="D36" s="213"/>
      <c r="E36" s="213"/>
      <c r="F36" s="213"/>
      <c r="G36" s="74"/>
    </row>
    <row r="37" spans="1:7" ht="15" customHeight="1" x14ac:dyDescent="0.25"/>
    <row r="38" spans="1:7" s="37" customFormat="1" ht="15" customHeight="1" x14ac:dyDescent="0.25"/>
    <row r="39" spans="1:7" s="37" customFormat="1" ht="15" customHeight="1" x14ac:dyDescent="0.25"/>
    <row r="40" spans="1:7" s="37" customFormat="1" ht="15" customHeight="1" x14ac:dyDescent="0.25"/>
    <row r="41" spans="1:7" s="37" customFormat="1" ht="15" customHeight="1" x14ac:dyDescent="0.25"/>
    <row r="42" spans="1:7" s="37" customFormat="1" ht="15" customHeight="1" x14ac:dyDescent="0.25"/>
    <row r="43" spans="1:7" s="37" customFormat="1" ht="15" customHeight="1" x14ac:dyDescent="0.25"/>
    <row r="44" spans="1:7" s="37" customFormat="1" ht="15" customHeight="1" x14ac:dyDescent="0.25"/>
    <row r="45" spans="1:7" s="37" customFormat="1" ht="15" customHeight="1" x14ac:dyDescent="0.25"/>
    <row r="46" spans="1:7" s="37" customFormat="1" ht="12" customHeight="1" x14ac:dyDescent="0.25"/>
    <row r="47" spans="1:7" s="37" customFormat="1" ht="12" customHeight="1" x14ac:dyDescent="0.25"/>
    <row r="48" spans="1:7" s="37" customFormat="1" ht="12" customHeight="1" x14ac:dyDescent="0.25"/>
    <row r="49" spans="1:16" s="37" customFormat="1" ht="12" customHeight="1" x14ac:dyDescent="0.25"/>
    <row r="50" spans="1:16" s="37" customFormat="1" ht="12" customHeight="1" x14ac:dyDescent="0.25"/>
    <row r="51" spans="1:16" s="37" customFormat="1" ht="12" customHeight="1" x14ac:dyDescent="0.25"/>
    <row r="52" spans="1:16" s="37" customFormat="1" ht="12" customHeight="1" x14ac:dyDescent="0.25"/>
    <row r="53" spans="1:16" s="37" customFormat="1" ht="12" customHeight="1" x14ac:dyDescent="0.25"/>
    <row r="61" spans="1:16" ht="12" customHeight="1" x14ac:dyDescent="0.25">
      <c r="A61" s="36"/>
      <c r="B61" s="36"/>
      <c r="C61" s="36"/>
      <c r="D61" s="36"/>
      <c r="E61" s="36"/>
      <c r="F61" s="36"/>
      <c r="G61" s="36"/>
      <c r="H61" s="36"/>
      <c r="I61" s="36"/>
    </row>
    <row r="62" spans="1:16" ht="12" customHeight="1" x14ac:dyDescent="0.25">
      <c r="A62" s="36"/>
      <c r="B62" s="36"/>
      <c r="C62" s="36"/>
      <c r="D62" s="36"/>
      <c r="E62" s="36"/>
      <c r="F62" s="36"/>
      <c r="G62" s="36"/>
      <c r="H62" s="36"/>
      <c r="I62" s="36"/>
    </row>
    <row r="63" spans="1:16" ht="12" customHeight="1" x14ac:dyDescent="0.25">
      <c r="A63" s="32"/>
      <c r="B63" s="40"/>
      <c r="C63" s="33"/>
      <c r="D63" s="33"/>
      <c r="E63" s="33"/>
      <c r="F63" s="33"/>
      <c r="G63" s="33"/>
      <c r="H63" s="33"/>
      <c r="I63" s="33"/>
      <c r="J63" s="9"/>
      <c r="K63" s="9"/>
      <c r="L63" s="7"/>
      <c r="M63" s="7"/>
      <c r="N63" s="7"/>
      <c r="O63" s="6"/>
      <c r="P63" s="6"/>
    </row>
    <row r="64" spans="1:16" ht="12" customHeight="1" x14ac:dyDescent="0.25">
      <c r="A64" s="32"/>
      <c r="B64" s="41"/>
      <c r="C64" s="33"/>
      <c r="D64" s="33"/>
      <c r="E64" s="33"/>
      <c r="F64" s="33"/>
      <c r="G64" s="33"/>
      <c r="H64" s="33"/>
      <c r="I64" s="33"/>
      <c r="J64" s="9"/>
      <c r="K64" s="9"/>
      <c r="L64" s="6"/>
      <c r="M64" s="6"/>
      <c r="N64" s="6"/>
      <c r="O64" s="6"/>
      <c r="P64" s="6"/>
    </row>
    <row r="65" spans="1:16" ht="12" customHeight="1" x14ac:dyDescent="0.25">
      <c r="A65" s="32"/>
      <c r="B65" s="42"/>
      <c r="C65" s="35"/>
      <c r="D65" s="35"/>
      <c r="E65" s="35"/>
      <c r="F65" s="35"/>
      <c r="G65" s="35"/>
      <c r="H65" s="35"/>
      <c r="I65" s="35"/>
      <c r="J65" s="9"/>
      <c r="K65" s="9"/>
      <c r="L65" s="6"/>
      <c r="M65" s="6"/>
      <c r="N65" s="6"/>
      <c r="O65" s="6"/>
      <c r="P65" s="6"/>
    </row>
    <row r="66" spans="1:16" ht="12" customHeight="1" x14ac:dyDescent="0.25">
      <c r="A66" s="32"/>
      <c r="B66" s="43"/>
      <c r="C66" s="32"/>
      <c r="D66" s="33"/>
      <c r="E66" s="33"/>
      <c r="F66" s="33"/>
      <c r="G66" s="33"/>
      <c r="H66" s="33"/>
      <c r="I66" s="33"/>
      <c r="J66" s="9"/>
      <c r="K66" s="9"/>
      <c r="L66" s="6"/>
      <c r="M66" s="6"/>
      <c r="N66" s="6"/>
      <c r="O66" s="6"/>
      <c r="P66" s="6"/>
    </row>
    <row r="67" spans="1:16" s="36" customFormat="1" ht="12" customHeight="1" x14ac:dyDescent="0.25">
      <c r="B67" s="41"/>
      <c r="C67" s="30"/>
      <c r="D67" s="29"/>
      <c r="E67" s="29"/>
      <c r="F67" s="29"/>
    </row>
    <row r="68" spans="1:16" s="36" customFormat="1" ht="12" customHeight="1" x14ac:dyDescent="0.25">
      <c r="B68" s="42"/>
      <c r="C68" s="28"/>
      <c r="D68" s="29"/>
      <c r="E68" s="29"/>
      <c r="F68" s="29"/>
    </row>
    <row r="69" spans="1:16" s="36" customFormat="1" ht="12" customHeight="1" x14ac:dyDescent="0.25">
      <c r="B69" s="43"/>
      <c r="C69" s="30"/>
      <c r="D69" s="29"/>
      <c r="E69" s="29"/>
      <c r="F69" s="29"/>
    </row>
    <row r="70" spans="1:16" s="36" customFormat="1" ht="12" customHeight="1" x14ac:dyDescent="0.25"/>
  </sheetData>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7301.html"/>
    <hyperlink ref="B36" r:id="rId3" display="http://www.observatorioemigracao.pt/np4/5810.html"/>
    <hyperlink ref="B36:F36"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16384" width="8.7109375" style="37"/>
  </cols>
  <sheetData>
    <row r="1" spans="1:16" s="1" customFormat="1" ht="30" customHeight="1" x14ac:dyDescent="0.25">
      <c r="A1" s="54" t="s">
        <v>0</v>
      </c>
      <c r="B1" s="145" t="s">
        <v>1</v>
      </c>
      <c r="C1" s="69"/>
      <c r="D1" s="69"/>
      <c r="E1" s="69"/>
      <c r="F1" s="71" t="s">
        <v>5</v>
      </c>
    </row>
    <row r="2" spans="1:16" s="26" customFormat="1" ht="30" customHeight="1" x14ac:dyDescent="0.25">
      <c r="A2" s="24"/>
      <c r="B2" s="229" t="s">
        <v>133</v>
      </c>
      <c r="C2" s="230"/>
      <c r="D2" s="230"/>
      <c r="E2" s="230"/>
      <c r="F2" s="230"/>
      <c r="G2" s="34"/>
      <c r="H2" s="34"/>
      <c r="I2" s="34"/>
      <c r="J2" s="31"/>
      <c r="K2" s="31"/>
      <c r="L2" s="25"/>
      <c r="M2" s="25"/>
      <c r="N2" s="25"/>
      <c r="O2" s="34"/>
      <c r="P2" s="34"/>
    </row>
    <row r="3" spans="1:16" s="10" customFormat="1" ht="15" customHeight="1" x14ac:dyDescent="0.25">
      <c r="B3" s="83"/>
      <c r="C3" s="84"/>
      <c r="D3" s="84"/>
      <c r="E3" s="84"/>
      <c r="F3" s="84"/>
      <c r="G3" s="65"/>
      <c r="H3" s="65"/>
      <c r="I3" s="65"/>
      <c r="J3" s="8"/>
      <c r="K3" s="8"/>
      <c r="L3" s="8"/>
      <c r="M3" s="8"/>
      <c r="N3" s="8"/>
      <c r="O3" s="65"/>
      <c r="P3" s="65"/>
    </row>
    <row r="4" spans="1:16" s="10" customFormat="1" ht="15" customHeight="1" x14ac:dyDescent="0.25">
      <c r="B4" s="83"/>
      <c r="C4" s="84"/>
      <c r="D4" s="84"/>
      <c r="E4" s="84"/>
      <c r="F4" s="84"/>
      <c r="G4" s="65"/>
      <c r="H4" s="65"/>
      <c r="I4" s="65"/>
      <c r="J4" s="8"/>
      <c r="K4" s="8"/>
      <c r="L4" s="8"/>
      <c r="M4" s="8"/>
      <c r="N4" s="8"/>
      <c r="O4" s="65"/>
      <c r="P4" s="65"/>
    </row>
    <row r="5" spans="1:16" s="10" customFormat="1" ht="15" customHeight="1" x14ac:dyDescent="0.25">
      <c r="B5" s="83"/>
      <c r="C5" s="84"/>
      <c r="D5" s="84"/>
      <c r="E5" s="84"/>
      <c r="F5" s="84"/>
      <c r="G5" s="65"/>
      <c r="H5" s="65"/>
      <c r="I5" s="65"/>
      <c r="J5" s="8"/>
      <c r="K5" s="8"/>
      <c r="L5" s="8"/>
      <c r="M5" s="8"/>
      <c r="N5" s="8"/>
      <c r="O5" s="65"/>
      <c r="P5" s="65"/>
    </row>
    <row r="6" spans="1:16" s="10" customFormat="1" ht="15" customHeight="1" x14ac:dyDescent="0.25">
      <c r="B6" s="83"/>
      <c r="C6" s="84"/>
      <c r="D6" s="84"/>
      <c r="E6" s="84"/>
      <c r="F6" s="84"/>
      <c r="G6" s="65"/>
      <c r="H6" s="65"/>
      <c r="I6" s="65"/>
      <c r="J6" s="8"/>
      <c r="K6" s="8"/>
      <c r="L6" s="8"/>
      <c r="M6" s="8"/>
      <c r="N6" s="8"/>
      <c r="O6" s="65"/>
      <c r="P6" s="65"/>
    </row>
    <row r="7" spans="1:16" s="10" customFormat="1" ht="15" customHeight="1" x14ac:dyDescent="0.25">
      <c r="B7" s="83"/>
      <c r="C7" s="84"/>
      <c r="D7" s="84"/>
      <c r="E7" s="84"/>
      <c r="F7" s="84"/>
      <c r="G7" s="65"/>
      <c r="H7" s="65"/>
      <c r="I7" s="65"/>
      <c r="J7" s="8"/>
      <c r="K7" s="8"/>
      <c r="L7" s="8"/>
      <c r="M7" s="8"/>
      <c r="N7" s="8"/>
      <c r="O7" s="65"/>
      <c r="P7" s="65"/>
    </row>
    <row r="8" spans="1:16" s="10" customFormat="1" ht="15" customHeight="1" x14ac:dyDescent="0.25">
      <c r="B8" s="83"/>
      <c r="C8" s="84"/>
      <c r="D8" s="84"/>
      <c r="E8" s="84"/>
      <c r="F8" s="84"/>
      <c r="G8" s="65"/>
      <c r="H8" s="65"/>
      <c r="I8" s="65"/>
      <c r="J8" s="8"/>
      <c r="K8" s="8"/>
      <c r="L8" s="8"/>
      <c r="M8" s="8"/>
      <c r="N8" s="8"/>
      <c r="O8" s="65"/>
      <c r="P8" s="65"/>
    </row>
    <row r="9" spans="1:16" s="10" customFormat="1" ht="15" customHeight="1" x14ac:dyDescent="0.25">
      <c r="B9" s="83"/>
      <c r="C9" s="84"/>
      <c r="D9" s="84"/>
      <c r="E9" s="84"/>
      <c r="F9" s="84"/>
      <c r="G9" s="65"/>
      <c r="H9" s="65"/>
      <c r="I9" s="65"/>
      <c r="J9" s="8"/>
      <c r="K9" s="8"/>
      <c r="L9" s="8"/>
      <c r="M9" s="8"/>
      <c r="N9" s="8"/>
      <c r="O9" s="65"/>
      <c r="P9" s="65"/>
    </row>
    <row r="10" spans="1:16" s="10" customFormat="1" ht="15" customHeight="1" x14ac:dyDescent="0.25">
      <c r="B10" s="83"/>
      <c r="C10" s="84"/>
      <c r="D10" s="84"/>
      <c r="E10" s="84"/>
      <c r="F10" s="84"/>
      <c r="G10" s="65"/>
      <c r="H10" s="65"/>
      <c r="I10" s="65"/>
      <c r="J10" s="8"/>
      <c r="K10" s="8"/>
      <c r="L10" s="8"/>
      <c r="M10" s="8"/>
      <c r="N10" s="8"/>
      <c r="O10" s="65"/>
      <c r="P10" s="65"/>
    </row>
    <row r="11" spans="1:16" s="10" customFormat="1" ht="15" customHeight="1" x14ac:dyDescent="0.25">
      <c r="B11" s="83"/>
      <c r="C11" s="84"/>
      <c r="D11" s="84"/>
      <c r="E11" s="84"/>
      <c r="F11" s="84"/>
      <c r="G11" s="65"/>
      <c r="H11" s="65"/>
      <c r="I11" s="65"/>
      <c r="J11" s="8"/>
      <c r="K11" s="8"/>
      <c r="L11" s="8"/>
      <c r="M11" s="8"/>
      <c r="N11" s="8"/>
      <c r="O11" s="65"/>
      <c r="P11" s="65"/>
    </row>
    <row r="12" spans="1:16" s="10" customFormat="1" ht="15" customHeight="1" x14ac:dyDescent="0.25">
      <c r="B12" s="83"/>
      <c r="C12" s="84"/>
      <c r="D12" s="84"/>
      <c r="E12" s="84"/>
      <c r="F12" s="84"/>
      <c r="G12" s="65"/>
      <c r="H12" s="65"/>
      <c r="I12" s="65"/>
      <c r="J12" s="8"/>
      <c r="K12" s="8"/>
      <c r="L12" s="8"/>
      <c r="M12" s="8"/>
      <c r="N12" s="8"/>
      <c r="O12" s="65"/>
      <c r="P12" s="65"/>
    </row>
    <row r="13" spans="1:16" s="10" customFormat="1" ht="15" customHeight="1" x14ac:dyDescent="0.25">
      <c r="B13" s="83"/>
      <c r="C13" s="84"/>
      <c r="D13" s="84"/>
      <c r="E13" s="84"/>
      <c r="F13" s="84"/>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4" customFormat="1" ht="15" customHeight="1" x14ac:dyDescent="0.25"/>
    <row r="33" spans="1:7" s="1" customFormat="1" ht="30" customHeight="1" x14ac:dyDescent="0.25">
      <c r="A33" s="61" t="s">
        <v>9</v>
      </c>
      <c r="B33" s="219" t="s">
        <v>108</v>
      </c>
      <c r="C33" s="217"/>
      <c r="D33" s="217"/>
      <c r="E33" s="217"/>
      <c r="F33" s="217"/>
    </row>
    <row r="34" spans="1:7" s="162" customFormat="1" ht="15" customHeight="1" x14ac:dyDescent="0.25">
      <c r="A34" s="164" t="s">
        <v>6</v>
      </c>
      <c r="B34" s="210" t="s">
        <v>136</v>
      </c>
      <c r="C34" s="211"/>
      <c r="D34" s="211"/>
      <c r="E34" s="211"/>
      <c r="F34" s="211"/>
      <c r="G34" s="74"/>
    </row>
    <row r="35" spans="1:7" s="162" customFormat="1" ht="15" customHeight="1" x14ac:dyDescent="0.25">
      <c r="A35" s="164" t="s">
        <v>2</v>
      </c>
      <c r="B35" s="212" t="s">
        <v>125</v>
      </c>
      <c r="C35" s="213"/>
      <c r="D35" s="213"/>
      <c r="E35" s="213"/>
      <c r="F35" s="213"/>
      <c r="G35" s="74"/>
    </row>
    <row r="36" spans="1:7" s="162" customFormat="1" ht="15" customHeight="1" x14ac:dyDescent="0.25">
      <c r="A36" s="164"/>
      <c r="B36" s="212" t="s">
        <v>126</v>
      </c>
      <c r="C36" s="213"/>
      <c r="D36" s="213"/>
      <c r="E36" s="213"/>
      <c r="F36" s="213"/>
      <c r="G36" s="74"/>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5" customHeight="1" x14ac:dyDescent="0.25">
      <c r="B50" s="177" t="s">
        <v>39</v>
      </c>
      <c r="C50" s="178">
        <v>101970</v>
      </c>
    </row>
    <row r="51" spans="1:12" ht="15" customHeight="1" x14ac:dyDescent="0.25">
      <c r="B51" s="177" t="s">
        <v>75</v>
      </c>
      <c r="C51" s="178">
        <v>14970</v>
      </c>
    </row>
    <row r="52" spans="1:12" ht="15" customHeight="1" x14ac:dyDescent="0.25">
      <c r="B52" s="179" t="s">
        <v>19</v>
      </c>
      <c r="C52" s="178">
        <v>6190</v>
      </c>
      <c r="E52" s="69"/>
      <c r="F52" s="69"/>
    </row>
    <row r="53" spans="1:12" ht="15" customHeight="1" x14ac:dyDescent="0.25">
      <c r="B53" s="177" t="s">
        <v>26</v>
      </c>
      <c r="C53" s="178">
        <v>2900</v>
      </c>
      <c r="E53" s="69"/>
      <c r="F53" s="69"/>
    </row>
    <row r="54" spans="1:12" ht="15" customHeight="1" x14ac:dyDescent="0.25">
      <c r="B54" s="178" t="s">
        <v>15</v>
      </c>
      <c r="C54" s="178">
        <v>2080</v>
      </c>
      <c r="E54" s="69"/>
      <c r="F54" s="69"/>
    </row>
    <row r="55" spans="1:12" ht="15" customHeight="1" x14ac:dyDescent="0.25">
      <c r="B55" s="177" t="s">
        <v>29</v>
      </c>
      <c r="C55" s="178">
        <v>1720</v>
      </c>
      <c r="E55" s="69"/>
      <c r="F55" s="69"/>
    </row>
    <row r="56" spans="1:12" ht="15" customHeight="1" x14ac:dyDescent="0.25">
      <c r="B56" s="178" t="s">
        <v>35</v>
      </c>
      <c r="C56" s="178">
        <v>-2160</v>
      </c>
      <c r="E56" s="52"/>
      <c r="F56" s="52"/>
    </row>
    <row r="57" spans="1:12" ht="15" customHeight="1" x14ac:dyDescent="0.25">
      <c r="B57" s="177" t="s">
        <v>52</v>
      </c>
      <c r="C57" s="178">
        <v>-4100</v>
      </c>
      <c r="E57" s="51"/>
      <c r="F57" s="51"/>
    </row>
    <row r="58" spans="1:12" ht="15" customHeight="1" x14ac:dyDescent="0.25">
      <c r="A58" s="36"/>
      <c r="B58" s="177" t="s">
        <v>51</v>
      </c>
      <c r="C58" s="178">
        <v>-5600</v>
      </c>
      <c r="D58" s="36"/>
      <c r="E58" s="50"/>
      <c r="F58" s="50"/>
      <c r="G58" s="36"/>
    </row>
    <row r="59" spans="1:12" ht="15" customHeight="1" x14ac:dyDescent="0.25">
      <c r="A59" s="36"/>
      <c r="B59" s="177" t="s">
        <v>36</v>
      </c>
      <c r="C59" s="178">
        <v>-6180</v>
      </c>
      <c r="D59" s="36"/>
      <c r="E59" s="50"/>
      <c r="F59" s="50"/>
      <c r="G59" s="36"/>
    </row>
    <row r="60" spans="1:12" ht="15" customHeight="1" x14ac:dyDescent="0.25">
      <c r="A60" s="32"/>
      <c r="B60" s="177" t="s">
        <v>11</v>
      </c>
      <c r="C60" s="178">
        <v>-7920</v>
      </c>
      <c r="D60" s="33"/>
      <c r="E60" s="52"/>
      <c r="F60" s="52"/>
      <c r="G60" s="33"/>
      <c r="J60" s="7"/>
      <c r="K60" s="7"/>
      <c r="L60" s="7"/>
    </row>
    <row r="61" spans="1:12" ht="15" customHeight="1" x14ac:dyDescent="0.25">
      <c r="A61" s="32"/>
      <c r="B61" s="177" t="s">
        <v>80</v>
      </c>
      <c r="C61" s="178">
        <v>-8210</v>
      </c>
      <c r="D61" s="33"/>
      <c r="E61" s="50"/>
      <c r="F61" s="50"/>
      <c r="G61" s="33"/>
    </row>
    <row r="62" spans="1:12" ht="15" customHeight="1" x14ac:dyDescent="0.25">
      <c r="A62" s="32"/>
      <c r="B62" s="177" t="s">
        <v>20</v>
      </c>
      <c r="C62" s="178">
        <v>-17750</v>
      </c>
      <c r="D62" s="35"/>
      <c r="E62" s="69"/>
      <c r="F62" s="69"/>
      <c r="G62" s="35"/>
    </row>
    <row r="63" spans="1:12" ht="15" customHeight="1" x14ac:dyDescent="0.25">
      <c r="A63" s="32"/>
      <c r="B63" s="178" t="s">
        <v>42</v>
      </c>
      <c r="C63" s="178">
        <v>-22070</v>
      </c>
      <c r="D63" s="33"/>
      <c r="E63" s="69"/>
      <c r="F63" s="69"/>
      <c r="G63" s="33"/>
    </row>
    <row r="64" spans="1:12" s="36" customFormat="1" ht="15" customHeight="1" x14ac:dyDescent="0.25">
      <c r="B64" s="41"/>
      <c r="C64" s="30"/>
      <c r="D64" s="29"/>
      <c r="E64" s="29"/>
      <c r="F64" s="29"/>
    </row>
    <row r="65" spans="2:6" s="36" customFormat="1" ht="15" customHeight="1" x14ac:dyDescent="0.25">
      <c r="B65" s="42"/>
      <c r="C65" s="28"/>
      <c r="D65" s="29"/>
      <c r="E65" s="29"/>
      <c r="F65" s="29"/>
    </row>
    <row r="66" spans="2:6" s="36" customFormat="1" ht="15" customHeight="1" x14ac:dyDescent="0.25">
      <c r="B66" s="43"/>
      <c r="C66" s="30"/>
      <c r="D66" s="29"/>
      <c r="E66" s="29"/>
      <c r="F66" s="29"/>
    </row>
    <row r="67" spans="2:6" s="36"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ref="B50:C63">
    <sortCondition descending="1" ref="C50"/>
  </sortState>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7301.html"/>
    <hyperlink ref="B36" r:id="rId3" display="http://www.observatorioemigracao.pt/np4/5810.html"/>
    <hyperlink ref="B36:F36" r:id="rId4" display="http://www.observatorioemigracao.pt/np4/7301.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Contents!Print_Titles</vt:lpstr>
      <vt:lpstr>'Table 3.1'!Print_Titles</vt:lpstr>
      <vt:lpstr>'Table 3.2'!Print_Titles</vt:lpstr>
      <vt:lpstr>'Table 3.3'!Print_Titles</vt:lpstr>
      <vt:lpstr>'Table 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2020-03-05T11:46:10Z</dcterms:modified>
</cp:coreProperties>
</file>