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0215" windowHeight="7680" tabRatio="921"/>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45621"/>
</workbook>
</file>

<file path=xl/calcChain.xml><?xml version="1.0" encoding="utf-8"?>
<calcChain xmlns="http://schemas.openxmlformats.org/spreadsheetml/2006/main">
  <c r="D85" i="26" l="1"/>
  <c r="C85" i="26"/>
  <c r="E14" i="38" l="1"/>
  <c r="E13" i="38"/>
  <c r="E12" i="38"/>
  <c r="E11" i="38"/>
  <c r="E10" i="38"/>
  <c r="E9" i="38"/>
  <c r="E8" i="38"/>
  <c r="E7" i="38"/>
  <c r="E6" i="38"/>
  <c r="E5" i="38"/>
  <c r="E4" i="38"/>
  <c r="E15" i="38"/>
  <c r="C19" i="7" l="1"/>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C18" i="7"/>
  <c r="C17" i="7"/>
  <c r="C16" i="7"/>
  <c r="C8" i="7"/>
  <c r="C7" i="7"/>
  <c r="C6" i="7"/>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F4" i="16" s="1"/>
  <c r="C4" i="16"/>
  <c r="E12" i="36"/>
  <c r="E11" i="36"/>
  <c r="B14" i="36"/>
  <c r="B13" i="36"/>
  <c r="B11" i="36"/>
  <c r="B10" i="36"/>
  <c r="E9" i="36"/>
  <c r="E8" i="36"/>
  <c r="E7" i="36"/>
  <c r="E5" i="36"/>
  <c r="B9" i="36"/>
  <c r="B7" i="36"/>
  <c r="B6" i="36"/>
  <c r="B5" i="36"/>
  <c r="E4" i="36"/>
  <c r="E4" i="16" l="1"/>
</calcChain>
</file>

<file path=xl/sharedStrings.xml><?xml version="1.0" encoding="utf-8"?>
<sst xmlns="http://schemas.openxmlformats.org/spreadsheetml/2006/main" count="663" uniqueCount="198">
  <si>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</si>
  <si>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</si>
  <si>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</si>
  <si>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</si>
  <si>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</si>
  <si>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</si>
  <si>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</si>
  <si>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</si>
  <si>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</si>
  <si>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</si>
  <si>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</si>
  <si>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</si>
  <si>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</si>
  <si>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</si>
  <si>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</si>
  <si>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</si>
  <si>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</si>
  <si>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</si>
  <si>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</si>
  <si>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</si>
  <si>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</si>
  <si>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</si>
  <si>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</si>
  <si>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</si>
  <si>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</si>
  <si>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</si>
  <si>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</si>
  <si>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</si>
  <si>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</si>
  <si>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</si>
  <si>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</si>
  <si>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</si>
  <si>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</si>
  <si>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</si>
  <si>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</si>
  <si>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</si>
  <si>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</si>
  <si>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</si>
  <si>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</si>
  <si>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</si>
  <si>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</si>
  <si>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</si>
  <si>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</si>
  <si>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</si>
  <si>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</si>
  <si>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</si>
  <si>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</si>
  <si>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</si>
  <si>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</si>
  <si>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</si>
  <si>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</si>
  <si>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</si>
  <si>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</si>
  <si>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</si>
  <si>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</si>
  <si>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</si>
  <si>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</si>
  <si>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</si>
  <si>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</si>
  <si>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</si>
  <si>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</si>
  <si>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</si>
  <si>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</si>
  <si>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</si>
  <si>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</si>
  <si>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</si>
  <si>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</si>
  <si>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</si>
  <si>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</si>
  <si>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</si>
  <si>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</si>
  <si>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</si>
  <si>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</si>
  <si>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</si>
  <si>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</si>
  <si>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</si>
  <si>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</si>
  <si>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</si>
  <si>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</si>
  <si>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</si>
  <si>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</si>
  <si>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</si>
  <si>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</si>
  <si>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</si>
  <si>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</si>
  <si>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</si>
  <si>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</si>
  <si>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</si>
  <si>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r>
      <t xml:space="preserve">Table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</si>
  <si>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r>
      <t xml:space="preserve">Chart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</si>
  <si>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</si>
  <si>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</si>
  <si>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</si>
  <si>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Only countries with more than one million inhabitants.</t>
  </si>
  <si>
    <t>Emigrants, millions</t>
  </si>
  <si>
    <t>Instituto Nacional de Estatística (National Institute of Statistics)
[A]</t>
  </si>
  <si>
    <t xml:space="preserve">65+           </t>
  </si>
  <si>
    <t>Low</t>
  </si>
  <si>
    <t>Medium</t>
  </si>
  <si>
    <t>High</t>
  </si>
  <si>
    <t xml:space="preserve">Medium    </t>
  </si>
  <si>
    <t>Thousands</t>
  </si>
  <si>
    <t>Table by OEm, data from Eurostat, based on member states census data, 2000/2001 and 2010/2011.</t>
  </si>
  <si>
    <t>Chart by OEm, data from Eurostat, based on member states census data, 2000/2001 and 2010/2011.</t>
  </si>
  <si>
    <r>
      <t xml:space="preserve">Table by OEm, data from: </t>
    </r>
    <r>
      <rPr>
        <b/>
        <sz val="8"/>
        <color theme="1"/>
        <rFont val="Arial"/>
        <family val="2"/>
      </rPr>
      <t>[A]</t>
    </r>
    <r>
      <rPr>
        <sz val="8"/>
        <color theme="1"/>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theme="1"/>
        <rFont val="Arial"/>
        <family val="2"/>
      </rPr>
      <t>[B]</t>
    </r>
    <r>
      <rPr>
        <sz val="8"/>
        <color theme="1"/>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</si>
  <si>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</si>
  <si>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</si>
  <si>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By destination</t>
  </si>
  <si>
    <t>By legal status</t>
  </si>
  <si>
    <t xml:space="preserve">Clandestine </t>
  </si>
  <si>
    <t>Legal</t>
  </si>
  <si>
    <t>Infant mortality rate (deaths per 1000 live births, 2015)</t>
  </si>
  <si>
    <t>Table by OEm, data from OECD, Database on Immigrants in OECD Countries,  DIOC 2000-2001 and DIOC 2010-2011 (Rev 3 File C).</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</si>
  <si>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</si>
  <si>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</si>
  <si>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</si>
  <si>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</si>
  <si>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</si>
  <si>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</si>
  <si>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Table by OEm, data from Eurostat, database on population and social conditions.</t>
  </si>
  <si>
    <t>Resident 
population</t>
  </si>
  <si>
    <t>All flows</t>
  </si>
  <si>
    <t>Rate</t>
  </si>
  <si>
    <t>Except return flows (a)</t>
  </si>
  <si>
    <t>(a) Only outflows of nationals and inflows of foreigners.</t>
  </si>
  <si>
    <t>Chart by OEm, data from Eurostat, database on population and social conditions.</t>
  </si>
  <si>
    <t>Except return flows: only outflows of nationals and inflows of foreigners.</t>
  </si>
  <si>
    <r>
      <rPr>
        <b/>
        <sz val="9"/>
        <color rgb="FFC00000"/>
        <rFont val="Arial"/>
        <family val="2"/>
      </rPr>
      <t>Chart 1.5</t>
    </r>
    <r>
      <rPr>
        <b/>
        <sz val="9"/>
        <rFont val="Arial"/>
        <family val="2"/>
      </rPr>
      <t xml:space="preserve"> Major changes in the stock of Portuguese-born emigrants in EU and EFTA countries, 2000-2001 to 2010/11</t>
    </r>
  </si>
  <si>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</si>
  <si>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Table by OEm, data from United Nations, Department of Economic and Social Affairs, Population Division (2015), Trends in International Migrant Stock: Migrants by Destination and Origin (United Nations database, POP/DB/MIG/Stock/Rev.2015).</t>
  </si>
  <si>
    <r>
      <t>Table 1.6</t>
    </r>
    <r>
      <rPr>
        <b/>
        <sz val="9"/>
        <rFont val="Arial"/>
        <family val="2"/>
      </rPr>
      <t xml:space="preserve"> UN estimates of the stock of Portuguese-born emigrants, 1990-2015</t>
    </r>
  </si>
  <si>
    <t>Chart by OEm, data from United Nations, Department of Economic and Social Affairs, Population Division (2015), Trends in International Migrant Stock: Migrants by Destination and Origin (United Nations database, POP/DB/MIG/Stock/Rev.2015).</t>
  </si>
  <si>
    <r>
      <rPr>
        <b/>
        <sz val="9"/>
        <color rgb="FFC00000"/>
        <rFont val="Arial"/>
        <family val="2"/>
      </rPr>
      <t>Chart 1.4</t>
    </r>
    <r>
      <rPr>
        <b/>
        <sz val="9"/>
        <rFont val="Arial"/>
        <family val="2"/>
      </rPr>
      <t xml:space="preserve"> UN estimates of the stock of Portuguese-born emigrants, 1990-2015</t>
    </r>
  </si>
  <si>
    <t>Absolute change</t>
  </si>
  <si>
    <t>Percentage change</t>
  </si>
  <si>
    <t>n.s.</t>
  </si>
  <si>
    <t>[n.s.] not significant; low reliability of data on Poland for 2010.</t>
  </si>
  <si>
    <t>Surface area (1000 km2, 2015)</t>
  </si>
  <si>
    <r>
      <rPr>
        <b/>
        <sz val="9"/>
        <color rgb="FFC00000"/>
        <rFont val="Arial"/>
        <family val="2"/>
      </rPr>
      <t>Table 1.4</t>
    </r>
    <r>
      <rPr>
        <b/>
        <sz val="9"/>
        <rFont val="Arial"/>
        <family val="2"/>
      </rPr>
      <t xml:space="preserve"> Estimates of the outflows of Portuguese emigrants, 2001-2015</t>
    </r>
  </si>
  <si>
    <t>Myanmar</t>
  </si>
  <si>
    <t>Table by OEm, data from the World Bank, Migration and Remittances Factbook 2016, third edition.</t>
  </si>
  <si>
    <t>Population (millions, 2015)</t>
  </si>
  <si>
    <t>Population density (people per km2, 2015)</t>
  </si>
  <si>
    <t>Urban population (% of total, 2015)</t>
  </si>
  <si>
    <t>Population growth (annual %, 2015)</t>
  </si>
  <si>
    <t>Population ages 0-14 (% of total, 2015)</t>
  </si>
  <si>
    <t>Population ages 65 and above (% of total, 2015)</t>
  </si>
  <si>
    <t>Labor force, total (millions, 2014)</t>
  </si>
  <si>
    <t>Labor force with tertiary education (% of total, 2014)</t>
  </si>
  <si>
    <t>Long-term unemployment (% of total unemployment, 2014)</t>
  </si>
  <si>
    <t>GDP (current US$, billions, 2015)</t>
  </si>
  <si>
    <t>GDP growth (annual %, 2015)</t>
  </si>
  <si>
    <t>GDP per capita (current US$, thousands, 2015)</t>
  </si>
  <si>
    <r>
      <rPr>
        <b/>
        <sz val="9"/>
        <color rgb="FFC00000"/>
        <rFont val="Arial"/>
        <family val="2"/>
      </rPr>
      <t>Chart 1.2</t>
    </r>
    <r>
      <rPr>
        <b/>
        <sz val="9"/>
        <rFont val="Arial"/>
        <family val="2"/>
      </rPr>
      <t xml:space="preserve"> OEm Estimates of the outflows of Portuguese emigrants, 2001-2015</t>
    </r>
  </si>
  <si>
    <r>
      <rPr>
        <b/>
        <sz val="9"/>
        <color rgb="FFC00000"/>
        <rFont val="Arial"/>
        <family val="2"/>
      </rPr>
      <t>Table 1.11</t>
    </r>
    <r>
      <rPr>
        <b/>
        <sz val="9"/>
        <rFont val="Arial"/>
        <family val="2"/>
      </rPr>
      <t xml:space="preserve"> Emigration and immigration rates in EU countries, 2013</t>
    </r>
  </si>
  <si>
    <t>Stock of emigrants (thousands, 2015)</t>
  </si>
  <si>
    <t>Stock of emigrants as percentage of population (2015)</t>
  </si>
  <si>
    <t>Stock of immigrants (thousands, 2015)</t>
  </si>
  <si>
    <t>Stock of immigrants as percentage of population (2015)</t>
  </si>
  <si>
    <t>Inward remittance flows (current US$, million, 2015)</t>
  </si>
  <si>
    <t>Inward remittance flows as a percentage of GDP (2015)</t>
  </si>
  <si>
    <t>Outward remittance flows (current US$, million, 2015)</t>
  </si>
  <si>
    <t>Table by OEm, data from the United Nations, Department of Economic and Social Affairs, Population Division (2015), Trends in International Migrant Stock: Migrants by Destination and Origin (United Nations database, POP/DB/MIG/Stock/Rev.2015) (stocks of emigrants and of immigrants); Migration Database with Age of Entry, 1900-2000 (emigration rate of tertiary-educated population); World Bank, World Bank, Bilateral Remittance Matrix 2015 (v. Oct 2016) (remittance flows).</t>
  </si>
  <si>
    <t>(*)</t>
  </si>
  <si>
    <t>Observatório da Emigração
[B]</t>
  </si>
  <si>
    <t>(*) Provisional values.</t>
  </si>
  <si>
    <t>Current series</t>
  </si>
  <si>
    <t>New series (in construction)</t>
  </si>
  <si>
    <t>Table by OEm, data from the United Nations, Department of Economic and Social Affairs, Population Division (2015), Trends in International Migrant Stock: Migrants by Destination and Origin (United Nations database, POP/DB/MIG/Stock/Rev.2015).</t>
  </si>
  <si>
    <r>
      <rPr>
        <b/>
        <sz val="9"/>
        <color rgb="FFC00000"/>
        <rFont val="Arial"/>
        <family val="2"/>
      </rPr>
      <t>Table 1.10</t>
    </r>
    <r>
      <rPr>
        <b/>
        <sz val="9"/>
        <rFont val="Arial"/>
        <family val="2"/>
      </rPr>
      <t xml:space="preserve"> Emigrants by country of origin, 2015</t>
    </r>
  </si>
  <si>
    <t>Paquistan</t>
  </si>
  <si>
    <t>Syria</t>
  </si>
  <si>
    <t>Palestine</t>
  </si>
  <si>
    <t xml:space="preserve">Egypt </t>
  </si>
  <si>
    <t xml:space="preserve">Turkey </t>
  </si>
  <si>
    <t>USA</t>
  </si>
  <si>
    <t>Morroco</t>
  </si>
  <si>
    <t>South Korea</t>
  </si>
  <si>
    <t>Somalia</t>
  </si>
  <si>
    <t>Uzbekistan</t>
  </si>
  <si>
    <t>Factbook 2016: list of tables and charts</t>
  </si>
  <si>
    <r>
      <rPr>
        <b/>
        <sz val="9"/>
        <color rgb="FFC00000"/>
        <rFont val="Arial"/>
        <family val="2"/>
      </rPr>
      <t>Chart 1.8</t>
    </r>
    <r>
      <rPr>
        <b/>
        <sz val="9"/>
        <rFont val="Arial"/>
        <family val="2"/>
      </rPr>
      <t xml:space="preserve"> Emigrants by country of origin, 2015</t>
    </r>
  </si>
  <si>
    <t>Fertility rate, total (births per woman, 2015)</t>
  </si>
  <si>
    <t>Unemployment, total (% of total labor force, ILO estimate, 2015)</t>
  </si>
  <si>
    <t>Unemployment, youth (ages 15-24, ILO estimate, 2015)</t>
  </si>
  <si>
    <t>Table by OEm, data from the World Bank, DataBank, World Development Indicators, updated 09/11/2015, and the United Nations Development Programme (UNDP), 2016 Human Development Report (for mean years of schooling, HDI score and HDI ranking).</t>
  </si>
  <si>
    <t>Mean years of schooling (2015)</t>
  </si>
  <si>
    <t>HDI score (2015)</t>
  </si>
  <si>
    <t>HDI ranking (2015)</t>
  </si>
  <si>
    <t>31 Dec 2016.</t>
  </si>
  <si>
    <r>
      <rPr>
        <b/>
        <sz val="9"/>
        <color rgb="FFC00000"/>
        <rFont val="Arial"/>
        <family val="2"/>
      </rPr>
      <t>Table 1.9</t>
    </r>
    <r>
      <rPr>
        <b/>
        <sz val="9"/>
        <rFont val="Arial"/>
        <family val="2"/>
      </rPr>
      <t xml:space="preserve"> Net migration in EU and EFTA countries, 2015</t>
    </r>
  </si>
  <si>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</si>
  <si>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http://www.observatorioemigracao.pt/np4/5810.html</t>
  </si>
  <si>
    <r>
      <rPr>
        <b/>
        <sz val="9"/>
        <color rgb="FFC00000"/>
        <rFont val="Arial"/>
        <family val="2"/>
      </rPr>
      <t>Table 1.5</t>
    </r>
    <r>
      <rPr>
        <b/>
        <sz val="9"/>
        <rFont val="Arial"/>
        <family val="2"/>
      </rPr>
      <t xml:space="preserve"> Eurostat estimates of Portuguese net migration, 2004-2015</t>
    </r>
  </si>
  <si>
    <r>
      <rPr>
        <b/>
        <sz val="9"/>
        <color rgb="FFC00000"/>
        <rFont val="Arial"/>
        <family val="2"/>
      </rPr>
      <t>Chart 1.3</t>
    </r>
    <r>
      <rPr>
        <b/>
        <sz val="9"/>
        <rFont val="Arial"/>
        <family val="2"/>
      </rPr>
      <t xml:space="preserve"> Eurostat estimates of Portuguese permanent outflows and inflows, 2004-2015</t>
    </r>
  </si>
  <si>
    <r>
      <rPr>
        <b/>
        <sz val="9"/>
        <color rgb="FFC00000"/>
        <rFont val="Arial"/>
        <family val="2"/>
      </rPr>
      <t>Chart 1.7</t>
    </r>
    <r>
      <rPr>
        <b/>
        <sz val="9"/>
        <rFont val="Arial"/>
        <family val="2"/>
      </rPr>
      <t xml:space="preserve"> Net migration rates in EU and EFTA countries, except return flows, 2015</t>
    </r>
  </si>
  <si>
    <r>
      <rPr>
        <b/>
        <sz val="9"/>
        <color rgb="FFC00000"/>
        <rFont val="Arial"/>
        <family val="2"/>
      </rPr>
      <t>Chart 1.9</t>
    </r>
    <r>
      <rPr>
        <b/>
        <sz val="9"/>
        <rFont val="Arial"/>
        <family val="2"/>
      </rPr>
      <t xml:space="preserve"> Emigration and immigration rates in EU countries, 2013</t>
    </r>
  </si>
  <si>
    <t>(Average)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</si>
</sst>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6" fillId="0" borderId="0" applyNumberFormat="0" applyFill="0" applyBorder="0" applyAlignment="0" applyProtection="0"/>
    <xf numFmtId="0" fontId="36" fillId="0" borderId="0"/>
    <xf numFmtId="166" fontId="45" fillId="0" borderId="8" applyFill="0" applyProtection="0">
      <alignment horizontal="right" vertical="center" wrapText="1"/>
    </xf>
    <xf numFmtId="167" fontId="45" fillId="0" borderId="13" applyFill="0" applyProtection="0">
      <alignment horizontal="right" vertical="center" wrapText="1"/>
    </xf>
    <xf numFmtId="0" fontId="45" fillId="0" borderId="0" applyNumberFormat="0" applyFill="0" applyBorder="0" applyProtection="0">
      <alignment horizontal="left" vertical="center" wrapText="1"/>
    </xf>
    <xf numFmtId="168" fontId="45" fillId="0" borderId="0" applyFill="0" applyBorder="0" applyProtection="0">
      <alignment horizontal="right" vertical="center" wrapText="1"/>
    </xf>
    <xf numFmtId="169" fontId="45" fillId="0" borderId="5" applyFill="0" applyProtection="0">
      <alignment horizontal="right" vertical="center" wrapText="1"/>
    </xf>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6" fillId="0" borderId="0"/>
  </cellStyleXfs>
  <cellXfs count="515">
    <xf numFmtId="0" fontId="0" fillId="0" borderId="0" xfId="0"/>
    <xf numFmtId="3" fontId="27" fillId="0" borderId="0" xfId="0" applyNumberFormat="1" applyFont="1" applyAlignment="1">
      <alignment vertical="center"/>
    </xf>
    <xf numFmtId="0" fontId="0" fillId="0" borderId="0" xfId="0" applyAlignment="1">
      <alignment horizontal="left" vertical="center" indent="1"/>
    </xf>
    <xf numFmtId="3" fontId="26" fillId="2" borderId="0" xfId="0" applyNumberFormat="1" applyFont="1" applyFill="1" applyBorder="1" applyAlignment="1">
      <alignment horizontal="left" vertical="center" indent="1"/>
    </xf>
    <xf numFmtId="3" fontId="26" fillId="0" borderId="0" xfId="0" applyNumberFormat="1" applyFont="1" applyBorder="1" applyAlignment="1">
      <alignment horizontal="left" vertical="center" indent="1"/>
    </xf>
    <xf numFmtId="3" fontId="26"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7" fillId="0" borderId="0" xfId="0" applyNumberFormat="1" applyFont="1" applyAlignment="1">
      <alignment horizontal="left" vertical="center" indent="1"/>
    </xf>
    <xf numFmtId="0" fontId="0" fillId="0" borderId="0" xfId="0" applyAlignment="1">
      <alignment horizontal="left" indent="1"/>
    </xf>
    <xf numFmtId="3" fontId="27" fillId="0" borderId="0" xfId="0" applyNumberFormat="1" applyFont="1" applyBorder="1" applyAlignment="1">
      <alignment vertical="center"/>
    </xf>
    <xf numFmtId="0" fontId="30" fillId="0" borderId="0" xfId="0" applyFont="1" applyBorder="1" applyAlignment="1">
      <alignment horizontal="left" vertical="center" indent="1"/>
    </xf>
    <xf numFmtId="3" fontId="26" fillId="0" borderId="0" xfId="0" applyNumberFormat="1" applyFont="1" applyFill="1" applyBorder="1" applyAlignment="1">
      <alignment horizontal="left" vertical="center" indent="1"/>
    </xf>
    <xf numFmtId="3" fontId="28" fillId="0" borderId="0" xfId="0" applyNumberFormat="1" applyFont="1" applyAlignment="1">
      <alignment horizontal="left" indent="1"/>
    </xf>
    <xf numFmtId="0" fontId="31" fillId="0" borderId="0" xfId="0" applyFont="1" applyAlignment="1">
      <alignment horizontal="left" indent="1"/>
    </xf>
    <xf numFmtId="3" fontId="27" fillId="0" borderId="0" xfId="0" applyNumberFormat="1" applyFont="1" applyAlignment="1">
      <alignment horizontal="left" indent="1"/>
    </xf>
    <xf numFmtId="0" fontId="0" fillId="0" borderId="0" xfId="0" applyAlignment="1">
      <alignment horizontal="left" wrapText="1" indent="1"/>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wrapText="1" indent="1"/>
    </xf>
    <xf numFmtId="3" fontId="27" fillId="0" borderId="0" xfId="0" applyNumberFormat="1" applyFont="1" applyAlignment="1">
      <alignment horizontal="left" vertical="center"/>
    </xf>
    <xf numFmtId="0" fontId="27" fillId="0" borderId="0" xfId="0" applyFont="1" applyAlignment="1">
      <alignment horizontal="left" vertical="center"/>
    </xf>
    <xf numFmtId="0" fontId="0" fillId="0" borderId="0" xfId="0" applyAlignment="1">
      <alignment horizontal="left" indent="1"/>
    </xf>
    <xf numFmtId="14" fontId="27"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7" fillId="0" borderId="0" xfId="0" applyNumberFormat="1" applyFont="1" applyAlignment="1"/>
    <xf numFmtId="3" fontId="28" fillId="0" borderId="0" xfId="0" applyNumberFormat="1" applyFont="1" applyBorder="1" applyAlignment="1">
      <alignment horizontal="right" vertical="center"/>
    </xf>
    <xf numFmtId="3" fontId="28" fillId="0" borderId="0" xfId="0" applyNumberFormat="1" applyFont="1" applyAlignment="1">
      <alignment horizontal="right" vertical="center"/>
    </xf>
    <xf numFmtId="3" fontId="27" fillId="0" borderId="0" xfId="0" applyNumberFormat="1" applyFont="1" applyAlignment="1">
      <alignment horizontal="right" vertical="center"/>
    </xf>
    <xf numFmtId="3" fontId="29" fillId="0" borderId="0" xfId="0" applyNumberFormat="1" applyFont="1" applyAlignment="1">
      <alignment horizontal="right" vertical="center"/>
    </xf>
    <xf numFmtId="0" fontId="0" fillId="0" borderId="0" xfId="0" applyAlignment="1">
      <alignment horizontal="left" vertical="center" indent="1"/>
    </xf>
    <xf numFmtId="3" fontId="26" fillId="2" borderId="0" xfId="0" applyNumberFormat="1" applyFont="1" applyFill="1" applyBorder="1" applyAlignment="1" applyProtection="1">
      <alignment horizontal="left" vertical="center" indent="1"/>
      <protection locked="0"/>
    </xf>
    <xf numFmtId="3" fontId="26" fillId="3" borderId="0" xfId="0" applyNumberFormat="1" applyFont="1" applyFill="1" applyBorder="1" applyAlignment="1" applyProtection="1">
      <alignment horizontal="left" vertical="center" indent="1"/>
      <protection locked="0"/>
    </xf>
    <xf numFmtId="0" fontId="0" fillId="3" borderId="0" xfId="0" applyFill="1"/>
    <xf numFmtId="3" fontId="27" fillId="3" borderId="0" xfId="0" applyNumberFormat="1" applyFont="1" applyFill="1" applyAlignment="1">
      <alignment vertical="center"/>
    </xf>
    <xf numFmtId="3" fontId="25" fillId="3" borderId="1" xfId="0" applyNumberFormat="1" applyFont="1" applyFill="1" applyBorder="1" applyAlignment="1" applyProtection="1">
      <alignment horizontal="left" vertical="center" wrapText="1" indent="1"/>
      <protection locked="0"/>
    </xf>
    <xf numFmtId="3" fontId="25" fillId="3" borderId="0" xfId="0" applyNumberFormat="1" applyFont="1" applyFill="1" applyBorder="1" applyAlignment="1" applyProtection="1">
      <alignment horizontal="left" vertical="center" indent="1"/>
      <protection locked="0"/>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7" fillId="3" borderId="0" xfId="0" applyFont="1" applyFill="1" applyAlignment="1">
      <alignment horizontal="left" vertical="center" wrapText="1"/>
    </xf>
    <xf numFmtId="0" fontId="27" fillId="0" borderId="0" xfId="0" applyFont="1" applyAlignment="1">
      <alignment horizontal="left" vertical="center"/>
    </xf>
    <xf numFmtId="14" fontId="27" fillId="0" borderId="0" xfId="0" applyNumberFormat="1" applyFont="1" applyAlignment="1">
      <alignment horizontal="left" vertical="center"/>
    </xf>
    <xf numFmtId="0" fontId="0" fillId="0" borderId="0" xfId="0" applyAlignment="1">
      <alignment horizontal="left" vertical="center"/>
    </xf>
    <xf numFmtId="3" fontId="34" fillId="3" borderId="0" xfId="0" applyNumberFormat="1" applyFont="1" applyFill="1" applyAlignment="1">
      <alignment horizontal="center" vertical="center"/>
    </xf>
    <xf numFmtId="3" fontId="34" fillId="0" borderId="0" xfId="0" applyNumberFormat="1" applyFont="1" applyAlignment="1">
      <alignment horizontal="center" vertical="center"/>
    </xf>
    <xf numFmtId="3" fontId="34" fillId="0" borderId="0" xfId="0" applyNumberFormat="1" applyFont="1" applyBorder="1" applyAlignment="1">
      <alignment horizontal="center" vertical="center"/>
    </xf>
    <xf numFmtId="3" fontId="32"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8" fillId="0" borderId="0" xfId="0" applyNumberFormat="1" applyFont="1" applyAlignment="1">
      <alignment horizontal="right" vertical="top" indent="1"/>
    </xf>
    <xf numFmtId="3" fontId="27" fillId="0" borderId="0" xfId="0" applyNumberFormat="1" applyFont="1" applyFill="1" applyAlignment="1">
      <alignment vertical="center"/>
    </xf>
    <xf numFmtId="3" fontId="26" fillId="0" borderId="0" xfId="0" applyNumberFormat="1" applyFont="1" applyFill="1" applyBorder="1" applyAlignment="1" applyProtection="1">
      <alignment horizontal="left" vertical="center" indent="1"/>
      <protection locked="0"/>
    </xf>
    <xf numFmtId="0" fontId="0" fillId="0" borderId="0" xfId="0" applyFill="1"/>
    <xf numFmtId="0" fontId="27" fillId="3" borderId="0" xfId="0" applyFont="1" applyFill="1" applyBorder="1" applyAlignment="1">
      <alignment horizontal="left" vertical="center" wrapText="1"/>
    </xf>
    <xf numFmtId="0" fontId="3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4" fillId="0" borderId="0" xfId="0" applyNumberFormat="1" applyFont="1" applyFill="1" applyAlignment="1">
      <alignment horizontal="center" vertical="center"/>
    </xf>
    <xf numFmtId="0" fontId="0" fillId="0" borderId="0" xfId="0" applyFill="1"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vertical="center" indent="1"/>
    </xf>
    <xf numFmtId="0" fontId="35" fillId="0" borderId="0" xfId="0" applyFont="1" applyAlignment="1">
      <alignment horizontal="left" vertical="center" indent="1"/>
    </xf>
    <xf numFmtId="0" fontId="39" fillId="0" borderId="0" xfId="1" applyFont="1" applyBorder="1" applyAlignment="1">
      <alignment horizontal="right" vertical="center" indent="1"/>
    </xf>
    <xf numFmtId="0" fontId="39" fillId="0" borderId="0" xfId="0" applyFont="1" applyFill="1" applyAlignment="1">
      <alignment horizontal="left" vertical="top"/>
    </xf>
    <xf numFmtId="0" fontId="39" fillId="0" borderId="0" xfId="1" applyFont="1" applyFill="1" applyAlignment="1">
      <alignment horizontal="left" vertical="top"/>
    </xf>
    <xf numFmtId="0" fontId="39" fillId="0" borderId="0" xfId="0" applyFont="1" applyFill="1" applyAlignment="1">
      <alignment horizontal="left" vertical="top" indent="1"/>
    </xf>
    <xf numFmtId="0" fontId="0" fillId="0" borderId="0" xfId="0" applyAlignment="1">
      <alignment horizontal="left" wrapText="1" indent="1"/>
    </xf>
    <xf numFmtId="1" fontId="26" fillId="2" borderId="0" xfId="0" applyNumberFormat="1" applyFont="1" applyFill="1" applyBorder="1" applyAlignment="1">
      <alignment horizontal="center" vertical="center"/>
    </xf>
    <xf numFmtId="0" fontId="30" fillId="0" borderId="0" xfId="0" applyFont="1" applyFill="1" applyBorder="1" applyAlignment="1">
      <alignment horizontal="right" vertical="center" indent="1"/>
    </xf>
    <xf numFmtId="0" fontId="39" fillId="2" borderId="0" xfId="0" applyFont="1" applyFill="1" applyBorder="1" applyAlignment="1">
      <alignment horizontal="left" vertical="center" indent="1"/>
    </xf>
    <xf numFmtId="1" fontId="25" fillId="0" borderId="1" xfId="0" applyNumberFormat="1" applyFont="1" applyFill="1" applyBorder="1" applyAlignment="1" applyProtection="1">
      <alignment horizontal="center" vertical="center" wrapText="1"/>
      <protection locked="0"/>
    </xf>
    <xf numFmtId="0" fontId="26" fillId="0" borderId="0" xfId="0" applyFont="1" applyFill="1" applyBorder="1" applyAlignment="1">
      <alignment horizontal="left" vertical="center" indent="1"/>
    </xf>
    <xf numFmtId="3" fontId="28" fillId="0" borderId="0" xfId="0" applyNumberFormat="1" applyFont="1" applyFill="1" applyAlignment="1">
      <alignment horizontal="left" indent="1"/>
    </xf>
    <xf numFmtId="3" fontId="28" fillId="0" borderId="0" xfId="0" applyNumberFormat="1" applyFont="1" applyFill="1" applyAlignment="1">
      <alignment horizontal="left"/>
    </xf>
    <xf numFmtId="3" fontId="26" fillId="2" borderId="7" xfId="0" applyNumberFormat="1" applyFont="1" applyFill="1" applyBorder="1" applyAlignment="1">
      <alignment horizontal="right" vertical="center" indent="4"/>
    </xf>
    <xf numFmtId="14" fontId="27" fillId="3" borderId="0" xfId="0" applyNumberFormat="1" applyFont="1" applyFill="1" applyBorder="1" applyAlignment="1">
      <alignment horizontal="left" vertical="center"/>
    </xf>
    <xf numFmtId="0" fontId="30" fillId="3" borderId="0" xfId="0" applyFont="1" applyFill="1" applyBorder="1" applyAlignment="1">
      <alignment horizontal="left" vertical="center"/>
    </xf>
    <xf numFmtId="0" fontId="33" fillId="3" borderId="0" xfId="1" applyFont="1" applyFill="1" applyBorder="1" applyAlignment="1">
      <alignment horizontal="left" vertical="center"/>
    </xf>
    <xf numFmtId="0" fontId="27" fillId="3" borderId="0" xfId="0" applyFont="1" applyFill="1" applyBorder="1" applyAlignment="1">
      <alignment horizontal="left" vertical="center"/>
    </xf>
    <xf numFmtId="3" fontId="22" fillId="0" borderId="0" xfId="0" applyNumberFormat="1" applyFont="1" applyAlignment="1">
      <alignment horizontal="right" vertical="center" indent="1"/>
    </xf>
    <xf numFmtId="3" fontId="26" fillId="0" borderId="2" xfId="0" applyNumberFormat="1" applyFont="1" applyFill="1" applyBorder="1" applyAlignment="1">
      <alignment horizontal="left" vertical="center" indent="1"/>
    </xf>
    <xf numFmtId="0" fontId="22" fillId="2" borderId="0" xfId="0" applyFont="1" applyFill="1" applyBorder="1" applyAlignment="1">
      <alignment horizontal="center" vertical="center"/>
    </xf>
    <xf numFmtId="3" fontId="26" fillId="2" borderId="2" xfId="0" applyNumberFormat="1" applyFont="1" applyFill="1" applyBorder="1" applyAlignment="1" applyProtection="1">
      <alignment horizontal="left" vertical="center" indent="1"/>
      <protection locked="0"/>
    </xf>
    <xf numFmtId="3" fontId="25" fillId="3" borderId="1" xfId="0" applyNumberFormat="1" applyFont="1" applyFill="1" applyBorder="1" applyAlignment="1" applyProtection="1">
      <alignment horizontal="center" vertical="center" wrapText="1"/>
      <protection locked="0"/>
    </xf>
    <xf numFmtId="1" fontId="25" fillId="3" borderId="1" xfId="0" quotePrefix="1" applyNumberFormat="1" applyFont="1" applyFill="1" applyBorder="1" applyAlignment="1" applyProtection="1">
      <alignment horizontal="center" vertical="center" wrapText="1"/>
      <protection locked="0"/>
    </xf>
    <xf numFmtId="3" fontId="26" fillId="0" borderId="0" xfId="0" applyNumberFormat="1" applyFont="1" applyFill="1" applyBorder="1" applyAlignment="1" applyProtection="1">
      <alignment horizontal="right" vertical="center" indent="4"/>
      <protection locked="0"/>
    </xf>
    <xf numFmtId="3" fontId="28" fillId="3" borderId="3" xfId="0" applyNumberFormat="1" applyFont="1" applyFill="1" applyBorder="1" applyAlignment="1">
      <alignment horizontal="left" vertical="center" indent="1"/>
    </xf>
    <xf numFmtId="1" fontId="25" fillId="3" borderId="1" xfId="0" applyNumberFormat="1" applyFont="1" applyFill="1" applyBorder="1" applyAlignment="1" applyProtection="1">
      <alignment horizontal="left" vertical="center" wrapText="1" indent="1"/>
      <protection locked="0"/>
    </xf>
    <xf numFmtId="3" fontId="28" fillId="3" borderId="1" xfId="0" applyNumberFormat="1" applyFont="1" applyFill="1" applyBorder="1" applyAlignment="1">
      <alignment horizontal="left" vertical="center" indent="1"/>
    </xf>
    <xf numFmtId="3" fontId="26" fillId="2" borderId="0" xfId="0" applyNumberFormat="1" applyFont="1" applyFill="1" applyBorder="1" applyAlignment="1">
      <alignment horizontal="left" vertical="center" wrapText="1" indent="1"/>
    </xf>
    <xf numFmtId="1" fontId="26" fillId="2" borderId="3" xfId="0" applyNumberFormat="1" applyFont="1" applyFill="1" applyBorder="1" applyAlignment="1">
      <alignment horizontal="center" vertical="center" wrapText="1"/>
    </xf>
    <xf numFmtId="1" fontId="26" fillId="2" borderId="2" xfId="0" applyNumberFormat="1" applyFont="1" applyFill="1" applyBorder="1" applyAlignment="1">
      <alignment horizontal="center" vertical="center"/>
    </xf>
    <xf numFmtId="1" fontId="26" fillId="0" borderId="0" xfId="0" applyNumberFormat="1" applyFont="1" applyFill="1" applyBorder="1" applyAlignment="1">
      <alignment horizontal="center" vertical="center"/>
    </xf>
    <xf numFmtId="3" fontId="26" fillId="0" borderId="7" xfId="0" applyNumberFormat="1" applyFont="1" applyFill="1" applyBorder="1" applyAlignment="1">
      <alignment horizontal="right" vertical="center" indent="4"/>
    </xf>
    <xf numFmtId="0" fontId="22" fillId="0" borderId="0" xfId="0" applyFont="1" applyFill="1" applyBorder="1" applyAlignment="1">
      <alignment horizontal="center" vertical="center"/>
    </xf>
    <xf numFmtId="1" fontId="26" fillId="0" borderId="0" xfId="0" applyNumberFormat="1" applyFont="1" applyBorder="1" applyAlignment="1">
      <alignment horizontal="center" vertical="center"/>
    </xf>
    <xf numFmtId="3" fontId="25" fillId="0" borderId="18" xfId="0" applyNumberFormat="1" applyFont="1" applyBorder="1" applyAlignment="1">
      <alignment horizontal="center" vertical="center" wrapText="1"/>
    </xf>
    <xf numFmtId="3" fontId="25" fillId="0" borderId="15"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3" fontId="25" fillId="0" borderId="11" xfId="0" applyNumberFormat="1" applyFont="1" applyBorder="1" applyAlignment="1">
      <alignment horizontal="center" vertical="center" wrapText="1"/>
    </xf>
    <xf numFmtId="3" fontId="25" fillId="0" borderId="14" xfId="0" applyNumberFormat="1" applyFont="1" applyBorder="1" applyAlignment="1">
      <alignment horizontal="center" vertical="center" wrapText="1"/>
    </xf>
    <xf numFmtId="3" fontId="26" fillId="0" borderId="0" xfId="0" applyNumberFormat="1" applyFont="1" applyFill="1" applyBorder="1" applyAlignment="1" applyProtection="1">
      <alignment horizontal="right" vertical="center" indent="3"/>
      <protection locked="0"/>
    </xf>
    <xf numFmtId="0" fontId="28" fillId="3" borderId="0" xfId="0" applyFont="1" applyFill="1" applyAlignment="1">
      <alignment horizontal="right" vertical="top" indent="1"/>
    </xf>
    <xf numFmtId="3" fontId="27"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6" fillId="0" borderId="2" xfId="0" applyNumberFormat="1" applyFont="1" applyFill="1" applyBorder="1" applyAlignment="1" applyProtection="1">
      <alignment horizontal="left" vertical="center" indent="1"/>
      <protection locked="0"/>
    </xf>
    <xf numFmtId="3" fontId="25" fillId="0" borderId="3" xfId="0" applyNumberFormat="1" applyFont="1" applyFill="1" applyBorder="1" applyAlignment="1" applyProtection="1">
      <alignment horizontal="left" vertical="center" indent="1"/>
      <protection locked="0"/>
    </xf>
    <xf numFmtId="3" fontId="25" fillId="3" borderId="15" xfId="0" quotePrefix="1" applyNumberFormat="1" applyFont="1" applyFill="1" applyBorder="1" applyAlignment="1" applyProtection="1">
      <alignment horizontal="center" vertical="center" wrapText="1"/>
      <protection locked="0"/>
    </xf>
    <xf numFmtId="3" fontId="25" fillId="3" borderId="18" xfId="0" quotePrefix="1" applyNumberFormat="1" applyFont="1" applyFill="1" applyBorder="1" applyAlignment="1" applyProtection="1">
      <alignment horizontal="center" vertical="center" wrapText="1"/>
      <protection locked="0"/>
    </xf>
    <xf numFmtId="3" fontId="25" fillId="3" borderId="1" xfId="0" quotePrefix="1" applyNumberFormat="1" applyFont="1" applyFill="1" applyBorder="1" applyAlignment="1" applyProtection="1">
      <alignment horizontal="center" vertical="center" wrapText="1"/>
      <protection locked="0"/>
    </xf>
    <xf numFmtId="3" fontId="25" fillId="3" borderId="0" xfId="0" applyNumberFormat="1" applyFont="1" applyFill="1" applyBorder="1" applyAlignment="1" applyProtection="1">
      <alignment horizontal="right" vertical="center" indent="7"/>
      <protection locked="0"/>
    </xf>
    <xf numFmtId="3" fontId="26" fillId="2" borderId="0" xfId="0" applyNumberFormat="1" applyFont="1" applyFill="1" applyBorder="1" applyAlignment="1" applyProtection="1">
      <alignment horizontal="right" vertical="center" indent="7"/>
      <protection locked="0"/>
    </xf>
    <xf numFmtId="3" fontId="26" fillId="3" borderId="0" xfId="0" applyNumberFormat="1" applyFont="1" applyFill="1" applyBorder="1" applyAlignment="1" applyProtection="1">
      <alignment horizontal="right" vertical="center" indent="7"/>
      <protection locked="0"/>
    </xf>
    <xf numFmtId="3" fontId="26" fillId="0" borderId="0" xfId="0" applyNumberFormat="1" applyFont="1" applyFill="1" applyBorder="1" applyAlignment="1" applyProtection="1">
      <alignment horizontal="right" vertical="center" indent="7"/>
      <protection locked="0"/>
    </xf>
    <xf numFmtId="3" fontId="26" fillId="2" borderId="2" xfId="0" applyNumberFormat="1" applyFont="1" applyFill="1" applyBorder="1" applyAlignment="1" applyProtection="1">
      <alignment horizontal="right" vertical="center" indent="7"/>
      <protection locked="0"/>
    </xf>
    <xf numFmtId="1" fontId="25" fillId="3" borderId="1" xfId="0" applyNumberFormat="1" applyFont="1" applyFill="1" applyBorder="1" applyAlignment="1" applyProtection="1">
      <alignment horizontal="center" vertical="center" wrapText="1"/>
      <protection locked="0"/>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0" fontId="25" fillId="0" borderId="5" xfId="0" applyFont="1" applyBorder="1" applyAlignment="1">
      <alignment horizontal="center" vertical="center" wrapText="1"/>
    </xf>
    <xf numFmtId="3" fontId="42" fillId="0" borderId="0" xfId="0" applyNumberFormat="1" applyFont="1" applyAlignment="1">
      <alignment horizontal="left" vertical="center" indent="1"/>
    </xf>
    <xf numFmtId="3" fontId="25" fillId="0" borderId="13" xfId="0" applyNumberFormat="1" applyFont="1" applyBorder="1" applyAlignment="1">
      <alignment horizontal="center" vertical="center" wrapText="1"/>
    </xf>
    <xf numFmtId="0" fontId="30" fillId="0" borderId="0" xfId="0" applyFont="1" applyBorder="1" applyAlignment="1">
      <alignment horizontal="left" vertical="center"/>
    </xf>
    <xf numFmtId="0" fontId="0" fillId="0" borderId="0" xfId="0" applyAlignment="1">
      <alignment horizontal="left" wrapText="1"/>
    </xf>
    <xf numFmtId="0" fontId="22" fillId="0" borderId="2"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left" vertical="center" indent="1"/>
    </xf>
    <xf numFmtId="3" fontId="26" fillId="2" borderId="7" xfId="0" applyNumberFormat="1" applyFont="1" applyFill="1" applyBorder="1" applyAlignment="1">
      <alignment horizontal="right" vertical="center" indent="2"/>
    </xf>
    <xf numFmtId="3" fontId="26" fillId="0" borderId="7" xfId="0" applyNumberFormat="1" applyFont="1" applyBorder="1" applyAlignment="1">
      <alignment horizontal="right" vertical="center" indent="2"/>
    </xf>
    <xf numFmtId="3" fontId="26" fillId="2" borderId="9" xfId="0" applyNumberFormat="1" applyFont="1" applyFill="1" applyBorder="1" applyAlignment="1">
      <alignment horizontal="right" vertical="center" indent="2"/>
    </xf>
    <xf numFmtId="3" fontId="26" fillId="2" borderId="0" xfId="0" applyNumberFormat="1" applyFont="1" applyFill="1" applyBorder="1" applyAlignment="1">
      <alignment horizontal="right" vertical="center" indent="2"/>
    </xf>
    <xf numFmtId="3" fontId="26" fillId="2" borderId="8" xfId="0" applyNumberFormat="1" applyFont="1" applyFill="1" applyBorder="1" applyAlignment="1">
      <alignment horizontal="right" vertical="center" indent="2"/>
    </xf>
    <xf numFmtId="3" fontId="26" fillId="0" borderId="0" xfId="0" applyNumberFormat="1" applyFont="1" applyBorder="1" applyAlignment="1">
      <alignment horizontal="right" vertical="center" indent="2"/>
    </xf>
    <xf numFmtId="3" fontId="26" fillId="0" borderId="8" xfId="0" applyNumberFormat="1" applyFont="1" applyBorder="1" applyAlignment="1">
      <alignment horizontal="right" vertical="center" indent="2"/>
    </xf>
    <xf numFmtId="3" fontId="26" fillId="3" borderId="0" xfId="0" applyNumberFormat="1" applyFont="1" applyFill="1" applyBorder="1" applyAlignment="1">
      <alignment horizontal="right" vertical="center" indent="2"/>
    </xf>
    <xf numFmtId="3" fontId="26" fillId="3" borderId="8" xfId="0" applyNumberFormat="1" applyFont="1" applyFill="1" applyBorder="1" applyAlignment="1">
      <alignment horizontal="right" vertical="center" indent="2"/>
    </xf>
    <xf numFmtId="3" fontId="26" fillId="0" borderId="0" xfId="0" applyNumberFormat="1" applyFont="1" applyFill="1" applyBorder="1" applyAlignment="1">
      <alignment horizontal="right" vertical="center" indent="2"/>
    </xf>
    <xf numFmtId="3" fontId="26" fillId="0" borderId="8" xfId="0" applyNumberFormat="1" applyFont="1" applyFill="1" applyBorder="1" applyAlignment="1">
      <alignment horizontal="right" vertical="center" indent="2"/>
    </xf>
    <xf numFmtId="3" fontId="26" fillId="0" borderId="7" xfId="0" applyNumberFormat="1" applyFont="1" applyFill="1" applyBorder="1" applyAlignment="1">
      <alignment horizontal="right" vertical="center" indent="2"/>
    </xf>
    <xf numFmtId="3" fontId="26" fillId="2" borderId="2" xfId="0" applyNumberFormat="1" applyFont="1" applyFill="1" applyBorder="1" applyAlignment="1">
      <alignment horizontal="right" vertical="center" indent="2"/>
    </xf>
    <xf numFmtId="3" fontId="26" fillId="2" borderId="10" xfId="0" applyNumberFormat="1" applyFont="1" applyFill="1" applyBorder="1" applyAlignment="1">
      <alignment horizontal="right" vertical="center" indent="2"/>
    </xf>
    <xf numFmtId="164" fontId="26" fillId="2" borderId="0" xfId="0" applyNumberFormat="1" applyFont="1" applyFill="1" applyBorder="1" applyAlignment="1">
      <alignment horizontal="right" vertical="center" indent="5"/>
    </xf>
    <xf numFmtId="164" fontId="26" fillId="3" borderId="0" xfId="0" applyNumberFormat="1" applyFont="1" applyFill="1" applyBorder="1" applyAlignment="1">
      <alignment horizontal="right" vertical="center" indent="5"/>
    </xf>
    <xf numFmtId="164" fontId="26" fillId="3" borderId="2" xfId="0" applyNumberFormat="1" applyFont="1" applyFill="1" applyBorder="1" applyAlignment="1">
      <alignment horizontal="right" vertical="center" indent="5"/>
    </xf>
    <xf numFmtId="0" fontId="27" fillId="2" borderId="0" xfId="0" applyFont="1" applyFill="1" applyBorder="1" applyAlignment="1">
      <alignment horizontal="right" vertical="center" indent="2"/>
    </xf>
    <xf numFmtId="0" fontId="27" fillId="3" borderId="0" xfId="0" applyFont="1" applyFill="1" applyBorder="1" applyAlignment="1">
      <alignment horizontal="right" vertical="center" indent="2"/>
    </xf>
    <xf numFmtId="0" fontId="24" fillId="2"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3" fillId="3" borderId="0" xfId="0" applyFont="1" applyFill="1" applyBorder="1" applyAlignment="1">
      <alignment horizontal="right" vertical="center" indent="2"/>
    </xf>
    <xf numFmtId="0" fontId="27" fillId="3" borderId="2" xfId="0" applyFont="1" applyFill="1" applyBorder="1" applyAlignment="1">
      <alignment horizontal="right" vertical="center" indent="2"/>
    </xf>
    <xf numFmtId="3" fontId="27" fillId="3" borderId="0" xfId="0" applyNumberFormat="1" applyFont="1" applyFill="1" applyBorder="1" applyAlignment="1">
      <alignment horizontal="left" vertical="center" indent="1"/>
    </xf>
    <xf numFmtId="3" fontId="27" fillId="2" borderId="0" xfId="0" applyNumberFormat="1" applyFont="1" applyFill="1" applyBorder="1" applyAlignment="1">
      <alignment horizontal="left" vertical="center" indent="1"/>
    </xf>
    <xf numFmtId="3" fontId="25" fillId="3" borderId="0" xfId="0" applyNumberFormat="1" applyFont="1" applyFill="1" applyAlignment="1">
      <alignment horizontal="left" vertical="center" indent="1"/>
    </xf>
    <xf numFmtId="3" fontId="25" fillId="3" borderId="0" xfId="0" applyNumberFormat="1" applyFont="1" applyFill="1" applyAlignment="1">
      <alignment horizontal="left" vertical="center"/>
    </xf>
    <xf numFmtId="3" fontId="25" fillId="0" borderId="0" xfId="0" applyNumberFormat="1" applyFont="1" applyAlignment="1">
      <alignment horizontal="left" vertical="center"/>
    </xf>
    <xf numFmtId="3" fontId="25" fillId="0" borderId="0" xfId="0" applyNumberFormat="1" applyFont="1" applyBorder="1" applyAlignment="1">
      <alignment horizontal="left" vertical="center"/>
    </xf>
    <xf numFmtId="0" fontId="46" fillId="0" borderId="0" xfId="0" applyFont="1" applyFill="1" applyBorder="1" applyAlignment="1">
      <alignment horizontal="right" vertical="center" indent="1"/>
    </xf>
    <xf numFmtId="3" fontId="25" fillId="0" borderId="0" xfId="0" applyNumberFormat="1" applyFont="1" applyFill="1" applyBorder="1" applyAlignment="1">
      <alignment horizontal="left" vertical="center"/>
    </xf>
    <xf numFmtId="3" fontId="25" fillId="0" borderId="0" xfId="0" applyNumberFormat="1" applyFont="1" applyFill="1" applyAlignment="1">
      <alignment horizontal="left" vertical="center"/>
    </xf>
    <xf numFmtId="0" fontId="28" fillId="0" borderId="18" xfId="0" applyFont="1" applyBorder="1" applyAlignment="1">
      <alignment horizontal="center" vertical="center"/>
    </xf>
    <xf numFmtId="3" fontId="25" fillId="0" borderId="19" xfId="0" applyNumberFormat="1" applyFont="1" applyFill="1" applyBorder="1" applyAlignment="1" applyProtection="1">
      <alignment horizontal="center" vertical="center" wrapText="1"/>
      <protection locked="0"/>
    </xf>
    <xf numFmtId="0" fontId="28" fillId="0" borderId="15" xfId="0" applyFont="1" applyBorder="1" applyAlignment="1">
      <alignment horizontal="center" vertical="center"/>
    </xf>
    <xf numFmtId="3" fontId="25" fillId="0" borderId="15" xfId="0" applyNumberFormat="1" applyFont="1" applyFill="1" applyBorder="1" applyAlignment="1" applyProtection="1">
      <alignment horizontal="center" vertical="center" wrapText="1"/>
      <protection locked="0"/>
    </xf>
    <xf numFmtId="0" fontId="28" fillId="0" borderId="19" xfId="0" applyFont="1" applyBorder="1" applyAlignment="1">
      <alignment horizontal="center" vertical="center"/>
    </xf>
    <xf numFmtId="164" fontId="26" fillId="2" borderId="0" xfId="0" applyNumberFormat="1" applyFont="1" applyFill="1" applyBorder="1" applyAlignment="1">
      <alignment horizontal="right" vertical="center" indent="3"/>
    </xf>
    <xf numFmtId="164" fontId="26" fillId="0" borderId="0" xfId="0" applyNumberFormat="1" applyFont="1" applyFill="1" applyBorder="1" applyAlignment="1">
      <alignment horizontal="right" vertical="center" indent="3"/>
    </xf>
    <xf numFmtId="0" fontId="20" fillId="0" borderId="0" xfId="0" applyFont="1"/>
    <xf numFmtId="3" fontId="20" fillId="0" borderId="0" xfId="0" applyNumberFormat="1" applyFont="1"/>
    <xf numFmtId="0" fontId="28" fillId="0" borderId="0" xfId="0" applyFont="1" applyFill="1" applyAlignment="1">
      <alignment horizontal="right" vertical="center" indent="1"/>
    </xf>
    <xf numFmtId="1" fontId="25" fillId="3" borderId="19" xfId="0" quotePrefix="1" applyNumberFormat="1" applyFont="1" applyFill="1" applyBorder="1" applyAlignment="1" applyProtection="1">
      <alignment horizontal="center" vertical="center" wrapText="1"/>
      <protection locked="0"/>
    </xf>
    <xf numFmtId="165" fontId="25" fillId="3" borderId="8" xfId="0" applyNumberFormat="1" applyFont="1" applyFill="1" applyBorder="1" applyAlignment="1" applyProtection="1">
      <alignment horizontal="right" vertical="center" indent="6"/>
      <protection locked="0"/>
    </xf>
    <xf numFmtId="165" fontId="27" fillId="3" borderId="14" xfId="0" applyNumberFormat="1" applyFont="1" applyFill="1" applyBorder="1" applyAlignment="1">
      <alignment horizontal="right" vertical="center" indent="6"/>
    </xf>
    <xf numFmtId="165" fontId="26" fillId="2" borderId="8" xfId="0" applyNumberFormat="1" applyFont="1" applyFill="1" applyBorder="1" applyAlignment="1" applyProtection="1">
      <alignment horizontal="right" vertical="center" indent="6"/>
      <protection locked="0"/>
    </xf>
    <xf numFmtId="165" fontId="26" fillId="0" borderId="8" xfId="0" applyNumberFormat="1" applyFont="1" applyFill="1" applyBorder="1" applyAlignment="1" applyProtection="1">
      <alignment horizontal="right" vertical="center" indent="6"/>
      <protection locked="0"/>
    </xf>
    <xf numFmtId="165" fontId="26" fillId="0" borderId="14" xfId="0" applyNumberFormat="1" applyFont="1" applyFill="1" applyBorder="1" applyAlignment="1" applyProtection="1">
      <alignment horizontal="right" vertical="center" indent="6"/>
      <protection locked="0"/>
    </xf>
    <xf numFmtId="165" fontId="26" fillId="0" borderId="10" xfId="0" applyNumberFormat="1" applyFont="1" applyFill="1" applyBorder="1" applyAlignment="1" applyProtection="1">
      <alignment horizontal="right" vertical="center" indent="6"/>
      <protection locked="0"/>
    </xf>
    <xf numFmtId="165" fontId="25" fillId="3" borderId="0" xfId="0" applyNumberFormat="1" applyFont="1" applyFill="1" applyBorder="1" applyAlignment="1" applyProtection="1">
      <alignment horizontal="right" vertical="center" indent="6"/>
      <protection locked="0"/>
    </xf>
    <xf numFmtId="165" fontId="27" fillId="3" borderId="3" xfId="0" applyNumberFormat="1" applyFont="1" applyFill="1" applyBorder="1" applyAlignment="1">
      <alignment horizontal="right" vertical="center" indent="6"/>
    </xf>
    <xf numFmtId="165" fontId="26" fillId="2" borderId="0" xfId="0" applyNumberFormat="1" applyFont="1" applyFill="1" applyBorder="1" applyAlignment="1" applyProtection="1">
      <alignment horizontal="right" vertical="center" indent="6"/>
      <protection locked="0"/>
    </xf>
    <xf numFmtId="165" fontId="26" fillId="0" borderId="0" xfId="0" applyNumberFormat="1" applyFont="1" applyFill="1" applyBorder="1" applyAlignment="1" applyProtection="1">
      <alignment horizontal="right" vertical="center" indent="6"/>
      <protection locked="0"/>
    </xf>
    <xf numFmtId="165" fontId="26" fillId="0" borderId="3" xfId="0" applyNumberFormat="1" applyFont="1" applyFill="1" applyBorder="1" applyAlignment="1" applyProtection="1">
      <alignment horizontal="right" vertical="center" indent="6"/>
      <protection locked="0"/>
    </xf>
    <xf numFmtId="165" fontId="26" fillId="0" borderId="2" xfId="0" applyNumberFormat="1" applyFont="1" applyFill="1" applyBorder="1" applyAlignment="1" applyProtection="1">
      <alignment horizontal="right" vertical="center" indent="6"/>
      <protection locked="0"/>
    </xf>
    <xf numFmtId="164" fontId="26" fillId="2" borderId="21" xfId="0" applyNumberFormat="1" applyFont="1" applyFill="1" applyBorder="1" applyAlignment="1">
      <alignment horizontal="right" vertical="center" wrapText="1" indent="3"/>
    </xf>
    <xf numFmtId="164" fontId="26" fillId="2" borderId="7" xfId="0" applyNumberFormat="1" applyFont="1" applyFill="1" applyBorder="1" applyAlignment="1">
      <alignment horizontal="right" vertical="center" wrapText="1" indent="3"/>
    </xf>
    <xf numFmtId="164" fontId="26" fillId="2" borderId="0" xfId="0" applyNumberFormat="1" applyFont="1" applyFill="1" applyBorder="1" applyAlignment="1">
      <alignment horizontal="right" vertical="center" wrapText="1" indent="3"/>
    </xf>
    <xf numFmtId="164" fontId="26" fillId="2" borderId="8" xfId="0" applyNumberFormat="1" applyFont="1" applyFill="1" applyBorder="1" applyAlignment="1">
      <alignment horizontal="right" vertical="center" wrapText="1" indent="3"/>
    </xf>
    <xf numFmtId="164" fontId="26" fillId="0" borderId="21" xfId="0" applyNumberFormat="1" applyFont="1" applyFill="1" applyBorder="1" applyAlignment="1">
      <alignment horizontal="right" vertical="center" indent="3"/>
    </xf>
    <xf numFmtId="164" fontId="26" fillId="0" borderId="7" xfId="0" applyNumberFormat="1" applyFont="1" applyFill="1" applyBorder="1" applyAlignment="1">
      <alignment horizontal="right" vertical="center" indent="3"/>
    </xf>
    <xf numFmtId="164" fontId="26" fillId="0" borderId="8" xfId="0" applyNumberFormat="1" applyFont="1" applyFill="1" applyBorder="1" applyAlignment="1">
      <alignment horizontal="right" vertical="center" indent="3"/>
    </xf>
    <xf numFmtId="164" fontId="26" fillId="2" borderId="21" xfId="0" applyNumberFormat="1" applyFont="1" applyFill="1" applyBorder="1" applyAlignment="1">
      <alignment horizontal="right" vertical="center" indent="3"/>
    </xf>
    <xf numFmtId="164" fontId="26" fillId="2" borderId="7" xfId="0" applyNumberFormat="1" applyFont="1" applyFill="1" applyBorder="1" applyAlignment="1">
      <alignment horizontal="right" vertical="center" indent="3"/>
    </xf>
    <xf numFmtId="164" fontId="26" fillId="2" borderId="8" xfId="0" applyNumberFormat="1" applyFont="1" applyFill="1" applyBorder="1" applyAlignment="1">
      <alignment horizontal="right" vertical="center" indent="3"/>
    </xf>
    <xf numFmtId="164" fontId="26" fillId="2" borderId="0" xfId="0" applyNumberFormat="1" applyFont="1" applyFill="1" applyBorder="1" applyAlignment="1">
      <alignment horizontal="right" vertical="center" wrapText="1" indent="2"/>
    </xf>
    <xf numFmtId="164" fontId="26" fillId="0" borderId="0" xfId="0" applyNumberFormat="1" applyFont="1" applyFill="1" applyBorder="1" applyAlignment="1">
      <alignment horizontal="right" vertical="center" indent="2"/>
    </xf>
    <xf numFmtId="164" fontId="26" fillId="2" borderId="0" xfId="0" applyNumberFormat="1" applyFont="1" applyFill="1" applyBorder="1" applyAlignment="1">
      <alignment horizontal="right" vertical="center" indent="2"/>
    </xf>
    <xf numFmtId="164" fontId="26" fillId="2" borderId="21" xfId="0" applyNumberFormat="1" applyFont="1" applyFill="1" applyBorder="1" applyAlignment="1">
      <alignment horizontal="right" vertical="center" indent="2"/>
    </xf>
    <xf numFmtId="164" fontId="26" fillId="2" borderId="7" xfId="0" applyNumberFormat="1" applyFont="1" applyFill="1" applyBorder="1" applyAlignment="1">
      <alignment horizontal="right" vertical="center" indent="2"/>
    </xf>
    <xf numFmtId="164" fontId="26" fillId="2" borderId="8" xfId="0" applyNumberFormat="1" applyFont="1" applyFill="1" applyBorder="1" applyAlignment="1">
      <alignment horizontal="right" vertical="center" indent="2"/>
    </xf>
    <xf numFmtId="164" fontId="26" fillId="0" borderId="21" xfId="0" applyNumberFormat="1" applyFont="1" applyFill="1" applyBorder="1" applyAlignment="1">
      <alignment horizontal="right" vertical="center" indent="2"/>
    </xf>
    <xf numFmtId="164" fontId="26" fillId="0" borderId="7" xfId="0" applyNumberFormat="1" applyFont="1" applyFill="1" applyBorder="1" applyAlignment="1">
      <alignment horizontal="right" vertical="center" indent="2"/>
    </xf>
    <xf numFmtId="164" fontId="26" fillId="0" borderId="8" xfId="0" applyNumberFormat="1" applyFont="1" applyFill="1" applyBorder="1" applyAlignment="1">
      <alignment horizontal="right" vertical="center" indent="2"/>
    </xf>
    <xf numFmtId="3" fontId="27" fillId="2" borderId="7"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3" fontId="27" fillId="2" borderId="0" xfId="0" applyNumberFormat="1" applyFont="1" applyFill="1" applyBorder="1" applyAlignment="1">
      <alignment horizontal="center" vertical="center"/>
    </xf>
    <xf numFmtId="164" fontId="27" fillId="2" borderId="0" xfId="0" applyNumberFormat="1" applyFont="1" applyFill="1" applyBorder="1" applyAlignment="1">
      <alignment horizontal="center" vertical="center"/>
    </xf>
    <xf numFmtId="164" fontId="27" fillId="2" borderId="8" xfId="0" applyNumberFormat="1" applyFont="1" applyFill="1" applyBorder="1" applyAlignment="1">
      <alignment horizontal="center" vertical="center"/>
    </xf>
    <xf numFmtId="164" fontId="26" fillId="2" borderId="0" xfId="0" applyNumberFormat="1" applyFont="1" applyFill="1" applyBorder="1" applyAlignment="1">
      <alignment horizontal="center" vertical="center"/>
    </xf>
    <xf numFmtId="3" fontId="27" fillId="0" borderId="7"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xf>
    <xf numFmtId="3"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0" borderId="8"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3" fontId="27" fillId="0" borderId="9" xfId="0" applyNumberFormat="1" applyFont="1" applyFill="1" applyBorder="1" applyAlignment="1">
      <alignment horizontal="center" vertical="center"/>
    </xf>
    <xf numFmtId="165" fontId="26" fillId="0" borderId="10" xfId="0" applyNumberFormat="1" applyFont="1" applyFill="1" applyBorder="1" applyAlignment="1">
      <alignment horizontal="center" vertical="center"/>
    </xf>
    <xf numFmtId="3" fontId="27" fillId="0" borderId="2" xfId="0" applyNumberFormat="1" applyFont="1" applyFill="1" applyBorder="1" applyAlignment="1">
      <alignment horizontal="center" vertical="center"/>
    </xf>
    <xf numFmtId="164" fontId="27" fillId="0" borderId="2" xfId="0" applyNumberFormat="1" applyFont="1" applyFill="1" applyBorder="1" applyAlignment="1">
      <alignment horizontal="center" vertical="center"/>
    </xf>
    <xf numFmtId="164" fontId="27" fillId="0" borderId="10" xfId="0" applyNumberFormat="1" applyFont="1" applyFill="1" applyBorder="1" applyAlignment="1">
      <alignment horizontal="center" vertical="center"/>
    </xf>
    <xf numFmtId="164" fontId="26" fillId="0" borderId="2" xfId="0" applyNumberFormat="1" applyFont="1" applyFill="1" applyBorder="1" applyAlignment="1">
      <alignment horizontal="center" vertical="center"/>
    </xf>
    <xf numFmtId="0" fontId="22" fillId="2" borderId="14" xfId="0" applyFont="1" applyFill="1" applyBorder="1" applyAlignment="1">
      <alignment horizontal="center" vertical="center"/>
    </xf>
    <xf numFmtId="0" fontId="0" fillId="0" borderId="0" xfId="0" applyAlignment="1">
      <alignment vertical="center" wrapText="1"/>
    </xf>
    <xf numFmtId="3" fontId="27" fillId="0" borderId="0" xfId="0" applyNumberFormat="1" applyFont="1" applyAlignment="1">
      <alignment vertical="center" wrapText="1"/>
    </xf>
    <xf numFmtId="165" fontId="26" fillId="2" borderId="0" xfId="0" applyNumberFormat="1" applyFont="1" applyFill="1" applyAlignment="1">
      <alignment horizontal="right" vertical="center" indent="8"/>
    </xf>
    <xf numFmtId="165" fontId="39" fillId="2" borderId="0" xfId="0" applyNumberFormat="1" applyFont="1" applyFill="1" applyBorder="1" applyAlignment="1">
      <alignment horizontal="right" vertical="center" indent="8"/>
    </xf>
    <xf numFmtId="165" fontId="39" fillId="2" borderId="0" xfId="0" applyNumberFormat="1" applyFont="1" applyFill="1" applyAlignment="1">
      <alignment horizontal="right" vertical="center" indent="8"/>
    </xf>
    <xf numFmtId="165" fontId="26" fillId="0" borderId="0" xfId="0" applyNumberFormat="1" applyFont="1" applyFill="1" applyBorder="1" applyAlignment="1">
      <alignment horizontal="right" vertical="center" indent="8"/>
    </xf>
    <xf numFmtId="165" fontId="26" fillId="2" borderId="2" xfId="0" applyNumberFormat="1" applyFont="1" applyFill="1" applyBorder="1" applyAlignment="1">
      <alignment horizontal="right" vertical="center" indent="8"/>
    </xf>
    <xf numFmtId="0" fontId="17" fillId="0" borderId="0" xfId="0" applyFont="1"/>
    <xf numFmtId="165" fontId="17" fillId="0" borderId="0" xfId="0" applyNumberFormat="1" applyFont="1" applyAlignment="1">
      <alignment horizontal="right" vertical="center"/>
    </xf>
    <xf numFmtId="0" fontId="28" fillId="0" borderId="0" xfId="0" applyFont="1"/>
    <xf numFmtId="3" fontId="26" fillId="2" borderId="3" xfId="0" applyNumberFormat="1" applyFont="1" applyFill="1" applyBorder="1" applyAlignment="1">
      <alignment horizontal="right" vertical="center" wrapText="1" indent="4"/>
    </xf>
    <xf numFmtId="3" fontId="26" fillId="0" borderId="0" xfId="0" applyNumberFormat="1" applyFont="1" applyFill="1" applyBorder="1" applyAlignment="1">
      <alignment horizontal="right" vertical="center" indent="4"/>
    </xf>
    <xf numFmtId="3" fontId="26" fillId="2" borderId="0" xfId="0" applyNumberFormat="1" applyFont="1" applyFill="1" applyBorder="1" applyAlignment="1">
      <alignment horizontal="right" vertical="center" indent="4"/>
    </xf>
    <xf numFmtId="3" fontId="0" fillId="0" borderId="0" xfId="0" applyNumberFormat="1"/>
    <xf numFmtId="3" fontId="26" fillId="2" borderId="11" xfId="0" applyNumberFormat="1" applyFont="1" applyFill="1" applyBorder="1" applyAlignment="1">
      <alignment horizontal="right" vertical="center" wrapText="1" indent="4"/>
    </xf>
    <xf numFmtId="3" fontId="26" fillId="2" borderId="14" xfId="0" applyNumberFormat="1" applyFont="1" applyFill="1" applyBorder="1" applyAlignment="1">
      <alignment horizontal="right" vertical="center" wrapText="1" indent="4"/>
    </xf>
    <xf numFmtId="3" fontId="26" fillId="0" borderId="8" xfId="0" applyNumberFormat="1" applyFont="1" applyFill="1" applyBorder="1" applyAlignment="1">
      <alignment horizontal="right" vertical="center" indent="4"/>
    </xf>
    <xf numFmtId="3" fontId="26" fillId="2" borderId="8" xfId="0" applyNumberFormat="1" applyFont="1" applyFill="1" applyBorder="1" applyAlignment="1">
      <alignment horizontal="right" vertical="center" indent="4"/>
    </xf>
    <xf numFmtId="0" fontId="16" fillId="0" borderId="0" xfId="0" applyFont="1"/>
    <xf numFmtId="3" fontId="16" fillId="0" borderId="0" xfId="0" applyNumberFormat="1" applyFont="1"/>
    <xf numFmtId="3" fontId="25" fillId="3" borderId="7" xfId="0" applyNumberFormat="1" applyFont="1" applyFill="1" applyBorder="1" applyAlignment="1" applyProtection="1">
      <alignment horizontal="right" vertical="center" indent="6"/>
      <protection locked="0"/>
    </xf>
    <xf numFmtId="3" fontId="27" fillId="3" borderId="11" xfId="0" applyNumberFormat="1" applyFont="1" applyFill="1" applyBorder="1" applyAlignment="1">
      <alignment horizontal="right" vertical="center" indent="6"/>
    </xf>
    <xf numFmtId="3" fontId="26" fillId="2" borderId="7" xfId="0" applyNumberFormat="1" applyFont="1" applyFill="1" applyBorder="1" applyAlignment="1" applyProtection="1">
      <alignment horizontal="right" vertical="center" indent="6"/>
      <protection locked="0"/>
    </xf>
    <xf numFmtId="3" fontId="26" fillId="0" borderId="7" xfId="0" applyNumberFormat="1" applyFont="1" applyFill="1" applyBorder="1" applyAlignment="1" applyProtection="1">
      <alignment horizontal="right" vertical="center" indent="6"/>
      <protection locked="0"/>
    </xf>
    <xf numFmtId="3" fontId="26" fillId="0" borderId="11" xfId="0" applyNumberFormat="1" applyFont="1" applyFill="1" applyBorder="1" applyAlignment="1" applyProtection="1">
      <alignment horizontal="right" vertical="center" indent="6"/>
      <protection locked="0"/>
    </xf>
    <xf numFmtId="3" fontId="26" fillId="0" borderId="9" xfId="0" applyNumberFormat="1" applyFont="1" applyFill="1" applyBorder="1" applyAlignment="1" applyProtection="1">
      <alignment horizontal="right" vertical="center" indent="6"/>
      <protection locked="0"/>
    </xf>
    <xf numFmtId="3" fontId="25" fillId="0" borderId="3" xfId="0" applyNumberFormat="1" applyFont="1" applyBorder="1" applyAlignment="1">
      <alignment horizontal="center" vertical="center" wrapText="1"/>
    </xf>
    <xf numFmtId="3" fontId="26" fillId="0" borderId="0" xfId="1" applyNumberFormat="1" applyFont="1" applyFill="1" applyBorder="1" applyAlignment="1">
      <alignment horizontal="left" vertical="top" wrapText="1"/>
    </xf>
    <xf numFmtId="0" fontId="26" fillId="0" borderId="0" xfId="1" applyFont="1" applyFill="1" applyBorder="1" applyAlignment="1">
      <alignment horizontal="left" vertical="top" wrapText="1"/>
    </xf>
    <xf numFmtId="0" fontId="30"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30"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3" fontId="12" fillId="0" borderId="0" xfId="0" applyNumberFormat="1" applyFont="1" applyFill="1" applyAlignment="1">
      <alignment horizontal="right" vertical="center" wrapText="1" inden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5" fillId="0" borderId="25" xfId="0" applyFont="1" applyBorder="1" applyAlignment="1">
      <alignment horizontal="center" vertical="center" wrapText="1"/>
    </xf>
    <xf numFmtId="0" fontId="28" fillId="0" borderId="18" xfId="0" applyFont="1" applyBorder="1" applyAlignment="1">
      <alignment horizontal="center" vertical="center" wrapText="1"/>
    </xf>
    <xf numFmtId="165" fontId="38" fillId="0" borderId="0" xfId="0" applyNumberFormat="1" applyFont="1"/>
    <xf numFmtId="3" fontId="38" fillId="0" borderId="0" xfId="0" applyNumberFormat="1" applyFont="1"/>
    <xf numFmtId="3" fontId="26" fillId="0" borderId="22" xfId="0" applyNumberFormat="1" applyFont="1" applyFill="1" applyBorder="1" applyAlignment="1">
      <alignment horizontal="right" vertical="center" indent="3"/>
    </xf>
    <xf numFmtId="3" fontId="26" fillId="0" borderId="9" xfId="0" applyNumberFormat="1" applyFont="1" applyFill="1" applyBorder="1" applyAlignment="1">
      <alignment horizontal="right" vertical="center" indent="3"/>
    </xf>
    <xf numFmtId="3" fontId="26" fillId="0" borderId="2" xfId="0" applyNumberFormat="1" applyFont="1" applyFill="1" applyBorder="1" applyAlignment="1">
      <alignment horizontal="right" vertical="center" indent="3"/>
    </xf>
    <xf numFmtId="3" fontId="26" fillId="0" borderId="10" xfId="0" applyNumberFormat="1" applyFont="1" applyFill="1" applyBorder="1" applyAlignment="1">
      <alignment horizontal="right" vertical="center" indent="3"/>
    </xf>
    <xf numFmtId="3" fontId="26" fillId="0" borderId="2" xfId="0" applyNumberFormat="1" applyFont="1" applyFill="1" applyBorder="1" applyAlignment="1">
      <alignment horizontal="right" vertical="center" indent="2"/>
    </xf>
    <xf numFmtId="165" fontId="38" fillId="0" borderId="0" xfId="0" applyNumberFormat="1" applyFont="1" applyBorder="1" applyAlignment="1">
      <alignment vertical="center"/>
    </xf>
    <xf numFmtId="2" fontId="0" fillId="0" borderId="0" xfId="0" applyNumberFormat="1"/>
    <xf numFmtId="3" fontId="0" fillId="3" borderId="0" xfId="0" applyNumberFormat="1" applyFill="1"/>
    <xf numFmtId="3" fontId="26" fillId="0" borderId="9" xfId="0" applyNumberFormat="1" applyFont="1" applyFill="1" applyBorder="1" applyAlignment="1">
      <alignment horizontal="right" vertical="center" indent="4"/>
    </xf>
    <xf numFmtId="3" fontId="26" fillId="0" borderId="2" xfId="0" applyNumberFormat="1" applyFont="1" applyFill="1" applyBorder="1" applyAlignment="1">
      <alignment horizontal="right" vertical="center" indent="4"/>
    </xf>
    <xf numFmtId="3" fontId="25" fillId="0" borderId="16" xfId="0" applyNumberFormat="1" applyFont="1" applyBorder="1" applyAlignment="1">
      <alignment horizontal="center" vertical="center" wrapText="1"/>
    </xf>
    <xf numFmtId="3" fontId="26" fillId="0" borderId="7"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3" fontId="26" fillId="2" borderId="7" xfId="0" applyNumberFormat="1" applyFont="1" applyFill="1" applyBorder="1" applyAlignment="1">
      <alignment horizontal="center" vertical="center"/>
    </xf>
    <xf numFmtId="3" fontId="26" fillId="2" borderId="0" xfId="0" applyNumberFormat="1" applyFont="1" applyFill="1" applyBorder="1" applyAlignment="1">
      <alignment horizontal="center" vertical="center"/>
    </xf>
    <xf numFmtId="0" fontId="26" fillId="2" borderId="0" xfId="0" applyFont="1" applyFill="1" applyBorder="1" applyAlignment="1">
      <alignment horizontal="left" vertical="center" indent="1"/>
    </xf>
    <xf numFmtId="0" fontId="26" fillId="0" borderId="2" xfId="0" applyFont="1" applyFill="1" applyBorder="1" applyAlignment="1">
      <alignment horizontal="left" vertical="center" indent="1"/>
    </xf>
    <xf numFmtId="3" fontId="28" fillId="0" borderId="18" xfId="0"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3" fontId="28" fillId="0" borderId="15" xfId="0" applyNumberFormat="1" applyFont="1" applyFill="1" applyBorder="1" applyAlignment="1">
      <alignment horizontal="center" vertical="center"/>
    </xf>
    <xf numFmtId="4" fontId="26" fillId="2" borderId="8" xfId="0" applyNumberFormat="1" applyFont="1" applyFill="1" applyBorder="1" applyAlignment="1">
      <alignment horizontal="right" vertical="center" indent="5"/>
    </xf>
    <xf numFmtId="4" fontId="26" fillId="2" borderId="0" xfId="0" applyNumberFormat="1" applyFont="1" applyFill="1" applyAlignment="1">
      <alignment horizontal="right" vertical="center" indent="5"/>
    </xf>
    <xf numFmtId="4" fontId="26" fillId="0" borderId="8" xfId="0" applyNumberFormat="1" applyFont="1" applyFill="1" applyBorder="1" applyAlignment="1">
      <alignment horizontal="right" vertical="center" indent="5"/>
    </xf>
    <xf numFmtId="4" fontId="26" fillId="0" borderId="0" xfId="0" applyNumberFormat="1" applyFont="1" applyAlignment="1">
      <alignment horizontal="right" vertical="center" indent="5"/>
    </xf>
    <xf numFmtId="4" fontId="26" fillId="0" borderId="0" xfId="0" applyNumberFormat="1" applyFont="1" applyFill="1" applyAlignment="1">
      <alignment horizontal="right" vertical="center" indent="5"/>
    </xf>
    <xf numFmtId="4" fontId="39" fillId="2" borderId="8" xfId="0" applyNumberFormat="1" applyFont="1" applyFill="1" applyBorder="1" applyAlignment="1">
      <alignment horizontal="right" vertical="center" indent="5"/>
    </xf>
    <xf numFmtId="4" fontId="39" fillId="2" borderId="0" xfId="0" applyNumberFormat="1" applyFont="1" applyFill="1" applyAlignment="1">
      <alignment horizontal="right" vertical="center" indent="5"/>
    </xf>
    <xf numFmtId="4" fontId="26" fillId="0" borderId="10" xfId="0" applyNumberFormat="1" applyFont="1" applyFill="1" applyBorder="1" applyAlignment="1">
      <alignment horizontal="right" vertical="center" indent="5"/>
    </xf>
    <xf numFmtId="4" fontId="26" fillId="0" borderId="2" xfId="0" applyNumberFormat="1" applyFont="1" applyFill="1" applyBorder="1" applyAlignment="1">
      <alignment horizontal="right" vertical="center" indent="5"/>
    </xf>
    <xf numFmtId="3" fontId="39" fillId="2" borderId="7" xfId="0" applyNumberFormat="1" applyFont="1" applyFill="1" applyBorder="1" applyAlignment="1">
      <alignment horizontal="right" vertical="center" indent="4"/>
    </xf>
    <xf numFmtId="3" fontId="39" fillId="2" borderId="0" xfId="0" applyNumberFormat="1" applyFont="1" applyFill="1" applyBorder="1" applyAlignment="1">
      <alignment horizontal="right" vertical="center" indent="4"/>
    </xf>
    <xf numFmtId="2" fontId="9" fillId="0" borderId="0" xfId="0" applyNumberFormat="1" applyFont="1" applyAlignment="1">
      <alignment horizontal="right" vertical="center" indent="1"/>
    </xf>
    <xf numFmtId="2" fontId="9" fillId="0" borderId="0" xfId="0" applyNumberFormat="1" applyFont="1" applyBorder="1" applyAlignment="1">
      <alignment horizontal="right" vertical="center" indent="1"/>
    </xf>
    <xf numFmtId="3" fontId="8" fillId="0" borderId="0" xfId="0" applyNumberFormat="1" applyFont="1" applyAlignment="1">
      <alignment horizontal="right" vertical="center"/>
    </xf>
    <xf numFmtId="3" fontId="8" fillId="0" borderId="0" xfId="0" applyNumberFormat="1" applyFont="1" applyBorder="1" applyAlignment="1">
      <alignment horizontal="right" vertical="center"/>
    </xf>
    <xf numFmtId="0" fontId="8" fillId="0" borderId="0" xfId="0" applyFont="1" applyAlignment="1">
      <alignment horizontal="right" vertical="center"/>
    </xf>
    <xf numFmtId="0" fontId="8" fillId="0" borderId="0" xfId="0" applyNumberFormat="1" applyFont="1" applyAlignment="1">
      <alignment horizontal="right" vertical="center"/>
    </xf>
    <xf numFmtId="3" fontId="26" fillId="0" borderId="0" xfId="1" applyNumberFormat="1" applyFont="1" applyFill="1" applyAlignment="1">
      <alignment horizontal="left" vertical="top" wrapText="1" indent="1"/>
    </xf>
    <xf numFmtId="0" fontId="26" fillId="0" borderId="0" xfId="1" applyFont="1" applyAlignment="1">
      <alignment horizontal="left" vertical="top" wrapText="1" indent="1"/>
    </xf>
    <xf numFmtId="0" fontId="30" fillId="0" borderId="7" xfId="0" applyFont="1" applyBorder="1" applyAlignment="1">
      <alignment horizontal="left" vertical="center" wrapText="1" indent="1"/>
    </xf>
    <xf numFmtId="3" fontId="26" fillId="2" borderId="21" xfId="0" applyNumberFormat="1" applyFont="1" applyFill="1" applyBorder="1" applyAlignment="1">
      <alignment horizontal="right" vertical="center" indent="3"/>
    </xf>
    <xf numFmtId="3" fontId="26" fillId="0" borderId="21" xfId="0" applyNumberFormat="1" applyFont="1" applyFill="1" applyBorder="1" applyAlignment="1">
      <alignment horizontal="right" vertical="center" indent="3"/>
    </xf>
    <xf numFmtId="3" fontId="39" fillId="2" borderId="21" xfId="0" applyNumberFormat="1" applyFont="1" applyFill="1" applyBorder="1" applyAlignment="1">
      <alignment horizontal="right" vertical="center" indent="3"/>
    </xf>
    <xf numFmtId="1" fontId="26" fillId="3" borderId="8" xfId="0" applyNumberFormat="1" applyFont="1" applyFill="1" applyBorder="1" applyAlignment="1">
      <alignment horizontal="center" vertical="center"/>
    </xf>
    <xf numFmtId="3" fontId="26" fillId="3" borderId="7" xfId="0" applyNumberFormat="1" applyFont="1" applyFill="1" applyBorder="1" applyAlignment="1">
      <alignment horizontal="right" vertical="center" indent="4"/>
    </xf>
    <xf numFmtId="3" fontId="26" fillId="3" borderId="0" xfId="0" applyNumberFormat="1" applyFont="1" applyFill="1" applyBorder="1" applyAlignment="1">
      <alignment horizontal="right" vertical="center" indent="4"/>
    </xf>
    <xf numFmtId="3" fontId="26" fillId="3" borderId="8" xfId="0" applyNumberFormat="1" applyFont="1" applyFill="1" applyBorder="1" applyAlignment="1">
      <alignment horizontal="right" vertical="center" indent="4"/>
    </xf>
    <xf numFmtId="3" fontId="26" fillId="2" borderId="9" xfId="0" applyNumberFormat="1" applyFont="1" applyFill="1" applyBorder="1" applyAlignment="1">
      <alignment horizontal="right" vertical="center" indent="4"/>
    </xf>
    <xf numFmtId="3" fontId="26" fillId="2" borderId="2" xfId="0" applyNumberFormat="1" applyFont="1" applyFill="1" applyBorder="1" applyAlignment="1">
      <alignment horizontal="right" vertical="center" indent="4"/>
    </xf>
    <xf numFmtId="3" fontId="26" fillId="2" borderId="10" xfId="0" applyNumberFormat="1" applyFont="1" applyFill="1" applyBorder="1" applyAlignment="1">
      <alignment horizontal="right" vertical="center" indent="4"/>
    </xf>
    <xf numFmtId="3" fontId="4" fillId="3" borderId="0" xfId="0" applyNumberFormat="1" applyFont="1" applyFill="1" applyBorder="1" applyAlignment="1">
      <alignment horizontal="left" vertical="center" indent="1"/>
    </xf>
    <xf numFmtId="3" fontId="4" fillId="2" borderId="0" xfId="0" applyNumberFormat="1" applyFont="1" applyFill="1" applyBorder="1" applyAlignment="1" applyProtection="1">
      <alignment horizontal="left" vertical="center" indent="1"/>
      <protection locked="0"/>
    </xf>
    <xf numFmtId="3" fontId="4" fillId="2" borderId="0" xfId="0" applyNumberFormat="1" applyFont="1" applyFill="1" applyBorder="1" applyAlignment="1">
      <alignment horizontal="left" vertical="center" indent="1"/>
    </xf>
    <xf numFmtId="3" fontId="4" fillId="3" borderId="2" xfId="0" applyNumberFormat="1" applyFont="1" applyFill="1" applyBorder="1" applyAlignment="1">
      <alignment horizontal="left" vertical="center" indent="1"/>
    </xf>
    <xf numFmtId="0" fontId="39" fillId="4" borderId="0" xfId="0" applyFont="1" applyFill="1" applyBorder="1" applyAlignment="1">
      <alignment horizontal="right" vertical="center" indent="2"/>
    </xf>
    <xf numFmtId="3" fontId="39" fillId="4" borderId="0" xfId="0" applyNumberFormat="1" applyFont="1" applyFill="1" applyBorder="1" applyAlignment="1">
      <alignment horizontal="left" vertical="center" indent="1"/>
    </xf>
    <xf numFmtId="164" fontId="39" fillId="4" borderId="0" xfId="0" applyNumberFormat="1" applyFont="1" applyFill="1" applyBorder="1" applyAlignment="1">
      <alignment horizontal="right" vertical="center" indent="5"/>
    </xf>
    <xf numFmtId="3" fontId="26" fillId="2" borderId="11" xfId="0" applyNumberFormat="1" applyFont="1" applyFill="1" applyBorder="1" applyAlignment="1">
      <alignment horizontal="center" vertical="center" wrapText="1"/>
    </xf>
    <xf numFmtId="3" fontId="26" fillId="2" borderId="3" xfId="0" applyNumberFormat="1" applyFont="1" applyFill="1" applyBorder="1" applyAlignment="1">
      <alignment horizontal="center" vertical="center" wrapText="1"/>
    </xf>
    <xf numFmtId="164" fontId="26" fillId="0" borderId="22" xfId="0" applyNumberFormat="1" applyFont="1" applyFill="1" applyBorder="1" applyAlignment="1">
      <alignment horizontal="right" vertical="center" indent="2"/>
    </xf>
    <xf numFmtId="164" fontId="26" fillId="0" borderId="9" xfId="0" applyNumberFormat="1" applyFont="1" applyFill="1" applyBorder="1" applyAlignment="1">
      <alignment horizontal="right" vertical="center" indent="2"/>
    </xf>
    <xf numFmtId="164" fontId="26" fillId="0" borderId="2" xfId="0" applyNumberFormat="1" applyFont="1" applyFill="1" applyBorder="1" applyAlignment="1">
      <alignment horizontal="right" vertical="center" indent="2"/>
    </xf>
    <xf numFmtId="164" fontId="26" fillId="0" borderId="10" xfId="0" applyNumberFormat="1" applyFont="1" applyFill="1" applyBorder="1" applyAlignment="1">
      <alignment horizontal="right" vertical="center" indent="2"/>
    </xf>
    <xf numFmtId="3" fontId="4" fillId="2" borderId="0" xfId="0" applyNumberFormat="1" applyFont="1" applyFill="1" applyBorder="1" applyAlignment="1">
      <alignment vertical="center"/>
    </xf>
    <xf numFmtId="3" fontId="4" fillId="0" borderId="0" xfId="0" applyNumberFormat="1" applyFont="1" applyBorder="1" applyAlignment="1">
      <alignment vertical="center"/>
    </xf>
    <xf numFmtId="3" fontId="4" fillId="0" borderId="0" xfId="0" applyNumberFormat="1" applyFont="1" applyBorder="1" applyAlignment="1">
      <alignment horizontal="left" vertical="center"/>
    </xf>
    <xf numFmtId="3" fontId="4" fillId="2" borderId="2" xfId="0" applyNumberFormat="1" applyFont="1" applyFill="1" applyBorder="1" applyAlignment="1">
      <alignment vertical="center"/>
    </xf>
    <xf numFmtId="3" fontId="26" fillId="2" borderId="0" xfId="0" applyNumberFormat="1" applyFont="1" applyFill="1" applyBorder="1" applyAlignment="1">
      <alignment horizontal="right" vertical="center" wrapText="1" indent="1"/>
    </xf>
    <xf numFmtId="3" fontId="26" fillId="0" borderId="0" xfId="0" applyNumberFormat="1" applyFont="1" applyFill="1" applyBorder="1" applyAlignment="1">
      <alignment horizontal="right" vertical="center" indent="1"/>
    </xf>
    <xf numFmtId="3" fontId="26" fillId="2" borderId="0" xfId="0" applyNumberFormat="1" applyFont="1" applyFill="1" applyBorder="1" applyAlignment="1">
      <alignment horizontal="right" vertical="center" indent="1"/>
    </xf>
    <xf numFmtId="3" fontId="26" fillId="2" borderId="9" xfId="0" applyNumberFormat="1" applyFont="1" applyFill="1" applyBorder="1" applyAlignment="1">
      <alignment horizontal="right" vertical="center" indent="1"/>
    </xf>
    <xf numFmtId="3" fontId="26" fillId="2" borderId="2" xfId="0" applyNumberFormat="1" applyFont="1" applyFill="1" applyBorder="1" applyAlignment="1">
      <alignment horizontal="right" vertical="center" indent="1"/>
    </xf>
    <xf numFmtId="3" fontId="4" fillId="0" borderId="0" xfId="0" applyNumberFormat="1" applyFont="1" applyAlignment="1">
      <alignment vertical="top"/>
    </xf>
    <xf numFmtId="0" fontId="4" fillId="0" borderId="0" xfId="0" applyFont="1" applyFill="1" applyBorder="1" applyAlignment="1">
      <alignment horizontal="left" vertical="center" indent="1"/>
    </xf>
    <xf numFmtId="165" fontId="4" fillId="0" borderId="0" xfId="0" applyNumberFormat="1" applyFont="1" applyFill="1" applyBorder="1" applyAlignment="1">
      <alignment horizontal="right" vertical="center" indent="8"/>
    </xf>
    <xf numFmtId="165" fontId="26" fillId="0" borderId="0" xfId="0" applyNumberFormat="1" applyFont="1" applyFill="1" applyAlignment="1">
      <alignment horizontal="right" vertical="center" indent="8"/>
    </xf>
    <xf numFmtId="0" fontId="4" fillId="2" borderId="0" xfId="0" applyFont="1" applyFill="1" applyBorder="1" applyAlignment="1">
      <alignment horizontal="left" vertical="center" indent="1"/>
    </xf>
    <xf numFmtId="165" fontId="4" fillId="2" borderId="0" xfId="0" applyNumberFormat="1" applyFont="1" applyFill="1" applyBorder="1" applyAlignment="1">
      <alignment horizontal="right" vertical="center" indent="8"/>
    </xf>
    <xf numFmtId="0" fontId="4" fillId="2" borderId="2" xfId="0" applyFont="1" applyFill="1" applyBorder="1" applyAlignment="1">
      <alignment horizontal="left" vertical="center" indent="1"/>
    </xf>
    <xf numFmtId="165" fontId="4"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7" fillId="0" borderId="0" xfId="0" applyNumberFormat="1" applyFont="1" applyAlignment="1">
      <alignment horizontal="left" vertical="center"/>
    </xf>
    <xf numFmtId="2" fontId="30" fillId="0" borderId="0" xfId="0" applyNumberFormat="1" applyFont="1" applyBorder="1" applyAlignment="1">
      <alignment horizontal="left" vertical="center"/>
    </xf>
    <xf numFmtId="1" fontId="26" fillId="0" borderId="2"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3" fontId="26" fillId="0" borderId="2" xfId="0" applyNumberFormat="1" applyFont="1" applyFill="1" applyBorder="1" applyAlignment="1">
      <alignment horizontal="center" vertical="center"/>
    </xf>
    <xf numFmtId="2" fontId="2" fillId="0" borderId="0" xfId="0" applyNumberFormat="1" applyFont="1" applyAlignment="1">
      <alignment vertical="center"/>
    </xf>
    <xf numFmtId="2" fontId="2" fillId="0" borderId="0" xfId="0" applyNumberFormat="1" applyFont="1" applyBorder="1" applyAlignment="1">
      <alignment vertical="center"/>
    </xf>
    <xf numFmtId="165" fontId="17" fillId="0" borderId="0" xfId="0" applyNumberFormat="1" applyFont="1"/>
    <xf numFmtId="0" fontId="2" fillId="0" borderId="0" xfId="0" applyFont="1"/>
    <xf numFmtId="165" fontId="28" fillId="0" borderId="0" xfId="0" applyNumberFormat="1" applyFont="1" applyAlignment="1">
      <alignment horizontal="right" vertical="center"/>
    </xf>
    <xf numFmtId="0" fontId="3" fillId="0" borderId="0" xfId="0" quotePrefix="1" applyFont="1" applyFill="1" applyAlignment="1">
      <alignment horizontal="left" vertical="center" wrapText="1"/>
    </xf>
    <xf numFmtId="0" fontId="30" fillId="0" borderId="0" xfId="0" applyFont="1" applyAlignment="1">
      <alignment horizontal="left" vertical="center" wrapText="1"/>
    </xf>
    <xf numFmtId="3" fontId="26" fillId="0" borderId="0" xfId="1" applyNumberFormat="1" applyFont="1" applyFill="1" applyAlignment="1">
      <alignment horizontal="left" vertical="top" wrapText="1" indent="1"/>
    </xf>
    <xf numFmtId="0" fontId="26" fillId="0" borderId="0" xfId="1" applyFont="1" applyAlignment="1">
      <alignment horizontal="left" vertical="top" wrapText="1" indent="1"/>
    </xf>
    <xf numFmtId="3" fontId="26" fillId="0" borderId="0" xfId="1" quotePrefix="1" applyNumberFormat="1" applyFont="1" applyFill="1" applyAlignment="1">
      <alignment horizontal="left" vertical="top" wrapText="1"/>
    </xf>
    <xf numFmtId="0" fontId="26" fillId="0" borderId="0" xfId="1" applyFont="1" applyFill="1" applyAlignment="1">
      <alignment horizontal="left" vertical="top" wrapText="1"/>
    </xf>
    <xf numFmtId="3" fontId="26" fillId="0" borderId="0" xfId="1" applyNumberFormat="1" applyFont="1" applyFill="1" applyAlignment="1">
      <alignment horizontal="left" vertical="top" wrapText="1"/>
    </xf>
    <xf numFmtId="0" fontId="5" fillId="0" borderId="0" xfId="0" applyFont="1" applyFill="1" applyAlignment="1">
      <alignment horizontal="left" vertical="center" wrapText="1"/>
    </xf>
    <xf numFmtId="0" fontId="0" fillId="0" borderId="0" xfId="0" applyAlignment="1">
      <alignment horizontal="left" vertical="center" wrapText="1"/>
    </xf>
    <xf numFmtId="0" fontId="3"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5" fillId="0" borderId="0" xfId="0" applyNumberFormat="1" applyFont="1" applyFill="1" applyAlignment="1">
      <alignment horizontal="left" vertical="center" wrapText="1"/>
    </xf>
    <xf numFmtId="0" fontId="46" fillId="0" borderId="0" xfId="0" applyFont="1" applyFill="1" applyAlignment="1">
      <alignment horizontal="left" vertical="center" wrapText="1"/>
    </xf>
    <xf numFmtId="3" fontId="37" fillId="0" borderId="0" xfId="0" applyNumberFormat="1" applyFont="1" applyFill="1" applyAlignment="1">
      <alignment horizontal="left" wrapText="1"/>
    </xf>
    <xf numFmtId="0" fontId="47" fillId="0" borderId="0" xfId="0" applyFont="1" applyFill="1" applyAlignment="1">
      <alignment horizontal="left" wrapText="1"/>
    </xf>
    <xf numFmtId="0" fontId="47" fillId="0" borderId="0" xfId="0" applyFont="1" applyAlignment="1">
      <alignment horizontal="left" wrapText="1"/>
    </xf>
    <xf numFmtId="0" fontId="30" fillId="0" borderId="0" xfId="0" applyFont="1" applyAlignment="1">
      <alignment horizontal="left" wrapText="1"/>
    </xf>
    <xf numFmtId="0" fontId="25" fillId="0" borderId="0" xfId="0" applyFont="1" applyFill="1" applyBorder="1" applyAlignment="1">
      <alignment horizontal="left" vertical="top" wrapText="1"/>
    </xf>
    <xf numFmtId="0" fontId="46" fillId="0" borderId="0" xfId="0" applyFont="1" applyFill="1" applyBorder="1" applyAlignment="1">
      <alignment horizontal="left" vertical="top" wrapText="1"/>
    </xf>
    <xf numFmtId="3" fontId="26" fillId="0" borderId="0" xfId="1" quotePrefix="1" applyNumberFormat="1" applyFill="1" applyAlignment="1">
      <alignment horizontal="left" vertical="center" wrapText="1"/>
    </xf>
    <xf numFmtId="0" fontId="26" fillId="0" borderId="0" xfId="1" applyFill="1" applyAlignment="1">
      <alignment horizontal="left" vertical="center" wrapText="1"/>
    </xf>
    <xf numFmtId="3" fontId="3" fillId="0" borderId="0" xfId="0" applyNumberFormat="1" applyFont="1" applyAlignment="1">
      <alignment horizontal="left" vertical="top" wrapText="1"/>
    </xf>
    <xf numFmtId="0" fontId="0" fillId="0" borderId="0" xfId="0" applyAlignment="1">
      <alignment horizontal="left" vertical="top" wrapText="1"/>
    </xf>
    <xf numFmtId="3" fontId="3" fillId="0" borderId="0" xfId="0" quotePrefix="1" applyNumberFormat="1" applyFont="1" applyAlignment="1">
      <alignment horizontal="left" vertical="center" wrapText="1"/>
    </xf>
    <xf numFmtId="3" fontId="26" fillId="0" borderId="0" xfId="1" quotePrefix="1" applyNumberFormat="1" applyAlignment="1">
      <alignment horizontal="left" vertical="center" wrapText="1"/>
    </xf>
    <xf numFmtId="3" fontId="26" fillId="0" borderId="0" xfId="1" applyNumberFormat="1" applyAlignment="1">
      <alignment horizontal="left" vertical="center" wrapText="1"/>
    </xf>
    <xf numFmtId="3" fontId="42"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5"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5"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5"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5" fillId="0" borderId="6" xfId="0" applyFont="1" applyBorder="1" applyAlignment="1">
      <alignment horizontal="center" vertical="center" wrapText="1"/>
    </xf>
    <xf numFmtId="3" fontId="26" fillId="0" borderId="0" xfId="0" applyNumberFormat="1" applyFont="1" applyBorder="1" applyAlignment="1">
      <alignment horizontal="left" vertical="top"/>
    </xf>
    <xf numFmtId="0" fontId="0" fillId="0" borderId="0" xfId="0" applyAlignment="1">
      <alignment horizontal="left" vertical="top"/>
    </xf>
    <xf numFmtId="0" fontId="43" fillId="0" borderId="2" xfId="0" applyFont="1" applyBorder="1" applyAlignment="1">
      <alignment horizontal="left" vertical="center" wrapText="1"/>
    </xf>
    <xf numFmtId="0" fontId="0" fillId="0" borderId="2" xfId="0" applyBorder="1" applyAlignment="1">
      <alignment horizontal="left" wrapText="1"/>
    </xf>
    <xf numFmtId="3" fontId="4" fillId="0" borderId="0" xfId="0" applyNumberFormat="1" applyFont="1" applyAlignment="1">
      <alignment vertical="top" wrapText="1"/>
    </xf>
    <xf numFmtId="0" fontId="0" fillId="0" borderId="0" xfId="0" applyAlignment="1">
      <alignment vertical="top" wrapText="1"/>
    </xf>
    <xf numFmtId="3" fontId="3" fillId="0" borderId="0" xfId="0" quotePrefix="1" applyNumberFormat="1" applyFont="1" applyAlignment="1">
      <alignment vertical="center" wrapText="1"/>
    </xf>
    <xf numFmtId="0" fontId="0" fillId="0" borderId="0" xfId="0" applyAlignment="1">
      <alignment vertical="center" wrapText="1"/>
    </xf>
    <xf numFmtId="3" fontId="26" fillId="0" borderId="0" xfId="1" applyNumberFormat="1" applyAlignment="1">
      <alignment vertical="center" wrapText="1"/>
    </xf>
    <xf numFmtId="0" fontId="26" fillId="0" borderId="0" xfId="1" applyAlignment="1">
      <alignment vertical="center" wrapText="1"/>
    </xf>
    <xf numFmtId="0" fontId="21" fillId="0" borderId="0" xfId="0" applyFont="1" applyBorder="1" applyAlignment="1">
      <alignment horizontal="left" vertical="top" wrapText="1"/>
    </xf>
    <xf numFmtId="0" fontId="0" fillId="0" borderId="0" xfId="0" applyAlignment="1"/>
    <xf numFmtId="0" fontId="15" fillId="0" borderId="0" xfId="0" applyFont="1" applyBorder="1" applyAlignment="1">
      <alignment horizontal="left" vertical="top" wrapText="1"/>
    </xf>
    <xf numFmtId="0" fontId="0" fillId="0" borderId="0" xfId="0" applyAlignment="1">
      <alignment horizontal="left" wrapText="1"/>
    </xf>
    <xf numFmtId="3" fontId="19" fillId="0" borderId="0" xfId="0" quotePrefix="1" applyNumberFormat="1" applyFont="1" applyAlignment="1">
      <alignment vertical="center" wrapText="1"/>
    </xf>
    <xf numFmtId="3" fontId="25" fillId="0" borderId="4" xfId="0" applyNumberFormat="1" applyFont="1" applyBorder="1" applyAlignment="1">
      <alignment horizontal="center" vertical="center" wrapText="1"/>
    </xf>
    <xf numFmtId="0" fontId="0" fillId="0" borderId="5" xfId="0" applyBorder="1" applyAlignment="1">
      <alignment vertical="center"/>
    </xf>
    <xf numFmtId="3" fontId="25" fillId="0" borderId="20" xfId="0" applyNumberFormat="1" applyFont="1" applyBorder="1" applyAlignment="1">
      <alignment horizontal="center" vertical="center" wrapText="1"/>
    </xf>
    <xf numFmtId="3" fontId="42" fillId="0" borderId="6"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16" xfId="0" applyNumberFormat="1" applyFont="1" applyBorder="1" applyAlignment="1">
      <alignment horizontal="center" vertical="center" wrapText="1"/>
    </xf>
    <xf numFmtId="3" fontId="37" fillId="0" borderId="6" xfId="0" applyNumberFormat="1" applyFont="1" applyBorder="1" applyAlignment="1">
      <alignment horizontal="center" vertical="center"/>
    </xf>
    <xf numFmtId="3" fontId="47" fillId="0" borderId="1" xfId="0" applyNumberFormat="1" applyFont="1" applyBorder="1" applyAlignment="1">
      <alignment horizontal="center" vertical="center"/>
    </xf>
    <xf numFmtId="0" fontId="39" fillId="0" borderId="0" xfId="1" applyFont="1" applyBorder="1" applyAlignment="1">
      <alignment horizontal="right" vertical="center"/>
    </xf>
    <xf numFmtId="0" fontId="0" fillId="0" borderId="0" xfId="0" applyAlignment="1">
      <alignment vertical="center"/>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5" fillId="0" borderId="7" xfId="0" applyFont="1" applyBorder="1" applyAlignment="1">
      <alignment horizontal="center" vertical="center" wrapText="1"/>
    </xf>
    <xf numFmtId="3" fontId="25"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8" fillId="0" borderId="15" xfId="0" applyNumberFormat="1" applyFont="1" applyBorder="1" applyAlignment="1">
      <alignment horizontal="center" vertical="center" wrapText="1"/>
    </xf>
    <xf numFmtId="0" fontId="48" fillId="0" borderId="15" xfId="0" applyFont="1" applyBorder="1" applyAlignment="1">
      <alignment horizontal="center" vertical="center"/>
    </xf>
    <xf numFmtId="0" fontId="25" fillId="0" borderId="1" xfId="0" applyFont="1" applyBorder="1" applyAlignment="1">
      <alignment horizontal="center" vertical="center" wrapText="1"/>
    </xf>
    <xf numFmtId="3" fontId="26" fillId="0" borderId="0" xfId="0" applyNumberFormat="1" applyFont="1" applyBorder="1" applyAlignment="1">
      <alignment vertical="top" wrapText="1"/>
    </xf>
    <xf numFmtId="3" fontId="14" fillId="0" borderId="0" xfId="0" applyNumberFormat="1" applyFont="1" applyAlignment="1">
      <alignment vertical="top" wrapText="1"/>
    </xf>
    <xf numFmtId="0" fontId="0" fillId="0" borderId="0" xfId="0" applyFont="1" applyAlignment="1">
      <alignment wrapText="1"/>
    </xf>
    <xf numFmtId="0" fontId="0" fillId="0" borderId="0" xfId="0" applyAlignment="1">
      <alignment wrapText="1"/>
    </xf>
    <xf numFmtId="3" fontId="7" fillId="0" borderId="0" xfId="0" applyNumberFormat="1" applyFont="1" applyAlignment="1">
      <alignment vertical="top" wrapText="1"/>
    </xf>
    <xf numFmtId="3" fontId="40"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0" fontId="4" fillId="0" borderId="0" xfId="0" applyFont="1" applyBorder="1" applyAlignment="1">
      <alignment horizontal="left" vertical="top" wrapText="1"/>
    </xf>
    <xf numFmtId="0" fontId="3" fillId="0" borderId="0" xfId="0" quotePrefix="1" applyFont="1" applyAlignment="1">
      <alignment vertical="center" wrapText="1"/>
    </xf>
    <xf numFmtId="0" fontId="19" fillId="0" borderId="0" xfId="0" applyFont="1" applyAlignment="1">
      <alignment vertical="center" wrapText="1"/>
    </xf>
    <xf numFmtId="0" fontId="28" fillId="0" borderId="17" xfId="0" applyFont="1" applyBorder="1" applyAlignment="1">
      <alignment horizontal="center" vertical="center"/>
    </xf>
    <xf numFmtId="0" fontId="0" fillId="0" borderId="24" xfId="0" applyBorder="1" applyAlignment="1">
      <alignment horizontal="center" vertical="center"/>
    </xf>
    <xf numFmtId="0" fontId="28" fillId="0" borderId="24" xfId="0" applyFont="1" applyBorder="1" applyAlignment="1">
      <alignment horizontal="center" vertical="center"/>
    </xf>
    <xf numFmtId="0" fontId="0" fillId="0" borderId="8" xfId="0" applyBorder="1" applyAlignment="1">
      <alignment horizontal="center" vertical="center"/>
    </xf>
    <xf numFmtId="0" fontId="28"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8" fillId="0" borderId="1" xfId="0" applyFont="1" applyBorder="1" applyAlignment="1">
      <alignment horizontal="center" vertical="center"/>
    </xf>
    <xf numFmtId="3" fontId="10" fillId="3" borderId="0" xfId="0" quotePrefix="1" applyNumberFormat="1" applyFont="1" applyFill="1" applyAlignment="1">
      <alignment vertical="center" wrapText="1"/>
    </xf>
    <xf numFmtId="3" fontId="26" fillId="3" borderId="0" xfId="1" applyNumberFormat="1" applyFill="1" applyAlignment="1">
      <alignment vertical="center" wrapText="1"/>
    </xf>
    <xf numFmtId="3" fontId="42" fillId="3" borderId="0" xfId="0" applyNumberFormat="1" applyFont="1" applyFill="1" applyBorder="1" applyAlignment="1">
      <alignment horizontal="left" vertical="center" wrapText="1"/>
    </xf>
    <xf numFmtId="0" fontId="44" fillId="0" borderId="0" xfId="0" applyFont="1" applyBorder="1" applyAlignment="1">
      <alignment horizontal="left" vertical="center" wrapText="1"/>
    </xf>
    <xf numFmtId="0" fontId="6" fillId="3" borderId="0" xfId="0" applyFont="1" applyFill="1" applyAlignment="1">
      <alignment vertical="top" wrapText="1"/>
    </xf>
    <xf numFmtId="3" fontId="15" fillId="3" borderId="0" xfId="0" applyNumberFormat="1" applyFont="1" applyFill="1" applyAlignment="1">
      <alignment vertical="center" wrapText="1"/>
    </xf>
    <xf numFmtId="3" fontId="42" fillId="3" borderId="2" xfId="0" applyNumberFormat="1" applyFont="1" applyFill="1" applyBorder="1" applyAlignment="1">
      <alignment horizontal="left" vertical="center" wrapText="1"/>
    </xf>
    <xf numFmtId="0" fontId="44" fillId="0" borderId="2" xfId="0" applyFont="1" applyBorder="1" applyAlignment="1">
      <alignment horizontal="left" vertical="center" wrapText="1"/>
    </xf>
    <xf numFmtId="3" fontId="25" fillId="3" borderId="4" xfId="0" applyNumberFormat="1" applyFont="1" applyFill="1" applyBorder="1" applyAlignment="1" applyProtection="1">
      <alignment horizontal="left" vertical="center" wrapText="1" indent="1"/>
      <protection locked="0"/>
    </xf>
    <xf numFmtId="1" fontId="25"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5"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7" fillId="0" borderId="0" xfId="0" applyFont="1" applyAlignment="1">
      <alignment vertical="top" wrapText="1"/>
    </xf>
    <xf numFmtId="0" fontId="21" fillId="0" borderId="0" xfId="0" applyFont="1" applyAlignment="1">
      <alignment vertical="top" wrapText="1"/>
    </xf>
    <xf numFmtId="0" fontId="10" fillId="0" borderId="0" xfId="0" quotePrefix="1" applyFont="1" applyAlignment="1">
      <alignment vertical="center" wrapText="1"/>
    </xf>
    <xf numFmtId="0" fontId="21" fillId="0" borderId="0" xfId="0" applyFont="1" applyAlignment="1">
      <alignment vertical="center" wrapText="1"/>
    </xf>
    <xf numFmtId="3" fontId="42" fillId="0" borderId="2" xfId="0" applyNumberFormat="1" applyFont="1" applyFill="1" applyBorder="1" applyAlignment="1">
      <alignment horizontal="left" vertical="center" wrapText="1"/>
    </xf>
    <xf numFmtId="0" fontId="4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7" fillId="3" borderId="0" xfId="0" applyFont="1" applyFill="1" applyBorder="1" applyAlignment="1">
      <alignment horizontal="left" vertical="top" wrapText="1"/>
    </xf>
    <xf numFmtId="0" fontId="18" fillId="3" borderId="0" xfId="0" applyFont="1" applyFill="1" applyBorder="1" applyAlignment="1">
      <alignment horizontal="left" vertical="top" wrapText="1"/>
    </xf>
    <xf numFmtId="0" fontId="19" fillId="3" borderId="0" xfId="0" quotePrefix="1" applyFont="1" applyFill="1" applyAlignment="1">
      <alignment horizontal="left" vertical="center" wrapText="1"/>
    </xf>
    <xf numFmtId="0" fontId="19" fillId="0" borderId="0" xfId="0" applyFont="1" applyAlignment="1">
      <alignment horizontal="left" vertical="center" wrapText="1"/>
    </xf>
    <xf numFmtId="0" fontId="26" fillId="3" borderId="0" xfId="1" applyFill="1" applyAlignment="1">
      <alignment horizontal="left" vertical="center" wrapText="1"/>
    </xf>
    <xf numFmtId="0" fontId="26" fillId="0" borderId="0" xfId="1" applyAlignment="1">
      <alignment horizontal="left" vertical="center" wrapText="1"/>
    </xf>
    <xf numFmtId="3" fontId="42"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2"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2"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4" fillId="3" borderId="0" xfId="0" applyFont="1" applyFill="1" applyBorder="1" applyAlignment="1">
      <alignment horizontal="left" vertical="top" wrapText="1"/>
    </xf>
    <xf numFmtId="0" fontId="35" fillId="0" borderId="2" xfId="0" applyFont="1" applyBorder="1" applyAlignment="1">
      <alignment horizontal="left" vertical="center" wrapText="1"/>
    </xf>
    <xf numFmtId="3" fontId="42" fillId="0" borderId="0" xfId="0" applyNumberFormat="1" applyFont="1" applyAlignment="1">
      <alignment horizontal="left" vertical="center" wrapText="1"/>
    </xf>
    <xf numFmtId="0" fontId="44" fillId="0" borderId="0" xfId="0" applyFont="1" applyAlignment="1">
      <alignment horizontal="left" vertical="center" wrapText="1"/>
    </xf>
    <xf numFmtId="0" fontId="18" fillId="0" borderId="0" xfId="0" applyFont="1" applyBorder="1" applyAlignment="1">
      <alignment horizontal="left" vertical="top" wrapText="1"/>
    </xf>
    <xf numFmtId="3" fontId="13" fillId="0" borderId="0" xfId="0" applyNumberFormat="1" applyFont="1" applyAlignment="1">
      <alignment vertical="top" wrapText="1"/>
    </xf>
    <xf numFmtId="3" fontId="9" fillId="0" borderId="0" xfId="0" applyNumberFormat="1" applyFont="1" applyAlignment="1">
      <alignment vertical="top" wrapText="1"/>
    </xf>
    <xf numFmtId="3" fontId="2" fillId="0" borderId="0" xfId="0" quotePrefix="1" applyNumberFormat="1" applyFont="1" applyAlignment="1">
      <alignment vertical="center" wrapText="1"/>
    </xf>
    <xf numFmtId="3" fontId="8" fillId="0" borderId="0" xfId="0" applyNumberFormat="1" applyFont="1" applyAlignment="1">
      <alignment vertical="top" wrapText="1"/>
    </xf>
    <xf numFmtId="3" fontId="42"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3" fontId="15" fillId="0" borderId="0" xfId="0" applyNumberFormat="1" applyFont="1" applyAlignment="1">
      <alignment vertical="top" wrapText="1"/>
    </xf>
    <xf numFmtId="0" fontId="7" fillId="0" borderId="0" xfId="0" applyFont="1" applyFill="1" applyAlignment="1">
      <alignment horizontal="left" vertical="center"/>
    </xf>
    <xf numFmtId="0" fontId="20" fillId="0" borderId="0" xfId="0" applyFont="1" applyAlignment="1">
      <alignment horizontal="left" vertical="center"/>
    </xf>
    <xf numFmtId="0" fontId="18" fillId="0" borderId="0" xfId="0" applyFont="1" applyAlignment="1">
      <alignment vertical="top" wrapText="1"/>
    </xf>
    <xf numFmtId="0" fontId="19" fillId="0" borderId="0" xfId="0" quotePrefix="1" applyFont="1" applyAlignment="1">
      <alignment vertical="center" wrapText="1"/>
    </xf>
    <xf numFmtId="3" fontId="18" fillId="0" borderId="0" xfId="0" applyNumberFormat="1" applyFont="1" applyAlignment="1">
      <alignment vertical="top" wrapText="1"/>
    </xf>
    <xf numFmtId="3" fontId="42" fillId="3" borderId="0" xfId="0" applyNumberFormat="1" applyFont="1" applyFill="1" applyAlignment="1">
      <alignment horizontal="left" vertical="center" wrapText="1"/>
    </xf>
    <xf numFmtId="0" fontId="44" fillId="3" borderId="0" xfId="0" applyFont="1" applyFill="1" applyAlignment="1">
      <alignment horizontal="left" vertical="center" wrapText="1"/>
    </xf>
    <xf numFmtId="0" fontId="15" fillId="0" borderId="0" xfId="0" applyFont="1" applyAlignment="1">
      <alignment horizontal="left" vertical="top" wrapText="1"/>
    </xf>
  </cellXfs>
  <cellStyles count="21">
    <cellStyle name="Hyperlink" xfId="1" builtinId="8" customBuiltin="1"/>
    <cellStyle name="Normal" xfId="0" builtinId="0"/>
    <cellStyle name="Normal 2" xfId="9"/>
    <cellStyle name="Normal 2 2" xfId="20"/>
    <cellStyle name="Normal 3" xfId="8"/>
    <cellStyle name="Normal 4" xfId="19"/>
    <cellStyle name="Normal 54" xfId="2"/>
    <cellStyle name="ss15" xfId="5"/>
    <cellStyle name="ss16" xfId="3"/>
    <cellStyle name="ss17" xfId="6"/>
    <cellStyle name="ss22" xfId="4"/>
    <cellStyle name="ss23" xfId="7"/>
    <cellStyle name="style1450177002774" xfId="10"/>
    <cellStyle name="style1450177005489" xfId="11"/>
    <cellStyle name="style1450177005785" xfId="14"/>
    <cellStyle name="style1450177005894" xfId="15"/>
    <cellStyle name="style1450177007236" xfId="12"/>
    <cellStyle name="style1450177007361" xfId="13"/>
    <cellStyle name="style1450351136772" xfId="17"/>
    <cellStyle name="style1450351137958" xfId="16"/>
    <cellStyle name="style145035113808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xmlns:c16r2="http://schemas.microsoft.com/office/drawing/2015/06/char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xmlns:c16r2="http://schemas.microsoft.com/office/drawing/2015/06/char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xmlns:c16r2="http://schemas.microsoft.com/office/drawing/2015/06/char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617421312"/>
        <c:axId val="580379200"/>
        <c:extLst xmlns:c16r2="http://schemas.microsoft.com/office/drawing/2015/06/chart">
          <c:ext xmlns:c15="http://schemas.microsoft.com/office/drawing/2012/chart" uri="{02D57815-91ED-43cb-92C2-25804820EDAC}">
            <c15:filteredAreaSeries>
              <c15:ser>
                <c:idx val="3"/>
                <c:order val="3"/>
                <c:tx>
                  <c:strRef>
                    <c:extLst xmlns:c16r2="http://schemas.microsoft.com/office/drawing/2015/06/char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xmlns:c16r2="http://schemas.microsoft.com/office/drawing/2015/06/char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xmlns:c16r2="http://schemas.microsoft.com/office/drawing/2015/06/char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xmlns:c16r2="http://schemas.microsoft.com/office/drawing/2015/06/chart">
                  <c:ext xmlns:c16="http://schemas.microsoft.com/office/drawing/2014/chart" uri="{C3380CC4-5D6E-409C-BE32-E72D297353CC}">
                    <c16:uniqueId val="{00000003-335C-4F95-9CE9-CC73C7E60713}"/>
                  </c:ext>
                </c:extLst>
              </c15:ser>
            </c15:filteredAreaSeries>
          </c:ext>
        </c:extLst>
      </c:areaChart>
      <c:catAx>
        <c:axId val="617421312"/>
        <c:scaling>
          <c:orientation val="minMax"/>
        </c:scaling>
        <c:delete val="0"/>
        <c:axPos val="b"/>
        <c:numFmt formatCode="0" sourceLinked="1"/>
        <c:majorTickMark val="none"/>
        <c:minorTickMark val="none"/>
        <c:tickLblPos val="nextTo"/>
        <c:txPr>
          <a:bodyPr rot="-5400000" vert="horz"/>
          <a:lstStyle/>
          <a:p>
            <a:pPr>
              <a:defRPr/>
            </a:pPr>
            <a:endParaRPr lang="pt-PT"/>
          </a:p>
        </c:txPr>
        <c:crossAx val="580379200"/>
        <c:crosses val="autoZero"/>
        <c:auto val="1"/>
        <c:lblAlgn val="ctr"/>
        <c:lblOffset val="100"/>
        <c:noMultiLvlLbl val="0"/>
      </c:catAx>
      <c:valAx>
        <c:axId val="580379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17421312"/>
        <c:crosses val="autoZero"/>
        <c:crossBetween val="midCat"/>
      </c:valAx>
      <c:spPr>
        <a:noFill/>
        <a:ln>
          <a:noFill/>
        </a:ln>
      </c:spPr>
    </c:plotArea>
    <c:legend>
      <c:legendPos val="b"/>
      <c:layout/>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
              <c:layout/>
              <c:tx>
                <c:strRef>
                  <c:f>'Chart 1.9'!$B$61</c:f>
                  <c:strCache>
                    <c:ptCount val="1"/>
                    <c:pt idx="0">
                      <c:v>Belgium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2"/>
              <c:layout/>
              <c:tx>
                <c:strRef>
                  <c:f>'Chart 1.9'!$B$62</c:f>
                  <c:strCache>
                    <c:ptCount val="1"/>
                    <c:pt idx="0">
                      <c:v>Bulgaria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3"/>
              <c:layout/>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4"/>
              <c:layout/>
              <c:tx>
                <c:strRef>
                  <c:f>'Chart 1.9'!$B$64</c:f>
                  <c:strCache>
                    <c:ptCount val="1"/>
                    <c:pt idx="0">
                      <c:v>Czech Republic</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5"/>
              <c:layout/>
              <c:tx>
                <c:strRef>
                  <c:f>'Chart 1.9'!$B$65</c:f>
                  <c:strCache>
                    <c:ptCount val="1"/>
                    <c:pt idx="0">
                      <c:v>Denmark</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6"/>
              <c:layout/>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7"/>
              <c:layout/>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dLbl>
            <c:dLbl>
              <c:idx val="9"/>
              <c:layout/>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dLbl>
            <c:dLbl>
              <c:idx val="11"/>
              <c:layout/>
              <c:tx>
                <c:strRef>
                  <c:f>'Chart 1.9'!$B$71</c:f>
                  <c:strCache>
                    <c:ptCount val="1"/>
                    <c:pt idx="0">
                      <c:v>Hungary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2"/>
              <c:layout/>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dLbl>
            <c:dLbl>
              <c:idx val="14"/>
              <c:layout/>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5"/>
              <c:layout/>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6"/>
              <c:layout>
                <c:manualLayout>
                  <c:x val="-2.2951746416313347E-2"/>
                  <c:y val="-2.4404099746599076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dLbl>
            <c:dLbl>
              <c:idx val="17"/>
              <c:layout/>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18"/>
              <c:layout/>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dLbl>
            <c:dLbl>
              <c:idx val="19"/>
              <c:layout>
                <c:manualLayout>
                  <c:x val="-3.4363909639501026E-3"/>
                  <c:y val="-1.3758901898920665E-3"/>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dLbl>
            <c:dLbl>
              <c:idx val="20"/>
              <c:layout/>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21"/>
              <c:layout>
                <c:manualLayout>
                  <c:x val="-2.4712295578437311E-2"/>
                  <c:y val="1.9349498411144202E-2"/>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dLbl>
            <c:dLbl>
              <c:idx val="22"/>
              <c:layout/>
              <c:tx>
                <c:strRef>
                  <c:f>'Chart 1.9'!$B$82</c:f>
                  <c:strCache>
                    <c:ptCount val="1"/>
                    <c:pt idx="0">
                      <c:v>Spain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23"/>
              <c:layout/>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dLbl>
              <c:idx val="24"/>
              <c:layout/>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dLbl>
            <c:showLegendKey val="0"/>
            <c:showVal val="1"/>
            <c:showCatName val="0"/>
            <c:showSerName val="0"/>
            <c:showPercent val="0"/>
            <c:showBubbleSize val="0"/>
            <c:showLeaderLines val="0"/>
          </c:dLbls>
          <c:xVal>
            <c:numRef>
              <c:f>'Chart 1.9'!$C$60:$C$84</c:f>
              <c:numCache>
                <c:formatCode>0.0</c:formatCode>
                <c:ptCount val="25"/>
                <c:pt idx="0">
                  <c:v>6.7390977163785353</c:v>
                </c:pt>
                <c:pt idx="1">
                  <c:v>4.6993625738902391</c:v>
                </c:pt>
                <c:pt idx="2">
                  <c:v>16.453497146138758</c:v>
                </c:pt>
                <c:pt idx="3">
                  <c:v>20.399999999999999</c:v>
                </c:pt>
                <c:pt idx="4">
                  <c:v>8.8453528183985366</c:v>
                </c:pt>
                <c:pt idx="5">
                  <c:v>4.4217925268663469</c:v>
                </c:pt>
                <c:pt idx="6">
                  <c:v>15.088247528871104</c:v>
                </c:pt>
                <c:pt idx="7">
                  <c:v>5.3616663126467596</c:v>
                </c:pt>
                <c:pt idx="8">
                  <c:v>3.3325001985780185</c:v>
                </c:pt>
                <c:pt idx="9">
                  <c:v>5.0136125270321825</c:v>
                </c:pt>
                <c:pt idx="10">
                  <c:v>7.9568550867638734</c:v>
                </c:pt>
                <c:pt idx="11">
                  <c:v>6.0470381449135129</c:v>
                </c:pt>
                <c:pt idx="12">
                  <c:v>18.812596446811483</c:v>
                </c:pt>
                <c:pt idx="13">
                  <c:v>4.8512312809434013</c:v>
                </c:pt>
                <c:pt idx="14">
                  <c:v>17.136639731073743</c:v>
                </c:pt>
                <c:pt idx="15">
                  <c:v>18.903524695100238</c:v>
                </c:pt>
                <c:pt idx="16">
                  <c:v>5.7987481070083069</c:v>
                </c:pt>
                <c:pt idx="17">
                  <c:v>11.524429556419989</c:v>
                </c:pt>
                <c:pt idx="18">
                  <c:v>22.283718830203821</c:v>
                </c:pt>
                <c:pt idx="19">
                  <c:v>17.467384581384636</c:v>
                </c:pt>
                <c:pt idx="20">
                  <c:v>6.2956829549940307</c:v>
                </c:pt>
                <c:pt idx="21">
                  <c:v>6.7950777886227316</c:v>
                </c:pt>
                <c:pt idx="22">
                  <c:v>2.7123979105800071</c:v>
                </c:pt>
                <c:pt idx="23">
                  <c:v>3.4094843603295333</c:v>
                </c:pt>
                <c:pt idx="24">
                  <c:v>7.5985450850418159</c:v>
                </c:pt>
              </c:numCache>
            </c:numRef>
          </c:xVal>
          <c:yVal>
            <c:numRef>
              <c:f>'Chart 1.9'!$D$60:$D$84</c:f>
              <c:numCache>
                <c:formatCode>0.0</c:formatCode>
                <c:ptCount val="25"/>
                <c:pt idx="0">
                  <c:v>17.465726250516997</c:v>
                </c:pt>
                <c:pt idx="1">
                  <c:v>12.283533194231943</c:v>
                </c:pt>
                <c:pt idx="2">
                  <c:v>1.428196392423998</c:v>
                </c:pt>
                <c:pt idx="3">
                  <c:v>13.6</c:v>
                </c:pt>
                <c:pt idx="4">
                  <c:v>3.8422256801691632</c:v>
                </c:pt>
                <c:pt idx="5">
                  <c:v>10.09899135327225</c:v>
                </c:pt>
                <c:pt idx="6">
                  <c:v>15.41630922214485</c:v>
                </c:pt>
                <c:pt idx="7">
                  <c:v>5.7396832572690215</c:v>
                </c:pt>
                <c:pt idx="8">
                  <c:v>12.088479376886635</c:v>
                </c:pt>
                <c:pt idx="9">
                  <c:v>14.87905129532327</c:v>
                </c:pt>
                <c:pt idx="10">
                  <c:v>11.342377373850677</c:v>
                </c:pt>
                <c:pt idx="11">
                  <c:v>4.5624652524910392</c:v>
                </c:pt>
                <c:pt idx="12">
                  <c:v>15.91693656665881</c:v>
                </c:pt>
                <c:pt idx="13">
                  <c:v>9.6807677420957017</c:v>
                </c:pt>
                <c:pt idx="14">
                  <c:v>13.353240264034108</c:v>
                </c:pt>
                <c:pt idx="15">
                  <c:v>4.7260896225513784</c:v>
                </c:pt>
                <c:pt idx="16">
                  <c:v>11.6956827411211</c:v>
                </c:pt>
                <c:pt idx="17">
                  <c:v>1.6041808365599379</c:v>
                </c:pt>
                <c:pt idx="18">
                  <c:v>8.0895935893659043</c:v>
                </c:pt>
                <c:pt idx="19">
                  <c:v>1.1631348031532869</c:v>
                </c:pt>
                <c:pt idx="20">
                  <c:v>3.2654178994069212</c:v>
                </c:pt>
                <c:pt idx="21">
                  <c:v>11.412964093317328</c:v>
                </c:pt>
                <c:pt idx="22">
                  <c:v>12.690237191825911</c:v>
                </c:pt>
                <c:pt idx="23">
                  <c:v>16.767558750380648</c:v>
                </c:pt>
                <c:pt idx="24">
                  <c:v>13.20097824627398</c:v>
                </c:pt>
              </c:numCache>
            </c:numRef>
          </c:yVal>
          <c:smooth val="0"/>
          <c:extLst xmlns:c16r2="http://schemas.microsoft.com/office/drawing/2015/06/char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634236288"/>
        <c:axId val="634236864"/>
      </c:scatterChart>
      <c:valAx>
        <c:axId val="634236288"/>
        <c:scaling>
          <c:orientation val="minMax"/>
        </c:scaling>
        <c:delete val="0"/>
        <c:axPos val="b"/>
        <c:title>
          <c:tx>
            <c:rich>
              <a:bodyPr/>
              <a:lstStyle/>
              <a:p>
                <a:pPr>
                  <a:defRPr b="0"/>
                </a:pPr>
                <a:r>
                  <a:rPr lang="pt-PT" b="0"/>
                  <a:t>Emigration rate in percentage</a:t>
                </a:r>
              </a:p>
            </c:rich>
          </c:tx>
          <c:layout/>
          <c:overlay val="0"/>
        </c:title>
        <c:numFmt formatCode="0.0" sourceLinked="1"/>
        <c:majorTickMark val="out"/>
        <c:minorTickMark val="in"/>
        <c:tickLblPos val="nextTo"/>
        <c:crossAx val="634236864"/>
        <c:crosses val="autoZero"/>
        <c:crossBetween val="midCat"/>
      </c:valAx>
      <c:valAx>
        <c:axId val="634236864"/>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layout/>
          <c:overlay val="0"/>
        </c:title>
        <c:numFmt formatCode="0.0" sourceLinked="1"/>
        <c:majorTickMark val="out"/>
        <c:minorTickMark val="in"/>
        <c:tickLblPos val="nextTo"/>
        <c:crossAx val="634236288"/>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'Table 1.4'!$F$5:$G$5</c:f>
              <c:strCache>
                <c:ptCount val="1"/>
                <c:pt idx="0">
                  <c:v>Current series</c:v>
                </c:pt>
              </c:strCache>
            </c:strRef>
          </c:tx>
          <c:spPr>
            <a:ln w="19050">
              <a:solidFill>
                <a:schemeClr val="accent1">
                  <a:lumMod val="75000"/>
                </a:schemeClr>
              </a:solidFill>
            </a:ln>
          </c:spPr>
          <c:marker>
            <c:symbol val="none"/>
          </c:marker>
          <c:cat>
            <c:numRef>
              <c:f>'Table 1.4'!$B$6:$B$20</c:f>
              <c:numCache>
                <c:formatCode>0</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'Table 1.4'!$F$6:$F$20</c:f>
              <c:numCache>
                <c:formatCode>#,##0</c:formatCode>
                <c:ptCount val="15"/>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pt idx="13">
                  <c:v>110000</c:v>
                </c:pt>
                <c:pt idx="14">
                  <c:v>110000</c:v>
                </c:pt>
              </c:numCache>
            </c:numRef>
          </c:val>
          <c:smooth val="0"/>
          <c:extLst xmlns:c16r2="http://schemas.microsoft.com/office/drawing/2015/06/chart">
            <c:ext xmlns:c16="http://schemas.microsoft.com/office/drawing/2014/chart" uri="{C3380CC4-5D6E-409C-BE32-E72D297353CC}">
              <c16:uniqueId val="{00000000-2BB7-4E12-8091-3EC26B0777BA}"/>
            </c:ext>
          </c:extLst>
        </c:ser>
        <c:ser>
          <c:idx val="0"/>
          <c:order val="1"/>
          <c:tx>
            <c:strRef>
              <c:f>'Table 1.4'!$H$5:$I$5</c:f>
              <c:strCache>
                <c:ptCount val="1"/>
                <c:pt idx="0">
                  <c:v>New series (in construction)</c:v>
                </c:pt>
              </c:strCache>
            </c:strRef>
          </c:tx>
          <c:spPr>
            <a:ln w="19050">
              <a:solidFill>
                <a:srgbClr val="C00000"/>
              </a:solidFill>
            </a:ln>
          </c:spPr>
          <c:marker>
            <c:symbol val="none"/>
          </c:marker>
          <c:dPt>
            <c:idx val="0"/>
            <c:bubble3D val="0"/>
            <c:spPr>
              <a:ln w="19050">
                <a:noFill/>
              </a:ln>
            </c:spPr>
          </c:dPt>
          <c:dPt>
            <c:idx val="1"/>
            <c:bubble3D val="0"/>
            <c:spPr>
              <a:ln w="19050">
                <a:noFill/>
              </a:ln>
            </c:spPr>
          </c:dPt>
          <c:dPt>
            <c:idx val="2"/>
            <c:bubble3D val="0"/>
            <c:spPr>
              <a:ln w="19050">
                <a:noFill/>
              </a:ln>
            </c:spPr>
          </c:dPt>
          <c:dPt>
            <c:idx val="3"/>
            <c:bubble3D val="0"/>
            <c:spPr>
              <a:ln w="19050">
                <a:noFill/>
              </a:ln>
            </c:spPr>
          </c:dPt>
          <c:dPt>
            <c:idx val="4"/>
            <c:bubble3D val="0"/>
            <c:spPr>
              <a:ln w="19050">
                <a:noFill/>
              </a:ln>
            </c:spPr>
          </c:dPt>
          <c:dPt>
            <c:idx val="5"/>
            <c:bubble3D val="0"/>
            <c:spPr>
              <a:ln w="19050">
                <a:noFill/>
              </a:ln>
            </c:spPr>
          </c:dPt>
          <c:dPt>
            <c:idx val="6"/>
            <c:bubble3D val="0"/>
            <c:spPr>
              <a:ln w="19050">
                <a:noFill/>
              </a:ln>
            </c:spPr>
          </c:dPt>
          <c:dPt>
            <c:idx val="7"/>
            <c:bubble3D val="0"/>
            <c:spPr>
              <a:ln w="19050">
                <a:noFill/>
              </a:ln>
            </c:spPr>
          </c:dPt>
          <c:dPt>
            <c:idx val="8"/>
            <c:bubble3D val="0"/>
            <c:spPr>
              <a:ln w="19050">
                <a:noFill/>
              </a:ln>
            </c:spPr>
          </c:dPt>
          <c:dPt>
            <c:idx val="9"/>
            <c:bubble3D val="0"/>
            <c:spPr>
              <a:ln w="19050">
                <a:noFill/>
              </a:ln>
            </c:spPr>
          </c:dPt>
          <c:dPt>
            <c:idx val="10"/>
            <c:bubble3D val="0"/>
            <c:spPr>
              <a:ln w="19050">
                <a:noFill/>
              </a:ln>
            </c:spPr>
          </c:dPt>
          <c:val>
            <c:numRef>
              <c:f>'Table 1.4'!$H$6:$H$20</c:f>
              <c:numCache>
                <c:formatCode>#,##0</c:formatCode>
                <c:ptCount val="15"/>
                <c:pt idx="0">
                  <c:v>0</c:v>
                </c:pt>
                <c:pt idx="1">
                  <c:v>0</c:v>
                </c:pt>
                <c:pt idx="2">
                  <c:v>0</c:v>
                </c:pt>
                <c:pt idx="3">
                  <c:v>0</c:v>
                </c:pt>
                <c:pt idx="4">
                  <c:v>0</c:v>
                </c:pt>
                <c:pt idx="5">
                  <c:v>0</c:v>
                </c:pt>
                <c:pt idx="6">
                  <c:v>0</c:v>
                </c:pt>
                <c:pt idx="7">
                  <c:v>0</c:v>
                </c:pt>
                <c:pt idx="8">
                  <c:v>0</c:v>
                </c:pt>
                <c:pt idx="9">
                  <c:v>0</c:v>
                </c:pt>
                <c:pt idx="10">
                  <c:v>85000</c:v>
                </c:pt>
                <c:pt idx="11">
                  <c:v>105000</c:v>
                </c:pt>
                <c:pt idx="12">
                  <c:v>120000</c:v>
                </c:pt>
                <c:pt idx="13">
                  <c:v>115000</c:v>
                </c:pt>
                <c:pt idx="14">
                  <c:v>110000</c:v>
                </c:pt>
              </c:numCache>
            </c:numRef>
          </c:val>
          <c:smooth val="0"/>
        </c:ser>
        <c:dLbls>
          <c:showLegendKey val="0"/>
          <c:showVal val="0"/>
          <c:showCatName val="0"/>
          <c:showSerName val="0"/>
          <c:showPercent val="0"/>
          <c:showBubbleSize val="0"/>
        </c:dLbls>
        <c:marker val="1"/>
        <c:smooth val="0"/>
        <c:axId val="616876544"/>
        <c:axId val="580381504"/>
      </c:lineChart>
      <c:catAx>
        <c:axId val="616876544"/>
        <c:scaling>
          <c:orientation val="minMax"/>
        </c:scaling>
        <c:delete val="0"/>
        <c:axPos val="b"/>
        <c:numFmt formatCode="0" sourceLinked="1"/>
        <c:majorTickMark val="none"/>
        <c:minorTickMark val="none"/>
        <c:tickLblPos val="nextTo"/>
        <c:crossAx val="580381504"/>
        <c:crosses val="autoZero"/>
        <c:auto val="1"/>
        <c:lblAlgn val="ctr"/>
        <c:lblOffset val="100"/>
        <c:noMultiLvlLbl val="0"/>
      </c:catAx>
      <c:valAx>
        <c:axId val="580381504"/>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616876544"/>
        <c:crosses val="autoZero"/>
        <c:crossBetween val="between"/>
        <c:majorUnit val="20000"/>
      </c:valAx>
      <c:spPr>
        <a:noFill/>
        <a:ln w="25400">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1.5'!$B$4:$B$15</c:f>
              <c:numCache>
                <c:formatCode>0</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 1.5'!$C$4:$C$15</c:f>
              <c:numCache>
                <c:formatCode>#,##0</c:formatCode>
                <c:ptCount val="12"/>
                <c:pt idx="0">
                  <c:v>6757</c:v>
                </c:pt>
                <c:pt idx="1">
                  <c:v>6360</c:v>
                </c:pt>
                <c:pt idx="2">
                  <c:v>5600</c:v>
                </c:pt>
                <c:pt idx="3">
                  <c:v>7890</c:v>
                </c:pt>
                <c:pt idx="4">
                  <c:v>20357</c:v>
                </c:pt>
                <c:pt idx="5">
                  <c:v>16899</c:v>
                </c:pt>
                <c:pt idx="6">
                  <c:v>23760</c:v>
                </c:pt>
                <c:pt idx="7">
                  <c:v>43998</c:v>
                </c:pt>
                <c:pt idx="8">
                  <c:v>51958</c:v>
                </c:pt>
                <c:pt idx="9">
                  <c:v>53786</c:v>
                </c:pt>
                <c:pt idx="10">
                  <c:v>49572</c:v>
                </c:pt>
                <c:pt idx="11">
                  <c:v>40377</c:v>
                </c:pt>
              </c:numCache>
            </c:numRef>
          </c:val>
          <c:smooth val="0"/>
          <c:extLst xmlns:c16r2="http://schemas.microsoft.com/office/drawing/2015/06/char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1.5'!$B$4:$B$15</c:f>
              <c:numCache>
                <c:formatCode>0</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 1.5'!$D$4:$D$15</c:f>
              <c:numCache>
                <c:formatCode>#,##0</c:formatCode>
                <c:ptCount val="12"/>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numCache>
            </c:numRef>
          </c:val>
          <c:smooth val="0"/>
          <c:extLst xmlns:c16r2="http://schemas.microsoft.com/office/drawing/2015/06/char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marker val="1"/>
        <c:smooth val="0"/>
        <c:axId val="617422336"/>
        <c:axId val="580383808"/>
      </c:lineChart>
      <c:catAx>
        <c:axId val="617422336"/>
        <c:scaling>
          <c:orientation val="minMax"/>
        </c:scaling>
        <c:delete val="0"/>
        <c:axPos val="b"/>
        <c:numFmt formatCode="0" sourceLinked="1"/>
        <c:majorTickMark val="none"/>
        <c:minorTickMark val="none"/>
        <c:tickLblPos val="nextTo"/>
        <c:crossAx val="580383808"/>
        <c:crosses val="autoZero"/>
        <c:auto val="1"/>
        <c:lblAlgn val="ctr"/>
        <c:lblOffset val="100"/>
        <c:noMultiLvlLbl val="0"/>
      </c:catAx>
      <c:valAx>
        <c:axId val="580383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17422336"/>
        <c:crosses val="autoZero"/>
        <c:crossBetween val="between"/>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xmlns:c16r2="http://schemas.microsoft.com/office/drawing/2015/06/char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xmlns:c16r2="http://schemas.microsoft.com/office/drawing/2015/06/char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xmlns:c16r2="http://schemas.microsoft.com/office/drawing/2015/06/char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632979456"/>
        <c:axId val="580386112"/>
      </c:areaChart>
      <c:catAx>
        <c:axId val="632979456"/>
        <c:scaling>
          <c:orientation val="minMax"/>
        </c:scaling>
        <c:delete val="0"/>
        <c:axPos val="b"/>
        <c:numFmt formatCode="General" sourceLinked="1"/>
        <c:majorTickMark val="none"/>
        <c:minorTickMark val="none"/>
        <c:tickLblPos val="nextTo"/>
        <c:crossAx val="580386112"/>
        <c:crosses val="autoZero"/>
        <c:auto val="1"/>
        <c:lblAlgn val="ctr"/>
        <c:lblOffset val="100"/>
        <c:noMultiLvlLbl val="0"/>
      </c:catAx>
      <c:valAx>
        <c:axId val="5803861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32979456"/>
        <c:crosses val="autoZero"/>
        <c:crossBetween val="midCat"/>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xmlns:c16r2="http://schemas.microsoft.com/office/drawing/2015/06/char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632981504"/>
        <c:axId val="617301696"/>
      </c:barChart>
      <c:catAx>
        <c:axId val="632981504"/>
        <c:scaling>
          <c:orientation val="maxMin"/>
        </c:scaling>
        <c:delete val="0"/>
        <c:axPos val="l"/>
        <c:numFmt formatCode="General" sourceLinked="0"/>
        <c:majorTickMark val="none"/>
        <c:minorTickMark val="none"/>
        <c:tickLblPos val="nextTo"/>
        <c:crossAx val="617301696"/>
        <c:crosses val="autoZero"/>
        <c:auto val="1"/>
        <c:lblAlgn val="ctr"/>
        <c:lblOffset val="100"/>
        <c:noMultiLvlLbl val="0"/>
      </c:catAx>
      <c:valAx>
        <c:axId val="617301696"/>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6329815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xmlns:c16r2="http://schemas.microsoft.com/office/drawing/2015/06/char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xmlns:c16r2="http://schemas.microsoft.com/office/drawing/2015/06/char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xmlns:c16r2="http://schemas.microsoft.com/office/drawing/2015/06/char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634347520"/>
        <c:axId val="617303424"/>
      </c:barChart>
      <c:catAx>
        <c:axId val="634347520"/>
        <c:scaling>
          <c:orientation val="minMax"/>
        </c:scaling>
        <c:delete val="0"/>
        <c:axPos val="b"/>
        <c:numFmt formatCode="General" sourceLinked="1"/>
        <c:majorTickMark val="none"/>
        <c:minorTickMark val="none"/>
        <c:tickLblPos val="nextTo"/>
        <c:crossAx val="617303424"/>
        <c:crosses val="autoZero"/>
        <c:auto val="1"/>
        <c:lblAlgn val="ctr"/>
        <c:lblOffset val="100"/>
        <c:noMultiLvlLbl val="0"/>
      </c:catAx>
      <c:valAx>
        <c:axId val="61730342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634347520"/>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xmlns:c16r2="http://schemas.microsoft.com/office/drawing/2015/06/char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xmlns:c16r2="http://schemas.microsoft.com/office/drawing/2015/06/char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xmlns:c16r2="http://schemas.microsoft.com/office/drawing/2015/06/char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634349056"/>
        <c:axId val="617305728"/>
      </c:barChart>
      <c:catAx>
        <c:axId val="634349056"/>
        <c:scaling>
          <c:orientation val="minMax"/>
        </c:scaling>
        <c:delete val="0"/>
        <c:axPos val="b"/>
        <c:numFmt formatCode="General" sourceLinked="1"/>
        <c:majorTickMark val="none"/>
        <c:minorTickMark val="none"/>
        <c:tickLblPos val="nextTo"/>
        <c:crossAx val="617305728"/>
        <c:crosses val="autoZero"/>
        <c:auto val="1"/>
        <c:lblAlgn val="ctr"/>
        <c:lblOffset val="100"/>
        <c:noMultiLvlLbl val="0"/>
      </c:catAx>
      <c:valAx>
        <c:axId val="617305728"/>
        <c:scaling>
          <c:orientation val="minMax"/>
        </c:scaling>
        <c:delete val="0"/>
        <c:axPos val="l"/>
        <c:majorGridlines>
          <c:spPr>
            <a:ln w="15875">
              <a:solidFill>
                <a:schemeClr val="bg1"/>
              </a:solidFill>
            </a:ln>
          </c:spPr>
        </c:majorGridlines>
        <c:numFmt formatCode="0%" sourceLinked="1"/>
        <c:majorTickMark val="out"/>
        <c:minorTickMark val="none"/>
        <c:tickLblPos val="nextTo"/>
        <c:crossAx val="634349056"/>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dPt>
          <c:dPt>
            <c:idx val="13"/>
            <c:invertIfNegative val="0"/>
            <c:bubble3D val="0"/>
            <c:spPr>
              <a:solidFill>
                <a:schemeClr val="tx2"/>
              </a:solidFill>
            </c:spPr>
          </c:dPt>
          <c:dPt>
            <c:idx val="14"/>
            <c:invertIfNegative val="0"/>
            <c:bubble3D val="0"/>
            <c:spPr>
              <a:solidFill>
                <a:schemeClr val="tx2"/>
              </a:solidFill>
            </c:spPr>
          </c:dPt>
          <c:dPt>
            <c:idx val="15"/>
            <c:invertIfNegative val="0"/>
            <c:bubble3D val="0"/>
            <c:spPr>
              <a:solidFill>
                <a:schemeClr val="tx2"/>
              </a:solidFill>
            </c:spPr>
          </c:dPt>
          <c:dPt>
            <c:idx val="16"/>
            <c:invertIfNegative val="0"/>
            <c:bubble3D val="0"/>
            <c:spPr>
              <a:solidFill>
                <a:schemeClr val="tx2"/>
              </a:solidFill>
            </c:spPr>
          </c:dPt>
          <c:dPt>
            <c:idx val="17"/>
            <c:invertIfNegative val="0"/>
            <c:bubble3D val="0"/>
            <c:spPr>
              <a:solidFill>
                <a:schemeClr val="tx2"/>
              </a:solidFill>
            </c:spPr>
          </c:dPt>
          <c:dPt>
            <c:idx val="18"/>
            <c:invertIfNegative val="0"/>
            <c:bubble3D val="0"/>
            <c:spPr>
              <a:solidFill>
                <a:schemeClr val="tx2"/>
              </a:solidFill>
            </c:spPr>
          </c:dPt>
          <c:dPt>
            <c:idx val="19"/>
            <c:invertIfNegative val="0"/>
            <c:bubble3D val="0"/>
            <c:spPr>
              <a:solidFill>
                <a:schemeClr val="tx2"/>
              </a:solidFill>
            </c:spPr>
          </c:dPt>
          <c:dPt>
            <c:idx val="20"/>
            <c:invertIfNegative val="0"/>
            <c:bubble3D val="0"/>
            <c:spPr>
              <a:solidFill>
                <a:srgbClr val="C00000"/>
              </a:solidFill>
            </c:spPr>
          </c:dPt>
          <c:dPt>
            <c:idx val="21"/>
            <c:invertIfNegative val="0"/>
            <c:bubble3D val="0"/>
            <c:spPr>
              <a:solidFill>
                <a:srgbClr val="C00000"/>
              </a:solidFill>
            </c:spPr>
            <c:extLst xmlns:c16r2="http://schemas.microsoft.com/office/drawing/2015/06/chart">
              <c:ext xmlns:c16="http://schemas.microsoft.com/office/drawing/2014/chart" uri="{C3380CC4-5D6E-409C-BE32-E72D297353CC}">
                <c16:uniqueId val="{00000001-3882-44E8-BEB6-1AFEAC52B587}"/>
              </c:ext>
            </c:extLst>
          </c:dPt>
          <c:dPt>
            <c:idx val="22"/>
            <c:invertIfNegative val="0"/>
            <c:bubble3D val="0"/>
            <c:spPr>
              <a:solidFill>
                <a:srgbClr val="C00000"/>
              </a:solidFill>
            </c:spPr>
            <c:extLst xmlns:c16r2="http://schemas.microsoft.com/office/drawing/2015/06/chart">
              <c:ext xmlns:c16="http://schemas.microsoft.com/office/drawing/2014/chart" uri="{C3380CC4-5D6E-409C-BE32-E72D297353CC}">
                <c16:uniqueId val="{00000003-3882-44E8-BEB6-1AFEAC52B587}"/>
              </c:ext>
            </c:extLst>
          </c:dPt>
          <c:dPt>
            <c:idx val="23"/>
            <c:invertIfNegative val="0"/>
            <c:bubble3D val="0"/>
            <c:spPr>
              <a:solidFill>
                <a:srgbClr val="C00000"/>
              </a:solidFill>
            </c:spPr>
            <c:extLst xmlns:c16r2="http://schemas.microsoft.com/office/drawing/2015/06/chart">
              <c:ext xmlns:c16="http://schemas.microsoft.com/office/drawing/2014/chart" uri="{C3380CC4-5D6E-409C-BE32-E72D297353CC}">
                <c16:uniqueId val="{00000005-3882-44E8-BEB6-1AFEAC52B587}"/>
              </c:ext>
            </c:extLst>
          </c:dPt>
          <c:dPt>
            <c:idx val="24"/>
            <c:invertIfNegative val="0"/>
            <c:bubble3D val="0"/>
            <c:spPr>
              <a:solidFill>
                <a:srgbClr val="C00000"/>
              </a:solidFill>
            </c:spPr>
            <c:extLst xmlns:c16r2="http://schemas.microsoft.com/office/drawing/2015/06/chart">
              <c:ext xmlns:c16="http://schemas.microsoft.com/office/drawing/2014/chart" uri="{C3380CC4-5D6E-409C-BE32-E72D297353CC}">
                <c16:uniqueId val="{00000007-3882-44E8-BEB6-1AFEAC52B587}"/>
              </c:ext>
            </c:extLst>
          </c:dPt>
          <c:dPt>
            <c:idx val="25"/>
            <c:invertIfNegative val="0"/>
            <c:bubble3D val="0"/>
            <c:spPr>
              <a:solidFill>
                <a:srgbClr val="C00000"/>
              </a:solidFill>
            </c:spPr>
            <c:extLst xmlns:c16r2="http://schemas.microsoft.com/office/drawing/2015/06/chart">
              <c:ext xmlns:c16="http://schemas.microsoft.com/office/drawing/2014/chart" uri="{C3380CC4-5D6E-409C-BE32-E72D297353CC}">
                <c16:uniqueId val="{00000009-3882-44E8-BEB6-1AFEAC52B587}"/>
              </c:ext>
            </c:extLst>
          </c:dPt>
          <c:dPt>
            <c:idx val="26"/>
            <c:invertIfNegative val="0"/>
            <c:bubble3D val="0"/>
            <c:spPr>
              <a:solidFill>
                <a:srgbClr val="C00000"/>
              </a:solidFill>
            </c:spPr>
            <c:extLst xmlns:c16r2="http://schemas.microsoft.com/office/drawing/2015/06/chart">
              <c:ext xmlns:c16="http://schemas.microsoft.com/office/drawing/2014/chart" uri="{C3380CC4-5D6E-409C-BE32-E72D297353CC}">
                <c16:uniqueId val="{0000000B-3882-44E8-BEB6-1AFEAC52B587}"/>
              </c:ext>
            </c:extLst>
          </c:dPt>
          <c:dPt>
            <c:idx val="27"/>
            <c:invertIfNegative val="0"/>
            <c:bubble3D val="0"/>
            <c:spPr>
              <a:solidFill>
                <a:srgbClr val="FFC000"/>
              </a:solidFill>
            </c:spPr>
            <c:extLst xmlns:c16r2="http://schemas.microsoft.com/office/drawing/2015/06/chart">
              <c:ext xmlns:c16="http://schemas.microsoft.com/office/drawing/2014/chart" uri="{C3380CC4-5D6E-409C-BE32-E72D297353CC}">
                <c16:uniqueId val="{0000000D-3882-44E8-BEB6-1AFEAC52B587}"/>
              </c:ext>
            </c:extLst>
          </c:dPt>
          <c:dPt>
            <c:idx val="28"/>
            <c:invertIfNegative val="0"/>
            <c:bubble3D val="0"/>
            <c:spPr>
              <a:solidFill>
                <a:srgbClr val="C00000"/>
              </a:solidFill>
            </c:spPr>
            <c:extLst xmlns:c16r2="http://schemas.microsoft.com/office/drawing/2015/06/chart">
              <c:ext xmlns:c16="http://schemas.microsoft.com/office/drawing/2014/chart" uri="{C3380CC4-5D6E-409C-BE32-E72D297353CC}">
                <c16:uniqueId val="{0000000F-3882-44E8-BEB6-1AFEAC52B587}"/>
              </c:ext>
            </c:extLst>
          </c:dPt>
          <c:dPt>
            <c:idx val="29"/>
            <c:invertIfNegative val="0"/>
            <c:bubble3D val="0"/>
            <c:spPr>
              <a:solidFill>
                <a:srgbClr val="C00000"/>
              </a:solidFill>
            </c:spPr>
            <c:extLst xmlns:c16r2="http://schemas.microsoft.com/office/drawing/2015/06/chart">
              <c:ext xmlns:c16="http://schemas.microsoft.com/office/drawing/2014/chart" uri="{C3380CC4-5D6E-409C-BE32-E72D297353CC}">
                <c16:uniqueId val="{00000011-3882-44E8-BEB6-1AFEAC52B587}"/>
              </c:ext>
            </c:extLst>
          </c:dPt>
          <c:dPt>
            <c:idx val="30"/>
            <c:invertIfNegative val="0"/>
            <c:bubble3D val="0"/>
            <c:spPr>
              <a:solidFill>
                <a:srgbClr val="C00000"/>
              </a:solidFill>
            </c:spPr>
            <c:extLst xmlns:c16r2="http://schemas.microsoft.com/office/drawing/2015/06/chart">
              <c:ext xmlns:c16="http://schemas.microsoft.com/office/drawing/2014/chart" uri="{C3380CC4-5D6E-409C-BE32-E72D297353CC}">
                <c16:uniqueId val="{00000013-3882-44E8-BEB6-1AFEAC52B587}"/>
              </c:ext>
            </c:extLst>
          </c:dPt>
          <c:dPt>
            <c:idx val="31"/>
            <c:invertIfNegative val="0"/>
            <c:bubble3D val="0"/>
            <c:spPr>
              <a:solidFill>
                <a:srgbClr val="C00000"/>
              </a:solidFill>
            </c:spPr>
            <c:extLst xmlns:c16r2="http://schemas.microsoft.com/office/drawing/2015/06/chart">
              <c:ext xmlns:c16="http://schemas.microsoft.com/office/drawing/2014/chart" uri="{C3380CC4-5D6E-409C-BE32-E72D297353CC}">
                <c16:uniqueId val="{00000015-3882-44E8-BEB6-1AFEAC52B587}"/>
              </c:ext>
            </c:extLst>
          </c:dPt>
          <c:cat>
            <c:strRef>
              <c:f>'Chart 1.7'!$B$50:$B$81</c:f>
              <c:strCache>
                <c:ptCount val="32"/>
                <c:pt idx="0">
                  <c:v>Luxembourg</c:v>
                </c:pt>
                <c:pt idx="1">
                  <c:v>Malta</c:v>
                </c:pt>
                <c:pt idx="2">
                  <c:v>Germany</c:v>
                </c:pt>
                <c:pt idx="3">
                  <c:v>Austria</c:v>
                </c:pt>
                <c:pt idx="4">
                  <c:v>Cyprus</c:v>
                </c:pt>
                <c:pt idx="5">
                  <c:v>Switzerland</c:v>
                </c:pt>
                <c:pt idx="6">
                  <c:v>Sweden</c:v>
                </c:pt>
                <c:pt idx="7">
                  <c:v>Belgium</c:v>
                </c:pt>
                <c:pt idx="8">
                  <c:v>Norway</c:v>
                </c:pt>
                <c:pt idx="9">
                  <c:v>Denmark</c:v>
                </c:pt>
                <c:pt idx="10">
                  <c:v>Liechtenstein</c:v>
                </c:pt>
                <c:pt idx="11">
                  <c:v>United Kingdom</c:v>
                </c:pt>
                <c:pt idx="12">
                  <c:v>Ireland</c:v>
                </c:pt>
                <c:pt idx="13">
                  <c:v>Spain</c:v>
                </c:pt>
                <c:pt idx="14">
                  <c:v>Netherlands</c:v>
                </c:pt>
                <c:pt idx="15">
                  <c:v>Iceland</c:v>
                </c:pt>
                <c:pt idx="16">
                  <c:v>Italy</c:v>
                </c:pt>
                <c:pt idx="17">
                  <c:v>Finland</c:v>
                </c:pt>
                <c:pt idx="18">
                  <c:v>Slovenia</c:v>
                </c:pt>
                <c:pt idx="19">
                  <c:v>Czech Republic</c:v>
                </c:pt>
                <c:pt idx="20">
                  <c:v>Slovakia</c:v>
                </c:pt>
                <c:pt idx="21">
                  <c:v>France</c:v>
                </c:pt>
                <c:pt idx="22">
                  <c:v>Hungary</c:v>
                </c:pt>
                <c:pt idx="23">
                  <c:v>Poland</c:v>
                </c:pt>
                <c:pt idx="24">
                  <c:v>Estonia</c:v>
                </c:pt>
                <c:pt idx="25">
                  <c:v>Bulgaria</c:v>
                </c:pt>
                <c:pt idx="26">
                  <c:v>Greece</c:v>
                </c:pt>
                <c:pt idx="27">
                  <c:v>Portugal</c:v>
                </c:pt>
                <c:pt idx="28">
                  <c:v>Croatia</c:v>
                </c:pt>
                <c:pt idx="29">
                  <c:v>Latvia</c:v>
                </c:pt>
                <c:pt idx="30">
                  <c:v>Romania</c:v>
                </c:pt>
                <c:pt idx="31">
                  <c:v>Lithuania</c:v>
                </c:pt>
              </c:strCache>
            </c:strRef>
          </c:cat>
          <c:val>
            <c:numRef>
              <c:f>'Chart 1.7'!$C$50:$C$81</c:f>
              <c:numCache>
                <c:formatCode>0.00</c:formatCode>
                <c:ptCount val="32"/>
                <c:pt idx="0">
                  <c:v>3.63</c:v>
                </c:pt>
                <c:pt idx="1">
                  <c:v>2.34</c:v>
                </c:pt>
                <c:pt idx="2">
                  <c:v>1.66</c:v>
                </c:pt>
                <c:pt idx="3">
                  <c:v>1.65</c:v>
                </c:pt>
                <c:pt idx="4">
                  <c:v>1.3</c:v>
                </c:pt>
                <c:pt idx="5">
                  <c:v>1.18</c:v>
                </c:pt>
                <c:pt idx="6">
                  <c:v>0.92</c:v>
                </c:pt>
                <c:pt idx="7">
                  <c:v>0.88</c:v>
                </c:pt>
                <c:pt idx="8">
                  <c:v>0.88</c:v>
                </c:pt>
                <c:pt idx="9">
                  <c:v>0.79</c:v>
                </c:pt>
                <c:pt idx="10">
                  <c:v>0.68</c:v>
                </c:pt>
                <c:pt idx="11">
                  <c:v>0.65</c:v>
                </c:pt>
                <c:pt idx="12">
                  <c:v>0.55000000000000004</c:v>
                </c:pt>
                <c:pt idx="13">
                  <c:v>0.42</c:v>
                </c:pt>
                <c:pt idx="14">
                  <c:v>0.41</c:v>
                </c:pt>
                <c:pt idx="15">
                  <c:v>0.28000000000000003</c:v>
                </c:pt>
                <c:pt idx="16">
                  <c:v>0.24</c:v>
                </c:pt>
                <c:pt idx="17">
                  <c:v>0.22</c:v>
                </c:pt>
                <c:pt idx="18">
                  <c:v>0.19</c:v>
                </c:pt>
                <c:pt idx="19">
                  <c:v>0.17</c:v>
                </c:pt>
                <c:pt idx="20">
                  <c:v>0</c:v>
                </c:pt>
                <c:pt idx="21">
                  <c:v>-0.03</c:v>
                </c:pt>
                <c:pt idx="22">
                  <c:v>-7.0000000000000007E-2</c:v>
                </c:pt>
                <c:pt idx="23">
                  <c:v>-0.09</c:v>
                </c:pt>
                <c:pt idx="24">
                  <c:v>-0.12</c:v>
                </c:pt>
                <c:pt idx="25">
                  <c:v>-0.14000000000000001</c:v>
                </c:pt>
                <c:pt idx="26">
                  <c:v>-0.2</c:v>
                </c:pt>
                <c:pt idx="27">
                  <c:v>-0.24</c:v>
                </c:pt>
                <c:pt idx="28">
                  <c:v>-0.55000000000000004</c:v>
                </c:pt>
                <c:pt idx="29">
                  <c:v>-0.61</c:v>
                </c:pt>
                <c:pt idx="30">
                  <c:v>-0.85</c:v>
                </c:pt>
                <c:pt idx="31">
                  <c:v>-1.1399999999999999</c:v>
                </c:pt>
              </c:numCache>
            </c:numRef>
          </c:val>
          <c:extLst xmlns:c16r2="http://schemas.microsoft.com/office/drawing/2015/06/char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634307072"/>
        <c:axId val="634232832"/>
      </c:barChart>
      <c:catAx>
        <c:axId val="634307072"/>
        <c:scaling>
          <c:orientation val="maxMin"/>
        </c:scaling>
        <c:delete val="0"/>
        <c:axPos val="l"/>
        <c:numFmt formatCode="General" sourceLinked="0"/>
        <c:majorTickMark val="none"/>
        <c:minorTickMark val="none"/>
        <c:tickLblPos val="low"/>
        <c:crossAx val="634232832"/>
        <c:crosses val="autoZero"/>
        <c:auto val="1"/>
        <c:lblAlgn val="ctr"/>
        <c:lblOffset val="100"/>
        <c:noMultiLvlLbl val="0"/>
      </c:catAx>
      <c:valAx>
        <c:axId val="634232832"/>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634307072"/>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xmlns:c16r2="http://schemas.microsoft.com/office/drawing/2015/06/chart">
              <c:ext xmlns:c16="http://schemas.microsoft.com/office/drawing/2014/chart" uri="{C3380CC4-5D6E-409C-BE32-E72D297353CC}">
                <c16:uniqueId val="{00000001-9D43-4ECB-B880-EB8E05C37228}"/>
              </c:ext>
            </c:extLst>
          </c:dPt>
          <c:cat>
            <c:strRef>
              <c:f>'Table 1.10'!$C$4:$C$33</c:f>
              <c:strCache>
                <c:ptCount val="30"/>
                <c:pt idx="0">
                  <c:v>India</c:v>
                </c:pt>
                <c:pt idx="1">
                  <c:v>Mexico</c:v>
                </c:pt>
                <c:pt idx="2">
                  <c:v>Russian Federation</c:v>
                </c:pt>
                <c:pt idx="3">
                  <c:v>China</c:v>
                </c:pt>
                <c:pt idx="4">
                  <c:v>Bangladesh</c:v>
                </c:pt>
                <c:pt idx="5">
                  <c:v>Paquistan</c:v>
                </c:pt>
                <c:pt idx="6">
                  <c:v>Ukraine</c:v>
                </c:pt>
                <c:pt idx="7">
                  <c:v>Philippines</c:v>
                </c:pt>
                <c:pt idx="8">
                  <c:v>Syria</c:v>
                </c:pt>
                <c:pt idx="9">
                  <c:v>United Kingdom</c:v>
                </c:pt>
                <c:pt idx="10">
                  <c:v>Afghanistan</c:v>
                </c:pt>
                <c:pt idx="11">
                  <c:v>Poland</c:v>
                </c:pt>
                <c:pt idx="12">
                  <c:v>Kazakhstan</c:v>
                </c:pt>
                <c:pt idx="13">
                  <c:v>Germany</c:v>
                </c:pt>
                <c:pt idx="14">
                  <c:v>Indonesia</c:v>
                </c:pt>
                <c:pt idx="15">
                  <c:v>Palestine</c:v>
                </c:pt>
                <c:pt idx="16">
                  <c:v>Romania</c:v>
                </c:pt>
                <c:pt idx="17">
                  <c:v>Egypt </c:v>
                </c:pt>
                <c:pt idx="18">
                  <c:v>Turkey </c:v>
                </c:pt>
                <c:pt idx="19">
                  <c:v>USA</c:v>
                </c:pt>
                <c:pt idx="20">
                  <c:v>Italy</c:v>
                </c:pt>
                <c:pt idx="21">
                  <c:v>Myanmar</c:v>
                </c:pt>
                <c:pt idx="22">
                  <c:v>Morroco</c:v>
                </c:pt>
                <c:pt idx="23">
                  <c:v>Colombia</c:v>
                </c:pt>
                <c:pt idx="24">
                  <c:v>Vietnam</c:v>
                </c:pt>
                <c:pt idx="25">
                  <c:v>South Korea</c:v>
                </c:pt>
                <c:pt idx="26">
                  <c:v>Portugal</c:v>
                </c:pt>
                <c:pt idx="27">
                  <c:v>France</c:v>
                </c:pt>
                <c:pt idx="28">
                  <c:v>Somalia</c:v>
                </c:pt>
                <c:pt idx="29">
                  <c:v>Uzbekistan</c:v>
                </c:pt>
              </c:strCache>
            </c:strRef>
          </c:cat>
          <c:val>
            <c:numRef>
              <c:f>'Table 1.10'!$D$4:$D$33</c:f>
              <c:numCache>
                <c:formatCode>#,##0.0</c:formatCode>
                <c:ptCount val="30"/>
                <c:pt idx="0">
                  <c:v>15.575723999999999</c:v>
                </c:pt>
                <c:pt idx="1">
                  <c:v>12.339062</c:v>
                </c:pt>
                <c:pt idx="2">
                  <c:v>10.576765999999999</c:v>
                </c:pt>
                <c:pt idx="3">
                  <c:v>9.5460650000000005</c:v>
                </c:pt>
                <c:pt idx="4">
                  <c:v>7.2054099999999996</c:v>
                </c:pt>
                <c:pt idx="5">
                  <c:v>5.9351929999999999</c:v>
                </c:pt>
                <c:pt idx="6">
                  <c:v>5.8257450000000004</c:v>
                </c:pt>
                <c:pt idx="7">
                  <c:v>5.3163200000000002</c:v>
                </c:pt>
                <c:pt idx="8">
                  <c:v>5.0115090000000002</c:v>
                </c:pt>
                <c:pt idx="9">
                  <c:v>4.9174600000000002</c:v>
                </c:pt>
                <c:pt idx="10">
                  <c:v>4.8431170000000003</c:v>
                </c:pt>
                <c:pt idx="11">
                  <c:v>4.449789</c:v>
                </c:pt>
                <c:pt idx="12">
                  <c:v>4.0757380000000003</c:v>
                </c:pt>
                <c:pt idx="13">
                  <c:v>4.0454109999999996</c:v>
                </c:pt>
                <c:pt idx="14">
                  <c:v>3.8767390000000002</c:v>
                </c:pt>
                <c:pt idx="15">
                  <c:v>3.5511849999999998</c:v>
                </c:pt>
                <c:pt idx="16">
                  <c:v>3.408118</c:v>
                </c:pt>
                <c:pt idx="17">
                  <c:v>3.2689699999999999</c:v>
                </c:pt>
                <c:pt idx="18">
                  <c:v>3.114471</c:v>
                </c:pt>
                <c:pt idx="19">
                  <c:v>3.023657</c:v>
                </c:pt>
                <c:pt idx="20">
                  <c:v>2.9009239999999998</c:v>
                </c:pt>
                <c:pt idx="21">
                  <c:v>2.8817970000000002</c:v>
                </c:pt>
                <c:pt idx="22">
                  <c:v>2.834641</c:v>
                </c:pt>
                <c:pt idx="23">
                  <c:v>2.638852</c:v>
                </c:pt>
                <c:pt idx="24">
                  <c:v>2.558678</c:v>
                </c:pt>
                <c:pt idx="25">
                  <c:v>2.3458399999999999</c:v>
                </c:pt>
                <c:pt idx="26">
                  <c:v>2.3063210000000001</c:v>
                </c:pt>
                <c:pt idx="27">
                  <c:v>2.145975</c:v>
                </c:pt>
                <c:pt idx="28">
                  <c:v>1.998764</c:v>
                </c:pt>
                <c:pt idx="29">
                  <c:v>1.9910399999999999</c:v>
                </c:pt>
              </c:numCache>
            </c:numRef>
          </c:val>
          <c:extLst xmlns:c16r2="http://schemas.microsoft.com/office/drawing/2015/06/char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634308608"/>
        <c:axId val="634234560"/>
      </c:barChart>
      <c:catAx>
        <c:axId val="634308608"/>
        <c:scaling>
          <c:orientation val="maxMin"/>
        </c:scaling>
        <c:delete val="0"/>
        <c:axPos val="l"/>
        <c:numFmt formatCode="General" sourceLinked="0"/>
        <c:majorTickMark val="none"/>
        <c:minorTickMark val="none"/>
        <c:tickLblPos val="nextTo"/>
        <c:crossAx val="634234560"/>
        <c:crosses val="autoZero"/>
        <c:auto val="1"/>
        <c:lblAlgn val="ctr"/>
        <c:lblOffset val="100"/>
        <c:noMultiLvlLbl val="0"/>
      </c:catAx>
      <c:valAx>
        <c:axId val="634234560"/>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0.0" sourceLinked="1"/>
        <c:majorTickMark val="out"/>
        <c:minorTickMark val="none"/>
        <c:tickLblPos val="nextTo"/>
        <c:spPr>
          <a:ln>
            <a:noFill/>
          </a:ln>
        </c:spPr>
        <c:crossAx val="6343086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628650</xdr:colOff>
      <xdr:row>15</xdr:row>
      <xdr:rowOff>161925</xdr:rowOff>
    </xdr:from>
    <xdr:to>
      <xdr:col>5</xdr:col>
      <xdr:colOff>933450</xdr:colOff>
      <xdr:row>15</xdr:row>
      <xdr:rowOff>161925</xdr:rowOff>
    </xdr:to>
    <xdr:cxnSp macro="">
      <xdr:nvCxnSpPr>
        <xdr:cNvPr id="15" name="Straight Connector 14"/>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3</xdr:row>
      <xdr:rowOff>38100</xdr:rowOff>
    </xdr:from>
    <xdr:to>
      <xdr:col>3</xdr:col>
      <xdr:colOff>247650</xdr:colOff>
      <xdr:row>28</xdr:row>
      <xdr:rowOff>95250</xdr:rowOff>
    </xdr:to>
    <xdr:cxnSp macro="">
      <xdr:nvCxnSpPr>
        <xdr:cNvPr id="20" name="Straight Connector 19"/>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14</xdr:row>
      <xdr:rowOff>0</xdr:rowOff>
    </xdr:from>
    <xdr:to>
      <xdr:col>12</xdr:col>
      <xdr:colOff>152400</xdr:colOff>
      <xdr:row>14</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4824.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492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bservatorioemigracao.pt/np4/5810.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observatorioemigracao.pt/np4/5810.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www.observatorioemigracao.pt/np4/5810.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hyperlink" Target="http://www.observatorioemigracao.pt/np4/5810.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http://www.observatorioemigracao.pt/np4/5810.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hyperlink" Target="http://www.observatorioemigracao.pt/np4/5810.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7.bin"/><Relationship Id="rId1" Type="http://schemas.openxmlformats.org/officeDocument/2006/relationships/hyperlink" Target="http://www.observatorioemigracao.pt/np4/5810.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hyperlink" Target="http://www.observatorioemigracao.pt/np4/5810.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9.bin"/><Relationship Id="rId1" Type="http://schemas.openxmlformats.org/officeDocument/2006/relationships/hyperlink" Target="http://www.observatorioemigracao.pt/np4/581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5810.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hyperlink" Target="http://www.observatorioemigracao.pt/np4/5810.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hyperlink" Target="http://www.observatorioemigracao.pt/np4/581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581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5810.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observatorioemigracao.pt/np4/5810.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observatorioemigracao.pt/np4/5810.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bservatorioemigracao.pt/np4/581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observatorioemigracao.pt/np4/5810.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bservatorioemigracao.pt/np4/581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workbookViewId="0"/>
  </sheetViews>
  <sheetFormatPr defaultColWidth="8.7109375" defaultRowHeight="12" customHeight="1" x14ac:dyDescent="0.25"/>
  <cols>
    <col min="1" max="1" width="8.7109375" style="269"/>
    <col min="2" max="4" width="36.7109375" style="275" customWidth="1"/>
    <col min="5" max="7" width="36.7109375" style="269" customWidth="1"/>
    <col min="8" max="8" width="8.7109375" style="78" customWidth="1"/>
    <col min="9" max="16384" width="8.7109375" style="269"/>
  </cols>
  <sheetData>
    <row r="1" spans="1:13" s="264" customFormat="1" ht="30" customHeight="1" x14ac:dyDescent="0.25">
      <c r="A1" s="70" t="s">
        <v>0</v>
      </c>
      <c r="B1" s="383" t="s">
        <v>1</v>
      </c>
      <c r="C1" s="384"/>
      <c r="D1" s="384"/>
      <c r="E1" s="263"/>
      <c r="F1" s="263"/>
      <c r="G1" s="263"/>
      <c r="H1" s="78"/>
      <c r="I1" s="263"/>
      <c r="J1" s="263"/>
      <c r="K1" s="263"/>
      <c r="L1" s="263"/>
      <c r="M1" s="263"/>
    </row>
    <row r="2" spans="1:13" s="265" customFormat="1" ht="30" customHeight="1" x14ac:dyDescent="0.2">
      <c r="A2" s="86"/>
      <c r="B2" s="385" t="s">
        <v>180</v>
      </c>
      <c r="C2" s="386"/>
      <c r="D2" s="386"/>
      <c r="E2" s="387"/>
      <c r="F2" s="387"/>
      <c r="G2" s="387"/>
      <c r="H2" s="388"/>
    </row>
    <row r="3" spans="1:13" s="266" customFormat="1" ht="30" customHeight="1" x14ac:dyDescent="0.25">
      <c r="B3" s="389" t="s">
        <v>6</v>
      </c>
      <c r="C3" s="390"/>
      <c r="D3" s="390"/>
      <c r="E3" s="390"/>
      <c r="F3" s="390"/>
      <c r="G3" s="390"/>
      <c r="H3" s="76"/>
    </row>
    <row r="4" spans="1:13" s="266" customFormat="1" ht="15" customHeight="1" x14ac:dyDescent="0.25">
      <c r="A4" s="139"/>
      <c r="B4" s="378" t="str">
        <f>'Table 1.1'!B2</f>
        <v>Table 1.1 Main social indicators: international comparison</v>
      </c>
      <c r="C4" s="377"/>
      <c r="D4" s="377"/>
      <c r="E4" s="374" t="str">
        <f>'Chart 1.1'!B2</f>
        <v>Chart 1.1 Permanent outflows of Portuguese emigrants: the historical background</v>
      </c>
      <c r="F4" s="375"/>
      <c r="G4" s="375"/>
      <c r="H4" s="77"/>
    </row>
    <row r="5" spans="1:13" s="266" customFormat="1" ht="15" customHeight="1" x14ac:dyDescent="0.25">
      <c r="A5" s="139"/>
      <c r="B5" s="378" t="str">
        <f>'Table 1.2'!B2</f>
        <v>Table 1.2 Main migration indicators:  international comparison</v>
      </c>
      <c r="C5" s="377"/>
      <c r="D5" s="377"/>
      <c r="E5" s="374" t="str">
        <f>'Chart 1.2'!B2</f>
        <v>Chart 1.2 OEm Estimates of the outflows of Portuguese emigrants, 2001-2015</v>
      </c>
      <c r="F5" s="375"/>
      <c r="G5" s="375"/>
      <c r="H5" s="77"/>
    </row>
    <row r="6" spans="1:13" s="266" customFormat="1" ht="15" customHeight="1" x14ac:dyDescent="0.25">
      <c r="A6" s="139"/>
      <c r="B6" s="378" t="str">
        <f>'Table 1.3'!B2:H2</f>
        <v>Table 1.3 Permanent outflows of Portuguese emigrants: the historical background</v>
      </c>
      <c r="C6" s="377"/>
      <c r="D6" s="377"/>
      <c r="E6" s="374" t="str">
        <f>'Chart 1.3'!B2</f>
        <v>Chart 1.3 Eurostat estimates of Portuguese permanent outflows and inflows, 2004-2015</v>
      </c>
      <c r="F6" s="375"/>
      <c r="G6" s="375"/>
      <c r="H6" s="77"/>
    </row>
    <row r="7" spans="1:13" s="266" customFormat="1" ht="15" customHeight="1" x14ac:dyDescent="0.25">
      <c r="A7" s="139"/>
      <c r="B7" s="378" t="str">
        <f>'Table 1.4'!B2:F2</f>
        <v>Table 1.4 Estimates of the outflows of Portuguese emigrants, 2001-2015</v>
      </c>
      <c r="C7" s="377"/>
      <c r="D7" s="377"/>
      <c r="E7" s="374" t="str">
        <f>'Chart 1.4'!B2</f>
        <v>Chart 1.4 UN estimates of the stock of Portuguese-born emigrants, 1990-2015</v>
      </c>
      <c r="F7" s="375"/>
      <c r="G7" s="375"/>
      <c r="H7" s="76"/>
    </row>
    <row r="8" spans="1:13" s="268" customFormat="1" ht="15" customHeight="1" x14ac:dyDescent="0.2">
      <c r="A8" s="139"/>
      <c r="B8" s="378" t="str">
        <f>'Table 1.5'!B2:F2</f>
        <v>Table 1.5 Eurostat estimates of Portuguese net migration, 2004-2015</v>
      </c>
      <c r="C8" s="377"/>
      <c r="D8" s="377"/>
      <c r="E8" s="374" t="str">
        <f>'Chart 1.5'!B2</f>
        <v>Chart 1.5 Major changes in the stock of Portuguese-born emigrants in EU and EFTA countries, 2000-2001 to 2010/11</v>
      </c>
      <c r="F8" s="375"/>
      <c r="G8" s="375"/>
      <c r="H8" s="267"/>
    </row>
    <row r="9" spans="1:13" s="266" customFormat="1" ht="15" customHeight="1" x14ac:dyDescent="0.25">
      <c r="A9" s="139"/>
      <c r="B9" s="376" t="str">
        <f>'Table 1.6'!B2</f>
        <v>Table 1.6 UN estimates of the stock of Portuguese-born emigrants, 1990-2015</v>
      </c>
      <c r="C9" s="377"/>
      <c r="D9" s="377"/>
      <c r="E9" s="374" t="str">
        <f>'Chart 1.6'!B2</f>
        <v>Chart 1.6 Stock of Portuguese-born emigrants aged 15 and over in OECD countries by age group and educational attainment, 2000/2001 and 2010/11</v>
      </c>
      <c r="F9" s="375"/>
      <c r="G9" s="375"/>
      <c r="H9" s="76"/>
    </row>
    <row r="10" spans="1:13" s="268" customFormat="1" ht="15" customHeight="1" x14ac:dyDescent="0.2">
      <c r="A10" s="139"/>
      <c r="B10" s="376" t="str">
        <f>'Table 1.7'!B2</f>
        <v>Table 1.7 Stock of Portuguese-born emigrants in EU and EFTA countries, 2000/2001 and 2010/11</v>
      </c>
      <c r="C10" s="377"/>
      <c r="D10" s="377"/>
      <c r="E10" s="374" t="str">
        <f>'Chart 1.7'!B2</f>
        <v>Chart 1.7 Net migration rates in EU and EFTA countries, except return flows, 2015</v>
      </c>
      <c r="F10" s="375"/>
      <c r="G10" s="375"/>
      <c r="H10" s="76"/>
    </row>
    <row r="11" spans="1:13" s="268" customFormat="1" ht="15" customHeight="1" x14ac:dyDescent="0.2">
      <c r="A11" s="139"/>
      <c r="B11" s="376" t="str">
        <f>'Table 1.8'!B2</f>
        <v>Table 1.8 Stock of Portuguese-born emigrants aged 15 and over in OECD countries by age group and educational attainment, 2000/2001 and 2010/11</v>
      </c>
      <c r="C11" s="377"/>
      <c r="D11" s="377"/>
      <c r="E11" s="374" t="str">
        <f>'Chart 1.8'!B2</f>
        <v>Chart 1.8 Emigrants by country of origin, 2015</v>
      </c>
      <c r="F11" s="375"/>
      <c r="G11" s="375"/>
      <c r="H11" s="76"/>
    </row>
    <row r="12" spans="1:13" ht="15" customHeight="1" x14ac:dyDescent="0.25">
      <c r="A12" s="140"/>
      <c r="B12" s="376" t="str">
        <f>'Table 1.9'!B2</f>
        <v>Table 1.9 Net migration in EU and EFTA countries, 2015</v>
      </c>
      <c r="C12" s="377"/>
      <c r="D12" s="377"/>
      <c r="E12" s="374" t="str">
        <f>'Chart 1.9'!B2</f>
        <v>Chart 1.9 Emigration and immigration rates in EU countries, 2013</v>
      </c>
      <c r="F12" s="375"/>
      <c r="G12" s="375"/>
    </row>
    <row r="13" spans="1:13" ht="15" customHeight="1" x14ac:dyDescent="0.25">
      <c r="A13" s="140"/>
      <c r="B13" s="376" t="str">
        <f>'Table 1.10'!B2</f>
        <v>Table 1.10 Emigrants by country of origin, 2015</v>
      </c>
      <c r="C13" s="377"/>
      <c r="D13" s="377"/>
      <c r="E13" s="317"/>
      <c r="F13" s="318"/>
      <c r="G13" s="318"/>
    </row>
    <row r="14" spans="1:13" ht="15" customHeight="1" x14ac:dyDescent="0.25">
      <c r="A14" s="140"/>
      <c r="B14" s="376" t="str">
        <f>'Table 1.11'!B2</f>
        <v>Table 1.11 Emigration and immigration rates in EU countries, 2013</v>
      </c>
      <c r="C14" s="377"/>
      <c r="D14" s="377"/>
      <c r="E14" s="317"/>
      <c r="F14" s="318"/>
      <c r="G14" s="318"/>
    </row>
    <row r="15" spans="1:13" ht="30" customHeight="1" x14ac:dyDescent="0.25">
      <c r="B15" s="261"/>
      <c r="C15" s="262"/>
      <c r="D15" s="262"/>
      <c r="E15" s="270"/>
      <c r="F15" s="272"/>
      <c r="G15" s="272"/>
    </row>
    <row r="16" spans="1:13" ht="15" customHeight="1" x14ac:dyDescent="0.25">
      <c r="A16" s="273" t="s">
        <v>7</v>
      </c>
      <c r="B16" s="372" t="s">
        <v>189</v>
      </c>
      <c r="C16" s="373"/>
      <c r="D16" s="373"/>
      <c r="E16" s="373"/>
      <c r="F16" s="373"/>
      <c r="G16" s="373"/>
    </row>
    <row r="17" spans="1:7" ht="15" customHeight="1" x14ac:dyDescent="0.25">
      <c r="A17" s="273" t="s">
        <v>2</v>
      </c>
      <c r="B17" s="391" t="s">
        <v>192</v>
      </c>
      <c r="C17" s="392"/>
      <c r="D17" s="392"/>
      <c r="E17" s="376"/>
      <c r="F17" s="377"/>
      <c r="G17" s="377"/>
    </row>
    <row r="18" spans="1:7" ht="30" customHeight="1" x14ac:dyDescent="0.25">
      <c r="B18" s="274"/>
      <c r="C18" s="274"/>
      <c r="D18" s="274"/>
      <c r="E18" s="271"/>
      <c r="F18" s="271"/>
      <c r="G18" s="271"/>
    </row>
    <row r="19" spans="1:7" ht="90" customHeight="1" x14ac:dyDescent="0.25">
      <c r="B19" s="381" t="s">
        <v>191</v>
      </c>
      <c r="C19" s="382"/>
      <c r="D19" s="319"/>
    </row>
    <row r="20" spans="1:7" ht="15" customHeight="1" x14ac:dyDescent="0.25"/>
    <row r="21" spans="1:7" ht="15" customHeight="1" x14ac:dyDescent="0.25">
      <c r="B21" s="379"/>
      <c r="C21" s="380"/>
      <c r="D21" s="380"/>
    </row>
    <row r="22" spans="1:7" ht="15" customHeight="1" x14ac:dyDescent="0.25">
      <c r="B22"/>
      <c r="C22"/>
    </row>
    <row r="23" spans="1:7" ht="15" customHeight="1" x14ac:dyDescent="0.25">
      <c r="B23"/>
      <c r="C23"/>
    </row>
  </sheetData>
  <mergeCells count="28">
    <mergeCell ref="B21:D21"/>
    <mergeCell ref="B19:C19"/>
    <mergeCell ref="E6:G6"/>
    <mergeCell ref="E10:G10"/>
    <mergeCell ref="B1:D1"/>
    <mergeCell ref="B4:D4"/>
    <mergeCell ref="B5:D5"/>
    <mergeCell ref="B6:D6"/>
    <mergeCell ref="B2:H2"/>
    <mergeCell ref="B3:G3"/>
    <mergeCell ref="E4:G4"/>
    <mergeCell ref="E5:G5"/>
    <mergeCell ref="E7:G7"/>
    <mergeCell ref="B7:D7"/>
    <mergeCell ref="B17:D17"/>
    <mergeCell ref="E17:G17"/>
    <mergeCell ref="B16:G16"/>
    <mergeCell ref="E12:G12"/>
    <mergeCell ref="B14:D14"/>
    <mergeCell ref="B13:D13"/>
    <mergeCell ref="B8:D8"/>
    <mergeCell ref="B12:D12"/>
    <mergeCell ref="E8:G8"/>
    <mergeCell ref="B9:D9"/>
    <mergeCell ref="E9:G9"/>
    <mergeCell ref="B10:D10"/>
    <mergeCell ref="E11:G11"/>
    <mergeCell ref="B11:D11"/>
  </mergeCells>
  <hyperlinks>
    <hyperlink ref="B5:D5" location="'Table 1.2'!B2" display="'Table 1.2'!B2"/>
    <hyperlink ref="B6:D6" location="'Table 1.3'!B2" display="'Table 1.3'!B2"/>
    <hyperlink ref="B7:D7" location="'Table 1.4'!B2" display="'Table 1.4'!B2"/>
    <hyperlink ref="E4:G4" location="'Chart 1.1'!B2" display="'Chart 1.1'!B2"/>
    <hyperlink ref="B9:D9" location="'Table 1.6'!B2" display="'Table 1.6'!B2"/>
    <hyperlink ref="B10:D10" location="'Table 1.7'!B2" display="'Table 1.7'!B2"/>
    <hyperlink ref="B11:D11" location="'Table 1.8'!B2" display="'Table 1.8'!B2"/>
    <hyperlink ref="B13:D13" location="'Table 1.10'!B2" display="'Table 1.10'!B2"/>
    <hyperlink ref="B14:D14" location="'Table 1.11'!B2" display="'Table 1.11'!B2"/>
    <hyperlink ref="E5:G5" location="'Chart 1.2'!B2" display="'Chart 1.2'!B2"/>
    <hyperlink ref="E7:G7" location="'Chart 1.4'!B2" display="'Chart 1.4'!B2"/>
    <hyperlink ref="E8:G8" location="'Chart 1.5'!B2" display="'Chart 1.5'!B2"/>
    <hyperlink ref="E9:G9" location="'Chart 1.6'!B2" display="'Chart 1.6'!B2"/>
    <hyperlink ref="E11:G11" location="'Chart 1.8'!B2" display="'Chart 1.8'!B2"/>
    <hyperlink ref="E12:G12" location="'Chart 1.9'!B2" display="'Chart 1.9'!B2"/>
    <hyperlink ref="B8:D8" location="'Table 1.5'!B2" display="'Table 1.5'!B2"/>
    <hyperlink ref="B12:D12" location="'Table 1.9'!B2" display="'Table 1.9'!B2"/>
    <hyperlink ref="E6:G6" location="'Chart 1.3'!B2" display="'Chart 1.3'!B2"/>
    <hyperlink ref="E10:G10" location="'Chart 1.7'!B2" display="'Chart 1.7'!B2"/>
    <hyperlink ref="B4:D4" location="'Table 1.1'!B2" display="'Table 1.1'!B2"/>
    <hyperlink ref="B17" r:id="rId1" display="http://www.observatorioemigracao.pt/np4/4824.html"/>
    <hyperlink ref="B17:D17" r:id="rId2"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2" t="s">
        <v>1</v>
      </c>
      <c r="C1" s="172"/>
      <c r="D1" s="172"/>
      <c r="E1" s="172"/>
      <c r="F1" s="81"/>
      <c r="G1" s="75" t="s">
        <v>5</v>
      </c>
      <c r="I1"/>
      <c r="J1"/>
      <c r="K1"/>
      <c r="L1"/>
      <c r="M1"/>
      <c r="N1"/>
      <c r="O1"/>
      <c r="P1"/>
      <c r="Q1"/>
      <c r="R1"/>
      <c r="S1"/>
      <c r="T1"/>
    </row>
    <row r="2" spans="1:140" s="38" customFormat="1" ht="30" customHeight="1" thickBot="1" x14ac:dyDescent="0.3">
      <c r="B2" s="479" t="s">
        <v>190</v>
      </c>
      <c r="C2" s="479"/>
      <c r="D2" s="479"/>
      <c r="E2" s="479"/>
      <c r="F2" s="480"/>
      <c r="G2" s="481"/>
      <c r="I2"/>
      <c r="J2"/>
      <c r="K2"/>
      <c r="L2"/>
      <c r="M2"/>
      <c r="N2"/>
      <c r="O2"/>
      <c r="P2"/>
      <c r="Q2"/>
      <c r="R2"/>
      <c r="S2"/>
      <c r="T2"/>
    </row>
    <row r="3" spans="1:140" s="38" customFormat="1" ht="30" customHeight="1" x14ac:dyDescent="0.25">
      <c r="B3" s="493" t="s">
        <v>15</v>
      </c>
      <c r="C3" s="491" t="s">
        <v>120</v>
      </c>
      <c r="D3" s="488" t="s">
        <v>121</v>
      </c>
      <c r="E3" s="489"/>
      <c r="F3" s="488" t="s">
        <v>123</v>
      </c>
      <c r="G3" s="490"/>
      <c r="I3"/>
      <c r="J3"/>
      <c r="K3"/>
      <c r="L3"/>
      <c r="M3"/>
      <c r="N3"/>
      <c r="O3"/>
      <c r="P3"/>
      <c r="Q3"/>
      <c r="R3"/>
      <c r="S3"/>
      <c r="T3"/>
    </row>
    <row r="4" spans="1:140" s="38" customFormat="1" ht="30" customHeight="1" x14ac:dyDescent="0.25">
      <c r="B4" s="494"/>
      <c r="C4" s="492"/>
      <c r="D4" s="297" t="s">
        <v>63</v>
      </c>
      <c r="E4" s="298" t="s">
        <v>122</v>
      </c>
      <c r="F4" s="297" t="s">
        <v>63</v>
      </c>
      <c r="G4" s="299" t="s">
        <v>122</v>
      </c>
      <c r="I4"/>
      <c r="J4"/>
      <c r="K4"/>
      <c r="L4"/>
      <c r="M4"/>
      <c r="N4"/>
      <c r="O4"/>
      <c r="P4"/>
      <c r="Q4"/>
      <c r="R4"/>
      <c r="S4"/>
      <c r="T4"/>
    </row>
    <row r="5" spans="1:140" s="66" customFormat="1" ht="15" customHeight="1" x14ac:dyDescent="0.25">
      <c r="A5" s="37"/>
      <c r="B5" s="295" t="s">
        <v>44</v>
      </c>
      <c r="C5" s="320">
        <v>8576261</v>
      </c>
      <c r="D5" s="87">
        <v>109634</v>
      </c>
      <c r="E5" s="300">
        <v>1.28</v>
      </c>
      <c r="F5" s="246">
        <v>141730</v>
      </c>
      <c r="G5" s="301">
        <v>1.65</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4" t="s">
        <v>26</v>
      </c>
      <c r="C6" s="321">
        <v>11237274</v>
      </c>
      <c r="D6" s="106">
        <v>56832</v>
      </c>
      <c r="E6" s="302">
        <v>0.51</v>
      </c>
      <c r="F6" s="245">
        <v>98813</v>
      </c>
      <c r="G6" s="303">
        <v>0.88</v>
      </c>
      <c r="H6"/>
    </row>
    <row r="7" spans="1:140" s="66" customFormat="1" ht="15" customHeight="1" x14ac:dyDescent="0.25">
      <c r="A7" s="37"/>
      <c r="B7" s="295" t="s">
        <v>27</v>
      </c>
      <c r="C7" s="320">
        <v>7202198</v>
      </c>
      <c r="D7" s="87">
        <v>-4247</v>
      </c>
      <c r="E7" s="300">
        <v>-0.06</v>
      </c>
      <c r="F7" s="246">
        <v>-9986</v>
      </c>
      <c r="G7" s="301">
        <v>-0.14000000000000001</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4" t="s">
        <v>35</v>
      </c>
      <c r="C8" s="321">
        <v>4225316</v>
      </c>
      <c r="D8" s="106">
        <v>-17945</v>
      </c>
      <c r="E8" s="302">
        <v>-0.42</v>
      </c>
      <c r="F8" s="245">
        <v>-23045</v>
      </c>
      <c r="G8" s="303">
        <v>-0.55000000000000004</v>
      </c>
      <c r="H8"/>
    </row>
    <row r="9" spans="1:140" s="66" customFormat="1" ht="15" customHeight="1" x14ac:dyDescent="0.25">
      <c r="A9" s="37"/>
      <c r="B9" s="295" t="s">
        <v>37</v>
      </c>
      <c r="C9" s="320">
        <v>847008</v>
      </c>
      <c r="D9" s="87">
        <v>-2000</v>
      </c>
      <c r="E9" s="300">
        <v>-0.24</v>
      </c>
      <c r="F9" s="246">
        <v>11001</v>
      </c>
      <c r="G9" s="301">
        <v>1.3</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4" t="s">
        <v>28</v>
      </c>
      <c r="C10" s="321">
        <v>10538275</v>
      </c>
      <c r="D10" s="106">
        <v>3918</v>
      </c>
      <c r="E10" s="302">
        <v>0.04</v>
      </c>
      <c r="F10" s="245">
        <v>18321</v>
      </c>
      <c r="G10" s="303">
        <v>0.17</v>
      </c>
      <c r="H10"/>
    </row>
    <row r="11" spans="1:140" s="66" customFormat="1" ht="15" customHeight="1" x14ac:dyDescent="0.25">
      <c r="A11" s="37"/>
      <c r="B11" s="295" t="s">
        <v>29</v>
      </c>
      <c r="C11" s="320">
        <v>5659715</v>
      </c>
      <c r="D11" s="87">
        <v>33867</v>
      </c>
      <c r="E11" s="300">
        <v>0.6</v>
      </c>
      <c r="F11" s="246">
        <v>44675</v>
      </c>
      <c r="G11" s="301">
        <v>0.79</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4" t="s">
        <v>31</v>
      </c>
      <c r="C12" s="321">
        <v>1314870</v>
      </c>
      <c r="D12" s="106">
        <v>2410</v>
      </c>
      <c r="E12" s="302">
        <v>0.18</v>
      </c>
      <c r="F12" s="245">
        <v>-1587</v>
      </c>
      <c r="G12" s="303">
        <v>-0.12</v>
      </c>
      <c r="H12"/>
    </row>
    <row r="13" spans="1:140" s="66" customFormat="1" ht="15" customHeight="1" x14ac:dyDescent="0.25">
      <c r="A13" s="37"/>
      <c r="B13" s="295" t="s">
        <v>49</v>
      </c>
      <c r="C13" s="320">
        <v>5471753</v>
      </c>
      <c r="D13" s="87">
        <v>12441</v>
      </c>
      <c r="E13" s="300">
        <v>0.23</v>
      </c>
      <c r="F13" s="246">
        <v>11786</v>
      </c>
      <c r="G13" s="301">
        <v>0.22</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4" t="s">
        <v>77</v>
      </c>
      <c r="C14" s="321">
        <v>66488186</v>
      </c>
      <c r="D14" s="106">
        <v>65900</v>
      </c>
      <c r="E14" s="302">
        <v>0.1</v>
      </c>
      <c r="F14" s="245">
        <v>-17585</v>
      </c>
      <c r="G14" s="303">
        <v>-0.03</v>
      </c>
      <c r="H14"/>
    </row>
    <row r="15" spans="1:140" s="66" customFormat="1" ht="15" customHeight="1" x14ac:dyDescent="0.25">
      <c r="A15" s="37"/>
      <c r="B15" s="295" t="s">
        <v>30</v>
      </c>
      <c r="C15" s="320">
        <v>81197537</v>
      </c>
      <c r="D15" s="87">
        <v>1196686</v>
      </c>
      <c r="E15" s="300">
        <v>1.47</v>
      </c>
      <c r="F15" s="246">
        <v>1349794</v>
      </c>
      <c r="G15" s="301">
        <v>1.66</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4" t="s">
        <v>33</v>
      </c>
      <c r="C16" s="321">
        <v>10858018</v>
      </c>
      <c r="D16" s="106">
        <v>-44905</v>
      </c>
      <c r="E16" s="302">
        <v>-0.41</v>
      </c>
      <c r="F16" s="245">
        <v>-21991</v>
      </c>
      <c r="G16" s="303">
        <v>-0.2</v>
      </c>
      <c r="H16"/>
    </row>
    <row r="17" spans="1:140" s="66" customFormat="1" ht="15" customHeight="1" x14ac:dyDescent="0.25">
      <c r="A17" s="37"/>
      <c r="B17" s="295" t="s">
        <v>41</v>
      </c>
      <c r="C17" s="320">
        <v>9855571</v>
      </c>
      <c r="D17" s="87">
        <v>15119</v>
      </c>
      <c r="E17" s="300">
        <v>0.15</v>
      </c>
      <c r="F17" s="246">
        <v>-7065</v>
      </c>
      <c r="G17" s="301">
        <v>-7.0000000000000007E-2</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4" t="s">
        <v>52</v>
      </c>
      <c r="C18" s="321">
        <v>329100</v>
      </c>
      <c r="D18" s="106">
        <v>1589</v>
      </c>
      <c r="E18" s="302">
        <v>0.48</v>
      </c>
      <c r="F18" s="245">
        <v>932</v>
      </c>
      <c r="G18" s="303">
        <v>0.28000000000000003</v>
      </c>
      <c r="H18"/>
    </row>
    <row r="19" spans="1:140" s="66" customFormat="1" ht="15" customHeight="1" x14ac:dyDescent="0.25">
      <c r="A19" s="37"/>
      <c r="B19" s="295" t="s">
        <v>32</v>
      </c>
      <c r="C19" s="320">
        <v>4628949</v>
      </c>
      <c r="D19" s="87">
        <v>-240</v>
      </c>
      <c r="E19" s="300">
        <v>-0.01</v>
      </c>
      <c r="F19" s="246">
        <v>25597</v>
      </c>
      <c r="G19" s="301">
        <v>0.55000000000000004</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4" t="s">
        <v>36</v>
      </c>
      <c r="C20" s="321">
        <v>60795612</v>
      </c>
      <c r="D20" s="106">
        <v>133123</v>
      </c>
      <c r="E20" s="302">
        <v>0.22</v>
      </c>
      <c r="F20" s="245">
        <v>147767</v>
      </c>
      <c r="G20" s="303">
        <v>0.24</v>
      </c>
      <c r="H20"/>
    </row>
    <row r="21" spans="1:140" s="66" customFormat="1" ht="15" customHeight="1" x14ac:dyDescent="0.25">
      <c r="A21" s="37"/>
      <c r="B21" s="295" t="s">
        <v>38</v>
      </c>
      <c r="C21" s="320">
        <v>1986096</v>
      </c>
      <c r="D21" s="87">
        <v>-10640</v>
      </c>
      <c r="E21" s="300">
        <v>-0.54</v>
      </c>
      <c r="F21" s="246">
        <v>-12074</v>
      </c>
      <c r="G21" s="301">
        <v>-0.61</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4" t="s">
        <v>53</v>
      </c>
      <c r="C22" s="321">
        <v>37366</v>
      </c>
      <c r="D22" s="106">
        <v>189</v>
      </c>
      <c r="E22" s="302">
        <v>0.51</v>
      </c>
      <c r="F22" s="245">
        <v>255</v>
      </c>
      <c r="G22" s="303">
        <v>0.68</v>
      </c>
      <c r="H22"/>
    </row>
    <row r="23" spans="1:140" s="66" customFormat="1" ht="15" customHeight="1" x14ac:dyDescent="0.25">
      <c r="A23" s="37"/>
      <c r="B23" s="295" t="s">
        <v>39</v>
      </c>
      <c r="C23" s="320">
        <v>2921262</v>
      </c>
      <c r="D23" s="87">
        <v>-22403</v>
      </c>
      <c r="E23" s="300">
        <v>-0.77</v>
      </c>
      <c r="F23" s="246">
        <v>-33229</v>
      </c>
      <c r="G23" s="301">
        <v>-1.1399999999999999</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4" t="s">
        <v>40</v>
      </c>
      <c r="C24" s="321">
        <v>562958</v>
      </c>
      <c r="D24" s="106">
        <v>11159</v>
      </c>
      <c r="E24" s="302">
        <v>1.98</v>
      </c>
      <c r="F24" s="245">
        <v>20409</v>
      </c>
      <c r="G24" s="303">
        <v>3.63</v>
      </c>
      <c r="H24"/>
    </row>
    <row r="25" spans="1:140" s="66" customFormat="1" ht="15" customHeight="1" x14ac:dyDescent="0.25">
      <c r="A25" s="37"/>
      <c r="B25" s="295" t="s">
        <v>42</v>
      </c>
      <c r="C25" s="320">
        <v>429344</v>
      </c>
      <c r="D25" s="87">
        <v>4176</v>
      </c>
      <c r="E25" s="300">
        <v>0.97</v>
      </c>
      <c r="F25" s="246">
        <v>10053</v>
      </c>
      <c r="G25" s="301">
        <v>2.34</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6" customFormat="1" ht="15" customHeight="1" x14ac:dyDescent="0.25">
      <c r="A26" s="37"/>
      <c r="B26" s="84" t="s">
        <v>43</v>
      </c>
      <c r="C26" s="321">
        <v>16900726</v>
      </c>
      <c r="D26" s="106">
        <v>54542</v>
      </c>
      <c r="E26" s="302">
        <v>0.32</v>
      </c>
      <c r="F26" s="245">
        <v>69300</v>
      </c>
      <c r="G26" s="304">
        <v>0.41</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6" customFormat="1" ht="15" customHeight="1" x14ac:dyDescent="0.25">
      <c r="A27" s="37"/>
      <c r="B27" s="295" t="s">
        <v>54</v>
      </c>
      <c r="C27" s="320">
        <v>5166493</v>
      </c>
      <c r="D27" s="87">
        <v>31643</v>
      </c>
      <c r="E27" s="300">
        <v>0.61</v>
      </c>
      <c r="F27" s="246">
        <v>45622</v>
      </c>
      <c r="G27" s="301">
        <v>0.88</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6" customFormat="1" ht="15" customHeight="1" x14ac:dyDescent="0.25">
      <c r="A28" s="37"/>
      <c r="B28" s="84" t="s">
        <v>45</v>
      </c>
      <c r="C28" s="321">
        <v>38005614</v>
      </c>
      <c r="D28" s="106">
        <v>-40690</v>
      </c>
      <c r="E28" s="302">
        <v>-0.11</v>
      </c>
      <c r="F28" s="245">
        <v>-36012</v>
      </c>
      <c r="G28" s="304">
        <v>-0.09</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6" customFormat="1" ht="15" customHeight="1" x14ac:dyDescent="0.25">
      <c r="A29" s="37"/>
      <c r="B29" s="82" t="s">
        <v>4</v>
      </c>
      <c r="C29" s="322">
        <v>10374822</v>
      </c>
      <c r="D29" s="309">
        <v>-10481</v>
      </c>
      <c r="E29" s="305">
        <v>-0.1</v>
      </c>
      <c r="F29" s="310">
        <v>-24900</v>
      </c>
      <c r="G29" s="306">
        <v>-0.24</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6" customFormat="1" ht="15" customHeight="1" x14ac:dyDescent="0.25">
      <c r="A30" s="37"/>
      <c r="B30" s="84" t="s">
        <v>46</v>
      </c>
      <c r="C30" s="321">
        <v>19870647</v>
      </c>
      <c r="D30" s="106">
        <v>-61923</v>
      </c>
      <c r="E30" s="302">
        <v>-0.31</v>
      </c>
      <c r="F30" s="245">
        <v>-168819</v>
      </c>
      <c r="G30" s="304">
        <v>-0.85</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295" t="s">
        <v>48</v>
      </c>
      <c r="C31" s="320">
        <v>5421349</v>
      </c>
      <c r="D31" s="87">
        <v>3127</v>
      </c>
      <c r="E31" s="300">
        <v>0.06</v>
      </c>
      <c r="F31" s="246">
        <v>-61</v>
      </c>
      <c r="G31" s="301">
        <v>0</v>
      </c>
      <c r="H31"/>
    </row>
    <row r="32" spans="1:140" s="66" customFormat="1" ht="15" customHeight="1" x14ac:dyDescent="0.25">
      <c r="A32" s="37"/>
      <c r="B32" s="84" t="s">
        <v>47</v>
      </c>
      <c r="C32" s="321">
        <v>2062874</v>
      </c>
      <c r="D32" s="106">
        <v>507</v>
      </c>
      <c r="E32" s="302">
        <v>0.02</v>
      </c>
      <c r="F32" s="245">
        <v>4011</v>
      </c>
      <c r="G32" s="304">
        <v>0.19</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295" t="s">
        <v>34</v>
      </c>
      <c r="C33" s="320">
        <v>46449565</v>
      </c>
      <c r="D33" s="87">
        <v>-1761</v>
      </c>
      <c r="E33" s="300">
        <v>0</v>
      </c>
      <c r="F33" s="246">
        <v>195360</v>
      </c>
      <c r="G33" s="301">
        <v>0.42</v>
      </c>
      <c r="H33"/>
    </row>
    <row r="34" spans="1:140" s="66" customFormat="1" ht="15" customHeight="1" x14ac:dyDescent="0.25">
      <c r="A34" s="37"/>
      <c r="B34" s="84" t="s">
        <v>50</v>
      </c>
      <c r="C34" s="321">
        <v>9747355</v>
      </c>
      <c r="D34" s="106">
        <v>78410</v>
      </c>
      <c r="E34" s="302">
        <v>0.8</v>
      </c>
      <c r="F34" s="245">
        <v>89371</v>
      </c>
      <c r="G34" s="304">
        <v>0.92</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295" t="s">
        <v>55</v>
      </c>
      <c r="C35" s="320">
        <v>8237666</v>
      </c>
      <c r="D35" s="87">
        <v>36996</v>
      </c>
      <c r="E35" s="300">
        <v>0.45</v>
      </c>
      <c r="F35" s="246">
        <v>97572</v>
      </c>
      <c r="G35" s="301">
        <v>1.18</v>
      </c>
      <c r="H35"/>
    </row>
    <row r="36" spans="1:140" s="66" customFormat="1" ht="15" customHeight="1" thickBot="1" x14ac:dyDescent="0.3">
      <c r="A36" s="37"/>
      <c r="B36" s="296" t="s">
        <v>51</v>
      </c>
      <c r="C36" s="280">
        <v>64875165</v>
      </c>
      <c r="D36" s="288">
        <v>332269</v>
      </c>
      <c r="E36" s="307">
        <v>0.51</v>
      </c>
      <c r="F36" s="289">
        <v>424082</v>
      </c>
      <c r="G36" s="308">
        <v>0.65</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8"/>
      <c r="H37"/>
    </row>
    <row r="38" spans="1:140" ht="15" customHeight="1" x14ac:dyDescent="0.25">
      <c r="A38" s="59" t="s">
        <v>57</v>
      </c>
      <c r="B38" s="482" t="s">
        <v>124</v>
      </c>
      <c r="C38" s="483"/>
      <c r="D38" s="483"/>
      <c r="E38" s="483"/>
      <c r="F38" s="421"/>
      <c r="G38" s="421"/>
      <c r="H38"/>
    </row>
    <row r="39" spans="1:140" ht="15" customHeight="1" x14ac:dyDescent="0.25">
      <c r="A39" s="59" t="s">
        <v>11</v>
      </c>
      <c r="B39" s="482" t="s">
        <v>119</v>
      </c>
      <c r="C39" s="483"/>
      <c r="D39" s="483"/>
      <c r="E39" s="483"/>
      <c r="F39" s="421"/>
      <c r="G39" s="421"/>
      <c r="H39"/>
    </row>
    <row r="40" spans="1:140" ht="15" customHeight="1" x14ac:dyDescent="0.25">
      <c r="A40" s="92" t="s">
        <v>7</v>
      </c>
      <c r="B40" s="484" t="s">
        <v>189</v>
      </c>
      <c r="C40" s="484"/>
      <c r="D40" s="484"/>
      <c r="E40" s="484"/>
      <c r="F40" s="485"/>
      <c r="G40" s="485"/>
      <c r="H40"/>
    </row>
    <row r="41" spans="1:140" ht="15" customHeight="1" x14ac:dyDescent="0.25">
      <c r="A41" s="92" t="s">
        <v>2</v>
      </c>
      <c r="B41" s="486" t="s">
        <v>192</v>
      </c>
      <c r="C41" s="486"/>
      <c r="D41" s="486"/>
      <c r="E41" s="486"/>
      <c r="F41" s="487"/>
      <c r="G41" s="487"/>
      <c r="H41"/>
    </row>
    <row r="42" spans="1:140" x14ac:dyDescent="0.25">
      <c r="B42"/>
      <c r="C42"/>
      <c r="D42"/>
      <c r="E42"/>
      <c r="F42"/>
      <c r="G4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ref="I5:N36">
    <sortCondition ref="I5"/>
  </sortState>
  <mergeCells count="9">
    <mergeCell ref="B2:G2"/>
    <mergeCell ref="B39:G39"/>
    <mergeCell ref="B40:G40"/>
    <mergeCell ref="B41:G41"/>
    <mergeCell ref="D3:E3"/>
    <mergeCell ref="F3:G3"/>
    <mergeCell ref="C3:C4"/>
    <mergeCell ref="B3:B4"/>
    <mergeCell ref="B38:G38"/>
  </mergeCells>
  <hyperlinks>
    <hyperlink ref="G1" location="Contents!A1" display="[contents Ç]"/>
    <hyperlink ref="B41" r:id="rId1" display="http://www.observatorioemigracao.pt/np4/4924.html"/>
    <hyperlink ref="B41:G41" r:id="rId2" display="http://www.observatorioemigracao.pt/np4/5810.html"/>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0</v>
      </c>
      <c r="B1" s="171" t="s">
        <v>1</v>
      </c>
      <c r="C1" s="170"/>
      <c r="D1" s="75" t="s">
        <v>5</v>
      </c>
    </row>
    <row r="2" spans="1:6" s="38" customFormat="1" ht="30" customHeight="1" thickBot="1" x14ac:dyDescent="0.3">
      <c r="B2" s="479" t="s">
        <v>169</v>
      </c>
      <c r="C2" s="480"/>
      <c r="D2" s="480"/>
    </row>
    <row r="3" spans="1:6" s="38" customFormat="1" ht="30" customHeight="1" x14ac:dyDescent="0.25">
      <c r="B3" s="96" t="s">
        <v>19</v>
      </c>
      <c r="C3" s="100" t="s">
        <v>20</v>
      </c>
      <c r="D3" s="128" t="s">
        <v>94</v>
      </c>
    </row>
    <row r="4" spans="1:6" ht="15" customHeight="1" x14ac:dyDescent="0.25">
      <c r="B4" s="158">
        <v>1</v>
      </c>
      <c r="C4" s="331" t="s">
        <v>74</v>
      </c>
      <c r="D4" s="155">
        <v>15.575723999999999</v>
      </c>
    </row>
    <row r="5" spans="1:6" ht="15" customHeight="1" x14ac:dyDescent="0.25">
      <c r="B5" s="159">
        <v>2</v>
      </c>
      <c r="C5" s="330" t="s">
        <v>76</v>
      </c>
      <c r="D5" s="156">
        <v>12.339062</v>
      </c>
    </row>
    <row r="6" spans="1:6" ht="15" customHeight="1" x14ac:dyDescent="0.25">
      <c r="B6" s="160">
        <v>3</v>
      </c>
      <c r="C6" s="332" t="s">
        <v>80</v>
      </c>
      <c r="D6" s="155">
        <v>10.576765999999999</v>
      </c>
    </row>
    <row r="7" spans="1:6" ht="15" customHeight="1" x14ac:dyDescent="0.25">
      <c r="B7" s="159">
        <v>4</v>
      </c>
      <c r="C7" s="164" t="s">
        <v>72</v>
      </c>
      <c r="D7" s="156">
        <v>9.5460650000000005</v>
      </c>
    </row>
    <row r="8" spans="1:6" ht="15" customHeight="1" x14ac:dyDescent="0.25">
      <c r="B8" s="161">
        <v>5</v>
      </c>
      <c r="C8" s="165" t="s">
        <v>73</v>
      </c>
      <c r="D8" s="155">
        <v>7.2054099999999996</v>
      </c>
    </row>
    <row r="9" spans="1:6" ht="15" customHeight="1" x14ac:dyDescent="0.25">
      <c r="B9" s="159">
        <v>6</v>
      </c>
      <c r="C9" s="330" t="s">
        <v>170</v>
      </c>
      <c r="D9" s="156">
        <v>5.9351929999999999</v>
      </c>
    </row>
    <row r="10" spans="1:6" ht="15" customHeight="1" x14ac:dyDescent="0.25">
      <c r="B10" s="158">
        <v>7</v>
      </c>
      <c r="C10" s="332" t="s">
        <v>78</v>
      </c>
      <c r="D10" s="155">
        <v>5.8257450000000004</v>
      </c>
    </row>
    <row r="11" spans="1:6" ht="15" customHeight="1" x14ac:dyDescent="0.25">
      <c r="B11" s="162">
        <v>8</v>
      </c>
      <c r="C11" s="330" t="s">
        <v>75</v>
      </c>
      <c r="D11" s="156">
        <v>5.3163200000000002</v>
      </c>
    </row>
    <row r="12" spans="1:6" ht="15" customHeight="1" x14ac:dyDescent="0.25">
      <c r="B12" s="158">
        <v>9</v>
      </c>
      <c r="C12" s="332" t="s">
        <v>171</v>
      </c>
      <c r="D12" s="155">
        <v>5.0115090000000002</v>
      </c>
    </row>
    <row r="13" spans="1:6" ht="15" customHeight="1" x14ac:dyDescent="0.25">
      <c r="B13" s="159">
        <v>10</v>
      </c>
      <c r="C13" s="330" t="s">
        <v>51</v>
      </c>
      <c r="D13" s="156">
        <v>4.9174600000000002</v>
      </c>
      <c r="F13" s="62"/>
    </row>
    <row r="14" spans="1:6" ht="15" customHeight="1" x14ac:dyDescent="0.25">
      <c r="B14" s="158">
        <v>11</v>
      </c>
      <c r="C14" s="332" t="s">
        <v>82</v>
      </c>
      <c r="D14" s="155">
        <v>4.8431170000000003</v>
      </c>
    </row>
    <row r="15" spans="1:6" ht="15" customHeight="1" x14ac:dyDescent="0.25">
      <c r="B15" s="159">
        <v>12</v>
      </c>
      <c r="C15" s="330" t="s">
        <v>45</v>
      </c>
      <c r="D15" s="156">
        <v>4.449789</v>
      </c>
      <c r="F15" s="62"/>
    </row>
    <row r="16" spans="1:6" ht="15" customHeight="1" x14ac:dyDescent="0.25">
      <c r="B16" s="158">
        <v>13</v>
      </c>
      <c r="C16" s="332" t="s">
        <v>83</v>
      </c>
      <c r="D16" s="155">
        <v>4.0757380000000003</v>
      </c>
    </row>
    <row r="17" spans="2:6" ht="15" customHeight="1" x14ac:dyDescent="0.25">
      <c r="B17" s="159">
        <v>14</v>
      </c>
      <c r="C17" s="330" t="s">
        <v>30</v>
      </c>
      <c r="D17" s="156">
        <v>4.0454109999999996</v>
      </c>
    </row>
    <row r="18" spans="2:6" ht="15" customHeight="1" x14ac:dyDescent="0.25">
      <c r="B18" s="158">
        <v>15</v>
      </c>
      <c r="C18" s="332" t="s">
        <v>79</v>
      </c>
      <c r="D18" s="155">
        <v>3.8767390000000002</v>
      </c>
    </row>
    <row r="19" spans="2:6" ht="15" customHeight="1" x14ac:dyDescent="0.25">
      <c r="B19" s="159">
        <v>16</v>
      </c>
      <c r="C19" s="330" t="s">
        <v>172</v>
      </c>
      <c r="D19" s="156">
        <v>3.5511849999999998</v>
      </c>
    </row>
    <row r="20" spans="2:6" ht="15" customHeight="1" x14ac:dyDescent="0.25">
      <c r="B20" s="158">
        <v>17</v>
      </c>
      <c r="C20" s="332" t="s">
        <v>46</v>
      </c>
      <c r="D20" s="155">
        <v>3.408118</v>
      </c>
      <c r="F20" s="62"/>
    </row>
    <row r="21" spans="2:6" ht="15" customHeight="1" x14ac:dyDescent="0.25">
      <c r="B21" s="159">
        <v>18</v>
      </c>
      <c r="C21" s="330" t="s">
        <v>173</v>
      </c>
      <c r="D21" s="156">
        <v>3.2689699999999999</v>
      </c>
    </row>
    <row r="22" spans="2:6" ht="15" customHeight="1" x14ac:dyDescent="0.25">
      <c r="B22" s="158">
        <v>19</v>
      </c>
      <c r="C22" s="332" t="s">
        <v>174</v>
      </c>
      <c r="D22" s="155">
        <v>3.114471</v>
      </c>
    </row>
    <row r="23" spans="2:6" ht="15" customHeight="1" x14ac:dyDescent="0.25">
      <c r="B23" s="159">
        <v>20</v>
      </c>
      <c r="C23" s="330" t="s">
        <v>175</v>
      </c>
      <c r="D23" s="156">
        <v>3.023657</v>
      </c>
    </row>
    <row r="24" spans="2:6" ht="15" customHeight="1" x14ac:dyDescent="0.25">
      <c r="B24" s="160">
        <v>21</v>
      </c>
      <c r="C24" s="332" t="s">
        <v>36</v>
      </c>
      <c r="D24" s="155">
        <v>2.9009239999999998</v>
      </c>
      <c r="F24" s="62"/>
    </row>
    <row r="25" spans="2:6" ht="15" customHeight="1" x14ac:dyDescent="0.25">
      <c r="B25" s="159">
        <v>22</v>
      </c>
      <c r="C25" s="330" t="s">
        <v>139</v>
      </c>
      <c r="D25" s="156">
        <v>2.8817970000000002</v>
      </c>
    </row>
    <row r="26" spans="2:6" ht="15" customHeight="1" x14ac:dyDescent="0.25">
      <c r="B26" s="161">
        <v>23</v>
      </c>
      <c r="C26" s="332" t="s">
        <v>176</v>
      </c>
      <c r="D26" s="155">
        <v>2.834641</v>
      </c>
      <c r="F26" s="62"/>
    </row>
    <row r="27" spans="2:6" ht="15" customHeight="1" x14ac:dyDescent="0.25">
      <c r="B27" s="159">
        <v>24</v>
      </c>
      <c r="C27" s="330" t="s">
        <v>81</v>
      </c>
      <c r="D27" s="156">
        <v>2.638852</v>
      </c>
    </row>
    <row r="28" spans="2:6" ht="15" customHeight="1" x14ac:dyDescent="0.25">
      <c r="B28" s="158">
        <v>25</v>
      </c>
      <c r="C28" s="332" t="s">
        <v>84</v>
      </c>
      <c r="D28" s="155">
        <v>2.558678</v>
      </c>
      <c r="F28" s="62"/>
    </row>
    <row r="29" spans="2:6" ht="15" customHeight="1" x14ac:dyDescent="0.25">
      <c r="B29" s="159">
        <v>26</v>
      </c>
      <c r="C29" s="330" t="s">
        <v>177</v>
      </c>
      <c r="D29" s="156">
        <v>2.3458399999999999</v>
      </c>
      <c r="F29" s="62"/>
    </row>
    <row r="30" spans="2:6" ht="15" customHeight="1" x14ac:dyDescent="0.25">
      <c r="B30" s="334">
        <v>27</v>
      </c>
      <c r="C30" s="335" t="s">
        <v>4</v>
      </c>
      <c r="D30" s="336">
        <v>2.3063210000000001</v>
      </c>
    </row>
    <row r="31" spans="2:6" ht="15" customHeight="1" x14ac:dyDescent="0.25">
      <c r="B31" s="159">
        <v>28</v>
      </c>
      <c r="C31" s="330" t="s">
        <v>77</v>
      </c>
      <c r="D31" s="156">
        <v>2.145975</v>
      </c>
      <c r="F31" s="62"/>
    </row>
    <row r="32" spans="2:6" ht="15" customHeight="1" x14ac:dyDescent="0.25">
      <c r="B32" s="158">
        <v>29</v>
      </c>
      <c r="C32" s="332" t="s">
        <v>178</v>
      </c>
      <c r="D32" s="155">
        <v>1.998764</v>
      </c>
    </row>
    <row r="33" spans="1:10" ht="15" customHeight="1" thickBot="1" x14ac:dyDescent="0.3">
      <c r="B33" s="163">
        <v>30</v>
      </c>
      <c r="C33" s="333" t="s">
        <v>179</v>
      </c>
      <c r="D33" s="157">
        <v>1.9910399999999999</v>
      </c>
      <c r="F33" s="62"/>
    </row>
    <row r="34" spans="1:10" x14ac:dyDescent="0.25">
      <c r="C34" s="68"/>
    </row>
    <row r="35" spans="1:10" s="67" customFormat="1" ht="45" customHeight="1" x14ac:dyDescent="0.25">
      <c r="A35" s="59" t="s">
        <v>11</v>
      </c>
      <c r="B35" s="495" t="s">
        <v>168</v>
      </c>
      <c r="C35" s="394"/>
      <c r="D35" s="394"/>
      <c r="E35" s="63"/>
      <c r="F35" s="63"/>
      <c r="G35" s="63"/>
      <c r="H35" s="63"/>
      <c r="I35" s="64"/>
      <c r="J35" s="64"/>
    </row>
    <row r="36" spans="1:10" x14ac:dyDescent="0.25">
      <c r="A36" s="92" t="s">
        <v>7</v>
      </c>
      <c r="B36" s="484" t="s">
        <v>189</v>
      </c>
      <c r="C36" s="485"/>
      <c r="D36" s="485"/>
      <c r="E36" s="88"/>
      <c r="F36" s="88"/>
      <c r="G36" s="88"/>
      <c r="H36" s="88"/>
      <c r="I36" s="89"/>
      <c r="J36" s="89"/>
    </row>
    <row r="37" spans="1:10" x14ac:dyDescent="0.25">
      <c r="A37" s="92" t="s">
        <v>2</v>
      </c>
      <c r="B37" s="486" t="s">
        <v>192</v>
      </c>
      <c r="C37" s="487"/>
      <c r="D37" s="487"/>
      <c r="E37" s="90"/>
      <c r="F37" s="90"/>
      <c r="G37" s="90"/>
      <c r="H37" s="90"/>
      <c r="I37" s="91"/>
      <c r="J37" s="91"/>
    </row>
  </sheetData>
  <sortState ref="I4:I33">
    <sortCondition ref="I4"/>
  </sortState>
  <mergeCells count="4">
    <mergeCell ref="B2:D2"/>
    <mergeCell ref="B35:D35"/>
    <mergeCell ref="B36:D36"/>
    <mergeCell ref="B37:D37"/>
  </mergeCells>
  <hyperlinks>
    <hyperlink ref="D1" location="Contents!A1" display="[contents Ç]"/>
    <hyperlink ref="B37:D37" r:id="rId1" display="http://www.observatorioemigracao.pt/np4/5810.html"/>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50"/>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2" t="s">
        <v>1</v>
      </c>
      <c r="C1" s="81"/>
      <c r="D1" s="75" t="s">
        <v>5</v>
      </c>
    </row>
    <row r="2" spans="1:138" s="38" customFormat="1" ht="30" customHeight="1" thickBot="1" x14ac:dyDescent="0.3">
      <c r="B2" s="479" t="s">
        <v>154</v>
      </c>
      <c r="C2" s="480"/>
      <c r="D2" s="496"/>
    </row>
    <row r="3" spans="1:138" s="38" customFormat="1" ht="30" customHeight="1" x14ac:dyDescent="0.25">
      <c r="B3" s="101" t="s">
        <v>15</v>
      </c>
      <c r="C3" s="96" t="s">
        <v>21</v>
      </c>
      <c r="D3" s="83" t="s">
        <v>22</v>
      </c>
    </row>
    <row r="4" spans="1:138" s="66" customFormat="1" ht="15" customHeight="1" x14ac:dyDescent="0.25">
      <c r="A4" s="37"/>
      <c r="B4" s="353" t="s">
        <v>44</v>
      </c>
      <c r="C4" s="354">
        <v>6.7390977163785353</v>
      </c>
      <c r="D4" s="355">
        <v>17.465726250516997</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56" t="s">
        <v>26</v>
      </c>
      <c r="C5" s="357">
        <v>4.6993625738902391</v>
      </c>
      <c r="D5" s="236">
        <v>12.283533194231943</v>
      </c>
      <c r="G5"/>
      <c r="H5"/>
      <c r="I5"/>
    </row>
    <row r="6" spans="1:138" s="66" customFormat="1" ht="15" customHeight="1" x14ac:dyDescent="0.25">
      <c r="A6" s="37"/>
      <c r="B6" s="353" t="s">
        <v>27</v>
      </c>
      <c r="C6" s="354">
        <v>16.453497146138758</v>
      </c>
      <c r="D6" s="355">
        <v>1.428196392423998</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56" t="s">
        <v>37</v>
      </c>
      <c r="C7" s="357">
        <v>15.205097399811208</v>
      </c>
      <c r="D7" s="236">
        <v>16.834034154295033</v>
      </c>
      <c r="G7"/>
      <c r="H7"/>
      <c r="I7"/>
    </row>
    <row r="8" spans="1:138" ht="15" customHeight="1" x14ac:dyDescent="0.25">
      <c r="B8" s="353" t="s">
        <v>35</v>
      </c>
      <c r="C8" s="354">
        <v>20.399999999999999</v>
      </c>
      <c r="D8" s="355">
        <v>13.6</v>
      </c>
      <c r="G8"/>
      <c r="H8"/>
      <c r="I8"/>
    </row>
    <row r="9" spans="1:138" s="66" customFormat="1" ht="15" customHeight="1" x14ac:dyDescent="0.25">
      <c r="A9" s="37"/>
      <c r="B9" s="356" t="s">
        <v>28</v>
      </c>
      <c r="C9" s="357">
        <v>8.8453528183985366</v>
      </c>
      <c r="D9" s="236">
        <v>3.8422256801691632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353" t="s">
        <v>29</v>
      </c>
      <c r="C10" s="354">
        <v>4.4217925268663469</v>
      </c>
      <c r="D10" s="355">
        <v>10.09899135327225</v>
      </c>
      <c r="G10"/>
      <c r="H10"/>
      <c r="I10"/>
    </row>
    <row r="11" spans="1:138" s="66" customFormat="1" ht="15" customHeight="1" x14ac:dyDescent="0.25">
      <c r="A11" s="37"/>
      <c r="B11" s="356" t="s">
        <v>31</v>
      </c>
      <c r="C11" s="357">
        <v>15.088247528871104</v>
      </c>
      <c r="D11" s="236">
        <v>15.41630922214485</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353" t="s">
        <v>49</v>
      </c>
      <c r="C12" s="354">
        <v>5.3616663126467596</v>
      </c>
      <c r="D12" s="355">
        <v>5.7396832572690215</v>
      </c>
      <c r="G12"/>
      <c r="H12"/>
      <c r="I12"/>
    </row>
    <row r="13" spans="1:138" s="66" customFormat="1" ht="15" customHeight="1" x14ac:dyDescent="0.25">
      <c r="A13" s="37"/>
      <c r="B13" s="356" t="s">
        <v>77</v>
      </c>
      <c r="C13" s="357">
        <v>3.3325001985780185</v>
      </c>
      <c r="D13" s="236">
        <v>12.088479376886635</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353" t="s">
        <v>30</v>
      </c>
      <c r="C14" s="354">
        <v>5.0136125270321825</v>
      </c>
      <c r="D14" s="355">
        <v>14.87905129532327</v>
      </c>
      <c r="G14"/>
      <c r="H14"/>
      <c r="I14"/>
    </row>
    <row r="15" spans="1:138" s="66" customFormat="1" ht="15" customHeight="1" x14ac:dyDescent="0.25">
      <c r="A15" s="37"/>
      <c r="B15" s="356" t="s">
        <v>33</v>
      </c>
      <c r="C15" s="357">
        <v>7.9568550867638734</v>
      </c>
      <c r="D15" s="236">
        <v>11.342377373850677</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353" t="s">
        <v>41</v>
      </c>
      <c r="C16" s="354">
        <v>6.0470381449135129</v>
      </c>
      <c r="D16" s="355">
        <v>4.5624652524910392</v>
      </c>
      <c r="G16"/>
      <c r="H16"/>
      <c r="I16"/>
    </row>
    <row r="17" spans="1:138" s="66" customFormat="1" ht="15" customHeight="1" x14ac:dyDescent="0.25">
      <c r="A17" s="37"/>
      <c r="B17" s="356" t="s">
        <v>32</v>
      </c>
      <c r="C17" s="357">
        <v>18.812596446811483</v>
      </c>
      <c r="D17" s="236">
        <v>15.91693656665881</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353" t="s">
        <v>36</v>
      </c>
      <c r="C18" s="354">
        <v>4.8512312809434013</v>
      </c>
      <c r="D18" s="355">
        <v>9.6807677420957017</v>
      </c>
      <c r="G18"/>
      <c r="H18"/>
      <c r="I18"/>
    </row>
    <row r="19" spans="1:138" s="66" customFormat="1" ht="15" customHeight="1" x14ac:dyDescent="0.25">
      <c r="A19" s="37"/>
      <c r="B19" s="356" t="s">
        <v>38</v>
      </c>
      <c r="C19" s="357">
        <v>17.136639731073743</v>
      </c>
      <c r="D19" s="236">
        <v>13.353240264034108</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353" t="s">
        <v>39</v>
      </c>
      <c r="C20" s="354">
        <v>18.903524695100238</v>
      </c>
      <c r="D20" s="355">
        <v>4.7260896225513784</v>
      </c>
      <c r="G20"/>
      <c r="H20"/>
      <c r="I20"/>
    </row>
    <row r="21" spans="1:138" s="66" customFormat="1" ht="15" customHeight="1" x14ac:dyDescent="0.25">
      <c r="A21" s="37"/>
      <c r="B21" s="356" t="s">
        <v>40</v>
      </c>
      <c r="C21" s="357">
        <v>10.76651795947876</v>
      </c>
      <c r="D21" s="236">
        <v>43.964133942268695</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353" t="s">
        <v>42</v>
      </c>
      <c r="C22" s="354">
        <v>24.695344782286764</v>
      </c>
      <c r="D22" s="355">
        <v>9.8984880693625037</v>
      </c>
      <c r="G22"/>
      <c r="H22"/>
      <c r="I22"/>
    </row>
    <row r="23" spans="1:138" s="66" customFormat="1" ht="15" customHeight="1" x14ac:dyDescent="0.25">
      <c r="A23" s="37"/>
      <c r="B23" s="356" t="s">
        <v>43</v>
      </c>
      <c r="C23" s="357">
        <v>5.7987481070083069</v>
      </c>
      <c r="D23" s="236">
        <v>11.6956827411211</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353" t="s">
        <v>45</v>
      </c>
      <c r="C24" s="354">
        <v>11.524429556419989</v>
      </c>
      <c r="D24" s="355">
        <v>1.6041808365599379</v>
      </c>
      <c r="G24"/>
      <c r="H24"/>
      <c r="I24"/>
    </row>
    <row r="25" spans="1:138" s="66" customFormat="1" ht="15" customHeight="1" x14ac:dyDescent="0.25">
      <c r="A25" s="37"/>
      <c r="B25" s="82" t="s">
        <v>4</v>
      </c>
      <c r="C25" s="237">
        <v>22.283718830203821</v>
      </c>
      <c r="D25" s="238">
        <v>8.0895935893659043</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353" t="s">
        <v>46</v>
      </c>
      <c r="C26" s="354">
        <v>17.467384581384636</v>
      </c>
      <c r="D26" s="355">
        <v>1.1631348031532869</v>
      </c>
      <c r="G26"/>
      <c r="H26"/>
      <c r="I26"/>
    </row>
    <row r="27" spans="1:138" s="66" customFormat="1" ht="15" customHeight="1" x14ac:dyDescent="0.25">
      <c r="A27" s="37"/>
      <c r="B27" s="356" t="s">
        <v>48</v>
      </c>
      <c r="C27" s="357">
        <v>6.2956829549940307</v>
      </c>
      <c r="D27" s="236">
        <v>3.2654178994069212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353" t="s">
        <v>47</v>
      </c>
      <c r="C28" s="354">
        <v>6.7950777886227316</v>
      </c>
      <c r="D28" s="239">
        <v>11.412964093317328</v>
      </c>
      <c r="G28"/>
      <c r="H28"/>
      <c r="I28"/>
    </row>
    <row r="29" spans="1:138" s="66" customFormat="1" ht="15" customHeight="1" x14ac:dyDescent="0.25">
      <c r="A29" s="37"/>
      <c r="B29" s="356" t="s">
        <v>34</v>
      </c>
      <c r="C29" s="357">
        <v>2.7123979105800071</v>
      </c>
      <c r="D29" s="236">
        <v>12.690237191825911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39">
        <v>3.4094843603295333</v>
      </c>
      <c r="D30" s="355">
        <v>16.767558750380648</v>
      </c>
      <c r="G30"/>
      <c r="H30"/>
      <c r="I30"/>
    </row>
    <row r="31" spans="1:138" s="66" customFormat="1" ht="15" customHeight="1" thickBot="1" x14ac:dyDescent="0.3">
      <c r="A31" s="37"/>
      <c r="B31" s="358" t="s">
        <v>51</v>
      </c>
      <c r="C31" s="359">
        <v>7.5985450850418159</v>
      </c>
      <c r="D31" s="240">
        <v>13.20097824627398</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ht="15" customHeight="1" x14ac:dyDescent="0.25">
      <c r="C32" s="68"/>
    </row>
    <row r="33" spans="1:10" ht="15" customHeight="1" x14ac:dyDescent="0.25">
      <c r="A33" s="59" t="s">
        <v>11</v>
      </c>
      <c r="B33" s="495" t="s">
        <v>140</v>
      </c>
      <c r="C33" s="421"/>
      <c r="D33" s="421"/>
      <c r="E33" s="63"/>
      <c r="F33" s="63"/>
      <c r="G33" s="63"/>
      <c r="H33" s="63"/>
      <c r="I33" s="64"/>
      <c r="J33" s="64"/>
    </row>
    <row r="34" spans="1:10" ht="15" customHeight="1" x14ac:dyDescent="0.25">
      <c r="A34" s="92" t="s">
        <v>7</v>
      </c>
      <c r="B34" s="484" t="s">
        <v>189</v>
      </c>
      <c r="C34" s="485"/>
      <c r="D34" s="485"/>
      <c r="E34" s="88"/>
      <c r="F34" s="88"/>
      <c r="G34" s="88"/>
      <c r="H34" s="88"/>
      <c r="I34" s="89"/>
      <c r="J34" s="89"/>
    </row>
    <row r="35" spans="1:10" ht="15" customHeight="1" x14ac:dyDescent="0.25">
      <c r="A35" s="92" t="s">
        <v>2</v>
      </c>
      <c r="B35" s="486" t="s">
        <v>192</v>
      </c>
      <c r="C35" s="487"/>
      <c r="D35" s="487"/>
      <c r="E35" s="90"/>
      <c r="F35" s="90"/>
      <c r="G35" s="90"/>
      <c r="H35" s="90"/>
      <c r="I35" s="91"/>
      <c r="J35" s="91"/>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row>
  </sheetData>
  <mergeCells count="4">
    <mergeCell ref="B2:D2"/>
    <mergeCell ref="B33:D33"/>
    <mergeCell ref="B34:D34"/>
    <mergeCell ref="B35:D35"/>
  </mergeCells>
  <hyperlinks>
    <hyperlink ref="D1" location="Contents!A1" display="[contents Ç]"/>
    <hyperlink ref="B35:D35" r:id="rId1" display="http://www.observatorioemigracao.pt/np4/5810.html"/>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8" t="s">
        <v>1</v>
      </c>
      <c r="C1" s="73"/>
      <c r="D1" s="73"/>
      <c r="E1" s="73"/>
      <c r="F1" s="75" t="s">
        <v>5</v>
      </c>
    </row>
    <row r="2" spans="1:16" s="17" customFormat="1" ht="30" customHeight="1" x14ac:dyDescent="0.25">
      <c r="A2" s="15"/>
      <c r="B2" s="497" t="s">
        <v>9</v>
      </c>
      <c r="C2" s="498"/>
      <c r="D2" s="498"/>
      <c r="E2" s="498"/>
      <c r="F2" s="498"/>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59" t="s">
        <v>11</v>
      </c>
      <c r="B33" s="499" t="s">
        <v>89</v>
      </c>
      <c r="C33" s="421"/>
      <c r="D33" s="421"/>
      <c r="E33" s="421"/>
      <c r="F33" s="421"/>
      <c r="G33" s="137"/>
      <c r="H33" s="137"/>
    </row>
    <row r="34" spans="1:8" s="1" customFormat="1" ht="15" customHeight="1" x14ac:dyDescent="0.25">
      <c r="A34" s="92" t="s">
        <v>7</v>
      </c>
      <c r="B34" s="422" t="s">
        <v>189</v>
      </c>
      <c r="C34" s="415"/>
      <c r="D34" s="415"/>
      <c r="E34" s="415"/>
      <c r="F34" s="415"/>
    </row>
    <row r="35" spans="1:8" s="1" customFormat="1" ht="15" customHeight="1" x14ac:dyDescent="0.25">
      <c r="A35" s="92" t="s">
        <v>2</v>
      </c>
      <c r="B35" s="416" t="s">
        <v>192</v>
      </c>
      <c r="C35" s="417"/>
      <c r="D35" s="417"/>
      <c r="E35" s="417"/>
      <c r="F35" s="417"/>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hyperlink ref="B35:F35"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8" t="s">
        <v>1</v>
      </c>
      <c r="C1" s="73"/>
      <c r="D1" s="73"/>
      <c r="E1" s="73"/>
      <c r="F1" s="75" t="s">
        <v>5</v>
      </c>
    </row>
    <row r="2" spans="1:16" s="17" customFormat="1" ht="30" customHeight="1" x14ac:dyDescent="0.25">
      <c r="A2" s="15"/>
      <c r="B2" s="497" t="s">
        <v>153</v>
      </c>
      <c r="C2" s="498"/>
      <c r="D2" s="498"/>
      <c r="E2" s="498"/>
      <c r="F2" s="498"/>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00" t="s">
        <v>105</v>
      </c>
      <c r="C20" s="446"/>
      <c r="D20" s="446"/>
      <c r="E20" s="446"/>
      <c r="F20" s="446"/>
    </row>
    <row r="21" spans="1:6" s="1" customFormat="1" ht="15" customHeight="1" x14ac:dyDescent="0.25">
      <c r="A21" s="92" t="s">
        <v>7</v>
      </c>
      <c r="B21" s="422" t="s">
        <v>189</v>
      </c>
      <c r="C21" s="415"/>
      <c r="D21" s="415"/>
      <c r="E21" s="415"/>
      <c r="F21" s="415"/>
    </row>
    <row r="22" spans="1:6" s="1" customFormat="1" ht="15" customHeight="1" x14ac:dyDescent="0.25">
      <c r="A22" s="92" t="s">
        <v>2</v>
      </c>
      <c r="B22" s="416" t="s">
        <v>192</v>
      </c>
      <c r="C22" s="417"/>
      <c r="D22" s="417"/>
      <c r="E22" s="417"/>
      <c r="F22" s="41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 ref="B22:F22"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3"/>
      <c r="D1" s="73"/>
      <c r="E1" s="73"/>
      <c r="F1" s="75" t="s">
        <v>5</v>
      </c>
    </row>
    <row r="2" spans="1:16" s="17" customFormat="1" ht="30" customHeight="1" x14ac:dyDescent="0.25">
      <c r="A2" s="15"/>
      <c r="B2" s="497" t="s">
        <v>194</v>
      </c>
      <c r="C2" s="498"/>
      <c r="D2" s="498"/>
      <c r="E2" s="498"/>
      <c r="F2" s="498"/>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59" t="s">
        <v>11</v>
      </c>
      <c r="B20" s="501" t="s">
        <v>125</v>
      </c>
      <c r="C20" s="446"/>
      <c r="D20" s="446"/>
      <c r="E20" s="446"/>
      <c r="F20" s="446"/>
    </row>
    <row r="21" spans="1:6" s="1" customFormat="1" ht="15" customHeight="1" x14ac:dyDescent="0.25">
      <c r="A21" s="92" t="s">
        <v>7</v>
      </c>
      <c r="B21" s="502" t="s">
        <v>189</v>
      </c>
      <c r="C21" s="415"/>
      <c r="D21" s="415"/>
      <c r="E21" s="415"/>
      <c r="F21" s="415"/>
    </row>
    <row r="22" spans="1:6" s="1" customFormat="1" ht="15" customHeight="1" x14ac:dyDescent="0.25">
      <c r="A22" s="92" t="s">
        <v>2</v>
      </c>
      <c r="B22" s="416" t="s">
        <v>192</v>
      </c>
      <c r="C22" s="417"/>
      <c r="D22" s="417"/>
      <c r="E22" s="417"/>
      <c r="F22" s="41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4">
    <mergeCell ref="B2:F2"/>
    <mergeCell ref="B20:F20"/>
    <mergeCell ref="B21:F21"/>
    <mergeCell ref="B22:F22"/>
  </mergeCells>
  <hyperlinks>
    <hyperlink ref="F1" location="Contents!A1" display="[contents Ç]"/>
    <hyperlink ref="B22:F22"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8" t="s">
        <v>1</v>
      </c>
      <c r="C1" s="73"/>
      <c r="D1" s="73"/>
      <c r="E1" s="73"/>
      <c r="F1" s="75" t="s">
        <v>5</v>
      </c>
    </row>
    <row r="2" spans="1:16" s="17" customFormat="1" ht="45" customHeight="1" x14ac:dyDescent="0.25">
      <c r="A2" s="15"/>
      <c r="B2" s="497" t="s">
        <v>132</v>
      </c>
      <c r="C2" s="498"/>
      <c r="D2" s="498"/>
      <c r="E2" s="498"/>
      <c r="F2" s="498"/>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503" t="s">
        <v>131</v>
      </c>
      <c r="C20" s="413"/>
      <c r="D20" s="413"/>
      <c r="E20" s="413"/>
      <c r="F20" s="413"/>
      <c r="G20"/>
    </row>
    <row r="21" spans="1:7" s="1" customFormat="1" ht="15" customHeight="1" x14ac:dyDescent="0.25">
      <c r="A21" s="92" t="s">
        <v>7</v>
      </c>
      <c r="B21" s="502" t="s">
        <v>189</v>
      </c>
      <c r="C21" s="415"/>
      <c r="D21" s="415"/>
      <c r="E21" s="415"/>
      <c r="F21" s="415"/>
    </row>
    <row r="22" spans="1:7" s="1" customFormat="1" ht="15" customHeight="1" x14ac:dyDescent="0.25">
      <c r="A22" s="92" t="s">
        <v>2</v>
      </c>
      <c r="B22" s="416" t="s">
        <v>192</v>
      </c>
      <c r="C22" s="417"/>
      <c r="D22" s="417"/>
      <c r="E22" s="417"/>
      <c r="F22" s="41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14"/>
      <c r="C50" s="315" t="s">
        <v>24</v>
      </c>
      <c r="D50" s="315" t="s">
        <v>23</v>
      </c>
      <c r="E50" s="315" t="s">
        <v>85</v>
      </c>
      <c r="G50" s="7"/>
      <c r="H50" s="7"/>
      <c r="I50" s="7"/>
    </row>
    <row r="51" spans="1:9" ht="12" customHeight="1" x14ac:dyDescent="0.25">
      <c r="A51" s="23"/>
      <c r="B51" s="316">
        <v>1990</v>
      </c>
      <c r="C51" s="313">
        <v>1092141</v>
      </c>
      <c r="D51" s="313">
        <v>910907</v>
      </c>
      <c r="E51" s="313">
        <v>57742</v>
      </c>
    </row>
    <row r="52" spans="1:9" ht="12" customHeight="1" x14ac:dyDescent="0.25">
      <c r="A52" s="23"/>
      <c r="B52" s="316">
        <v>1995</v>
      </c>
      <c r="C52" s="313">
        <v>1187356</v>
      </c>
      <c r="D52" s="313">
        <v>853198</v>
      </c>
      <c r="E52" s="313">
        <v>56635</v>
      </c>
    </row>
    <row r="53" spans="1:9" s="27" customFormat="1" ht="12" customHeight="1" x14ac:dyDescent="0.25">
      <c r="B53" s="316">
        <v>2000</v>
      </c>
      <c r="C53" s="314">
        <v>1301084</v>
      </c>
      <c r="D53" s="313">
        <v>815315</v>
      </c>
      <c r="E53" s="313">
        <v>58045</v>
      </c>
    </row>
    <row r="54" spans="1:9" s="27" customFormat="1" ht="12" customHeight="1" x14ac:dyDescent="0.25">
      <c r="B54" s="316">
        <v>2005</v>
      </c>
      <c r="C54" s="314">
        <v>1114618</v>
      </c>
      <c r="D54" s="313">
        <v>758905</v>
      </c>
      <c r="E54" s="313">
        <v>62543</v>
      </c>
    </row>
    <row r="55" spans="1:9" s="27" customFormat="1" ht="12" customHeight="1" x14ac:dyDescent="0.25">
      <c r="B55" s="316">
        <v>2010</v>
      </c>
      <c r="C55" s="314">
        <v>1308130</v>
      </c>
      <c r="D55" s="313">
        <v>712886</v>
      </c>
      <c r="E55" s="313">
        <v>77881</v>
      </c>
    </row>
    <row r="56" spans="1:9" s="27" customFormat="1" ht="12" customHeight="1" x14ac:dyDescent="0.25">
      <c r="B56" s="316">
        <v>2015</v>
      </c>
      <c r="C56" s="313">
        <v>1433482</v>
      </c>
      <c r="D56" s="313">
        <v>775050</v>
      </c>
      <c r="E56" s="313">
        <v>97789</v>
      </c>
    </row>
  </sheetData>
  <mergeCells count="4">
    <mergeCell ref="B2:F2"/>
    <mergeCell ref="B20:F20"/>
    <mergeCell ref="B21:F21"/>
    <mergeCell ref="B22:F22"/>
  </mergeCells>
  <hyperlinks>
    <hyperlink ref="F1" location="Contents!A1" display="[contents Ç]"/>
    <hyperlink ref="B22:F22"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4"/>
      <c r="D1" s="74"/>
      <c r="E1" s="74"/>
      <c r="F1" s="75" t="s">
        <v>5</v>
      </c>
    </row>
    <row r="2" spans="1:16" s="17" customFormat="1" ht="45" customHeight="1" x14ac:dyDescent="0.25">
      <c r="A2" s="85"/>
      <c r="B2" s="504" t="s">
        <v>127</v>
      </c>
      <c r="C2" s="505"/>
      <c r="D2" s="505"/>
      <c r="E2" s="505"/>
      <c r="F2" s="505"/>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82" t="s">
        <v>57</v>
      </c>
      <c r="B20" s="507" t="s">
        <v>87</v>
      </c>
      <c r="C20" s="508"/>
      <c r="D20" s="508"/>
      <c r="E20" s="508"/>
      <c r="F20" s="508"/>
    </row>
    <row r="21" spans="1:6" s="1" customFormat="1" ht="15" customHeight="1" x14ac:dyDescent="0.25">
      <c r="A21" s="59" t="s">
        <v>11</v>
      </c>
      <c r="B21" s="506" t="s">
        <v>103</v>
      </c>
      <c r="C21" s="413"/>
      <c r="D21" s="413"/>
      <c r="E21" s="413"/>
      <c r="F21" s="413"/>
    </row>
    <row r="22" spans="1:6" s="1" customFormat="1" ht="15" customHeight="1" x14ac:dyDescent="0.25">
      <c r="A22" s="92" t="s">
        <v>7</v>
      </c>
      <c r="B22" s="422" t="s">
        <v>189</v>
      </c>
      <c r="C22" s="415"/>
      <c r="D22" s="415"/>
      <c r="E22" s="415"/>
      <c r="F22" s="415"/>
    </row>
    <row r="23" spans="1:6" s="1" customFormat="1" ht="15" customHeight="1" x14ac:dyDescent="0.25">
      <c r="A23" s="92" t="s">
        <v>2</v>
      </c>
      <c r="B23" s="416" t="s">
        <v>192</v>
      </c>
      <c r="C23" s="417"/>
      <c r="D23" s="417"/>
      <c r="E23" s="417"/>
      <c r="F23" s="417"/>
    </row>
    <row r="24" spans="1:6" s="1" customFormat="1" ht="15" customHeight="1" x14ac:dyDescent="0.25">
      <c r="A24" s="92"/>
      <c r="B24" s="235"/>
      <c r="C24" s="234"/>
      <c r="D24" s="234"/>
      <c r="E24" s="234"/>
      <c r="F24" s="234"/>
    </row>
    <row r="25" spans="1:6" s="1" customFormat="1" ht="15" customHeight="1" x14ac:dyDescent="0.25">
      <c r="A25" s="92"/>
      <c r="B25" s="235"/>
      <c r="C25" s="234"/>
      <c r="D25" s="234"/>
      <c r="E25" s="234"/>
      <c r="F25" s="234"/>
    </row>
    <row r="26" spans="1:6" s="1" customFormat="1" ht="15" customHeight="1" x14ac:dyDescent="0.25">
      <c r="A26" s="92"/>
      <c r="B26" s="235"/>
      <c r="C26" s="234"/>
      <c r="D26" s="234"/>
      <c r="E26" s="234"/>
      <c r="F26" s="234"/>
    </row>
    <row r="27" spans="1:6" s="1" customFormat="1" ht="15" customHeight="1" x14ac:dyDescent="0.25">
      <c r="A27" s="92"/>
      <c r="B27" s="235"/>
      <c r="C27" s="234"/>
      <c r="D27" s="234"/>
      <c r="E27" s="234"/>
      <c r="F27" s="234"/>
    </row>
    <row r="28" spans="1:6" s="1" customFormat="1" ht="15" customHeight="1" x14ac:dyDescent="0.25">
      <c r="A28" s="92"/>
      <c r="B28" s="235"/>
      <c r="C28" s="234"/>
      <c r="D28" s="234"/>
      <c r="E28" s="234"/>
      <c r="F28" s="234"/>
    </row>
    <row r="29" spans="1:6" s="1" customFormat="1" ht="15" customHeight="1" x14ac:dyDescent="0.25">
      <c r="A29" s="92"/>
      <c r="B29" s="235"/>
      <c r="C29" s="234"/>
      <c r="D29" s="234"/>
      <c r="E29" s="234"/>
      <c r="F29" s="234"/>
    </row>
    <row r="30" spans="1:6" s="1" customFormat="1" ht="15" customHeight="1" x14ac:dyDescent="0.25">
      <c r="A30" s="92"/>
      <c r="B30" s="235"/>
      <c r="C30" s="234"/>
      <c r="D30" s="234"/>
      <c r="E30" s="234"/>
      <c r="F30" s="234"/>
    </row>
    <row r="31" spans="1:6" s="1" customFormat="1" ht="15" customHeight="1" x14ac:dyDescent="0.25">
      <c r="A31" s="92"/>
      <c r="B31" s="235"/>
      <c r="C31" s="234"/>
      <c r="D31" s="234"/>
      <c r="E31" s="234"/>
      <c r="F31" s="234"/>
    </row>
    <row r="32" spans="1:6" s="1" customFormat="1" ht="15" customHeight="1" x14ac:dyDescent="0.25">
      <c r="A32" s="92"/>
      <c r="B32" s="235"/>
      <c r="C32" s="234"/>
      <c r="D32" s="234"/>
      <c r="E32" s="234"/>
      <c r="F32" s="23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0" t="s">
        <v>55</v>
      </c>
      <c r="C50" s="181">
        <v>68483</v>
      </c>
    </row>
    <row r="51" spans="2:3" ht="12" customHeight="1" x14ac:dyDescent="0.2">
      <c r="B51" s="180" t="s">
        <v>51</v>
      </c>
      <c r="C51" s="181">
        <v>55509</v>
      </c>
    </row>
    <row r="52" spans="2:3" ht="12" customHeight="1" x14ac:dyDescent="0.2">
      <c r="B52" s="180" t="s">
        <v>34</v>
      </c>
      <c r="C52" s="181">
        <v>42616</v>
      </c>
    </row>
    <row r="53" spans="2:3" ht="12" customHeight="1" x14ac:dyDescent="0.2">
      <c r="B53" s="180" t="s">
        <v>77</v>
      </c>
      <c r="C53" s="181">
        <v>36173</v>
      </c>
    </row>
    <row r="54" spans="2:3" ht="12" customHeight="1" x14ac:dyDescent="0.2">
      <c r="B54" s="180" t="s">
        <v>40</v>
      </c>
      <c r="C54" s="181">
        <v>19207</v>
      </c>
    </row>
    <row r="55" spans="2:3" ht="12" customHeight="1" x14ac:dyDescent="0.2">
      <c r="B55" s="180"/>
      <c r="C55" s="181"/>
    </row>
  </sheetData>
  <sortState ref="B50:C55">
    <sortCondition descending="1" ref="C50:C55"/>
  </sortState>
  <mergeCells count="5">
    <mergeCell ref="B2:F2"/>
    <mergeCell ref="B21:F21"/>
    <mergeCell ref="B22:F22"/>
    <mergeCell ref="B23:F23"/>
    <mergeCell ref="B20:F20"/>
  </mergeCells>
  <hyperlinks>
    <hyperlink ref="F1" location="Contents!A1" display="[contents Ç]"/>
    <hyperlink ref="B23:F23"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8" t="s">
        <v>1</v>
      </c>
      <c r="C1" s="73"/>
      <c r="D1" s="73"/>
      <c r="E1" s="73"/>
      <c r="F1" s="75" t="s">
        <v>5</v>
      </c>
    </row>
    <row r="2" spans="1:10" s="17" customFormat="1" ht="45" customHeight="1" x14ac:dyDescent="0.25">
      <c r="A2" s="15"/>
      <c r="B2" s="497" t="s">
        <v>128</v>
      </c>
      <c r="C2" s="498"/>
      <c r="D2" s="498"/>
      <c r="E2" s="498"/>
      <c r="F2" s="498"/>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09" t="s">
        <v>90</v>
      </c>
      <c r="C37" s="476"/>
      <c r="D37" s="476"/>
      <c r="E37" s="476"/>
      <c r="F37" s="476"/>
    </row>
    <row r="38" spans="1:6" s="1" customFormat="1" ht="15" customHeight="1" x14ac:dyDescent="0.25">
      <c r="A38" s="92" t="s">
        <v>7</v>
      </c>
      <c r="B38" s="510" t="s">
        <v>189</v>
      </c>
      <c r="C38" s="478"/>
      <c r="D38" s="478"/>
      <c r="E38" s="478"/>
      <c r="F38" s="478"/>
    </row>
    <row r="39" spans="1:6" ht="15" customHeight="1" x14ac:dyDescent="0.25">
      <c r="A39" s="92" t="s">
        <v>2</v>
      </c>
      <c r="B39" s="417" t="s">
        <v>192</v>
      </c>
      <c r="C39" s="417"/>
      <c r="D39" s="417"/>
      <c r="E39" s="417"/>
      <c r="F39" s="417"/>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52"/>
      <c r="C60" s="252">
        <v>2001</v>
      </c>
      <c r="D60" s="252">
        <v>2011</v>
      </c>
      <c r="F60"/>
      <c r="G60"/>
      <c r="H60"/>
    </row>
    <row r="61" spans="1:8" ht="15" customHeight="1" x14ac:dyDescent="0.25">
      <c r="B61" s="252" t="s">
        <v>18</v>
      </c>
      <c r="C61" s="252"/>
      <c r="D61" s="252"/>
      <c r="F61"/>
      <c r="G61"/>
      <c r="H61"/>
    </row>
    <row r="62" spans="1:8" ht="15" customHeight="1" x14ac:dyDescent="0.25">
      <c r="B62" s="252" t="s">
        <v>59</v>
      </c>
      <c r="C62" s="253">
        <v>82.238</v>
      </c>
      <c r="D62" s="253">
        <v>77</v>
      </c>
      <c r="F62"/>
      <c r="G62"/>
      <c r="H62"/>
    </row>
    <row r="63" spans="1:8" ht="15" customHeight="1" x14ac:dyDescent="0.25">
      <c r="B63" s="252" t="s">
        <v>60</v>
      </c>
      <c r="C63" s="253">
        <v>1058.4749999999999</v>
      </c>
      <c r="D63" s="253">
        <v>1154</v>
      </c>
      <c r="F63"/>
      <c r="G63"/>
      <c r="H63"/>
    </row>
    <row r="64" spans="1:8" ht="15" customHeight="1" x14ac:dyDescent="0.25">
      <c r="A64" s="49"/>
      <c r="B64" s="252" t="s">
        <v>96</v>
      </c>
      <c r="C64" s="253">
        <v>119.536</v>
      </c>
      <c r="D64" s="253">
        <v>205</v>
      </c>
      <c r="E64" s="49"/>
      <c r="F64"/>
      <c r="G64"/>
      <c r="H64"/>
    </row>
    <row r="65" spans="1:8" ht="15" customHeight="1" x14ac:dyDescent="0.25">
      <c r="A65" s="49"/>
      <c r="B65" s="252" t="s">
        <v>58</v>
      </c>
      <c r="C65" s="253"/>
      <c r="D65" s="253"/>
      <c r="E65" s="49"/>
      <c r="F65"/>
      <c r="G65"/>
      <c r="H65"/>
    </row>
    <row r="66" spans="1:8" ht="15" customHeight="1" x14ac:dyDescent="0.25">
      <c r="A66" s="23"/>
      <c r="B66" s="252" t="s">
        <v>97</v>
      </c>
      <c r="C66" s="253">
        <v>847.125</v>
      </c>
      <c r="D66" s="253">
        <v>875.79899999999998</v>
      </c>
      <c r="E66" s="47"/>
      <c r="F66"/>
      <c r="G66"/>
      <c r="H66"/>
    </row>
    <row r="67" spans="1:8" ht="15" customHeight="1" x14ac:dyDescent="0.25">
      <c r="A67" s="23"/>
      <c r="B67" s="252" t="s">
        <v>100</v>
      </c>
      <c r="C67" s="253">
        <v>295.08600000000001</v>
      </c>
      <c r="D67" s="253">
        <v>384.411</v>
      </c>
      <c r="E67" s="47"/>
      <c r="F67"/>
      <c r="G67"/>
      <c r="H67"/>
    </row>
    <row r="68" spans="1:8" ht="15" customHeight="1" x14ac:dyDescent="0.25">
      <c r="A68" s="23"/>
      <c r="B68" s="252" t="s">
        <v>99</v>
      </c>
      <c r="C68" s="253">
        <v>77.876000000000005</v>
      </c>
      <c r="D68" s="253">
        <v>151.22399999999999</v>
      </c>
      <c r="E68" s="48"/>
      <c r="F68"/>
      <c r="G68"/>
      <c r="H68"/>
    </row>
    <row r="69" spans="1:8" ht="15" customHeight="1" x14ac:dyDescent="0.25">
      <c r="A69" s="23"/>
      <c r="B69" s="252"/>
      <c r="C69" s="253"/>
      <c r="D69" s="25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4">
    <mergeCell ref="B39:F39"/>
    <mergeCell ref="B2:F2"/>
    <mergeCell ref="B37:F37"/>
    <mergeCell ref="B38:F38"/>
  </mergeCells>
  <hyperlinks>
    <hyperlink ref="F1" location="Contents!A1" display="[contents Ç]"/>
    <hyperlink ref="B39:F39"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8" t="s">
        <v>1</v>
      </c>
      <c r="C1" s="73"/>
      <c r="D1" s="73"/>
      <c r="E1" s="73"/>
      <c r="F1" s="75" t="s">
        <v>5</v>
      </c>
    </row>
    <row r="2" spans="1:12" s="17" customFormat="1" ht="30" customHeight="1" x14ac:dyDescent="0.25">
      <c r="A2" s="15"/>
      <c r="B2" s="497" t="s">
        <v>195</v>
      </c>
      <c r="C2" s="498"/>
      <c r="D2" s="498"/>
      <c r="E2" s="498"/>
      <c r="F2" s="498"/>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482" t="s">
        <v>126</v>
      </c>
      <c r="C33" s="483"/>
      <c r="D33" s="483"/>
      <c r="E33" s="483"/>
      <c r="F33" s="421"/>
      <c r="G33" s="421"/>
    </row>
    <row r="34" spans="1:7" s="1" customFormat="1" ht="15" customHeight="1" x14ac:dyDescent="0.25">
      <c r="A34" s="59" t="s">
        <v>11</v>
      </c>
      <c r="B34" s="501" t="s">
        <v>125</v>
      </c>
      <c r="C34" s="413"/>
      <c r="D34" s="413"/>
      <c r="E34" s="413"/>
      <c r="F34" s="413"/>
    </row>
    <row r="35" spans="1:7" s="1" customFormat="1" ht="15" customHeight="1" x14ac:dyDescent="0.25">
      <c r="A35" s="92" t="s">
        <v>7</v>
      </c>
      <c r="B35" s="422" t="s">
        <v>189</v>
      </c>
      <c r="C35" s="415"/>
      <c r="D35" s="415"/>
      <c r="E35" s="415"/>
      <c r="F35" s="415"/>
    </row>
    <row r="36" spans="1:7" s="1" customFormat="1" ht="15" customHeight="1" x14ac:dyDescent="0.25">
      <c r="A36" s="92" t="s">
        <v>2</v>
      </c>
      <c r="B36" s="416" t="s">
        <v>192</v>
      </c>
      <c r="C36" s="417"/>
      <c r="D36" s="417"/>
      <c r="E36" s="417"/>
      <c r="F36" s="417"/>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67" t="s">
        <v>40</v>
      </c>
      <c r="C50" s="311">
        <v>3.63</v>
      </c>
      <c r="E50" s="363"/>
      <c r="F50" s="363"/>
    </row>
    <row r="51" spans="1:12" ht="12" customHeight="1" x14ac:dyDescent="0.25">
      <c r="B51" s="367" t="s">
        <v>42</v>
      </c>
      <c r="C51" s="311">
        <v>2.34</v>
      </c>
      <c r="E51" s="360"/>
      <c r="F51" s="360"/>
    </row>
    <row r="52" spans="1:12" ht="12" customHeight="1" x14ac:dyDescent="0.25">
      <c r="B52" s="367" t="s">
        <v>30</v>
      </c>
      <c r="C52" s="311">
        <v>1.66</v>
      </c>
      <c r="E52" s="360"/>
      <c r="F52" s="360"/>
    </row>
    <row r="53" spans="1:12" ht="12" customHeight="1" x14ac:dyDescent="0.25">
      <c r="B53" s="367" t="s">
        <v>44</v>
      </c>
      <c r="C53" s="312">
        <v>1.65</v>
      </c>
      <c r="E53" s="360"/>
      <c r="F53" s="360"/>
    </row>
    <row r="54" spans="1:12" ht="12" customHeight="1" x14ac:dyDescent="0.25">
      <c r="B54" s="367" t="s">
        <v>37</v>
      </c>
      <c r="C54" s="311">
        <v>1.3</v>
      </c>
      <c r="E54" s="360"/>
      <c r="F54" s="360"/>
    </row>
    <row r="55" spans="1:12" ht="12" customHeight="1" x14ac:dyDescent="0.25">
      <c r="B55" s="367" t="s">
        <v>55</v>
      </c>
      <c r="C55" s="311">
        <v>1.18</v>
      </c>
      <c r="E55" s="360"/>
      <c r="F55" s="360"/>
    </row>
    <row r="56" spans="1:12" ht="12" customHeight="1" x14ac:dyDescent="0.25">
      <c r="B56" s="367" t="s">
        <v>50</v>
      </c>
      <c r="C56" s="311">
        <v>0.92</v>
      </c>
      <c r="E56" s="360"/>
      <c r="F56" s="360"/>
    </row>
    <row r="57" spans="1:12" ht="12" customHeight="1" x14ac:dyDescent="0.25">
      <c r="B57" s="367" t="s">
        <v>26</v>
      </c>
      <c r="C57" s="311">
        <v>0.88</v>
      </c>
      <c r="E57" s="363"/>
      <c r="F57" s="363"/>
    </row>
    <row r="58" spans="1:12" ht="12" customHeight="1" x14ac:dyDescent="0.25">
      <c r="B58" s="367" t="s">
        <v>54</v>
      </c>
      <c r="C58" s="311">
        <v>0.88</v>
      </c>
      <c r="E58" s="360"/>
      <c r="F58" s="360"/>
    </row>
    <row r="59" spans="1:12" ht="12" customHeight="1" x14ac:dyDescent="0.25">
      <c r="B59" s="367" t="s">
        <v>29</v>
      </c>
      <c r="C59" s="311">
        <v>0.79</v>
      </c>
      <c r="E59" s="362"/>
      <c r="F59" s="362"/>
    </row>
    <row r="60" spans="1:12" ht="12" customHeight="1" x14ac:dyDescent="0.25">
      <c r="B60" s="368" t="s">
        <v>53</v>
      </c>
      <c r="C60" s="311">
        <v>0.68</v>
      </c>
      <c r="E60" s="360"/>
      <c r="F60" s="360"/>
    </row>
    <row r="61" spans="1:12" ht="12" customHeight="1" x14ac:dyDescent="0.25">
      <c r="B61" s="367" t="s">
        <v>51</v>
      </c>
      <c r="C61" s="312">
        <v>0.65</v>
      </c>
      <c r="E61" s="360"/>
      <c r="F61" s="360"/>
    </row>
    <row r="62" spans="1:12" ht="12" customHeight="1" x14ac:dyDescent="0.25">
      <c r="A62" s="49"/>
      <c r="B62" s="367" t="s">
        <v>32</v>
      </c>
      <c r="C62" s="311">
        <v>0.55000000000000004</v>
      </c>
      <c r="D62" s="49"/>
      <c r="E62" s="360"/>
      <c r="F62" s="360"/>
      <c r="G62" s="49"/>
      <c r="H62" s="49"/>
      <c r="I62" s="49"/>
    </row>
    <row r="63" spans="1:12" ht="12" customHeight="1" x14ac:dyDescent="0.25">
      <c r="A63" s="49"/>
      <c r="B63" s="367" t="s">
        <v>34</v>
      </c>
      <c r="C63" s="311">
        <v>0.42</v>
      </c>
      <c r="D63" s="49"/>
      <c r="E63" s="361"/>
      <c r="F63" s="361"/>
      <c r="G63" s="49"/>
      <c r="H63" s="49"/>
      <c r="I63" s="49"/>
    </row>
    <row r="64" spans="1:12" ht="12" customHeight="1" x14ac:dyDescent="0.25">
      <c r="A64" s="23"/>
      <c r="B64" s="367" t="s">
        <v>43</v>
      </c>
      <c r="C64" s="311">
        <v>0.41</v>
      </c>
      <c r="D64" s="47"/>
      <c r="E64" s="360"/>
      <c r="F64" s="360"/>
      <c r="G64" s="47"/>
      <c r="H64" s="47"/>
      <c r="I64" s="47"/>
      <c r="L64" s="7"/>
    </row>
    <row r="65" spans="1:9" ht="12" customHeight="1" x14ac:dyDescent="0.25">
      <c r="A65" s="23"/>
      <c r="B65" s="367" t="s">
        <v>52</v>
      </c>
      <c r="C65" s="311">
        <v>0.28000000000000003</v>
      </c>
      <c r="D65" s="47"/>
      <c r="E65" s="360"/>
      <c r="F65" s="360"/>
      <c r="G65" s="47"/>
      <c r="H65" s="47"/>
      <c r="I65" s="47"/>
    </row>
    <row r="66" spans="1:9" ht="12" customHeight="1" x14ac:dyDescent="0.25">
      <c r="A66" s="23"/>
      <c r="B66" s="367" t="s">
        <v>36</v>
      </c>
      <c r="C66" s="311">
        <v>0.24</v>
      </c>
      <c r="D66" s="48"/>
      <c r="E66" s="362"/>
      <c r="F66" s="362"/>
      <c r="G66" s="48"/>
      <c r="H66" s="48"/>
      <c r="I66" s="48"/>
    </row>
    <row r="67" spans="1:9" ht="12" customHeight="1" x14ac:dyDescent="0.25">
      <c r="A67" s="23"/>
      <c r="B67" s="367" t="s">
        <v>49</v>
      </c>
      <c r="C67" s="311">
        <v>0.22</v>
      </c>
      <c r="D67" s="47"/>
      <c r="E67" s="360"/>
      <c r="F67" s="360"/>
      <c r="G67" s="47"/>
      <c r="H67" s="47"/>
      <c r="I67" s="47"/>
    </row>
    <row r="68" spans="1:9" s="49" customFormat="1" ht="12" customHeight="1" x14ac:dyDescent="0.25">
      <c r="B68" s="367" t="s">
        <v>47</v>
      </c>
      <c r="C68" s="311">
        <v>0.19</v>
      </c>
      <c r="D68" s="136"/>
      <c r="E68" s="360"/>
      <c r="F68" s="360"/>
    </row>
    <row r="69" spans="1:9" s="49" customFormat="1" ht="12" customHeight="1" x14ac:dyDescent="0.25">
      <c r="B69" s="367" t="s">
        <v>28</v>
      </c>
      <c r="C69" s="311">
        <v>0.17</v>
      </c>
      <c r="D69" s="136"/>
      <c r="E69" s="360"/>
      <c r="F69" s="360"/>
    </row>
    <row r="70" spans="1:9" s="49" customFormat="1" ht="12" customHeight="1" x14ac:dyDescent="0.25">
      <c r="B70" s="367" t="s">
        <v>48</v>
      </c>
      <c r="C70" s="311">
        <v>0</v>
      </c>
      <c r="D70" s="136"/>
      <c r="E70" s="361"/>
      <c r="F70" s="361"/>
    </row>
    <row r="71" spans="1:9" s="49" customFormat="1" ht="12" customHeight="1" x14ac:dyDescent="0.25">
      <c r="B71" s="367" t="s">
        <v>77</v>
      </c>
      <c r="C71" s="311">
        <v>-0.03</v>
      </c>
      <c r="E71" s="361"/>
      <c r="F71" s="361"/>
    </row>
    <row r="72" spans="1:9" ht="12" customHeight="1" x14ac:dyDescent="0.25">
      <c r="B72" s="367" t="s">
        <v>41</v>
      </c>
      <c r="C72" s="311">
        <v>-7.0000000000000007E-2</v>
      </c>
      <c r="E72" s="360"/>
      <c r="F72" s="360"/>
    </row>
    <row r="73" spans="1:9" ht="12" customHeight="1" x14ac:dyDescent="0.25">
      <c r="B73" s="367" t="s">
        <v>45</v>
      </c>
      <c r="C73" s="311">
        <v>-0.09</v>
      </c>
      <c r="E73" s="360"/>
      <c r="F73" s="360"/>
    </row>
    <row r="74" spans="1:9" ht="12" customHeight="1" x14ac:dyDescent="0.25">
      <c r="B74" s="367" t="s">
        <v>31</v>
      </c>
      <c r="C74" s="311">
        <v>-0.12</v>
      </c>
      <c r="E74" s="360"/>
      <c r="F74" s="360"/>
    </row>
    <row r="75" spans="1:9" ht="12" customHeight="1" x14ac:dyDescent="0.25">
      <c r="B75" s="367" t="s">
        <v>27</v>
      </c>
      <c r="C75" s="312">
        <v>-0.14000000000000001</v>
      </c>
      <c r="E75" s="360"/>
      <c r="F75" s="360"/>
    </row>
    <row r="76" spans="1:9" ht="12" customHeight="1" x14ac:dyDescent="0.25">
      <c r="B76" s="367" t="s">
        <v>33</v>
      </c>
      <c r="C76" s="311">
        <v>-0.2</v>
      </c>
      <c r="E76" s="362"/>
      <c r="F76" s="362"/>
    </row>
    <row r="77" spans="1:9" ht="12" customHeight="1" x14ac:dyDescent="0.25">
      <c r="B77" s="367" t="s">
        <v>4</v>
      </c>
      <c r="C77" s="311">
        <v>-0.24</v>
      </c>
      <c r="E77" s="360"/>
      <c r="F77" s="360"/>
    </row>
    <row r="78" spans="1:9" ht="12" customHeight="1" x14ac:dyDescent="0.25">
      <c r="B78" s="367" t="s">
        <v>35</v>
      </c>
      <c r="C78" s="311">
        <v>-0.55000000000000004</v>
      </c>
      <c r="E78" s="362"/>
      <c r="F78" s="362"/>
    </row>
    <row r="79" spans="1:9" ht="12" customHeight="1" x14ac:dyDescent="0.25">
      <c r="B79" s="367" t="s">
        <v>38</v>
      </c>
      <c r="C79" s="311">
        <v>-0.61</v>
      </c>
      <c r="E79" s="360"/>
      <c r="F79" s="360"/>
    </row>
    <row r="80" spans="1:9" ht="12" customHeight="1" x14ac:dyDescent="0.25">
      <c r="B80" s="367" t="s">
        <v>46</v>
      </c>
      <c r="C80" s="311">
        <v>-0.85</v>
      </c>
      <c r="E80" s="363"/>
      <c r="F80" s="363"/>
    </row>
    <row r="81" spans="2:6" ht="12" customHeight="1" x14ac:dyDescent="0.25">
      <c r="B81" s="367" t="s">
        <v>39</v>
      </c>
      <c r="C81" s="311">
        <v>-1.1399999999999999</v>
      </c>
      <c r="E81" s="360"/>
      <c r="F81" s="360"/>
    </row>
  </sheetData>
  <sortState ref="B50:C81">
    <sortCondition descending="1" ref="C50:C81"/>
  </sortState>
  <mergeCells count="5">
    <mergeCell ref="B2:F2"/>
    <mergeCell ref="B34:F34"/>
    <mergeCell ref="B35:F35"/>
    <mergeCell ref="B36:F36"/>
    <mergeCell ref="B33:G33"/>
  </mergeCells>
  <hyperlinks>
    <hyperlink ref="F1" location="Contents!A1" display="[contents Ç]"/>
    <hyperlink ref="B36:F36"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68" t="s">
        <v>1</v>
      </c>
      <c r="C1" s="134"/>
      <c r="D1" s="134"/>
      <c r="E1" s="134"/>
      <c r="F1" s="134"/>
      <c r="G1" s="13"/>
      <c r="H1" s="13"/>
      <c r="I1" s="75" t="s">
        <v>5</v>
      </c>
    </row>
    <row r="2" spans="1:9" ht="30" customHeight="1" thickBot="1" x14ac:dyDescent="0.3">
      <c r="B2" s="398" t="s">
        <v>65</v>
      </c>
      <c r="C2" s="399"/>
      <c r="D2" s="399"/>
      <c r="E2" s="399"/>
      <c r="F2" s="399"/>
      <c r="G2" s="399"/>
      <c r="H2" s="399"/>
      <c r="I2" s="399"/>
    </row>
    <row r="3" spans="1:9" ht="45" customHeight="1" x14ac:dyDescent="0.25">
      <c r="B3" s="400" t="s">
        <v>10</v>
      </c>
      <c r="C3" s="402" t="s">
        <v>4</v>
      </c>
      <c r="D3" s="404" t="s">
        <v>66</v>
      </c>
      <c r="E3" s="405"/>
      <c r="F3" s="406"/>
      <c r="G3" s="407" t="s">
        <v>67</v>
      </c>
      <c r="H3" s="405"/>
      <c r="I3" s="405"/>
    </row>
    <row r="4" spans="1:9" ht="30" customHeight="1" x14ac:dyDescent="0.25">
      <c r="B4" s="401"/>
      <c r="C4" s="403"/>
      <c r="D4" s="129" t="s">
        <v>51</v>
      </c>
      <c r="E4" s="130" t="s">
        <v>55</v>
      </c>
      <c r="F4" s="135" t="s">
        <v>30</v>
      </c>
      <c r="G4" s="130" t="s">
        <v>68</v>
      </c>
      <c r="H4" s="130" t="s">
        <v>70</v>
      </c>
      <c r="I4" s="133" t="s">
        <v>46</v>
      </c>
    </row>
    <row r="5" spans="1:9" ht="15" customHeight="1" x14ac:dyDescent="0.25">
      <c r="B5" s="102" t="s">
        <v>137</v>
      </c>
      <c r="C5" s="196">
        <v>92.2</v>
      </c>
      <c r="D5" s="197">
        <v>243.6</v>
      </c>
      <c r="E5" s="198">
        <v>41.3</v>
      </c>
      <c r="F5" s="199">
        <v>357.2</v>
      </c>
      <c r="G5" s="206">
        <v>8515.7999999999993</v>
      </c>
      <c r="H5" s="198">
        <v>4</v>
      </c>
      <c r="I5" s="198">
        <v>238.4</v>
      </c>
    </row>
    <row r="6" spans="1:9" ht="15" customHeight="1" x14ac:dyDescent="0.25">
      <c r="B6" s="14" t="s">
        <v>141</v>
      </c>
      <c r="C6" s="200">
        <v>10.3</v>
      </c>
      <c r="D6" s="201">
        <v>65.099999999999994</v>
      </c>
      <c r="E6" s="179">
        <v>8.3000000000000007</v>
      </c>
      <c r="F6" s="202">
        <v>81.400000000000006</v>
      </c>
      <c r="G6" s="207">
        <v>207.8</v>
      </c>
      <c r="H6" s="179">
        <v>0.5</v>
      </c>
      <c r="I6" s="179">
        <v>19.8</v>
      </c>
    </row>
    <row r="7" spans="1:9" ht="15" customHeight="1" x14ac:dyDescent="0.25">
      <c r="B7" s="3" t="s">
        <v>142</v>
      </c>
      <c r="C7" s="203">
        <v>113</v>
      </c>
      <c r="D7" s="204">
        <v>269.2</v>
      </c>
      <c r="E7" s="178">
        <v>209.7</v>
      </c>
      <c r="F7" s="205">
        <v>233.6</v>
      </c>
      <c r="G7" s="208">
        <v>24.9</v>
      </c>
      <c r="H7" s="178">
        <v>129.19999999999999</v>
      </c>
      <c r="I7" s="178">
        <v>86.2</v>
      </c>
    </row>
    <row r="8" spans="1:9" ht="15" customHeight="1" x14ac:dyDescent="0.25">
      <c r="B8" s="14" t="s">
        <v>143</v>
      </c>
      <c r="C8" s="200">
        <v>63.5</v>
      </c>
      <c r="D8" s="201">
        <v>82.6</v>
      </c>
      <c r="E8" s="179">
        <v>73.900000000000006</v>
      </c>
      <c r="F8" s="202">
        <v>75.3</v>
      </c>
      <c r="G8" s="207">
        <v>85.7</v>
      </c>
      <c r="H8" s="179">
        <v>65.5</v>
      </c>
      <c r="I8" s="179">
        <v>54.6</v>
      </c>
    </row>
    <row r="9" spans="1:9" ht="15" customHeight="1" x14ac:dyDescent="0.25">
      <c r="B9" s="3" t="s">
        <v>144</v>
      </c>
      <c r="C9" s="203">
        <v>-0.5</v>
      </c>
      <c r="D9" s="204">
        <v>0.8</v>
      </c>
      <c r="E9" s="178">
        <v>1.2</v>
      </c>
      <c r="F9" s="205">
        <v>0.5</v>
      </c>
      <c r="G9" s="208">
        <v>0.9</v>
      </c>
      <c r="H9" s="178">
        <v>1.3</v>
      </c>
      <c r="I9" s="178">
        <v>-0.4</v>
      </c>
    </row>
    <row r="10" spans="1:9" ht="15" customHeight="1" x14ac:dyDescent="0.25">
      <c r="B10" s="14" t="s">
        <v>145</v>
      </c>
      <c r="C10" s="200">
        <v>14.1</v>
      </c>
      <c r="D10" s="201">
        <v>17.8</v>
      </c>
      <c r="E10" s="179">
        <v>14.8</v>
      </c>
      <c r="F10" s="202">
        <v>12.9</v>
      </c>
      <c r="G10" s="207">
        <v>23</v>
      </c>
      <c r="H10" s="179">
        <v>29.7</v>
      </c>
      <c r="I10" s="179">
        <v>15.5</v>
      </c>
    </row>
    <row r="11" spans="1:9" ht="15" customHeight="1" x14ac:dyDescent="0.25">
      <c r="B11" s="3" t="s">
        <v>146</v>
      </c>
      <c r="C11" s="203">
        <v>20.8</v>
      </c>
      <c r="D11" s="204">
        <v>17.8</v>
      </c>
      <c r="E11" s="178">
        <v>18</v>
      </c>
      <c r="F11" s="205">
        <v>21.2</v>
      </c>
      <c r="G11" s="208">
        <v>7.8</v>
      </c>
      <c r="H11" s="178">
        <v>4.5999999999999996</v>
      </c>
      <c r="I11" s="178">
        <v>17.3</v>
      </c>
    </row>
    <row r="12" spans="1:9" ht="15" customHeight="1" x14ac:dyDescent="0.25">
      <c r="B12" s="14" t="s">
        <v>182</v>
      </c>
      <c r="C12" s="200">
        <v>1.2</v>
      </c>
      <c r="D12" s="201">
        <v>1.8</v>
      </c>
      <c r="E12" s="179">
        <v>1.5</v>
      </c>
      <c r="F12" s="202">
        <v>1.5</v>
      </c>
      <c r="G12" s="207">
        <v>1.8</v>
      </c>
      <c r="H12" s="179">
        <v>2.2999999999999998</v>
      </c>
      <c r="I12" s="179">
        <v>1.5</v>
      </c>
    </row>
    <row r="13" spans="1:9" ht="15" customHeight="1" x14ac:dyDescent="0.25">
      <c r="B13" s="3" t="s">
        <v>147</v>
      </c>
      <c r="C13" s="203">
        <v>5.4</v>
      </c>
      <c r="D13" s="204">
        <v>33</v>
      </c>
      <c r="E13" s="178">
        <v>4.8</v>
      </c>
      <c r="F13" s="205">
        <v>42.2</v>
      </c>
      <c r="G13" s="208">
        <v>109.8</v>
      </c>
      <c r="H13" s="178">
        <v>0.2</v>
      </c>
      <c r="I13" s="178">
        <v>9.5</v>
      </c>
    </row>
    <row r="14" spans="1:9" ht="15" customHeight="1" x14ac:dyDescent="0.25">
      <c r="B14" s="14" t="s">
        <v>148</v>
      </c>
      <c r="C14" s="200">
        <v>23.1</v>
      </c>
      <c r="D14" s="201">
        <v>40</v>
      </c>
      <c r="E14" s="179">
        <v>37.6</v>
      </c>
      <c r="F14" s="202">
        <v>27</v>
      </c>
      <c r="G14" s="207" t="s">
        <v>56</v>
      </c>
      <c r="H14" s="179" t="s">
        <v>56</v>
      </c>
      <c r="I14" s="179">
        <v>18.3</v>
      </c>
    </row>
    <row r="15" spans="1:9" ht="15" customHeight="1" x14ac:dyDescent="0.25">
      <c r="B15" s="3" t="s">
        <v>183</v>
      </c>
      <c r="C15" s="203">
        <v>12.4</v>
      </c>
      <c r="D15" s="204">
        <v>5.3</v>
      </c>
      <c r="E15" s="178">
        <v>4.5</v>
      </c>
      <c r="F15" s="205">
        <v>4.5</v>
      </c>
      <c r="G15" s="208">
        <v>8.5</v>
      </c>
      <c r="H15" s="178">
        <v>10.5</v>
      </c>
      <c r="I15" s="178">
        <v>6.8</v>
      </c>
    </row>
    <row r="16" spans="1:9" ht="15" customHeight="1" x14ac:dyDescent="0.25">
      <c r="B16" s="14" t="s">
        <v>149</v>
      </c>
      <c r="C16" s="200">
        <v>59.6</v>
      </c>
      <c r="D16" s="201">
        <v>35.700000000000003</v>
      </c>
      <c r="E16" s="179">
        <v>37</v>
      </c>
      <c r="F16" s="202">
        <v>44</v>
      </c>
      <c r="G16" s="207" t="s">
        <v>56</v>
      </c>
      <c r="H16" s="179" t="s">
        <v>56</v>
      </c>
      <c r="I16" s="179">
        <v>41.1</v>
      </c>
    </row>
    <row r="17" spans="1:9" ht="15" customHeight="1" x14ac:dyDescent="0.25">
      <c r="B17" s="3" t="s">
        <v>184</v>
      </c>
      <c r="C17" s="203">
        <v>32</v>
      </c>
      <c r="D17" s="204">
        <v>14.6</v>
      </c>
      <c r="E17" s="178">
        <v>8.6</v>
      </c>
      <c r="F17" s="205">
        <v>7.2</v>
      </c>
      <c r="G17" s="208">
        <v>18.600000000000001</v>
      </c>
      <c r="H17" s="178">
        <v>17.2</v>
      </c>
      <c r="I17" s="178">
        <v>22.4</v>
      </c>
    </row>
    <row r="18" spans="1:9" ht="15" customHeight="1" x14ac:dyDescent="0.25">
      <c r="B18" s="14" t="s">
        <v>150</v>
      </c>
      <c r="C18" s="200">
        <v>198.9</v>
      </c>
      <c r="D18" s="201">
        <v>2848.8</v>
      </c>
      <c r="E18" s="179">
        <v>664.7</v>
      </c>
      <c r="F18" s="202">
        <v>3355.7</v>
      </c>
      <c r="G18" s="207">
        <v>1774.7</v>
      </c>
      <c r="H18" s="179">
        <v>1.6</v>
      </c>
      <c r="I18" s="179">
        <v>178</v>
      </c>
    </row>
    <row r="19" spans="1:9" ht="15" customHeight="1" x14ac:dyDescent="0.25">
      <c r="B19" s="3" t="s">
        <v>151</v>
      </c>
      <c r="C19" s="203">
        <v>1.5</v>
      </c>
      <c r="D19" s="204">
        <v>2.2999999999999998</v>
      </c>
      <c r="E19" s="178">
        <v>0.9</v>
      </c>
      <c r="F19" s="205">
        <v>1.7</v>
      </c>
      <c r="G19" s="208">
        <v>-3.8</v>
      </c>
      <c r="H19" s="178">
        <v>2.5</v>
      </c>
      <c r="I19" s="178">
        <v>3.7</v>
      </c>
    </row>
    <row r="20" spans="1:9" ht="15" customHeight="1" x14ac:dyDescent="0.25">
      <c r="B20" s="14" t="s">
        <v>152</v>
      </c>
      <c r="C20" s="200">
        <v>19.2</v>
      </c>
      <c r="D20" s="201">
        <v>43.7</v>
      </c>
      <c r="E20" s="179">
        <v>80.2</v>
      </c>
      <c r="F20" s="202">
        <v>41.2</v>
      </c>
      <c r="G20" s="207">
        <v>8.5</v>
      </c>
      <c r="H20" s="179">
        <v>3.1</v>
      </c>
      <c r="I20" s="179">
        <v>9</v>
      </c>
    </row>
    <row r="21" spans="1:9" ht="15" customHeight="1" x14ac:dyDescent="0.25">
      <c r="B21" s="3" t="s">
        <v>111</v>
      </c>
      <c r="C21" s="203">
        <v>3</v>
      </c>
      <c r="D21" s="204">
        <v>3.5</v>
      </c>
      <c r="E21" s="178">
        <v>3.4</v>
      </c>
      <c r="F21" s="205">
        <v>3.1</v>
      </c>
      <c r="G21" s="208">
        <v>14.6</v>
      </c>
      <c r="H21" s="178">
        <v>20.7</v>
      </c>
      <c r="I21" s="178">
        <v>9.6999999999999993</v>
      </c>
    </row>
    <row r="22" spans="1:9" ht="15" customHeight="1" x14ac:dyDescent="0.25">
      <c r="B22" s="14" t="s">
        <v>186</v>
      </c>
      <c r="C22" s="200">
        <v>8.9</v>
      </c>
      <c r="D22" s="201">
        <v>13.3</v>
      </c>
      <c r="E22" s="179">
        <v>13.4</v>
      </c>
      <c r="F22" s="202">
        <v>13.2</v>
      </c>
      <c r="G22" s="207">
        <v>7.8</v>
      </c>
      <c r="H22" s="179">
        <v>4.8</v>
      </c>
      <c r="I22" s="179">
        <v>10.8</v>
      </c>
    </row>
    <row r="23" spans="1:9" ht="15" customHeight="1" x14ac:dyDescent="0.25">
      <c r="B23" s="3" t="s">
        <v>187</v>
      </c>
      <c r="C23" s="203">
        <v>0.8</v>
      </c>
      <c r="D23" s="204">
        <v>0.9</v>
      </c>
      <c r="E23" s="178">
        <v>0.9</v>
      </c>
      <c r="F23" s="205">
        <v>0.9</v>
      </c>
      <c r="G23" s="208">
        <v>0.8</v>
      </c>
      <c r="H23" s="178">
        <v>0.6</v>
      </c>
      <c r="I23" s="178">
        <v>0.8</v>
      </c>
    </row>
    <row r="24" spans="1:9" ht="15" customHeight="1" thickBot="1" x14ac:dyDescent="0.3">
      <c r="B24" s="93" t="s">
        <v>188</v>
      </c>
      <c r="C24" s="280">
        <v>41</v>
      </c>
      <c r="D24" s="281">
        <v>16</v>
      </c>
      <c r="E24" s="282">
        <v>2</v>
      </c>
      <c r="F24" s="283">
        <v>4</v>
      </c>
      <c r="G24" s="284">
        <v>79</v>
      </c>
      <c r="H24" s="282">
        <v>122</v>
      </c>
      <c r="I24" s="282">
        <v>50</v>
      </c>
    </row>
    <row r="25" spans="1:9" ht="15" customHeight="1" x14ac:dyDescent="0.25">
      <c r="B25" s="4"/>
      <c r="C25" s="4"/>
      <c r="D25" s="4"/>
      <c r="E25" s="4"/>
      <c r="F25" s="4"/>
      <c r="G25" s="5"/>
      <c r="H25" s="5"/>
      <c r="I25" s="5"/>
    </row>
    <row r="26" spans="1:9" ht="15" customHeight="1" x14ac:dyDescent="0.25">
      <c r="A26" s="59" t="s">
        <v>57</v>
      </c>
      <c r="B26" s="408" t="s">
        <v>106</v>
      </c>
      <c r="C26" s="409"/>
      <c r="D26" s="409"/>
      <c r="E26" s="409"/>
      <c r="F26" s="409"/>
      <c r="G26" s="409"/>
      <c r="H26" s="409"/>
      <c r="I26" s="409"/>
    </row>
    <row r="27" spans="1:9" ht="30" customHeight="1" x14ac:dyDescent="0.25">
      <c r="A27" s="59" t="s">
        <v>11</v>
      </c>
      <c r="B27" s="393" t="s">
        <v>185</v>
      </c>
      <c r="C27" s="394"/>
      <c r="D27" s="394"/>
      <c r="E27" s="394"/>
      <c r="F27" s="394"/>
      <c r="G27" s="394"/>
      <c r="H27" s="394"/>
      <c r="I27" s="394"/>
    </row>
    <row r="28" spans="1:9" ht="15" customHeight="1" x14ac:dyDescent="0.25">
      <c r="A28" s="92" t="s">
        <v>7</v>
      </c>
      <c r="B28" s="395" t="s">
        <v>189</v>
      </c>
      <c r="C28" s="380"/>
      <c r="D28" s="380"/>
      <c r="E28" s="380"/>
      <c r="F28" s="380"/>
      <c r="G28" s="380"/>
      <c r="H28" s="380"/>
      <c r="I28" s="380"/>
    </row>
    <row r="29" spans="1:9" ht="15" customHeight="1" x14ac:dyDescent="0.25">
      <c r="A29" s="92" t="s">
        <v>2</v>
      </c>
      <c r="B29" s="396" t="s">
        <v>192</v>
      </c>
      <c r="C29" s="397"/>
      <c r="D29" s="397"/>
      <c r="E29" s="397"/>
      <c r="F29" s="397"/>
      <c r="G29" s="397"/>
      <c r="H29" s="397"/>
      <c r="I29" s="397"/>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hyperlink ref="B29:I29"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497" t="s">
        <v>181</v>
      </c>
      <c r="C2" s="498"/>
      <c r="D2" s="498"/>
      <c r="E2" s="498"/>
      <c r="F2" s="498"/>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59" t="s">
        <v>11</v>
      </c>
      <c r="B33" s="511" t="s">
        <v>92</v>
      </c>
      <c r="C33" s="413"/>
      <c r="D33" s="413"/>
      <c r="E33" s="413"/>
      <c r="F33" s="413"/>
    </row>
    <row r="34" spans="1:6" s="1" customFormat="1" ht="15" customHeight="1" x14ac:dyDescent="0.25">
      <c r="A34" s="92" t="s">
        <v>7</v>
      </c>
      <c r="B34" s="422" t="s">
        <v>189</v>
      </c>
      <c r="C34" s="415"/>
      <c r="D34" s="415"/>
      <c r="E34" s="415"/>
      <c r="F34" s="415"/>
    </row>
    <row r="35" spans="1:6" s="1" customFormat="1" ht="15" customHeight="1" x14ac:dyDescent="0.25">
      <c r="A35" s="92" t="s">
        <v>2</v>
      </c>
      <c r="B35" s="416" t="s">
        <v>192</v>
      </c>
      <c r="C35" s="417"/>
      <c r="D35" s="417"/>
      <c r="E35" s="417"/>
      <c r="F35" s="417"/>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hyperlink ref="B35:F35"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12" t="s">
        <v>196</v>
      </c>
      <c r="C2" s="513"/>
      <c r="D2" s="513"/>
      <c r="E2" s="513"/>
      <c r="F2" s="513"/>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15" customHeight="1" x14ac:dyDescent="0.25">
      <c r="A33" s="59" t="s">
        <v>57</v>
      </c>
      <c r="B33" s="514" t="s">
        <v>93</v>
      </c>
      <c r="C33" s="394"/>
      <c r="D33" s="394"/>
      <c r="E33" s="394"/>
      <c r="F33" s="394"/>
    </row>
    <row r="34" spans="1:6" s="1" customFormat="1" ht="15" customHeight="1" x14ac:dyDescent="0.25">
      <c r="A34" s="59" t="s">
        <v>11</v>
      </c>
      <c r="B34" s="511" t="s">
        <v>91</v>
      </c>
      <c r="C34" s="413"/>
      <c r="D34" s="413"/>
      <c r="E34" s="413"/>
      <c r="F34" s="413"/>
    </row>
    <row r="35" spans="1:6" s="1" customFormat="1" ht="15" customHeight="1" x14ac:dyDescent="0.25">
      <c r="A35" s="92" t="s">
        <v>7</v>
      </c>
      <c r="B35" s="422" t="s">
        <v>189</v>
      </c>
      <c r="C35" s="415"/>
      <c r="D35" s="415"/>
      <c r="E35" s="415"/>
      <c r="F35" s="415"/>
    </row>
    <row r="36" spans="1:6" s="1" customFormat="1" ht="15" customHeight="1" x14ac:dyDescent="0.25">
      <c r="A36" s="92" t="s">
        <v>2</v>
      </c>
      <c r="B36" s="416" t="s">
        <v>192</v>
      </c>
      <c r="C36" s="417"/>
      <c r="D36" s="417"/>
      <c r="E36" s="417"/>
      <c r="F36" s="417"/>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41" t="s">
        <v>44</v>
      </c>
      <c r="C60" s="369">
        <v>6.7390977163785353</v>
      </c>
      <c r="D60" s="369">
        <v>17.465726250516997</v>
      </c>
      <c r="F60"/>
      <c r="G60"/>
      <c r="H60"/>
    </row>
    <row r="61" spans="1:14" ht="12" customHeight="1" x14ac:dyDescent="0.25">
      <c r="B61" s="241" t="s">
        <v>26</v>
      </c>
      <c r="C61" s="369">
        <v>4.6993625738902391</v>
      </c>
      <c r="D61" s="369">
        <v>12.283533194231943</v>
      </c>
      <c r="F61"/>
      <c r="G61"/>
      <c r="H61"/>
    </row>
    <row r="62" spans="1:14" ht="12" customHeight="1" x14ac:dyDescent="0.25">
      <c r="A62" s="49"/>
      <c r="B62" s="241" t="s">
        <v>27</v>
      </c>
      <c r="C62" s="369">
        <v>16.453497146138758</v>
      </c>
      <c r="D62" s="369">
        <v>1.428196392423998</v>
      </c>
      <c r="E62" s="49"/>
      <c r="F62"/>
      <c r="G62"/>
      <c r="H62"/>
      <c r="I62" s="49"/>
    </row>
    <row r="63" spans="1:14" ht="12" customHeight="1" x14ac:dyDescent="0.25">
      <c r="A63" s="23"/>
      <c r="B63" s="241" t="s">
        <v>35</v>
      </c>
      <c r="C63" s="369">
        <v>20.399999999999999</v>
      </c>
      <c r="D63" s="369">
        <v>13.6</v>
      </c>
      <c r="E63" s="47"/>
      <c r="F63"/>
      <c r="G63"/>
      <c r="H63"/>
      <c r="I63" s="47"/>
      <c r="L63" s="7"/>
      <c r="M63" s="7"/>
      <c r="N63" s="7"/>
    </row>
    <row r="64" spans="1:14" ht="12" customHeight="1" x14ac:dyDescent="0.25">
      <c r="A64" s="23"/>
      <c r="B64" s="241" t="s">
        <v>28</v>
      </c>
      <c r="C64" s="369">
        <v>8.8453528183985366</v>
      </c>
      <c r="D64" s="369">
        <v>3.8422256801691632</v>
      </c>
      <c r="E64" s="47"/>
      <c r="F64"/>
      <c r="G64"/>
      <c r="H64"/>
      <c r="I64" s="47"/>
    </row>
    <row r="65" spans="1:9" ht="12" customHeight="1" x14ac:dyDescent="0.25">
      <c r="A65" s="23"/>
      <c r="B65" s="241" t="s">
        <v>29</v>
      </c>
      <c r="C65" s="369">
        <v>4.4217925268663469</v>
      </c>
      <c r="D65" s="369">
        <v>10.09899135327225</v>
      </c>
      <c r="E65" s="48"/>
      <c r="F65"/>
      <c r="G65"/>
      <c r="H65"/>
      <c r="I65" s="48"/>
    </row>
    <row r="66" spans="1:9" ht="12" customHeight="1" x14ac:dyDescent="0.25">
      <c r="A66" s="23"/>
      <c r="B66" s="241" t="s">
        <v>31</v>
      </c>
      <c r="C66" s="369">
        <v>15.088247528871104</v>
      </c>
      <c r="D66" s="369">
        <v>15.41630922214485</v>
      </c>
      <c r="E66" s="47"/>
      <c r="F66"/>
      <c r="G66"/>
      <c r="H66"/>
      <c r="I66" s="47"/>
    </row>
    <row r="67" spans="1:9" s="49" customFormat="1" ht="12" customHeight="1" x14ac:dyDescent="0.25">
      <c r="B67" s="241" t="s">
        <v>49</v>
      </c>
      <c r="C67" s="369">
        <v>5.3616663126467596</v>
      </c>
      <c r="D67" s="369">
        <v>5.7396832572690215</v>
      </c>
      <c r="E67" s="42"/>
      <c r="F67"/>
      <c r="G67"/>
      <c r="H67"/>
    </row>
    <row r="68" spans="1:9" s="49" customFormat="1" ht="12" customHeight="1" x14ac:dyDescent="0.25">
      <c r="B68" s="241" t="s">
        <v>77</v>
      </c>
      <c r="C68" s="369">
        <v>3.3325001985780185</v>
      </c>
      <c r="D68" s="369">
        <v>12.088479376886635</v>
      </c>
      <c r="E68" s="42"/>
      <c r="F68"/>
      <c r="G68"/>
      <c r="H68"/>
    </row>
    <row r="69" spans="1:9" s="49" customFormat="1" ht="12" customHeight="1" x14ac:dyDescent="0.25">
      <c r="B69" s="241" t="s">
        <v>30</v>
      </c>
      <c r="C69" s="369">
        <v>5.0136125270321825</v>
      </c>
      <c r="D69" s="369">
        <v>14.87905129532327</v>
      </c>
      <c r="E69" s="42"/>
      <c r="F69"/>
      <c r="G69"/>
      <c r="H69"/>
    </row>
    <row r="70" spans="1:9" s="49" customFormat="1" ht="12" customHeight="1" x14ac:dyDescent="0.25">
      <c r="B70" s="241" t="s">
        <v>33</v>
      </c>
      <c r="C70" s="369">
        <v>7.9568550867638734</v>
      </c>
      <c r="D70" s="369">
        <v>11.342377373850677</v>
      </c>
      <c r="F70"/>
      <c r="G70"/>
      <c r="H70"/>
    </row>
    <row r="71" spans="1:9" ht="12" customHeight="1" x14ac:dyDescent="0.25">
      <c r="B71" s="241" t="s">
        <v>41</v>
      </c>
      <c r="C71" s="369">
        <v>6.0470381449135129</v>
      </c>
      <c r="D71" s="369">
        <v>4.5624652524910392</v>
      </c>
      <c r="F71"/>
      <c r="G71"/>
      <c r="H71"/>
    </row>
    <row r="72" spans="1:9" ht="12" customHeight="1" x14ac:dyDescent="0.25">
      <c r="B72" s="241" t="s">
        <v>32</v>
      </c>
      <c r="C72" s="369">
        <v>18.812596446811483</v>
      </c>
      <c r="D72" s="369">
        <v>15.91693656665881</v>
      </c>
      <c r="F72"/>
      <c r="G72"/>
      <c r="H72"/>
    </row>
    <row r="73" spans="1:9" ht="12" customHeight="1" x14ac:dyDescent="0.25">
      <c r="B73" s="241" t="s">
        <v>36</v>
      </c>
      <c r="C73" s="369">
        <v>4.8512312809434013</v>
      </c>
      <c r="D73" s="369">
        <v>9.6807677420957017</v>
      </c>
      <c r="F73"/>
      <c r="G73"/>
      <c r="H73"/>
    </row>
    <row r="74" spans="1:9" ht="12" customHeight="1" x14ac:dyDescent="0.25">
      <c r="B74" s="241" t="s">
        <v>38</v>
      </c>
      <c r="C74" s="369">
        <v>17.136639731073743</v>
      </c>
      <c r="D74" s="369">
        <v>13.353240264034108</v>
      </c>
      <c r="F74"/>
      <c r="G74"/>
      <c r="H74"/>
    </row>
    <row r="75" spans="1:9" ht="12" customHeight="1" x14ac:dyDescent="0.25">
      <c r="B75" s="241" t="s">
        <v>39</v>
      </c>
      <c r="C75" s="369">
        <v>18.903524695100238</v>
      </c>
      <c r="D75" s="369">
        <v>4.7260896225513784</v>
      </c>
      <c r="F75"/>
      <c r="G75"/>
      <c r="H75"/>
    </row>
    <row r="76" spans="1:9" ht="12" customHeight="1" x14ac:dyDescent="0.25">
      <c r="B76" s="241" t="s">
        <v>43</v>
      </c>
      <c r="C76" s="369">
        <v>5.7987481070083069</v>
      </c>
      <c r="D76" s="369">
        <v>11.6956827411211</v>
      </c>
      <c r="F76"/>
      <c r="G76"/>
      <c r="H76"/>
    </row>
    <row r="77" spans="1:9" ht="12" customHeight="1" x14ac:dyDescent="0.25">
      <c r="B77" s="370" t="s">
        <v>45</v>
      </c>
      <c r="C77" s="369">
        <v>11.524429556419989</v>
      </c>
      <c r="D77" s="369">
        <v>1.6041808365599379</v>
      </c>
      <c r="F77"/>
      <c r="G77"/>
      <c r="H77"/>
    </row>
    <row r="78" spans="1:9" ht="12" customHeight="1" x14ac:dyDescent="0.25">
      <c r="B78" s="243" t="s">
        <v>4</v>
      </c>
      <c r="C78" s="369">
        <v>22.283718830203821</v>
      </c>
      <c r="D78" s="369">
        <v>8.0895935893659043</v>
      </c>
      <c r="F78"/>
      <c r="G78"/>
      <c r="H78"/>
    </row>
    <row r="79" spans="1:9" ht="12" customHeight="1" x14ac:dyDescent="0.25">
      <c r="B79" s="241" t="s">
        <v>46</v>
      </c>
      <c r="C79" s="369">
        <v>17.467384581384636</v>
      </c>
      <c r="D79" s="369">
        <v>1.1631348031532869</v>
      </c>
      <c r="F79"/>
      <c r="G79"/>
      <c r="H79"/>
    </row>
    <row r="80" spans="1:9" ht="12" customHeight="1" x14ac:dyDescent="0.25">
      <c r="B80" s="241" t="s">
        <v>48</v>
      </c>
      <c r="C80" s="369">
        <v>6.2956829549940307</v>
      </c>
      <c r="D80" s="369">
        <v>3.2654178994069212</v>
      </c>
      <c r="F80"/>
      <c r="G80"/>
      <c r="H80"/>
    </row>
    <row r="81" spans="2:8" ht="12" customHeight="1" x14ac:dyDescent="0.25">
      <c r="B81" s="241" t="s">
        <v>47</v>
      </c>
      <c r="C81" s="369">
        <v>6.7950777886227316</v>
      </c>
      <c r="D81" s="369">
        <v>11.412964093317328</v>
      </c>
      <c r="F81"/>
      <c r="G81"/>
      <c r="H81"/>
    </row>
    <row r="82" spans="2:8" ht="12" customHeight="1" x14ac:dyDescent="0.25">
      <c r="B82" s="241" t="s">
        <v>34</v>
      </c>
      <c r="C82" s="369">
        <v>2.7123979105800071</v>
      </c>
      <c r="D82" s="369">
        <v>12.690237191825911</v>
      </c>
      <c r="F82"/>
      <c r="G82"/>
      <c r="H82"/>
    </row>
    <row r="83" spans="2:8" ht="12" customHeight="1" x14ac:dyDescent="0.25">
      <c r="B83" s="241" t="s">
        <v>50</v>
      </c>
      <c r="C83" s="369">
        <v>3.4094843603295333</v>
      </c>
      <c r="D83" s="369">
        <v>16.767558750380648</v>
      </c>
      <c r="F83"/>
      <c r="G83"/>
      <c r="H83"/>
    </row>
    <row r="84" spans="2:8" ht="12" customHeight="1" x14ac:dyDescent="0.25">
      <c r="B84" s="241" t="s">
        <v>51</v>
      </c>
      <c r="C84" s="242">
        <v>7.5985450850418159</v>
      </c>
      <c r="D84" s="242">
        <v>13.20097824627398</v>
      </c>
      <c r="F84"/>
      <c r="G84"/>
      <c r="H84"/>
    </row>
    <row r="85" spans="2:8" ht="12" customHeight="1" x14ac:dyDescent="0.2">
      <c r="B85" s="243" t="s">
        <v>197</v>
      </c>
      <c r="C85" s="371">
        <f>AVERAGE(C60:C84)</f>
        <v>9.9179393563596623</v>
      </c>
      <c r="D85" s="371">
        <f>AVERAGE(D60:D84)</f>
        <v>9.8525528398129936</v>
      </c>
    </row>
  </sheetData>
  <mergeCells count="5">
    <mergeCell ref="B2:F2"/>
    <mergeCell ref="B34:F34"/>
    <mergeCell ref="B35:F35"/>
    <mergeCell ref="B36:F36"/>
    <mergeCell ref="B33:F33"/>
  </mergeCells>
  <hyperlinks>
    <hyperlink ref="F1" location="Contents!A1" display="[contents Ç]"/>
    <hyperlink ref="B36:F36"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8" t="s">
        <v>1</v>
      </c>
      <c r="C1" s="13"/>
      <c r="D1" s="13"/>
      <c r="I1" s="75" t="s">
        <v>5</v>
      </c>
    </row>
    <row r="2" spans="1:19" ht="30" customHeight="1" thickBot="1" x14ac:dyDescent="0.3">
      <c r="B2" s="398" t="s">
        <v>69</v>
      </c>
      <c r="C2" s="410"/>
      <c r="D2" s="410"/>
      <c r="E2" s="410"/>
      <c r="F2" s="411"/>
      <c r="G2" s="411"/>
      <c r="H2" s="411"/>
      <c r="I2" s="411"/>
    </row>
    <row r="3" spans="1:19" ht="45" customHeight="1" x14ac:dyDescent="0.25">
      <c r="B3" s="400" t="s">
        <v>10</v>
      </c>
      <c r="C3" s="402" t="s">
        <v>4</v>
      </c>
      <c r="D3" s="404" t="s">
        <v>66</v>
      </c>
      <c r="E3" s="405"/>
      <c r="F3" s="406"/>
      <c r="G3" s="407" t="s">
        <v>67</v>
      </c>
      <c r="H3" s="405"/>
      <c r="I3" s="405"/>
    </row>
    <row r="4" spans="1:19" ht="30" customHeight="1" x14ac:dyDescent="0.25">
      <c r="B4" s="401"/>
      <c r="C4" s="403"/>
      <c r="D4" s="131" t="s">
        <v>51</v>
      </c>
      <c r="E4" s="132" t="s">
        <v>55</v>
      </c>
      <c r="F4" s="135" t="s">
        <v>30</v>
      </c>
      <c r="G4" s="132" t="s">
        <v>68</v>
      </c>
      <c r="H4" s="132" t="s">
        <v>70</v>
      </c>
      <c r="I4" s="133" t="s">
        <v>46</v>
      </c>
    </row>
    <row r="5" spans="1:19" ht="15" customHeight="1" x14ac:dyDescent="0.25">
      <c r="B5" s="102" t="s">
        <v>155</v>
      </c>
      <c r="C5" s="209">
        <v>2306.3209999999999</v>
      </c>
      <c r="D5" s="210">
        <v>4917.46</v>
      </c>
      <c r="E5" s="208">
        <v>664.55700000000002</v>
      </c>
      <c r="F5" s="211">
        <v>4045.4110000000001</v>
      </c>
      <c r="G5" s="208">
        <v>1544.0239999999999</v>
      </c>
      <c r="H5" s="208">
        <v>165.732</v>
      </c>
      <c r="I5" s="208">
        <v>3408.1179999999999</v>
      </c>
    </row>
    <row r="6" spans="1:19" ht="15" customHeight="1" x14ac:dyDescent="0.25">
      <c r="B6" s="14" t="s">
        <v>156</v>
      </c>
      <c r="C6" s="212">
        <v>22.283718830203821</v>
      </c>
      <c r="D6" s="213">
        <v>7.5985450850418159</v>
      </c>
      <c r="E6" s="207">
        <v>8.0080008068769626</v>
      </c>
      <c r="F6" s="214">
        <v>5.0136125270321825</v>
      </c>
      <c r="G6" s="207">
        <v>0.74286377849054808</v>
      </c>
      <c r="H6" s="207">
        <v>31.840799843228268</v>
      </c>
      <c r="I6" s="207">
        <v>17.467384581384636</v>
      </c>
    </row>
    <row r="7" spans="1:19" ht="15" customHeight="1" x14ac:dyDescent="0.25">
      <c r="B7" s="3" t="s">
        <v>71</v>
      </c>
      <c r="C7" s="209">
        <v>13.082865246168501</v>
      </c>
      <c r="D7" s="210">
        <v>11.655423542047799</v>
      </c>
      <c r="E7" s="208">
        <v>6.6223783055507397</v>
      </c>
      <c r="F7" s="211">
        <v>3.2156926188235602</v>
      </c>
      <c r="G7" s="208">
        <v>1.8664827291510999</v>
      </c>
      <c r="H7" s="208">
        <v>55.469988518160498</v>
      </c>
      <c r="I7" s="208">
        <v>10.2446519284524</v>
      </c>
    </row>
    <row r="8" spans="1:19" ht="15" customHeight="1" x14ac:dyDescent="0.25">
      <c r="B8" s="14" t="s">
        <v>157</v>
      </c>
      <c r="C8" s="212">
        <v>837.25699999999995</v>
      </c>
      <c r="D8" s="213">
        <v>8543.1200000000008</v>
      </c>
      <c r="E8" s="207">
        <v>2438.7020000000002</v>
      </c>
      <c r="F8" s="214">
        <v>12005.69</v>
      </c>
      <c r="G8" s="207">
        <v>713.56799999999998</v>
      </c>
      <c r="H8" s="207">
        <v>14.923999999999999</v>
      </c>
      <c r="I8" s="207">
        <v>226.94300000000001</v>
      </c>
    </row>
    <row r="9" spans="1:19" ht="15" customHeight="1" x14ac:dyDescent="0.25">
      <c r="B9" s="3" t="s">
        <v>158</v>
      </c>
      <c r="C9" s="209">
        <v>8.0895935893659043</v>
      </c>
      <c r="D9" s="210">
        <v>13.20097824627398</v>
      </c>
      <c r="E9" s="208">
        <v>29.386685541996343</v>
      </c>
      <c r="F9" s="211">
        <v>14.87905129532327</v>
      </c>
      <c r="G9" s="208">
        <v>0.3433132002416695</v>
      </c>
      <c r="H9" s="208">
        <v>2.8672320183207751</v>
      </c>
      <c r="I9" s="208">
        <v>1.1631348031532869</v>
      </c>
    </row>
    <row r="10" spans="1:19" ht="15" customHeight="1" x14ac:dyDescent="0.25">
      <c r="B10" s="14" t="s">
        <v>159</v>
      </c>
      <c r="C10" s="212">
        <v>4368</v>
      </c>
      <c r="D10" s="213">
        <v>5003.3934856990809</v>
      </c>
      <c r="E10" s="207">
        <v>2234.9038953577601</v>
      </c>
      <c r="F10" s="214">
        <v>15362.0792576611</v>
      </c>
      <c r="G10" s="207">
        <v>2896.9099517099999</v>
      </c>
      <c r="H10" s="207">
        <v>200.80600765538702</v>
      </c>
      <c r="I10" s="207">
        <v>2932.5330665503702</v>
      </c>
    </row>
    <row r="11" spans="1:19" ht="15" customHeight="1" x14ac:dyDescent="0.25">
      <c r="B11" s="3" t="s">
        <v>160</v>
      </c>
      <c r="C11" s="209">
        <v>2.2000000000000002</v>
      </c>
      <c r="D11" s="210">
        <v>0.17563436295366835</v>
      </c>
      <c r="E11" s="208">
        <v>0.33620846555450729</v>
      </c>
      <c r="F11" s="211">
        <v>0.4577807219879379</v>
      </c>
      <c r="G11" s="208">
        <v>0.16323150050410448</v>
      </c>
      <c r="H11" s="208">
        <v>12.321201325728738</v>
      </c>
      <c r="I11" s="208">
        <v>1.6479118166616211</v>
      </c>
    </row>
    <row r="12" spans="1:19" ht="15" customHeight="1" thickBot="1" x14ac:dyDescent="0.3">
      <c r="B12" s="93" t="s">
        <v>161</v>
      </c>
      <c r="C12" s="339">
        <v>2304</v>
      </c>
      <c r="D12" s="340">
        <v>25337</v>
      </c>
      <c r="E12" s="341">
        <v>8627</v>
      </c>
      <c r="F12" s="342">
        <v>22967</v>
      </c>
      <c r="G12" s="341">
        <v>1628</v>
      </c>
      <c r="H12" s="341">
        <v>26</v>
      </c>
      <c r="I12" s="341">
        <v>548</v>
      </c>
    </row>
    <row r="13" spans="1:19" ht="15" customHeight="1" x14ac:dyDescent="0.25">
      <c r="B13" s="4"/>
      <c r="C13" s="4"/>
      <c r="D13" s="4"/>
      <c r="E13" s="4"/>
      <c r="F13" s="4"/>
      <c r="G13" s="5"/>
      <c r="H13" s="5"/>
      <c r="I13" s="5"/>
    </row>
    <row r="14" spans="1:19" ht="15" customHeight="1" x14ac:dyDescent="0.25">
      <c r="A14" s="59" t="s">
        <v>57</v>
      </c>
      <c r="B14" s="408" t="s">
        <v>106</v>
      </c>
      <c r="C14" s="409"/>
      <c r="D14" s="409"/>
      <c r="E14" s="409"/>
      <c r="F14" s="409"/>
      <c r="G14" s="409"/>
      <c r="H14" s="409"/>
      <c r="I14" s="409"/>
      <c r="K14"/>
      <c r="L14"/>
      <c r="M14"/>
      <c r="N14"/>
      <c r="O14"/>
      <c r="P14"/>
      <c r="Q14"/>
      <c r="R14"/>
      <c r="S14"/>
    </row>
    <row r="15" spans="1:19" ht="45" customHeight="1" x14ac:dyDescent="0.25">
      <c r="A15" s="59" t="s">
        <v>11</v>
      </c>
      <c r="B15" s="412" t="s">
        <v>162</v>
      </c>
      <c r="C15" s="413"/>
      <c r="D15" s="413"/>
      <c r="E15" s="413"/>
      <c r="F15" s="413"/>
      <c r="G15" s="413"/>
      <c r="H15" s="413"/>
      <c r="I15" s="413"/>
    </row>
    <row r="16" spans="1:19" ht="15" customHeight="1" x14ac:dyDescent="0.25">
      <c r="A16" s="92" t="s">
        <v>7</v>
      </c>
      <c r="B16" s="414" t="s">
        <v>189</v>
      </c>
      <c r="C16" s="415"/>
      <c r="D16" s="415"/>
      <c r="E16" s="415"/>
      <c r="F16" s="415"/>
      <c r="G16" s="415"/>
      <c r="H16" s="415"/>
      <c r="I16" s="415"/>
    </row>
    <row r="17" spans="1:17" ht="15" customHeight="1" x14ac:dyDescent="0.25">
      <c r="A17" s="92" t="s">
        <v>2</v>
      </c>
      <c r="B17" s="416" t="s">
        <v>192</v>
      </c>
      <c r="C17" s="417"/>
      <c r="D17" s="417"/>
      <c r="E17" s="417"/>
      <c r="F17" s="417"/>
      <c r="G17" s="417"/>
      <c r="H17" s="417"/>
      <c r="I17" s="417"/>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hyperlink ref="B17:I17"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30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8" t="s">
        <v>1</v>
      </c>
      <c r="C1" s="72"/>
      <c r="D1" s="72"/>
      <c r="E1" s="13"/>
      <c r="F1" s="13"/>
      <c r="G1" s="13"/>
      <c r="H1" s="75" t="s">
        <v>5</v>
      </c>
    </row>
    <row r="2" spans="1:8" ht="30" customHeight="1" thickBot="1" x14ac:dyDescent="0.3">
      <c r="B2" s="398" t="s">
        <v>8</v>
      </c>
      <c r="C2" s="398"/>
      <c r="D2" s="398"/>
      <c r="E2" s="410"/>
      <c r="F2" s="410"/>
      <c r="G2" s="410"/>
      <c r="H2" s="410"/>
    </row>
    <row r="3" spans="1:8" ht="30" customHeight="1" x14ac:dyDescent="0.25">
      <c r="B3" s="423" t="s">
        <v>12</v>
      </c>
      <c r="C3" s="402" t="s">
        <v>3</v>
      </c>
      <c r="D3" s="426" t="s">
        <v>107</v>
      </c>
      <c r="E3" s="427"/>
      <c r="F3" s="428"/>
      <c r="G3" s="429" t="s">
        <v>108</v>
      </c>
      <c r="H3" s="430"/>
    </row>
    <row r="4" spans="1:8" ht="30" customHeight="1" x14ac:dyDescent="0.25">
      <c r="B4" s="424"/>
      <c r="C4" s="425"/>
      <c r="D4" s="109" t="s">
        <v>23</v>
      </c>
      <c r="E4" s="110" t="s">
        <v>24</v>
      </c>
      <c r="F4" s="111" t="s">
        <v>25</v>
      </c>
      <c r="G4" s="276" t="s">
        <v>109</v>
      </c>
      <c r="H4" s="277" t="s">
        <v>110</v>
      </c>
    </row>
    <row r="5" spans="1:8" ht="15" customHeight="1" x14ac:dyDescent="0.25">
      <c r="B5" s="80">
        <v>1901</v>
      </c>
      <c r="C5" s="141">
        <v>20646</v>
      </c>
      <c r="D5" s="141">
        <v>18426</v>
      </c>
      <c r="E5" s="144">
        <v>207</v>
      </c>
      <c r="F5" s="145">
        <v>2013</v>
      </c>
      <c r="G5" s="144">
        <v>3097</v>
      </c>
      <c r="H5" s="141">
        <f>C5-G5</f>
        <v>17549</v>
      </c>
    </row>
    <row r="6" spans="1:8" ht="15" customHeight="1" x14ac:dyDescent="0.25">
      <c r="B6" s="108">
        <v>1902</v>
      </c>
      <c r="C6" s="142">
        <v>24170</v>
      </c>
      <c r="D6" s="142">
        <v>21916</v>
      </c>
      <c r="E6" s="146">
        <v>290</v>
      </c>
      <c r="F6" s="147">
        <v>1964</v>
      </c>
      <c r="G6" s="146">
        <v>3626</v>
      </c>
      <c r="H6" s="152">
        <f>C6-G6</f>
        <v>20544</v>
      </c>
    </row>
    <row r="7" spans="1:8" ht="15" customHeight="1" x14ac:dyDescent="0.25">
      <c r="B7" s="80">
        <v>1903</v>
      </c>
      <c r="C7" s="141">
        <v>21611</v>
      </c>
      <c r="D7" s="141">
        <v>19339</v>
      </c>
      <c r="E7" s="144">
        <v>320</v>
      </c>
      <c r="F7" s="145">
        <v>1952</v>
      </c>
      <c r="G7" s="144">
        <v>3242</v>
      </c>
      <c r="H7" s="141">
        <f t="shared" ref="H7:H70" si="0">C7-G7</f>
        <v>18369</v>
      </c>
    </row>
    <row r="8" spans="1:8" ht="15" customHeight="1" x14ac:dyDescent="0.25">
      <c r="B8" s="108">
        <v>1904</v>
      </c>
      <c r="C8" s="142">
        <v>28304</v>
      </c>
      <c r="D8" s="142">
        <v>25963</v>
      </c>
      <c r="E8" s="146">
        <v>379</v>
      </c>
      <c r="F8" s="147">
        <v>1962</v>
      </c>
      <c r="G8" s="146">
        <v>4246</v>
      </c>
      <c r="H8" s="152">
        <f t="shared" si="0"/>
        <v>24058</v>
      </c>
    </row>
    <row r="9" spans="1:8" ht="15" customHeight="1" x14ac:dyDescent="0.25">
      <c r="B9" s="80">
        <v>1905</v>
      </c>
      <c r="C9" s="141">
        <v>33610</v>
      </c>
      <c r="D9" s="141">
        <v>31227</v>
      </c>
      <c r="E9" s="144">
        <v>292</v>
      </c>
      <c r="F9" s="145">
        <v>2091</v>
      </c>
      <c r="G9" s="144">
        <v>5042</v>
      </c>
      <c r="H9" s="141">
        <f t="shared" si="0"/>
        <v>28568</v>
      </c>
    </row>
    <row r="10" spans="1:8" ht="15" customHeight="1" x14ac:dyDescent="0.25">
      <c r="B10" s="108">
        <v>1906</v>
      </c>
      <c r="C10" s="142">
        <v>38093</v>
      </c>
      <c r="D10" s="142">
        <v>34094</v>
      </c>
      <c r="E10" s="148">
        <v>369</v>
      </c>
      <c r="F10" s="149">
        <v>3630</v>
      </c>
      <c r="G10" s="148">
        <v>5714</v>
      </c>
      <c r="H10" s="152">
        <f t="shared" si="0"/>
        <v>32379</v>
      </c>
    </row>
    <row r="11" spans="1:8" ht="15" customHeight="1" x14ac:dyDescent="0.25">
      <c r="B11" s="80">
        <v>1907</v>
      </c>
      <c r="C11" s="141">
        <v>41950</v>
      </c>
      <c r="D11" s="141">
        <v>40152</v>
      </c>
      <c r="E11" s="144">
        <v>106</v>
      </c>
      <c r="F11" s="145">
        <v>1692</v>
      </c>
      <c r="G11" s="144">
        <v>6293</v>
      </c>
      <c r="H11" s="141">
        <f t="shared" si="0"/>
        <v>35657</v>
      </c>
    </row>
    <row r="12" spans="1:8" ht="15" customHeight="1" x14ac:dyDescent="0.25">
      <c r="B12" s="108">
        <v>1908</v>
      </c>
      <c r="C12" s="142">
        <v>40995</v>
      </c>
      <c r="D12" s="142">
        <v>40046</v>
      </c>
      <c r="E12" s="146">
        <v>83</v>
      </c>
      <c r="F12" s="147">
        <v>866</v>
      </c>
      <c r="G12" s="146">
        <v>6022</v>
      </c>
      <c r="H12" s="152">
        <f t="shared" si="0"/>
        <v>34973</v>
      </c>
    </row>
    <row r="13" spans="1:8" ht="15" customHeight="1" x14ac:dyDescent="0.25">
      <c r="B13" s="80">
        <v>1909</v>
      </c>
      <c r="C13" s="141">
        <v>37451</v>
      </c>
      <c r="D13" s="141">
        <v>37295</v>
      </c>
      <c r="E13" s="144">
        <v>67</v>
      </c>
      <c r="F13" s="145">
        <v>89</v>
      </c>
      <c r="G13" s="144">
        <v>5733</v>
      </c>
      <c r="H13" s="141">
        <f t="shared" si="0"/>
        <v>31718</v>
      </c>
    </row>
    <row r="14" spans="1:8" ht="15" customHeight="1" x14ac:dyDescent="0.25">
      <c r="B14" s="108">
        <v>1910</v>
      </c>
      <c r="C14" s="142">
        <v>39675</v>
      </c>
      <c r="D14" s="142">
        <v>39359</v>
      </c>
      <c r="E14" s="146">
        <v>48</v>
      </c>
      <c r="F14" s="147">
        <v>268</v>
      </c>
      <c r="G14" s="146">
        <v>5927</v>
      </c>
      <c r="H14" s="152">
        <f t="shared" si="0"/>
        <v>33748</v>
      </c>
    </row>
    <row r="15" spans="1:8" ht="15" customHeight="1" x14ac:dyDescent="0.25">
      <c r="B15" s="80">
        <v>1911</v>
      </c>
      <c r="C15" s="141">
        <v>59549</v>
      </c>
      <c r="D15" s="141">
        <v>59150</v>
      </c>
      <c r="E15" s="144">
        <v>253</v>
      </c>
      <c r="F15" s="145">
        <v>146</v>
      </c>
      <c r="G15" s="144">
        <v>4176</v>
      </c>
      <c r="H15" s="141">
        <f t="shared" si="0"/>
        <v>55373</v>
      </c>
    </row>
    <row r="16" spans="1:8" ht="15" customHeight="1" x14ac:dyDescent="0.25">
      <c r="B16" s="108">
        <v>1912</v>
      </c>
      <c r="C16" s="142">
        <v>88834</v>
      </c>
      <c r="D16" s="142">
        <v>88383</v>
      </c>
      <c r="E16" s="146">
        <v>329</v>
      </c>
      <c r="F16" s="147">
        <v>122</v>
      </c>
      <c r="G16" s="146">
        <v>6225</v>
      </c>
      <c r="H16" s="152">
        <f t="shared" si="0"/>
        <v>82609</v>
      </c>
    </row>
    <row r="17" spans="2:8" ht="15" customHeight="1" x14ac:dyDescent="0.25">
      <c r="B17" s="80">
        <v>1913</v>
      </c>
      <c r="C17" s="141">
        <v>77425</v>
      </c>
      <c r="D17" s="141">
        <v>77015</v>
      </c>
      <c r="E17" s="144">
        <v>407</v>
      </c>
      <c r="F17" s="145">
        <v>3</v>
      </c>
      <c r="G17" s="144">
        <v>5435</v>
      </c>
      <c r="H17" s="141">
        <f t="shared" si="0"/>
        <v>71990</v>
      </c>
    </row>
    <row r="18" spans="2:8" ht="15" customHeight="1" x14ac:dyDescent="0.25">
      <c r="B18" s="108">
        <v>1914</v>
      </c>
      <c r="C18" s="142">
        <v>25730</v>
      </c>
      <c r="D18" s="142">
        <v>25576</v>
      </c>
      <c r="E18" s="146">
        <v>114</v>
      </c>
      <c r="F18" s="147">
        <v>40</v>
      </c>
      <c r="G18" s="146">
        <v>1801</v>
      </c>
      <c r="H18" s="152">
        <f t="shared" si="0"/>
        <v>23929</v>
      </c>
    </row>
    <row r="19" spans="2:8" ht="15" customHeight="1" x14ac:dyDescent="0.25">
      <c r="B19" s="80">
        <v>1915</v>
      </c>
      <c r="C19" s="141">
        <v>19314</v>
      </c>
      <c r="D19" s="141">
        <v>18830</v>
      </c>
      <c r="E19" s="144">
        <v>390</v>
      </c>
      <c r="F19" s="145">
        <v>94</v>
      </c>
      <c r="G19" s="144">
        <v>1352</v>
      </c>
      <c r="H19" s="141">
        <f t="shared" si="0"/>
        <v>17962</v>
      </c>
    </row>
    <row r="20" spans="2:8" ht="15" customHeight="1" x14ac:dyDescent="0.25">
      <c r="B20" s="108">
        <v>1916</v>
      </c>
      <c r="C20" s="142">
        <v>24897</v>
      </c>
      <c r="D20" s="142">
        <v>21662</v>
      </c>
      <c r="E20" s="146">
        <v>2292</v>
      </c>
      <c r="F20" s="147">
        <v>943</v>
      </c>
      <c r="G20" s="146">
        <v>1743</v>
      </c>
      <c r="H20" s="152">
        <f t="shared" si="0"/>
        <v>23154</v>
      </c>
    </row>
    <row r="21" spans="2:8" ht="15" customHeight="1" x14ac:dyDescent="0.25">
      <c r="B21" s="80">
        <v>1917</v>
      </c>
      <c r="C21" s="141">
        <v>15825</v>
      </c>
      <c r="D21" s="141">
        <v>11593</v>
      </c>
      <c r="E21" s="144">
        <v>3381</v>
      </c>
      <c r="F21" s="145">
        <v>851</v>
      </c>
      <c r="G21" s="144">
        <v>1108</v>
      </c>
      <c r="H21" s="141">
        <f t="shared" si="0"/>
        <v>14717</v>
      </c>
    </row>
    <row r="22" spans="2:8" ht="15" customHeight="1" x14ac:dyDescent="0.25">
      <c r="B22" s="108">
        <v>1918</v>
      </c>
      <c r="C22" s="142">
        <v>11853</v>
      </c>
      <c r="D22" s="142">
        <v>7663</v>
      </c>
      <c r="E22" s="150">
        <v>3219</v>
      </c>
      <c r="F22" s="151">
        <v>971</v>
      </c>
      <c r="G22" s="150">
        <v>830</v>
      </c>
      <c r="H22" s="152">
        <f t="shared" si="0"/>
        <v>11023</v>
      </c>
    </row>
    <row r="23" spans="2:8" ht="15" customHeight="1" x14ac:dyDescent="0.25">
      <c r="B23" s="80">
        <v>1919</v>
      </c>
      <c r="C23" s="141">
        <v>37138</v>
      </c>
      <c r="D23" s="141">
        <v>26883</v>
      </c>
      <c r="E23" s="144">
        <v>7989</v>
      </c>
      <c r="F23" s="145">
        <v>2266</v>
      </c>
      <c r="G23" s="144">
        <v>2600</v>
      </c>
      <c r="H23" s="141">
        <f t="shared" si="0"/>
        <v>34538</v>
      </c>
    </row>
    <row r="24" spans="2:8" ht="15" customHeight="1" x14ac:dyDescent="0.25">
      <c r="B24" s="108">
        <v>1920</v>
      </c>
      <c r="C24" s="142">
        <v>64783</v>
      </c>
      <c r="D24" s="142">
        <v>58618</v>
      </c>
      <c r="E24" s="150">
        <v>5008</v>
      </c>
      <c r="F24" s="151">
        <v>1157</v>
      </c>
      <c r="G24" s="150">
        <v>4535</v>
      </c>
      <c r="H24" s="152">
        <f t="shared" si="0"/>
        <v>60248</v>
      </c>
    </row>
    <row r="25" spans="2:8" ht="15" customHeight="1" x14ac:dyDescent="0.25">
      <c r="B25" s="80">
        <v>1921</v>
      </c>
      <c r="C25" s="141">
        <v>24597</v>
      </c>
      <c r="D25" s="141">
        <v>18387</v>
      </c>
      <c r="E25" s="144">
        <v>5167</v>
      </c>
      <c r="F25" s="145">
        <v>1043</v>
      </c>
      <c r="G25" s="144">
        <v>1722</v>
      </c>
      <c r="H25" s="141">
        <f t="shared" si="0"/>
        <v>22875</v>
      </c>
    </row>
    <row r="26" spans="2:8" ht="15" customHeight="1" x14ac:dyDescent="0.25">
      <c r="B26" s="108">
        <v>1922</v>
      </c>
      <c r="C26" s="142">
        <v>39795</v>
      </c>
      <c r="D26" s="142">
        <v>30536</v>
      </c>
      <c r="E26" s="150">
        <v>8488</v>
      </c>
      <c r="F26" s="151">
        <v>771</v>
      </c>
      <c r="G26" s="150">
        <v>2786</v>
      </c>
      <c r="H26" s="152">
        <f t="shared" si="0"/>
        <v>37009</v>
      </c>
    </row>
    <row r="27" spans="2:8" ht="15" customHeight="1" x14ac:dyDescent="0.25">
      <c r="B27" s="80">
        <v>1923</v>
      </c>
      <c r="C27" s="141">
        <v>40171</v>
      </c>
      <c r="D27" s="141">
        <v>28395</v>
      </c>
      <c r="E27" s="144">
        <v>11195</v>
      </c>
      <c r="F27" s="145">
        <v>581</v>
      </c>
      <c r="G27" s="144">
        <v>2812</v>
      </c>
      <c r="H27" s="141">
        <f t="shared" si="0"/>
        <v>37359</v>
      </c>
    </row>
    <row r="28" spans="2:8" ht="15" customHeight="1" x14ac:dyDescent="0.25">
      <c r="B28" s="108">
        <v>1924</v>
      </c>
      <c r="C28" s="142">
        <v>29710</v>
      </c>
      <c r="D28" s="142">
        <v>17294</v>
      </c>
      <c r="E28" s="150">
        <v>12003</v>
      </c>
      <c r="F28" s="151">
        <v>413</v>
      </c>
      <c r="G28" s="150">
        <v>2080</v>
      </c>
      <c r="H28" s="152">
        <f t="shared" si="0"/>
        <v>27630</v>
      </c>
    </row>
    <row r="29" spans="2:8" ht="15" customHeight="1" x14ac:dyDescent="0.25">
      <c r="B29" s="80">
        <v>1925</v>
      </c>
      <c r="C29" s="141">
        <v>22884</v>
      </c>
      <c r="D29" s="141">
        <v>15697</v>
      </c>
      <c r="E29" s="144">
        <v>6818</v>
      </c>
      <c r="F29" s="145">
        <v>369</v>
      </c>
      <c r="G29" s="144">
        <v>1602</v>
      </c>
      <c r="H29" s="141">
        <f t="shared" si="0"/>
        <v>21282</v>
      </c>
    </row>
    <row r="30" spans="2:8" ht="15" customHeight="1" x14ac:dyDescent="0.25">
      <c r="B30" s="108">
        <v>1926</v>
      </c>
      <c r="C30" s="142">
        <v>42067</v>
      </c>
      <c r="D30" s="142">
        <v>34538</v>
      </c>
      <c r="E30" s="150">
        <v>7087</v>
      </c>
      <c r="F30" s="151">
        <v>442</v>
      </c>
      <c r="G30" s="150">
        <v>2945</v>
      </c>
      <c r="H30" s="152">
        <f t="shared" si="0"/>
        <v>39122</v>
      </c>
    </row>
    <row r="31" spans="2:8" ht="15" customHeight="1" x14ac:dyDescent="0.25">
      <c r="B31" s="80">
        <v>1927</v>
      </c>
      <c r="C31" s="141">
        <v>27674</v>
      </c>
      <c r="D31" s="141">
        <v>24375</v>
      </c>
      <c r="E31" s="144">
        <v>3073</v>
      </c>
      <c r="F31" s="145">
        <v>226</v>
      </c>
      <c r="G31" s="144">
        <v>1937</v>
      </c>
      <c r="H31" s="141">
        <f t="shared" si="0"/>
        <v>25737</v>
      </c>
    </row>
    <row r="32" spans="2:8" ht="15" customHeight="1" x14ac:dyDescent="0.25">
      <c r="B32" s="108">
        <v>1928</v>
      </c>
      <c r="C32" s="142">
        <v>34297</v>
      </c>
      <c r="D32" s="142">
        <v>32084</v>
      </c>
      <c r="E32" s="150">
        <v>2013</v>
      </c>
      <c r="F32" s="151">
        <v>200</v>
      </c>
      <c r="G32" s="150">
        <v>2401</v>
      </c>
      <c r="H32" s="152">
        <f t="shared" si="0"/>
        <v>31896</v>
      </c>
    </row>
    <row r="33" spans="2:8" ht="15" customHeight="1" x14ac:dyDescent="0.25">
      <c r="B33" s="80">
        <v>1929</v>
      </c>
      <c r="C33" s="141">
        <v>40361</v>
      </c>
      <c r="D33" s="141">
        <v>35898</v>
      </c>
      <c r="E33" s="144">
        <v>4122</v>
      </c>
      <c r="F33" s="145">
        <v>341</v>
      </c>
      <c r="G33" s="144">
        <v>2825</v>
      </c>
      <c r="H33" s="141">
        <f t="shared" si="0"/>
        <v>37536</v>
      </c>
    </row>
    <row r="34" spans="2:8" ht="15" customHeight="1" x14ac:dyDescent="0.25">
      <c r="B34" s="108">
        <v>1930</v>
      </c>
      <c r="C34" s="142">
        <v>23196</v>
      </c>
      <c r="D34" s="142">
        <v>15805</v>
      </c>
      <c r="E34" s="150">
        <v>7014</v>
      </c>
      <c r="F34" s="151">
        <v>377</v>
      </c>
      <c r="G34" s="150">
        <v>1624</v>
      </c>
      <c r="H34" s="152">
        <f t="shared" si="0"/>
        <v>21572</v>
      </c>
    </row>
    <row r="35" spans="2:8" ht="15" customHeight="1" x14ac:dyDescent="0.25">
      <c r="B35" s="80">
        <v>1931</v>
      </c>
      <c r="C35" s="141">
        <v>6033</v>
      </c>
      <c r="D35" s="141">
        <v>4055</v>
      </c>
      <c r="E35" s="144">
        <v>1328</v>
      </c>
      <c r="F35" s="145">
        <v>650</v>
      </c>
      <c r="G35" s="144" t="s">
        <v>56</v>
      </c>
      <c r="H35" s="141">
        <v>6033</v>
      </c>
    </row>
    <row r="36" spans="2:8" ht="15" customHeight="1" x14ac:dyDescent="0.25">
      <c r="B36" s="108">
        <v>1932</v>
      </c>
      <c r="C36" s="142">
        <v>5909</v>
      </c>
      <c r="D36" s="142">
        <v>5151</v>
      </c>
      <c r="E36" s="150">
        <v>557</v>
      </c>
      <c r="F36" s="151">
        <v>201</v>
      </c>
      <c r="G36" s="150" t="s">
        <v>56</v>
      </c>
      <c r="H36" s="152">
        <v>5909</v>
      </c>
    </row>
    <row r="37" spans="2:8" ht="15" customHeight="1" x14ac:dyDescent="0.25">
      <c r="B37" s="80">
        <v>1933</v>
      </c>
      <c r="C37" s="141">
        <v>8905</v>
      </c>
      <c r="D37" s="141">
        <v>7872</v>
      </c>
      <c r="E37" s="144">
        <v>720</v>
      </c>
      <c r="F37" s="145">
        <v>313</v>
      </c>
      <c r="G37" s="144" t="s">
        <v>56</v>
      </c>
      <c r="H37" s="141">
        <v>8905</v>
      </c>
    </row>
    <row r="38" spans="2:8" ht="15" customHeight="1" x14ac:dyDescent="0.25">
      <c r="B38" s="108">
        <v>1934</v>
      </c>
      <c r="C38" s="142">
        <v>7472</v>
      </c>
      <c r="D38" s="142">
        <v>6491</v>
      </c>
      <c r="E38" s="150">
        <v>623</v>
      </c>
      <c r="F38" s="151">
        <v>358</v>
      </c>
      <c r="G38" s="150" t="s">
        <v>56</v>
      </c>
      <c r="H38" s="152">
        <v>7472</v>
      </c>
    </row>
    <row r="39" spans="2:8" ht="15" customHeight="1" x14ac:dyDescent="0.25">
      <c r="B39" s="80">
        <v>1935</v>
      </c>
      <c r="C39" s="141">
        <v>9140</v>
      </c>
      <c r="D39" s="141">
        <v>8228</v>
      </c>
      <c r="E39" s="144">
        <v>434</v>
      </c>
      <c r="F39" s="145">
        <v>478</v>
      </c>
      <c r="G39" s="144" t="s">
        <v>56</v>
      </c>
      <c r="H39" s="141">
        <v>9140</v>
      </c>
    </row>
    <row r="40" spans="2:8" ht="15" customHeight="1" x14ac:dyDescent="0.25">
      <c r="B40" s="108">
        <v>1936</v>
      </c>
      <c r="C40" s="142">
        <v>12484</v>
      </c>
      <c r="D40" s="142">
        <v>12024</v>
      </c>
      <c r="E40" s="150" t="s">
        <v>56</v>
      </c>
      <c r="F40" s="151">
        <v>460</v>
      </c>
      <c r="G40" s="150" t="s">
        <v>56</v>
      </c>
      <c r="H40" s="152">
        <v>12484</v>
      </c>
    </row>
    <row r="41" spans="2:8" ht="15" customHeight="1" x14ac:dyDescent="0.25">
      <c r="B41" s="80">
        <v>1937</v>
      </c>
      <c r="C41" s="141">
        <v>14667</v>
      </c>
      <c r="D41" s="141">
        <v>13505</v>
      </c>
      <c r="E41" s="144" t="s">
        <v>56</v>
      </c>
      <c r="F41" s="145">
        <v>1162</v>
      </c>
      <c r="G41" s="144" t="s">
        <v>56</v>
      </c>
      <c r="H41" s="141">
        <v>14667</v>
      </c>
    </row>
    <row r="42" spans="2:8" ht="15" customHeight="1" x14ac:dyDescent="0.25">
      <c r="B42" s="108">
        <v>1938</v>
      </c>
      <c r="C42" s="142">
        <v>13609</v>
      </c>
      <c r="D42" s="142">
        <v>11290</v>
      </c>
      <c r="E42" s="150" t="s">
        <v>56</v>
      </c>
      <c r="F42" s="151">
        <v>2319</v>
      </c>
      <c r="G42" s="150" t="s">
        <v>56</v>
      </c>
      <c r="H42" s="152">
        <v>13609</v>
      </c>
    </row>
    <row r="43" spans="2:8" ht="15" customHeight="1" x14ac:dyDescent="0.25">
      <c r="B43" s="80">
        <v>1939</v>
      </c>
      <c r="C43" s="141">
        <v>17807</v>
      </c>
      <c r="D43" s="141">
        <v>17466</v>
      </c>
      <c r="E43" s="144" t="s">
        <v>56</v>
      </c>
      <c r="F43" s="145">
        <v>341</v>
      </c>
      <c r="G43" s="144" t="s">
        <v>56</v>
      </c>
      <c r="H43" s="141">
        <v>17807</v>
      </c>
    </row>
    <row r="44" spans="2:8" ht="15" customHeight="1" x14ac:dyDescent="0.25">
      <c r="B44" s="108">
        <v>1940</v>
      </c>
      <c r="C44" s="142">
        <v>13226</v>
      </c>
      <c r="D44" s="142">
        <v>13013</v>
      </c>
      <c r="E44" s="150" t="s">
        <v>56</v>
      </c>
      <c r="F44" s="151">
        <v>213</v>
      </c>
      <c r="G44" s="150" t="s">
        <v>56</v>
      </c>
      <c r="H44" s="152">
        <v>13226</v>
      </c>
    </row>
    <row r="45" spans="2:8" ht="15" customHeight="1" x14ac:dyDescent="0.25">
      <c r="B45" s="80">
        <v>1941</v>
      </c>
      <c r="C45" s="141">
        <v>6260</v>
      </c>
      <c r="D45" s="141">
        <v>6191</v>
      </c>
      <c r="E45" s="144" t="s">
        <v>56</v>
      </c>
      <c r="F45" s="145">
        <v>69</v>
      </c>
      <c r="G45" s="144" t="s">
        <v>56</v>
      </c>
      <c r="H45" s="141">
        <v>6260</v>
      </c>
    </row>
    <row r="46" spans="2:8" ht="15" customHeight="1" x14ac:dyDescent="0.25">
      <c r="B46" s="108">
        <v>1942</v>
      </c>
      <c r="C46" s="142">
        <v>2214</v>
      </c>
      <c r="D46" s="142">
        <v>2108</v>
      </c>
      <c r="E46" s="150" t="s">
        <v>56</v>
      </c>
      <c r="F46" s="151">
        <v>106</v>
      </c>
      <c r="G46" s="150" t="s">
        <v>56</v>
      </c>
      <c r="H46" s="152">
        <v>2214</v>
      </c>
    </row>
    <row r="47" spans="2:8" ht="15" customHeight="1" x14ac:dyDescent="0.25">
      <c r="B47" s="80">
        <v>1943</v>
      </c>
      <c r="C47" s="141">
        <v>893</v>
      </c>
      <c r="D47" s="141">
        <v>660</v>
      </c>
      <c r="E47" s="144" t="s">
        <v>56</v>
      </c>
      <c r="F47" s="145">
        <v>233</v>
      </c>
      <c r="G47" s="144" t="s">
        <v>56</v>
      </c>
      <c r="H47" s="141">
        <v>893</v>
      </c>
    </row>
    <row r="48" spans="2:8" ht="15" customHeight="1" x14ac:dyDescent="0.25">
      <c r="B48" s="108">
        <v>1944</v>
      </c>
      <c r="C48" s="142">
        <v>2424</v>
      </c>
      <c r="D48" s="142">
        <v>2168</v>
      </c>
      <c r="E48" s="150" t="s">
        <v>56</v>
      </c>
      <c r="F48" s="151">
        <v>256</v>
      </c>
      <c r="G48" s="150" t="s">
        <v>56</v>
      </c>
      <c r="H48" s="152">
        <v>2424</v>
      </c>
    </row>
    <row r="49" spans="2:8" ht="15" customHeight="1" x14ac:dyDescent="0.25">
      <c r="B49" s="80">
        <v>1945</v>
      </c>
      <c r="C49" s="141">
        <v>5938</v>
      </c>
      <c r="D49" s="141">
        <v>5728</v>
      </c>
      <c r="E49" s="144" t="s">
        <v>56</v>
      </c>
      <c r="F49" s="145">
        <v>210</v>
      </c>
      <c r="G49" s="144" t="s">
        <v>56</v>
      </c>
      <c r="H49" s="141">
        <v>5938</v>
      </c>
    </row>
    <row r="50" spans="2:8" ht="15" customHeight="1" x14ac:dyDescent="0.25">
      <c r="B50" s="108">
        <v>1946</v>
      </c>
      <c r="C50" s="142">
        <v>8275</v>
      </c>
      <c r="D50" s="142">
        <v>8123</v>
      </c>
      <c r="E50" s="150" t="s">
        <v>56</v>
      </c>
      <c r="F50" s="151">
        <v>152</v>
      </c>
      <c r="G50" s="150" t="s">
        <v>56</v>
      </c>
      <c r="H50" s="152">
        <v>8275</v>
      </c>
    </row>
    <row r="51" spans="2:8" ht="15" customHeight="1" x14ac:dyDescent="0.25">
      <c r="B51" s="80">
        <v>1947</v>
      </c>
      <c r="C51" s="141">
        <v>12838</v>
      </c>
      <c r="D51" s="141">
        <v>12128</v>
      </c>
      <c r="E51" s="144" t="s">
        <v>56</v>
      </c>
      <c r="F51" s="145">
        <v>710</v>
      </c>
      <c r="G51" s="144" t="s">
        <v>56</v>
      </c>
      <c r="H51" s="141">
        <v>12838</v>
      </c>
    </row>
    <row r="52" spans="2:8" ht="15" customHeight="1" x14ac:dyDescent="0.25">
      <c r="B52" s="108">
        <v>1948</v>
      </c>
      <c r="C52" s="142">
        <v>12343</v>
      </c>
      <c r="D52" s="142">
        <v>11474</v>
      </c>
      <c r="E52" s="150" t="s">
        <v>56</v>
      </c>
      <c r="F52" s="151">
        <v>869</v>
      </c>
      <c r="G52" s="150" t="s">
        <v>56</v>
      </c>
      <c r="H52" s="152">
        <v>12343</v>
      </c>
    </row>
    <row r="53" spans="2:8" ht="15" customHeight="1" x14ac:dyDescent="0.25">
      <c r="B53" s="80">
        <v>1949</v>
      </c>
      <c r="C53" s="141">
        <v>17296</v>
      </c>
      <c r="D53" s="141">
        <v>15647</v>
      </c>
      <c r="E53" s="144" t="s">
        <v>56</v>
      </c>
      <c r="F53" s="145">
        <v>1649</v>
      </c>
      <c r="G53" s="144" t="s">
        <v>56</v>
      </c>
      <c r="H53" s="141">
        <v>17296</v>
      </c>
    </row>
    <row r="54" spans="2:8" ht="15" customHeight="1" x14ac:dyDescent="0.25">
      <c r="B54" s="108">
        <v>1950</v>
      </c>
      <c r="C54" s="142">
        <v>21892</v>
      </c>
      <c r="D54" s="142">
        <v>21491</v>
      </c>
      <c r="E54" s="150">
        <v>401</v>
      </c>
      <c r="F54" s="151" t="s">
        <v>56</v>
      </c>
      <c r="G54" s="150" t="s">
        <v>56</v>
      </c>
      <c r="H54" s="152">
        <v>21892</v>
      </c>
    </row>
    <row r="55" spans="2:8" ht="15" customHeight="1" x14ac:dyDescent="0.25">
      <c r="B55" s="80">
        <v>1951</v>
      </c>
      <c r="C55" s="141">
        <v>34015</v>
      </c>
      <c r="D55" s="141">
        <v>33341</v>
      </c>
      <c r="E55" s="144">
        <v>674</v>
      </c>
      <c r="F55" s="145" t="s">
        <v>56</v>
      </c>
      <c r="G55" s="144">
        <v>351</v>
      </c>
      <c r="H55" s="141">
        <f t="shared" si="0"/>
        <v>33664</v>
      </c>
    </row>
    <row r="56" spans="2:8" ht="15" customHeight="1" x14ac:dyDescent="0.25">
      <c r="B56" s="108">
        <v>1952</v>
      </c>
      <c r="C56" s="142">
        <v>47407</v>
      </c>
      <c r="D56" s="142">
        <v>46544</v>
      </c>
      <c r="E56" s="150">
        <v>863</v>
      </c>
      <c r="F56" s="151" t="s">
        <v>56</v>
      </c>
      <c r="G56" s="150">
        <v>389</v>
      </c>
      <c r="H56" s="152">
        <f t="shared" si="0"/>
        <v>47018</v>
      </c>
    </row>
    <row r="57" spans="2:8" ht="15" customHeight="1" x14ac:dyDescent="0.25">
      <c r="B57" s="80">
        <v>1953</v>
      </c>
      <c r="C57" s="141">
        <v>39962</v>
      </c>
      <c r="D57" s="141">
        <v>39026</v>
      </c>
      <c r="E57" s="144">
        <v>936</v>
      </c>
      <c r="F57" s="145" t="s">
        <v>56</v>
      </c>
      <c r="G57" s="144">
        <v>276</v>
      </c>
      <c r="H57" s="141">
        <f t="shared" si="0"/>
        <v>39686</v>
      </c>
    </row>
    <row r="58" spans="2:8" ht="15" customHeight="1" x14ac:dyDescent="0.25">
      <c r="B58" s="108">
        <v>1954</v>
      </c>
      <c r="C58" s="142">
        <v>41190</v>
      </c>
      <c r="D58" s="142">
        <v>40234</v>
      </c>
      <c r="E58" s="150">
        <v>956</v>
      </c>
      <c r="F58" s="151" t="s">
        <v>56</v>
      </c>
      <c r="G58" s="150">
        <v>179</v>
      </c>
      <c r="H58" s="152">
        <f t="shared" si="0"/>
        <v>41011</v>
      </c>
    </row>
    <row r="59" spans="2:8" ht="15" customHeight="1" x14ac:dyDescent="0.25">
      <c r="B59" s="80">
        <v>1955</v>
      </c>
      <c r="C59" s="141">
        <v>30147</v>
      </c>
      <c r="D59" s="141">
        <v>28690</v>
      </c>
      <c r="E59" s="144">
        <v>1457</v>
      </c>
      <c r="F59" s="145" t="s">
        <v>56</v>
      </c>
      <c r="G59" s="144">
        <v>351</v>
      </c>
      <c r="H59" s="141">
        <f t="shared" si="0"/>
        <v>29796</v>
      </c>
    </row>
    <row r="60" spans="2:8" ht="15" customHeight="1" x14ac:dyDescent="0.25">
      <c r="B60" s="108">
        <v>1956</v>
      </c>
      <c r="C60" s="142">
        <v>28096</v>
      </c>
      <c r="D60" s="142">
        <v>26072</v>
      </c>
      <c r="E60" s="150">
        <v>2024</v>
      </c>
      <c r="F60" s="151" t="s">
        <v>56</v>
      </c>
      <c r="G60" s="150">
        <v>1079</v>
      </c>
      <c r="H60" s="152">
        <f t="shared" si="0"/>
        <v>27017</v>
      </c>
    </row>
    <row r="61" spans="2:8" ht="15" customHeight="1" x14ac:dyDescent="0.25">
      <c r="B61" s="80">
        <v>1957</v>
      </c>
      <c r="C61" s="141">
        <v>33894</v>
      </c>
      <c r="D61" s="141">
        <v>32150</v>
      </c>
      <c r="E61" s="144">
        <v>1744</v>
      </c>
      <c r="F61" s="145" t="s">
        <v>56</v>
      </c>
      <c r="G61" s="144">
        <v>1538</v>
      </c>
      <c r="H61" s="141">
        <f t="shared" si="0"/>
        <v>32356</v>
      </c>
    </row>
    <row r="62" spans="2:8" ht="15" customHeight="1" x14ac:dyDescent="0.25">
      <c r="B62" s="108">
        <v>1958</v>
      </c>
      <c r="C62" s="142">
        <v>35600</v>
      </c>
      <c r="D62" s="142">
        <v>29207</v>
      </c>
      <c r="E62" s="150">
        <v>6393</v>
      </c>
      <c r="F62" s="151" t="s">
        <v>56</v>
      </c>
      <c r="G62" s="150">
        <v>1570</v>
      </c>
      <c r="H62" s="152">
        <f t="shared" si="0"/>
        <v>34030</v>
      </c>
    </row>
    <row r="63" spans="2:8" ht="15" customHeight="1" x14ac:dyDescent="0.25">
      <c r="B63" s="80">
        <v>1959</v>
      </c>
      <c r="C63" s="141">
        <v>34754</v>
      </c>
      <c r="D63" s="141">
        <v>29780</v>
      </c>
      <c r="E63" s="144">
        <v>4974</v>
      </c>
      <c r="F63" s="145" t="s">
        <v>56</v>
      </c>
      <c r="G63" s="144">
        <v>1296</v>
      </c>
      <c r="H63" s="141">
        <f t="shared" si="0"/>
        <v>33458</v>
      </c>
    </row>
    <row r="64" spans="2:8" ht="15" customHeight="1" x14ac:dyDescent="0.25">
      <c r="B64" s="108">
        <v>1960</v>
      </c>
      <c r="C64" s="142">
        <v>35159</v>
      </c>
      <c r="D64" s="142">
        <v>28513</v>
      </c>
      <c r="E64" s="150">
        <v>6646</v>
      </c>
      <c r="F64" s="151" t="s">
        <v>56</v>
      </c>
      <c r="G64" s="150">
        <v>2841</v>
      </c>
      <c r="H64" s="152">
        <f t="shared" si="0"/>
        <v>32318</v>
      </c>
    </row>
    <row r="65" spans="1:8" ht="15" customHeight="1" x14ac:dyDescent="0.25">
      <c r="B65" s="80">
        <v>1961</v>
      </c>
      <c r="C65" s="141">
        <v>38572</v>
      </c>
      <c r="D65" s="141">
        <v>27499</v>
      </c>
      <c r="E65" s="144">
        <v>11073</v>
      </c>
      <c r="F65" s="145" t="s">
        <v>56</v>
      </c>
      <c r="G65" s="144">
        <v>5046</v>
      </c>
      <c r="H65" s="141">
        <f t="shared" si="0"/>
        <v>33526</v>
      </c>
    </row>
    <row r="66" spans="1:8" ht="15" customHeight="1" x14ac:dyDescent="0.25">
      <c r="B66" s="108">
        <v>1962</v>
      </c>
      <c r="C66" s="142">
        <v>43002</v>
      </c>
      <c r="D66" s="142">
        <v>24376</v>
      </c>
      <c r="E66" s="150">
        <v>18626</v>
      </c>
      <c r="F66" s="151" t="s">
        <v>56</v>
      </c>
      <c r="G66" s="150">
        <v>9463</v>
      </c>
      <c r="H66" s="152">
        <f t="shared" si="0"/>
        <v>33539</v>
      </c>
    </row>
    <row r="67" spans="1:8" ht="15" customHeight="1" x14ac:dyDescent="0.25">
      <c r="B67" s="80">
        <v>1963</v>
      </c>
      <c r="C67" s="141">
        <v>55218</v>
      </c>
      <c r="D67" s="141">
        <v>22420</v>
      </c>
      <c r="E67" s="144">
        <v>32798</v>
      </c>
      <c r="F67" s="145" t="s">
        <v>56</v>
      </c>
      <c r="G67" s="144">
        <v>17389</v>
      </c>
      <c r="H67" s="141">
        <f t="shared" si="0"/>
        <v>37829</v>
      </c>
    </row>
    <row r="68" spans="1:8" ht="15" customHeight="1" x14ac:dyDescent="0.25">
      <c r="B68" s="108">
        <v>1964</v>
      </c>
      <c r="C68" s="142">
        <v>75576</v>
      </c>
      <c r="D68" s="142">
        <v>17232</v>
      </c>
      <c r="E68" s="150">
        <v>58344</v>
      </c>
      <c r="F68" s="151" t="s">
        <v>56</v>
      </c>
      <c r="G68" s="150">
        <v>32256</v>
      </c>
      <c r="H68" s="152">
        <f t="shared" si="0"/>
        <v>43320</v>
      </c>
    </row>
    <row r="69" spans="1:8" ht="15" customHeight="1" x14ac:dyDescent="0.25">
      <c r="B69" s="80">
        <v>1965</v>
      </c>
      <c r="C69" s="141">
        <v>91488</v>
      </c>
      <c r="D69" s="141">
        <v>17557</v>
      </c>
      <c r="E69" s="144">
        <v>73931</v>
      </c>
      <c r="F69" s="145" t="s">
        <v>56</v>
      </c>
      <c r="G69" s="144">
        <v>28736</v>
      </c>
      <c r="H69" s="141">
        <f t="shared" si="0"/>
        <v>62752</v>
      </c>
    </row>
    <row r="70" spans="1:8" ht="15" customHeight="1" x14ac:dyDescent="0.25">
      <c r="B70" s="108">
        <v>1966</v>
      </c>
      <c r="C70" s="142">
        <v>111995</v>
      </c>
      <c r="D70" s="142">
        <v>33266</v>
      </c>
      <c r="E70" s="150">
        <v>78729</v>
      </c>
      <c r="F70" s="151" t="s">
        <v>56</v>
      </c>
      <c r="G70" s="150">
        <v>20388</v>
      </c>
      <c r="H70" s="152">
        <f t="shared" si="0"/>
        <v>91607</v>
      </c>
    </row>
    <row r="71" spans="1:8" ht="15" customHeight="1" x14ac:dyDescent="0.25">
      <c r="B71" s="80">
        <v>1967</v>
      </c>
      <c r="C71" s="141">
        <v>94712</v>
      </c>
      <c r="D71" s="141">
        <v>28584</v>
      </c>
      <c r="E71" s="144">
        <v>66128</v>
      </c>
      <c r="F71" s="145" t="s">
        <v>56</v>
      </c>
      <c r="G71" s="144">
        <v>16197</v>
      </c>
      <c r="H71" s="141">
        <f t="shared" ref="H71:H77" si="1">C71-G71</f>
        <v>78515</v>
      </c>
    </row>
    <row r="72" spans="1:8" ht="15" customHeight="1" x14ac:dyDescent="0.25">
      <c r="B72" s="108">
        <v>1968</v>
      </c>
      <c r="C72" s="142">
        <v>96227</v>
      </c>
      <c r="D72" s="142">
        <v>27014</v>
      </c>
      <c r="E72" s="150">
        <v>69213</v>
      </c>
      <c r="F72" s="151" t="s">
        <v>56</v>
      </c>
      <c r="G72" s="150">
        <v>27246</v>
      </c>
      <c r="H72" s="152">
        <f t="shared" si="1"/>
        <v>68981</v>
      </c>
    </row>
    <row r="73" spans="1:8" ht="15" customHeight="1" x14ac:dyDescent="0.25">
      <c r="B73" s="80">
        <v>1969</v>
      </c>
      <c r="C73" s="141">
        <v>155672</v>
      </c>
      <c r="D73" s="141">
        <v>27383</v>
      </c>
      <c r="E73" s="144">
        <v>128289</v>
      </c>
      <c r="F73" s="145" t="s">
        <v>56</v>
      </c>
      <c r="G73" s="144">
        <v>85507</v>
      </c>
      <c r="H73" s="141">
        <f t="shared" si="1"/>
        <v>70165</v>
      </c>
    </row>
    <row r="74" spans="1:8" ht="15" customHeight="1" x14ac:dyDescent="0.25">
      <c r="B74" s="108">
        <v>1970</v>
      </c>
      <c r="C74" s="142">
        <v>183205</v>
      </c>
      <c r="D74" s="142">
        <v>22659</v>
      </c>
      <c r="E74" s="150">
        <v>160546</v>
      </c>
      <c r="F74" s="151" t="s">
        <v>56</v>
      </c>
      <c r="G74" s="150">
        <v>116845</v>
      </c>
      <c r="H74" s="152">
        <f t="shared" si="1"/>
        <v>66360</v>
      </c>
    </row>
    <row r="75" spans="1:8" ht="15" customHeight="1" x14ac:dyDescent="0.25">
      <c r="B75" s="80">
        <v>1971</v>
      </c>
      <c r="C75" s="141">
        <v>158473</v>
      </c>
      <c r="D75" s="141">
        <v>21962</v>
      </c>
      <c r="E75" s="144">
        <v>136511</v>
      </c>
      <c r="F75" s="145" t="s">
        <v>56</v>
      </c>
      <c r="G75" s="144">
        <v>108073</v>
      </c>
      <c r="H75" s="141">
        <f t="shared" si="1"/>
        <v>50400</v>
      </c>
    </row>
    <row r="76" spans="1:8" ht="15" customHeight="1" x14ac:dyDescent="0.25">
      <c r="B76" s="108">
        <v>1972</v>
      </c>
      <c r="C76" s="142">
        <v>115545</v>
      </c>
      <c r="D76" s="142">
        <v>20122</v>
      </c>
      <c r="E76" s="150">
        <v>95423</v>
      </c>
      <c r="F76" s="151" t="s">
        <v>56</v>
      </c>
      <c r="G76" s="150">
        <v>61461</v>
      </c>
      <c r="H76" s="152">
        <f t="shared" si="1"/>
        <v>54084</v>
      </c>
    </row>
    <row r="77" spans="1:8" ht="15" customHeight="1" thickBot="1" x14ac:dyDescent="0.3">
      <c r="B77" s="104">
        <v>1973</v>
      </c>
      <c r="C77" s="143">
        <v>129732</v>
      </c>
      <c r="D77" s="143">
        <v>22091</v>
      </c>
      <c r="E77" s="153">
        <v>107641</v>
      </c>
      <c r="F77" s="154" t="s">
        <v>56</v>
      </c>
      <c r="G77" s="153">
        <v>50215</v>
      </c>
      <c r="H77" s="143">
        <f t="shared" si="1"/>
        <v>79517</v>
      </c>
    </row>
    <row r="78" spans="1:8" ht="15" customHeight="1" x14ac:dyDescent="0.25">
      <c r="B78" s="4"/>
      <c r="C78" s="4"/>
      <c r="D78" s="4"/>
      <c r="E78" s="5"/>
      <c r="F78" s="5"/>
      <c r="G78" s="5"/>
      <c r="H78" s="5"/>
    </row>
    <row r="79" spans="1:8" ht="30" customHeight="1" x14ac:dyDescent="0.25">
      <c r="A79" s="59" t="s">
        <v>11</v>
      </c>
      <c r="B79" s="420" t="s">
        <v>88</v>
      </c>
      <c r="C79" s="421"/>
      <c r="D79" s="421"/>
      <c r="E79" s="421"/>
      <c r="F79" s="421"/>
      <c r="G79" s="421"/>
      <c r="H79" s="421"/>
    </row>
    <row r="80" spans="1:8" ht="15" customHeight="1" x14ac:dyDescent="0.25">
      <c r="A80" s="92" t="s">
        <v>7</v>
      </c>
      <c r="B80" s="422" t="s">
        <v>189</v>
      </c>
      <c r="C80" s="415"/>
      <c r="D80" s="415"/>
      <c r="E80" s="415"/>
      <c r="F80" s="415"/>
      <c r="G80" s="415"/>
      <c r="H80" s="415"/>
    </row>
    <row r="81" spans="1:8" ht="15" customHeight="1" x14ac:dyDescent="0.25">
      <c r="A81" s="92" t="s">
        <v>2</v>
      </c>
      <c r="B81" s="416" t="s">
        <v>192</v>
      </c>
      <c r="C81" s="417"/>
      <c r="D81" s="417"/>
      <c r="E81" s="417"/>
      <c r="F81" s="417"/>
      <c r="G81" s="417"/>
      <c r="H81" s="417"/>
    </row>
    <row r="82" spans="1:8" ht="15" customHeight="1" x14ac:dyDescent="0.25"/>
    <row r="83" spans="1:8" ht="15" customHeight="1" x14ac:dyDescent="0.25"/>
    <row r="84" spans="1:8" ht="15" customHeight="1" x14ac:dyDescent="0.25">
      <c r="C84" s="418"/>
      <c r="D84" s="419"/>
      <c r="E84" s="419"/>
      <c r="F84" s="419"/>
      <c r="G84" s="419"/>
      <c r="H84" s="419"/>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hyperlink ref="B81:H81"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8" t="s">
        <v>1</v>
      </c>
      <c r="C1" s="136"/>
      <c r="D1" s="13"/>
      <c r="E1" s="13"/>
      <c r="F1" s="13"/>
      <c r="G1" s="13"/>
      <c r="H1" s="431" t="s">
        <v>5</v>
      </c>
      <c r="I1" s="432"/>
      <c r="K1" s="1"/>
      <c r="N1"/>
    </row>
    <row r="2" spans="1:18" s="29" customFormat="1" ht="30" customHeight="1" thickBot="1" x14ac:dyDescent="0.3">
      <c r="B2" s="398" t="s">
        <v>138</v>
      </c>
      <c r="C2" s="410"/>
      <c r="D2" s="410"/>
      <c r="E2" s="410"/>
      <c r="F2" s="410"/>
      <c r="K2"/>
    </row>
    <row r="3" spans="1:18" s="29" customFormat="1" ht="30" customHeight="1" x14ac:dyDescent="0.25">
      <c r="B3" s="423" t="s">
        <v>12</v>
      </c>
      <c r="C3" s="407" t="s">
        <v>11</v>
      </c>
      <c r="D3" s="443"/>
      <c r="E3" s="443"/>
      <c r="F3" s="443"/>
      <c r="G3" s="443"/>
      <c r="H3" s="443"/>
      <c r="I3" s="443"/>
      <c r="K3"/>
    </row>
    <row r="4" spans="1:18" ht="45" customHeight="1" x14ac:dyDescent="0.25">
      <c r="B4" s="436"/>
      <c r="C4" s="433" t="s">
        <v>95</v>
      </c>
      <c r="D4" s="434"/>
      <c r="E4" s="435"/>
      <c r="F4" s="438" t="s">
        <v>164</v>
      </c>
      <c r="G4" s="415"/>
      <c r="H4" s="415"/>
      <c r="I4" s="415"/>
      <c r="M4"/>
      <c r="N4"/>
      <c r="O4"/>
      <c r="P4"/>
      <c r="Q4"/>
      <c r="R4"/>
    </row>
    <row r="5" spans="1:18" ht="30" customHeight="1" x14ac:dyDescent="0.25">
      <c r="B5" s="437"/>
      <c r="C5" s="112" t="s">
        <v>3</v>
      </c>
      <c r="D5" s="260" t="s">
        <v>13</v>
      </c>
      <c r="E5" s="113" t="s">
        <v>14</v>
      </c>
      <c r="F5" s="439" t="s">
        <v>166</v>
      </c>
      <c r="G5" s="440"/>
      <c r="H5" s="441" t="s">
        <v>167</v>
      </c>
      <c r="I5" s="442"/>
      <c r="M5"/>
      <c r="N5"/>
      <c r="O5"/>
      <c r="P5"/>
      <c r="Q5"/>
      <c r="R5"/>
    </row>
    <row r="6" spans="1:18" ht="15" customHeight="1" x14ac:dyDescent="0.25">
      <c r="B6" s="103">
        <v>2001</v>
      </c>
      <c r="C6" s="248">
        <f>D6+E6</f>
        <v>20223</v>
      </c>
      <c r="D6" s="244">
        <v>5396</v>
      </c>
      <c r="E6" s="249">
        <v>14827</v>
      </c>
      <c r="F6" s="347">
        <v>40000</v>
      </c>
      <c r="G6" s="343"/>
      <c r="H6" s="347" t="s">
        <v>56</v>
      </c>
      <c r="I6" s="343"/>
      <c r="L6"/>
      <c r="M6"/>
      <c r="N6"/>
      <c r="O6"/>
      <c r="P6"/>
      <c r="Q6"/>
      <c r="R6"/>
    </row>
    <row r="7" spans="1:18" ht="15" customHeight="1" x14ac:dyDescent="0.25">
      <c r="B7" s="105">
        <v>2002</v>
      </c>
      <c r="C7" s="106">
        <f t="shared" ref="C7:C8" si="0">D7+E7</f>
        <v>27358</v>
      </c>
      <c r="D7" s="245">
        <v>8813</v>
      </c>
      <c r="E7" s="250">
        <v>18545</v>
      </c>
      <c r="F7" s="348">
        <v>50000</v>
      </c>
      <c r="G7" s="344"/>
      <c r="H7" s="348" t="s">
        <v>56</v>
      </c>
      <c r="I7" s="344"/>
      <c r="L7"/>
      <c r="M7"/>
      <c r="N7"/>
      <c r="O7"/>
      <c r="P7"/>
      <c r="Q7"/>
      <c r="R7"/>
    </row>
    <row r="8" spans="1:18" ht="15" customHeight="1" x14ac:dyDescent="0.25">
      <c r="B8" s="80">
        <v>2003</v>
      </c>
      <c r="C8" s="87">
        <f t="shared" si="0"/>
        <v>27008</v>
      </c>
      <c r="D8" s="246">
        <v>6687</v>
      </c>
      <c r="E8" s="251">
        <v>20321</v>
      </c>
      <c r="F8" s="349">
        <v>60000</v>
      </c>
      <c r="G8" s="343"/>
      <c r="H8" s="349" t="s">
        <v>56</v>
      </c>
      <c r="I8" s="343"/>
      <c r="L8"/>
      <c r="M8"/>
      <c r="N8"/>
      <c r="O8"/>
      <c r="P8"/>
      <c r="Q8"/>
      <c r="R8"/>
    </row>
    <row r="9" spans="1:18" ht="15" customHeight="1" x14ac:dyDescent="0.25">
      <c r="B9" s="105">
        <v>2004</v>
      </c>
      <c r="C9" s="106" t="s">
        <v>56</v>
      </c>
      <c r="D9" s="245">
        <v>6757</v>
      </c>
      <c r="E9" s="250" t="s">
        <v>56</v>
      </c>
      <c r="F9" s="348">
        <v>70000</v>
      </c>
      <c r="G9" s="344"/>
      <c r="H9" s="348" t="s">
        <v>56</v>
      </c>
      <c r="I9" s="344"/>
      <c r="L9"/>
      <c r="M9"/>
      <c r="N9"/>
      <c r="O9"/>
      <c r="P9"/>
      <c r="Q9"/>
      <c r="R9"/>
    </row>
    <row r="10" spans="1:18" ht="15" customHeight="1" x14ac:dyDescent="0.25">
      <c r="B10" s="80">
        <v>2005</v>
      </c>
      <c r="C10" s="87" t="s">
        <v>56</v>
      </c>
      <c r="D10" s="246">
        <v>6360</v>
      </c>
      <c r="E10" s="251" t="s">
        <v>56</v>
      </c>
      <c r="F10" s="349">
        <v>75000</v>
      </c>
      <c r="G10" s="343"/>
      <c r="H10" s="349" t="s">
        <v>56</v>
      </c>
      <c r="I10" s="343"/>
      <c r="L10"/>
      <c r="M10"/>
      <c r="N10"/>
      <c r="O10"/>
      <c r="P10"/>
      <c r="Q10"/>
      <c r="R10"/>
    </row>
    <row r="11" spans="1:18" ht="15" customHeight="1" x14ac:dyDescent="0.25">
      <c r="B11" s="105">
        <v>2006</v>
      </c>
      <c r="C11" s="106" t="s">
        <v>56</v>
      </c>
      <c r="D11" s="245">
        <v>5600</v>
      </c>
      <c r="E11" s="250" t="s">
        <v>56</v>
      </c>
      <c r="F11" s="348">
        <v>80000</v>
      </c>
      <c r="G11" s="344"/>
      <c r="H11" s="348" t="s">
        <v>56</v>
      </c>
      <c r="I11" s="344"/>
      <c r="L11"/>
      <c r="M11"/>
      <c r="N11"/>
      <c r="O11"/>
      <c r="P11"/>
      <c r="Q11"/>
      <c r="R11"/>
    </row>
    <row r="12" spans="1:18" ht="15" customHeight="1" x14ac:dyDescent="0.25">
      <c r="B12" s="80">
        <v>2007</v>
      </c>
      <c r="C12" s="87" t="s">
        <v>56</v>
      </c>
      <c r="D12" s="246">
        <v>7890</v>
      </c>
      <c r="E12" s="251" t="s">
        <v>56</v>
      </c>
      <c r="F12" s="349">
        <v>90000</v>
      </c>
      <c r="G12" s="343"/>
      <c r="H12" s="349" t="s">
        <v>56</v>
      </c>
      <c r="I12" s="343"/>
      <c r="L12"/>
      <c r="M12"/>
      <c r="N12"/>
      <c r="O12"/>
      <c r="P12"/>
      <c r="Q12"/>
      <c r="R12"/>
    </row>
    <row r="13" spans="1:18" ht="15" customHeight="1" x14ac:dyDescent="0.25">
      <c r="B13" s="105">
        <v>2008</v>
      </c>
      <c r="C13" s="106" t="s">
        <v>56</v>
      </c>
      <c r="D13" s="245">
        <v>20357</v>
      </c>
      <c r="E13" s="250" t="s">
        <v>56</v>
      </c>
      <c r="F13" s="348">
        <v>85000</v>
      </c>
      <c r="G13" s="344"/>
      <c r="H13" s="348" t="s">
        <v>56</v>
      </c>
      <c r="I13" s="344"/>
      <c r="L13"/>
      <c r="M13"/>
      <c r="N13"/>
      <c r="O13"/>
      <c r="P13"/>
      <c r="Q13"/>
      <c r="R13"/>
    </row>
    <row r="14" spans="1:18" ht="15" customHeight="1" x14ac:dyDescent="0.25">
      <c r="B14" s="80">
        <v>2009</v>
      </c>
      <c r="C14" s="87" t="s">
        <v>56</v>
      </c>
      <c r="D14" s="246">
        <v>16899</v>
      </c>
      <c r="E14" s="251" t="s">
        <v>56</v>
      </c>
      <c r="F14" s="349">
        <v>75000</v>
      </c>
      <c r="G14" s="343"/>
      <c r="H14" s="349" t="s">
        <v>56</v>
      </c>
      <c r="I14" s="343"/>
      <c r="J14"/>
      <c r="L14"/>
      <c r="M14"/>
      <c r="N14"/>
      <c r="O14"/>
      <c r="P14"/>
      <c r="Q14"/>
      <c r="R14"/>
    </row>
    <row r="15" spans="1:18" ht="15" customHeight="1" x14ac:dyDescent="0.25">
      <c r="B15" s="105">
        <v>2010</v>
      </c>
      <c r="C15" s="106" t="s">
        <v>56</v>
      </c>
      <c r="D15" s="245">
        <v>2376</v>
      </c>
      <c r="E15" s="250" t="s">
        <v>56</v>
      </c>
      <c r="F15" s="348">
        <v>70000</v>
      </c>
      <c r="G15" s="344"/>
      <c r="H15" s="348" t="s">
        <v>56</v>
      </c>
      <c r="I15" s="344"/>
      <c r="J15"/>
      <c r="L15"/>
      <c r="M15"/>
      <c r="N15"/>
      <c r="O15"/>
      <c r="P15"/>
      <c r="Q15"/>
      <c r="R15"/>
    </row>
    <row r="16" spans="1:18" ht="15" customHeight="1" x14ac:dyDescent="0.25">
      <c r="B16" s="80">
        <v>2011</v>
      </c>
      <c r="C16" s="87">
        <f t="shared" ref="C16:C18" si="1">D16+E16</f>
        <v>100978</v>
      </c>
      <c r="D16" s="246">
        <v>43998</v>
      </c>
      <c r="E16" s="251">
        <v>56980</v>
      </c>
      <c r="F16" s="349">
        <v>80000</v>
      </c>
      <c r="G16" s="343"/>
      <c r="H16" s="349">
        <v>85000</v>
      </c>
      <c r="I16" s="343" t="s">
        <v>163</v>
      </c>
      <c r="J16"/>
      <c r="L16"/>
      <c r="M16"/>
      <c r="N16"/>
      <c r="O16"/>
      <c r="P16"/>
      <c r="Q16"/>
      <c r="R16"/>
    </row>
    <row r="17" spans="1:18" ht="15" customHeight="1" x14ac:dyDescent="0.25">
      <c r="B17" s="105">
        <v>2012</v>
      </c>
      <c r="C17" s="106">
        <f t="shared" si="1"/>
        <v>121418</v>
      </c>
      <c r="D17" s="245">
        <v>51958</v>
      </c>
      <c r="E17" s="250">
        <v>69460</v>
      </c>
      <c r="F17" s="348">
        <v>95000</v>
      </c>
      <c r="G17" s="344"/>
      <c r="H17" s="348">
        <v>105000</v>
      </c>
      <c r="I17" s="344" t="s">
        <v>163</v>
      </c>
      <c r="J17"/>
      <c r="L17"/>
      <c r="M17"/>
      <c r="N17"/>
      <c r="O17"/>
      <c r="P17"/>
      <c r="Q17"/>
      <c r="R17"/>
    </row>
    <row r="18" spans="1:18" ht="15" customHeight="1" x14ac:dyDescent="0.25">
      <c r="B18" s="80">
        <v>2013</v>
      </c>
      <c r="C18" s="87">
        <f t="shared" si="1"/>
        <v>128108</v>
      </c>
      <c r="D18" s="246">
        <v>53786</v>
      </c>
      <c r="E18" s="251">
        <v>74322</v>
      </c>
      <c r="F18" s="349">
        <v>110000</v>
      </c>
      <c r="G18" s="343"/>
      <c r="H18" s="349">
        <v>120000</v>
      </c>
      <c r="I18" s="343" t="s">
        <v>163</v>
      </c>
      <c r="J18"/>
      <c r="L18"/>
      <c r="M18"/>
      <c r="N18"/>
      <c r="O18"/>
      <c r="P18"/>
      <c r="Q18"/>
      <c r="R18"/>
    </row>
    <row r="19" spans="1:18" ht="15" customHeight="1" x14ac:dyDescent="0.25">
      <c r="B19" s="323">
        <v>2014</v>
      </c>
      <c r="C19" s="324">
        <f>D19+E19</f>
        <v>134624</v>
      </c>
      <c r="D19" s="325">
        <v>49572</v>
      </c>
      <c r="E19" s="326">
        <v>85052</v>
      </c>
      <c r="F19" s="348">
        <v>110000</v>
      </c>
      <c r="G19" s="345"/>
      <c r="H19" s="348">
        <v>115000</v>
      </c>
      <c r="I19" s="345" t="s">
        <v>163</v>
      </c>
      <c r="J19"/>
      <c r="L19"/>
      <c r="M19"/>
      <c r="N19"/>
      <c r="O19"/>
      <c r="P19"/>
      <c r="Q19"/>
      <c r="R19"/>
    </row>
    <row r="20" spans="1:18" ht="15" customHeight="1" thickBot="1" x14ac:dyDescent="0.3">
      <c r="B20" s="104">
        <v>2015</v>
      </c>
      <c r="C20" s="327">
        <v>101203</v>
      </c>
      <c r="D20" s="328">
        <v>40377</v>
      </c>
      <c r="E20" s="329">
        <v>60826</v>
      </c>
      <c r="F20" s="350">
        <v>110000</v>
      </c>
      <c r="G20" s="346" t="s">
        <v>163</v>
      </c>
      <c r="H20" s="351">
        <v>110000</v>
      </c>
      <c r="I20" s="346" t="s">
        <v>163</v>
      </c>
      <c r="J20"/>
      <c r="L20"/>
      <c r="M20"/>
      <c r="N20"/>
      <c r="O20"/>
      <c r="P20"/>
      <c r="Q20"/>
      <c r="R20"/>
    </row>
    <row r="21" spans="1:18" ht="15" customHeight="1" x14ac:dyDescent="0.25">
      <c r="C21" s="1"/>
      <c r="D21" s="1"/>
      <c r="E21" s="1"/>
      <c r="F21" s="1"/>
      <c r="H21"/>
      <c r="I21"/>
      <c r="J21"/>
      <c r="L21"/>
      <c r="M21"/>
      <c r="N21"/>
      <c r="O21"/>
      <c r="P21"/>
      <c r="Q21"/>
      <c r="R21"/>
    </row>
    <row r="22" spans="1:18" s="352" customFormat="1" ht="15" customHeight="1" x14ac:dyDescent="0.25">
      <c r="A22" s="59" t="s">
        <v>57</v>
      </c>
      <c r="B22" s="444" t="s">
        <v>165</v>
      </c>
      <c r="C22" s="413"/>
      <c r="D22" s="413"/>
      <c r="E22" s="413"/>
      <c r="F22" s="413"/>
      <c r="G22" s="413"/>
      <c r="K22"/>
      <c r="L22"/>
      <c r="M22"/>
    </row>
    <row r="23" spans="1:18" ht="45" customHeight="1" x14ac:dyDescent="0.25">
      <c r="A23" s="59" t="s">
        <v>11</v>
      </c>
      <c r="B23" s="445" t="s">
        <v>104</v>
      </c>
      <c r="C23" s="446"/>
      <c r="D23" s="446"/>
      <c r="E23" s="446"/>
      <c r="F23" s="446"/>
      <c r="G23" s="447"/>
      <c r="H23" s="447"/>
      <c r="I23" s="447"/>
    </row>
    <row r="24" spans="1:18" ht="12" customHeight="1" x14ac:dyDescent="0.25">
      <c r="A24" s="92" t="s">
        <v>7</v>
      </c>
      <c r="B24" s="414" t="s">
        <v>189</v>
      </c>
      <c r="C24" s="415"/>
      <c r="D24" s="415"/>
      <c r="E24" s="415"/>
      <c r="F24" s="415"/>
    </row>
    <row r="25" spans="1:18" ht="12" customHeight="1" x14ac:dyDescent="0.25">
      <c r="A25" s="92" t="s">
        <v>2</v>
      </c>
      <c r="B25" s="416" t="s">
        <v>192</v>
      </c>
      <c r="C25" s="417"/>
      <c r="D25" s="417"/>
      <c r="E25" s="417"/>
      <c r="F25" s="417"/>
    </row>
  </sheetData>
  <mergeCells count="12">
    <mergeCell ref="H1:I1"/>
    <mergeCell ref="B24:F24"/>
    <mergeCell ref="B25:F25"/>
    <mergeCell ref="B2:F2"/>
    <mergeCell ref="C4:E4"/>
    <mergeCell ref="B3:B5"/>
    <mergeCell ref="F4:I4"/>
    <mergeCell ref="F5:G5"/>
    <mergeCell ref="H5:I5"/>
    <mergeCell ref="C3:I3"/>
    <mergeCell ref="B22:G22"/>
    <mergeCell ref="B23:I23"/>
  </mergeCells>
  <hyperlinks>
    <hyperlink ref="H1" location="Contents!A1" display="[contents Ç]"/>
    <hyperlink ref="B25:F25"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8" t="s">
        <v>1</v>
      </c>
      <c r="C1" s="136"/>
      <c r="D1" s="13"/>
      <c r="E1" s="75" t="s">
        <v>5</v>
      </c>
    </row>
    <row r="2" spans="1:18" s="29" customFormat="1" ht="30" customHeight="1" thickBot="1" x14ac:dyDescent="0.3">
      <c r="B2" s="398" t="s">
        <v>193</v>
      </c>
      <c r="C2" s="410"/>
      <c r="D2" s="410"/>
      <c r="E2" s="410"/>
      <c r="J2"/>
      <c r="L2"/>
      <c r="M2"/>
      <c r="N2"/>
      <c r="O2"/>
      <c r="P2"/>
      <c r="Q2"/>
      <c r="R2"/>
    </row>
    <row r="3" spans="1:18" ht="30" customHeight="1" x14ac:dyDescent="0.25">
      <c r="B3" s="290" t="s">
        <v>12</v>
      </c>
      <c r="C3" s="112" t="s">
        <v>114</v>
      </c>
      <c r="D3" s="260" t="s">
        <v>115</v>
      </c>
      <c r="E3" s="260" t="s">
        <v>116</v>
      </c>
    </row>
    <row r="4" spans="1:18" ht="15" customHeight="1" x14ac:dyDescent="0.25">
      <c r="B4" s="103">
        <v>2004</v>
      </c>
      <c r="C4" s="337">
        <v>6757</v>
      </c>
      <c r="D4" s="338">
        <v>21093</v>
      </c>
      <c r="E4" s="338">
        <f>D4-C4</f>
        <v>14336</v>
      </c>
      <c r="K4"/>
    </row>
    <row r="5" spans="1:18" ht="15" customHeight="1" x14ac:dyDescent="0.25">
      <c r="B5" s="105">
        <v>2005</v>
      </c>
      <c r="C5" s="291">
        <v>6360</v>
      </c>
      <c r="D5" s="292">
        <v>21741</v>
      </c>
      <c r="E5" s="292">
        <f t="shared" ref="E5:E14" si="0">D5-C5</f>
        <v>15381</v>
      </c>
      <c r="K5"/>
    </row>
    <row r="6" spans="1:18" ht="15" customHeight="1" x14ac:dyDescent="0.25">
      <c r="B6" s="80">
        <v>2006</v>
      </c>
      <c r="C6" s="293">
        <v>5600</v>
      </c>
      <c r="D6" s="294">
        <v>22741</v>
      </c>
      <c r="E6" s="294">
        <f t="shared" si="0"/>
        <v>17141</v>
      </c>
      <c r="K6"/>
    </row>
    <row r="7" spans="1:18" ht="15" customHeight="1" x14ac:dyDescent="0.25">
      <c r="B7" s="105">
        <v>2007</v>
      </c>
      <c r="C7" s="291">
        <v>7890</v>
      </c>
      <c r="D7" s="292">
        <v>29661</v>
      </c>
      <c r="E7" s="292">
        <f t="shared" si="0"/>
        <v>21771</v>
      </c>
      <c r="K7"/>
    </row>
    <row r="8" spans="1:18" ht="15" customHeight="1" x14ac:dyDescent="0.25">
      <c r="B8" s="80">
        <v>2008</v>
      </c>
      <c r="C8" s="293">
        <v>20357</v>
      </c>
      <c r="D8" s="294">
        <v>29718</v>
      </c>
      <c r="E8" s="294">
        <f t="shared" si="0"/>
        <v>9361</v>
      </c>
      <c r="K8"/>
    </row>
    <row r="9" spans="1:18" ht="15" customHeight="1" x14ac:dyDescent="0.25">
      <c r="B9" s="105">
        <v>2009</v>
      </c>
      <c r="C9" s="291">
        <v>16899</v>
      </c>
      <c r="D9" s="292">
        <v>32307</v>
      </c>
      <c r="E9" s="292">
        <f t="shared" si="0"/>
        <v>15408</v>
      </c>
      <c r="K9"/>
    </row>
    <row r="10" spans="1:18" ht="15" customHeight="1" x14ac:dyDescent="0.25">
      <c r="B10" s="80">
        <v>2010</v>
      </c>
      <c r="C10" s="293">
        <v>23760</v>
      </c>
      <c r="D10" s="294">
        <v>27575</v>
      </c>
      <c r="E10" s="294">
        <f t="shared" si="0"/>
        <v>3815</v>
      </c>
      <c r="K10"/>
    </row>
    <row r="11" spans="1:18" ht="15" customHeight="1" x14ac:dyDescent="0.25">
      <c r="B11" s="105">
        <v>2011</v>
      </c>
      <c r="C11" s="291">
        <v>43998</v>
      </c>
      <c r="D11" s="292">
        <v>19667</v>
      </c>
      <c r="E11" s="292">
        <f t="shared" si="0"/>
        <v>-24331</v>
      </c>
      <c r="K11"/>
    </row>
    <row r="12" spans="1:18" ht="15" customHeight="1" x14ac:dyDescent="0.25">
      <c r="B12" s="80">
        <v>2012</v>
      </c>
      <c r="C12" s="293">
        <v>51958</v>
      </c>
      <c r="D12" s="294">
        <v>14606</v>
      </c>
      <c r="E12" s="294">
        <f t="shared" si="0"/>
        <v>-37352</v>
      </c>
      <c r="H12"/>
      <c r="I12"/>
      <c r="K12"/>
    </row>
    <row r="13" spans="1:18" ht="15" customHeight="1" x14ac:dyDescent="0.25">
      <c r="B13" s="105">
        <v>2013</v>
      </c>
      <c r="C13" s="291">
        <v>53786</v>
      </c>
      <c r="D13" s="292">
        <v>17554</v>
      </c>
      <c r="E13" s="292">
        <f t="shared" si="0"/>
        <v>-36232</v>
      </c>
      <c r="H13"/>
      <c r="I13"/>
      <c r="K13"/>
    </row>
    <row r="14" spans="1:18" ht="15" customHeight="1" x14ac:dyDescent="0.25">
      <c r="B14" s="80">
        <v>2014</v>
      </c>
      <c r="C14" s="293">
        <v>49572</v>
      </c>
      <c r="D14" s="294">
        <v>19516</v>
      </c>
      <c r="E14" s="294">
        <f t="shared" si="0"/>
        <v>-30056</v>
      </c>
      <c r="H14"/>
      <c r="I14"/>
      <c r="K14"/>
    </row>
    <row r="15" spans="1:18" ht="15" customHeight="1" thickBot="1" x14ac:dyDescent="0.3">
      <c r="B15" s="364">
        <v>2015</v>
      </c>
      <c r="C15" s="365">
        <v>40377</v>
      </c>
      <c r="D15" s="366">
        <v>29896</v>
      </c>
      <c r="E15" s="366">
        <f>D15-C15</f>
        <v>-10481</v>
      </c>
      <c r="H15"/>
      <c r="I15"/>
      <c r="K15"/>
    </row>
    <row r="16" spans="1:18" ht="15" customHeight="1" x14ac:dyDescent="0.25">
      <c r="B16" s="4"/>
      <c r="C16" s="5"/>
      <c r="D16" s="5"/>
      <c r="E16" s="5"/>
    </row>
    <row r="17" spans="1:5" ht="15" customHeight="1" x14ac:dyDescent="0.25">
      <c r="A17" s="59" t="s">
        <v>11</v>
      </c>
      <c r="B17" s="448" t="s">
        <v>119</v>
      </c>
      <c r="C17" s="446"/>
      <c r="D17" s="446"/>
      <c r="E17" s="446"/>
    </row>
    <row r="18" spans="1:5" ht="12" customHeight="1" x14ac:dyDescent="0.25">
      <c r="A18" s="92" t="s">
        <v>7</v>
      </c>
      <c r="B18" s="414" t="s">
        <v>189</v>
      </c>
      <c r="C18" s="415"/>
      <c r="D18" s="415"/>
      <c r="E18" s="415"/>
    </row>
    <row r="19" spans="1:5" ht="12" customHeight="1" x14ac:dyDescent="0.25">
      <c r="A19" s="92" t="s">
        <v>2</v>
      </c>
      <c r="B19" s="416" t="s">
        <v>192</v>
      </c>
      <c r="C19" s="417"/>
      <c r="D19" s="417"/>
      <c r="E19" s="417"/>
    </row>
  </sheetData>
  <mergeCells count="4">
    <mergeCell ref="B18:E18"/>
    <mergeCell ref="B19:E19"/>
    <mergeCell ref="B2:E2"/>
    <mergeCell ref="B17:E17"/>
  </mergeCells>
  <hyperlinks>
    <hyperlink ref="E1" location="Contents!A1" display="[contents Ç]"/>
    <hyperlink ref="B19:E19"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0</v>
      </c>
      <c r="B1" s="167" t="s">
        <v>1</v>
      </c>
      <c r="C1" s="166"/>
      <c r="D1" s="166"/>
      <c r="E1" s="166"/>
      <c r="F1" s="166"/>
      <c r="G1" s="166"/>
      <c r="H1" s="166"/>
      <c r="I1" s="166"/>
      <c r="J1" s="75" t="s">
        <v>5</v>
      </c>
      <c r="M1"/>
    </row>
    <row r="2" spans="1:29" s="38" customFormat="1" ht="30" customHeight="1" thickBot="1" x14ac:dyDescent="0.3">
      <c r="B2" s="449" t="s">
        <v>130</v>
      </c>
      <c r="C2" s="450"/>
      <c r="D2" s="450"/>
      <c r="E2" s="450"/>
      <c r="F2" s="450"/>
      <c r="G2" s="450"/>
      <c r="H2" s="450"/>
      <c r="I2" s="450"/>
      <c r="J2" s="450"/>
      <c r="M2"/>
    </row>
    <row r="3" spans="1:29" s="38" customFormat="1" ht="30" customHeight="1" x14ac:dyDescent="0.25">
      <c r="B3" s="456" t="s">
        <v>12</v>
      </c>
      <c r="C3" s="454" t="s">
        <v>3</v>
      </c>
      <c r="D3" s="455"/>
      <c r="E3" s="458" t="s">
        <v>24</v>
      </c>
      <c r="F3" s="459"/>
      <c r="G3" s="458" t="s">
        <v>23</v>
      </c>
      <c r="H3" s="460"/>
      <c r="I3" s="461" t="s">
        <v>85</v>
      </c>
      <c r="J3" s="459"/>
      <c r="M3"/>
    </row>
    <row r="4" spans="1:29" s="38" customFormat="1" ht="30" customHeight="1" x14ac:dyDescent="0.25">
      <c r="B4" s="457"/>
      <c r="C4" s="173" t="s">
        <v>63</v>
      </c>
      <c r="D4" s="174" t="s">
        <v>86</v>
      </c>
      <c r="E4" s="173" t="s">
        <v>63</v>
      </c>
      <c r="F4" s="174" t="s">
        <v>86</v>
      </c>
      <c r="G4" s="173" t="s">
        <v>63</v>
      </c>
      <c r="H4" s="177" t="s">
        <v>86</v>
      </c>
      <c r="I4" s="175" t="s">
        <v>63</v>
      </c>
      <c r="J4" s="176" t="s">
        <v>86</v>
      </c>
      <c r="M4"/>
    </row>
    <row r="5" spans="1:29" s="58" customFormat="1" ht="15" customHeight="1" x14ac:dyDescent="0.25">
      <c r="A5" s="57"/>
      <c r="B5" s="233">
        <v>1990</v>
      </c>
      <c r="C5" s="215">
        <v>2060790</v>
      </c>
      <c r="D5" s="216">
        <f>C5/$C5*100</f>
        <v>100</v>
      </c>
      <c r="E5" s="217">
        <v>1092141</v>
      </c>
      <c r="F5" s="218">
        <f t="shared" ref="F5:F10" si="0">E5/$C5*100</f>
        <v>52.99622960126942</v>
      </c>
      <c r="G5" s="215">
        <v>910907</v>
      </c>
      <c r="H5" s="219">
        <f t="shared" ref="H5:H10" si="1">G5/$C5*100</f>
        <v>44.2018352185327</v>
      </c>
      <c r="I5" s="217">
        <f>C5-(E5+G5)</f>
        <v>57742</v>
      </c>
      <c r="J5" s="220">
        <f t="shared" ref="J5:J10"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21">
        <v>2097189</v>
      </c>
      <c r="D6" s="222">
        <f t="shared" ref="D6:D10" si="3">C6/$C6*100</f>
        <v>100</v>
      </c>
      <c r="E6" s="223">
        <v>1187356</v>
      </c>
      <c r="F6" s="224">
        <f t="shared" si="0"/>
        <v>56.616547197224477</v>
      </c>
      <c r="G6" s="221">
        <v>853198</v>
      </c>
      <c r="H6" s="225">
        <f t="shared" si="1"/>
        <v>40.682933202491526</v>
      </c>
      <c r="I6" s="223">
        <f t="shared" ref="I6:I10" si="4">C6-(E6+G6)</f>
        <v>56635</v>
      </c>
      <c r="J6" s="226">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15">
        <v>2174444</v>
      </c>
      <c r="D7" s="216">
        <f t="shared" si="3"/>
        <v>100</v>
      </c>
      <c r="E7" s="217">
        <v>1301084</v>
      </c>
      <c r="F7" s="218">
        <f t="shared" si="0"/>
        <v>59.835249838579429</v>
      </c>
      <c r="G7" s="215">
        <v>815315</v>
      </c>
      <c r="H7" s="219">
        <f t="shared" si="1"/>
        <v>37.495332140078105</v>
      </c>
      <c r="I7" s="217">
        <f t="shared" si="4"/>
        <v>58045</v>
      </c>
      <c r="J7" s="220">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21">
        <v>1936066</v>
      </c>
      <c r="D8" s="222">
        <f t="shared" si="3"/>
        <v>100</v>
      </c>
      <c r="E8" s="223">
        <v>1114618</v>
      </c>
      <c r="F8" s="224">
        <f t="shared" si="0"/>
        <v>57.571281144341157</v>
      </c>
      <c r="G8" s="221">
        <v>758905</v>
      </c>
      <c r="H8" s="225">
        <f t="shared" si="1"/>
        <v>39.198302123997841</v>
      </c>
      <c r="I8" s="223">
        <f t="shared" si="4"/>
        <v>62543</v>
      </c>
      <c r="J8" s="226">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15">
        <v>2098897</v>
      </c>
      <c r="D9" s="216">
        <f t="shared" si="3"/>
        <v>100</v>
      </c>
      <c r="E9" s="217">
        <v>1308130</v>
      </c>
      <c r="F9" s="218">
        <f t="shared" si="0"/>
        <v>62.324640037124254</v>
      </c>
      <c r="G9" s="215">
        <v>712886</v>
      </c>
      <c r="H9" s="219">
        <f t="shared" si="1"/>
        <v>33.964791983599</v>
      </c>
      <c r="I9" s="217">
        <f t="shared" si="4"/>
        <v>77881</v>
      </c>
      <c r="J9" s="220">
        <f t="shared" si="2"/>
        <v>3.7105679792767345</v>
      </c>
      <c r="K9" s="57"/>
      <c r="L9" s="57"/>
      <c r="M9"/>
      <c r="N9" s="65"/>
      <c r="O9" s="57"/>
      <c r="P9" s="57"/>
      <c r="Q9" s="57"/>
      <c r="R9" s="57"/>
      <c r="S9" s="57"/>
      <c r="T9" s="57"/>
      <c r="U9" s="57"/>
      <c r="V9" s="57"/>
      <c r="W9" s="57"/>
      <c r="X9" s="57"/>
      <c r="Y9" s="57"/>
      <c r="Z9" s="57"/>
      <c r="AA9" s="57"/>
      <c r="AB9" s="57"/>
      <c r="AC9" s="57"/>
    </row>
    <row r="10" spans="1:29" s="58" customFormat="1" ht="15" customHeight="1" thickBot="1" x14ac:dyDescent="0.3">
      <c r="A10" s="57"/>
      <c r="B10" s="138">
        <v>2015</v>
      </c>
      <c r="C10" s="227">
        <v>2306321</v>
      </c>
      <c r="D10" s="228">
        <f t="shared" si="3"/>
        <v>100</v>
      </c>
      <c r="E10" s="229">
        <v>1433482</v>
      </c>
      <c r="F10" s="230">
        <f t="shared" si="0"/>
        <v>62.154487601682504</v>
      </c>
      <c r="G10" s="227">
        <v>775050</v>
      </c>
      <c r="H10" s="231">
        <f t="shared" si="1"/>
        <v>33.605469490153368</v>
      </c>
      <c r="I10" s="229">
        <f t="shared" si="4"/>
        <v>97789</v>
      </c>
      <c r="J10" s="232">
        <f t="shared" si="2"/>
        <v>4.2400429081641278</v>
      </c>
      <c r="K10" s="65"/>
      <c r="L10" s="65"/>
      <c r="M10"/>
      <c r="N10" s="65"/>
      <c r="O10" s="57"/>
      <c r="P10" s="57"/>
      <c r="Q10" s="57"/>
      <c r="R10" s="57"/>
      <c r="S10" s="57"/>
      <c r="T10" s="57"/>
      <c r="U10" s="57"/>
      <c r="V10" s="57"/>
      <c r="W10" s="57"/>
      <c r="X10" s="57"/>
      <c r="Y10" s="57"/>
      <c r="Z10" s="57"/>
      <c r="AA10" s="57"/>
      <c r="AB10" s="57"/>
      <c r="AC10" s="57"/>
    </row>
    <row r="11" spans="1:29" x14ac:dyDescent="0.25">
      <c r="A11" s="37"/>
      <c r="B11" s="37"/>
      <c r="C11" s="37"/>
      <c r="D11" s="37"/>
      <c r="E11" s="37"/>
      <c r="F11" s="37"/>
      <c r="G11" s="37"/>
      <c r="H11" s="37"/>
      <c r="I11" s="37"/>
      <c r="J11" s="55"/>
      <c r="K11" s="37"/>
      <c r="L11" s="37"/>
      <c r="N11" s="37"/>
      <c r="O11" s="37"/>
      <c r="P11" s="37"/>
      <c r="Q11" s="37"/>
      <c r="R11" s="37"/>
      <c r="S11" s="37"/>
      <c r="T11" s="37"/>
      <c r="U11" s="37"/>
      <c r="V11" s="37"/>
      <c r="W11" s="37"/>
      <c r="X11" s="37"/>
      <c r="Y11" s="37"/>
      <c r="Z11" s="37"/>
      <c r="AA11" s="37"/>
      <c r="AB11" s="37"/>
      <c r="AC11" s="37"/>
    </row>
    <row r="12" spans="1:29" ht="30" customHeight="1" x14ac:dyDescent="0.25">
      <c r="A12" s="59" t="s">
        <v>11</v>
      </c>
      <c r="B12" s="451" t="s">
        <v>129</v>
      </c>
      <c r="C12" s="447"/>
      <c r="D12" s="447"/>
      <c r="E12" s="447"/>
      <c r="F12" s="447"/>
      <c r="G12" s="447"/>
      <c r="H12" s="447"/>
      <c r="I12" s="447"/>
      <c r="J12" s="447"/>
    </row>
    <row r="13" spans="1:29" x14ac:dyDescent="0.25">
      <c r="A13" s="92" t="s">
        <v>7</v>
      </c>
      <c r="B13" s="452" t="s">
        <v>189</v>
      </c>
      <c r="C13" s="453"/>
      <c r="D13" s="453"/>
      <c r="E13" s="453"/>
      <c r="F13" s="453"/>
      <c r="G13" s="453"/>
      <c r="H13" s="453"/>
      <c r="I13" s="453"/>
      <c r="J13" s="453"/>
    </row>
    <row r="14" spans="1:29" ht="15" customHeight="1" x14ac:dyDescent="0.25">
      <c r="A14" s="92" t="s">
        <v>2</v>
      </c>
      <c r="B14" s="417" t="s">
        <v>192</v>
      </c>
      <c r="C14" s="417"/>
      <c r="D14" s="417"/>
      <c r="E14" s="417"/>
      <c r="F14" s="417"/>
      <c r="G14" s="417"/>
      <c r="H14" s="417"/>
      <c r="I14" s="417"/>
      <c r="J14" s="417"/>
    </row>
    <row r="15" spans="1:29" ht="25.5" customHeight="1" x14ac:dyDescent="0.25">
      <c r="J15"/>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5"/>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sheetData>
  <mergeCells count="9">
    <mergeCell ref="B2:J2"/>
    <mergeCell ref="B12:J12"/>
    <mergeCell ref="B13:J13"/>
    <mergeCell ref="B14:J14"/>
    <mergeCell ref="C3:D3"/>
    <mergeCell ref="B3:B4"/>
    <mergeCell ref="E3:F3"/>
    <mergeCell ref="G3:H3"/>
    <mergeCell ref="I3:J3"/>
  </mergeCells>
  <hyperlinks>
    <hyperlink ref="J1" location="Contents!A1" display="[contents Ç]"/>
    <hyperlink ref="B14:J14" r:id="rId1" display="http://www.observatorioemigracao.pt/np4/5810.html"/>
  </hyperlinks>
  <pageMargins left="0.7" right="0.7" top="0.75" bottom="0.75" header="0.3" footer="0.3"/>
  <pageSetup paperSize="9" orientation="portrait" r:id="rId2"/>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9" t="s">
        <v>1</v>
      </c>
      <c r="C1" s="53"/>
      <c r="D1" s="53"/>
      <c r="E1" s="53"/>
      <c r="F1" s="75" t="s">
        <v>5</v>
      </c>
      <c r="H1"/>
      <c r="I1"/>
      <c r="J1"/>
    </row>
    <row r="2" spans="1:12" s="38" customFormat="1" ht="30" customHeight="1" thickBot="1" x14ac:dyDescent="0.3">
      <c r="B2" s="464" t="s">
        <v>117</v>
      </c>
      <c r="C2" s="464"/>
      <c r="D2" s="464"/>
      <c r="E2" s="465"/>
      <c r="F2" s="415"/>
      <c r="G2"/>
      <c r="H2"/>
      <c r="I2"/>
    </row>
    <row r="3" spans="1:12" s="38" customFormat="1" ht="30" customHeight="1" x14ac:dyDescent="0.25">
      <c r="A3" s="60"/>
      <c r="B3" s="39" t="s">
        <v>15</v>
      </c>
      <c r="C3" s="122" t="s">
        <v>16</v>
      </c>
      <c r="D3" s="122" t="s">
        <v>17</v>
      </c>
      <c r="E3" s="97" t="s">
        <v>133</v>
      </c>
      <c r="F3" s="97" t="s">
        <v>134</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135</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135</v>
      </c>
    </row>
    <row r="10" spans="1:12" s="37" customFormat="1" ht="15" customHeight="1" x14ac:dyDescent="0.25">
      <c r="A10" s="60"/>
      <c r="B10" s="36" t="s">
        <v>28</v>
      </c>
      <c r="C10" s="125">
        <v>39</v>
      </c>
      <c r="D10" s="125">
        <v>368</v>
      </c>
      <c r="E10" s="125">
        <f t="shared" si="1"/>
        <v>329</v>
      </c>
      <c r="F10" s="125" t="s">
        <v>135</v>
      </c>
    </row>
    <row r="11" spans="1:12" s="37" customFormat="1" ht="15" customHeight="1" x14ac:dyDescent="0.25">
      <c r="A11" s="60"/>
      <c r="B11" s="35" t="s">
        <v>29</v>
      </c>
      <c r="C11" s="124">
        <v>683</v>
      </c>
      <c r="D11" s="124">
        <v>1221</v>
      </c>
      <c r="E11" s="124">
        <f t="shared" si="1"/>
        <v>538</v>
      </c>
      <c r="F11" s="124">
        <f t="shared" si="0"/>
        <v>78.770131771595914</v>
      </c>
      <c r="K11" s="180"/>
      <c r="L11" s="181"/>
    </row>
    <row r="12" spans="1:12" s="37" customFormat="1" ht="15" customHeight="1" x14ac:dyDescent="0.25">
      <c r="A12" s="60"/>
      <c r="B12" s="36" t="s">
        <v>31</v>
      </c>
      <c r="C12" s="125">
        <v>0</v>
      </c>
      <c r="D12" s="125">
        <v>39</v>
      </c>
      <c r="E12" s="125">
        <f t="shared" si="1"/>
        <v>39</v>
      </c>
      <c r="F12" s="125" t="s">
        <v>56</v>
      </c>
      <c r="K12" s="180"/>
      <c r="L12" s="181"/>
    </row>
    <row r="13" spans="1:12" s="37" customFormat="1" ht="15" customHeight="1" x14ac:dyDescent="0.25">
      <c r="A13" s="60"/>
      <c r="B13" s="35" t="s">
        <v>49</v>
      </c>
      <c r="C13" s="124">
        <v>141</v>
      </c>
      <c r="D13" s="124">
        <v>355</v>
      </c>
      <c r="E13" s="124">
        <f t="shared" si="1"/>
        <v>214</v>
      </c>
      <c r="F13" s="124">
        <f t="shared" si="0"/>
        <v>151.7730496453901</v>
      </c>
      <c r="K13" s="180"/>
      <c r="L13" s="181"/>
    </row>
    <row r="14" spans="1:12" s="37" customFormat="1" ht="15" customHeight="1" x14ac:dyDescent="0.25">
      <c r="A14" s="60"/>
      <c r="B14" s="36" t="s">
        <v>77</v>
      </c>
      <c r="C14" s="125">
        <v>581062</v>
      </c>
      <c r="D14" s="125">
        <v>617235</v>
      </c>
      <c r="E14" s="125">
        <f t="shared" si="1"/>
        <v>36173</v>
      </c>
      <c r="F14" s="125">
        <f t="shared" si="0"/>
        <v>6.2253253525441465</v>
      </c>
      <c r="K14" s="180"/>
      <c r="L14" s="181"/>
    </row>
    <row r="15" spans="1:12" s="37" customFormat="1" ht="15" customHeight="1" x14ac:dyDescent="0.25">
      <c r="A15" s="60"/>
      <c r="B15" s="35" t="s">
        <v>30</v>
      </c>
      <c r="C15" s="124" t="s">
        <v>56</v>
      </c>
      <c r="D15" s="124">
        <v>75110</v>
      </c>
      <c r="E15" s="124" t="s">
        <v>56</v>
      </c>
      <c r="F15" s="124" t="s">
        <v>56</v>
      </c>
      <c r="K15" s="180"/>
      <c r="L15" s="181"/>
    </row>
    <row r="16" spans="1:12" s="37" customFormat="1" ht="15" customHeight="1" x14ac:dyDescent="0.25">
      <c r="A16" s="60"/>
      <c r="B16" s="36" t="s">
        <v>33</v>
      </c>
      <c r="C16" s="125">
        <v>292</v>
      </c>
      <c r="D16" s="125">
        <v>336</v>
      </c>
      <c r="E16" s="125">
        <f t="shared" ref="E16:E21" si="2">D16-C16</f>
        <v>44</v>
      </c>
      <c r="F16" s="125">
        <f t="shared" si="0"/>
        <v>15.06849315068493</v>
      </c>
      <c r="K16" s="180"/>
      <c r="L16" s="181"/>
    </row>
    <row r="17" spans="1:6" s="37" customFormat="1" ht="15" customHeight="1" x14ac:dyDescent="0.25">
      <c r="A17" s="60"/>
      <c r="B17" s="35" t="s">
        <v>41</v>
      </c>
      <c r="C17" s="124">
        <v>28</v>
      </c>
      <c r="D17" s="124">
        <v>290</v>
      </c>
      <c r="E17" s="124">
        <f t="shared" si="2"/>
        <v>262</v>
      </c>
      <c r="F17" s="124" t="s">
        <v>135</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135</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135</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135</v>
      </c>
    </row>
    <row r="31" spans="1:6" s="37" customFormat="1" ht="15" customHeight="1" x14ac:dyDescent="0.25">
      <c r="A31" s="60"/>
      <c r="B31" s="35" t="s">
        <v>47</v>
      </c>
      <c r="C31" s="124">
        <v>10</v>
      </c>
      <c r="D31" s="124">
        <v>39</v>
      </c>
      <c r="E31" s="124">
        <f t="shared" si="3"/>
        <v>29</v>
      </c>
      <c r="F31" s="124" t="s">
        <v>135</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466" t="s">
        <v>136</v>
      </c>
      <c r="C37" s="413"/>
      <c r="D37" s="413"/>
      <c r="E37" s="413"/>
      <c r="F37" s="413"/>
    </row>
    <row r="38" spans="1:9" s="38" customFormat="1" ht="15" customHeight="1" x14ac:dyDescent="0.25">
      <c r="A38" s="59" t="s">
        <v>11</v>
      </c>
      <c r="B38" s="467" t="s">
        <v>102</v>
      </c>
      <c r="C38" s="415"/>
      <c r="D38" s="415"/>
      <c r="E38" s="415"/>
      <c r="F38" s="415"/>
      <c r="G38"/>
      <c r="H38"/>
      <c r="I38"/>
    </row>
    <row r="39" spans="1:9" s="38" customFormat="1" ht="15" customHeight="1" x14ac:dyDescent="0.25">
      <c r="A39" s="92" t="s">
        <v>7</v>
      </c>
      <c r="B39" s="462" t="s">
        <v>189</v>
      </c>
      <c r="C39" s="415"/>
      <c r="D39" s="415"/>
      <c r="E39" s="415"/>
      <c r="G39"/>
      <c r="H39"/>
      <c r="I39"/>
    </row>
    <row r="40" spans="1:9" s="38" customFormat="1" ht="15" customHeight="1" x14ac:dyDescent="0.25">
      <c r="A40" s="92" t="s">
        <v>2</v>
      </c>
      <c r="B40" s="463" t="s">
        <v>192</v>
      </c>
      <c r="C40" s="417"/>
      <c r="D40" s="417"/>
      <c r="E40" s="417"/>
      <c r="G40"/>
      <c r="H40"/>
      <c r="I40"/>
    </row>
    <row r="41" spans="1:9" ht="15" customHeight="1" x14ac:dyDescent="0.25">
      <c r="A41" s="37"/>
      <c r="B41" s="37"/>
      <c r="C41" s="37"/>
      <c r="D41" s="37"/>
      <c r="E41" s="37"/>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ref="B5:E35">
    <sortCondition ref="B5:B35"/>
  </sortState>
  <mergeCells count="5">
    <mergeCell ref="B39:E39"/>
    <mergeCell ref="B40:E40"/>
    <mergeCell ref="B2:F2"/>
    <mergeCell ref="B37:F37"/>
    <mergeCell ref="B38:F38"/>
  </mergeCells>
  <hyperlinks>
    <hyperlink ref="F1" location="Contents!A1" display="[contents Ç]"/>
    <hyperlink ref="B40:E40" r:id="rId1" display="http://www.observatorioemigracao.pt/np4/5810.html"/>
  </hyperlinks>
  <pageMargins left="0.7" right="0.7" top="0.75" bottom="0.75" header="0.3" footer="0.3"/>
  <pageSetup paperSize="9" orientation="portrait" horizontalDpi="4294967293" verticalDpi="0" r:id="rId2"/>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79"/>
    <col min="11" max="13" width="9.140625" style="278"/>
  </cols>
  <sheetData>
    <row r="1" spans="1:152" s="12" customFormat="1" ht="30" customHeight="1" x14ac:dyDescent="0.2">
      <c r="A1" s="52" t="s">
        <v>0</v>
      </c>
      <c r="B1" s="169" t="s">
        <v>1</v>
      </c>
      <c r="C1" s="13"/>
      <c r="D1" s="13"/>
      <c r="E1" s="13"/>
      <c r="F1" s="75" t="s">
        <v>5</v>
      </c>
      <c r="H1" s="279"/>
      <c r="I1" s="279"/>
      <c r="J1" s="279"/>
      <c r="K1" s="285"/>
      <c r="L1" s="285"/>
      <c r="M1" s="285"/>
    </row>
    <row r="2" spans="1:152" s="38" customFormat="1" ht="45" customHeight="1" thickBot="1" x14ac:dyDescent="0.3">
      <c r="B2" s="468" t="s">
        <v>118</v>
      </c>
      <c r="C2" s="469"/>
      <c r="D2" s="469"/>
      <c r="E2" s="469"/>
      <c r="F2" s="469"/>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470" t="s">
        <v>62</v>
      </c>
      <c r="C3" s="473" t="s">
        <v>16</v>
      </c>
      <c r="D3" s="474"/>
      <c r="E3" s="471" t="s">
        <v>17</v>
      </c>
      <c r="F3" s="472"/>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01"/>
      <c r="C4" s="121" t="s">
        <v>101</v>
      </c>
      <c r="D4" s="183" t="s">
        <v>64</v>
      </c>
      <c r="E4" s="121" t="s">
        <v>101</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54">
        <v>1260.249</v>
      </c>
      <c r="D5" s="184">
        <v>100</v>
      </c>
      <c r="E5" s="254">
        <v>1435.7760000000001</v>
      </c>
      <c r="F5" s="190">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55"/>
      <c r="D6" s="185"/>
      <c r="E6" s="255"/>
      <c r="F6" s="191"/>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56">
        <v>82.238</v>
      </c>
      <c r="D7" s="186">
        <f>C7/$C$5*100</f>
        <v>6.5255358266501311</v>
      </c>
      <c r="E7" s="256">
        <v>77</v>
      </c>
      <c r="F7" s="192">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57">
        <v>1058.4749999999999</v>
      </c>
      <c r="D8" s="187">
        <f t="shared" ref="D8:D9" si="0">C8/$C$5*100</f>
        <v>83.989354484708969</v>
      </c>
      <c r="E8" s="257">
        <v>1154</v>
      </c>
      <c r="F8" s="193">
        <f t="shared" ref="F8:F9" si="1">E8/E$5*100</f>
        <v>80.37465454221271</v>
      </c>
      <c r="H8"/>
      <c r="I8"/>
      <c r="J8"/>
      <c r="K8"/>
      <c r="L8"/>
      <c r="M8"/>
      <c r="N8"/>
      <c r="O8"/>
      <c r="P8"/>
    </row>
    <row r="9" spans="1:152" s="66" customFormat="1" ht="15" customHeight="1" x14ac:dyDescent="0.25">
      <c r="A9" s="60"/>
      <c r="B9" s="35" t="s">
        <v>96</v>
      </c>
      <c r="C9" s="256">
        <v>119.536</v>
      </c>
      <c r="D9" s="186">
        <f t="shared" si="0"/>
        <v>9.485109688640895</v>
      </c>
      <c r="E9" s="256">
        <v>205</v>
      </c>
      <c r="F9" s="192">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58"/>
      <c r="D10" s="188"/>
      <c r="E10" s="258"/>
      <c r="F10" s="194"/>
      <c r="H10"/>
      <c r="I10"/>
      <c r="J10"/>
      <c r="K10"/>
      <c r="L10"/>
      <c r="M10"/>
      <c r="N10"/>
      <c r="O10"/>
      <c r="P10"/>
    </row>
    <row r="11" spans="1:152" s="66" customFormat="1" ht="15" customHeight="1" x14ac:dyDescent="0.25">
      <c r="A11" s="60"/>
      <c r="B11" s="35" t="s">
        <v>97</v>
      </c>
      <c r="C11" s="256">
        <v>847.125</v>
      </c>
      <c r="D11" s="186">
        <f>C11/($C$5-C14)*100</f>
        <v>69.431524145409313</v>
      </c>
      <c r="E11" s="256">
        <v>875.79899999999998</v>
      </c>
      <c r="F11" s="192">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98</v>
      </c>
      <c r="C12" s="257">
        <v>295.08600000000001</v>
      </c>
      <c r="D12" s="187">
        <f t="shared" ref="D12" si="2">C12/($C$5-C15)*100</f>
        <v>23.414896579961582</v>
      </c>
      <c r="E12" s="257">
        <v>384.411</v>
      </c>
      <c r="F12" s="193">
        <f t="shared" ref="F12" si="3">E12/(E$5-E15)*100</f>
        <v>26.773744650976194</v>
      </c>
      <c r="H12"/>
      <c r="I12"/>
      <c r="J12"/>
      <c r="K12"/>
      <c r="L12"/>
      <c r="M12"/>
      <c r="N12"/>
      <c r="O12"/>
      <c r="P12"/>
    </row>
    <row r="13" spans="1:152" s="66" customFormat="1" ht="15" customHeight="1" x14ac:dyDescent="0.25">
      <c r="A13" s="60"/>
      <c r="B13" s="35" t="s">
        <v>99</v>
      </c>
      <c r="C13" s="256">
        <v>77.876000000000005</v>
      </c>
      <c r="D13" s="186">
        <f>C13/($C$5-C17)*100</f>
        <v>6.1794137507746489</v>
      </c>
      <c r="E13" s="256">
        <v>151.22399999999999</v>
      </c>
      <c r="F13" s="192">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59">
        <v>40.161999999999999</v>
      </c>
      <c r="D14" s="189" t="s">
        <v>56</v>
      </c>
      <c r="E14" s="259">
        <v>24.341999999999999</v>
      </c>
      <c r="F14" s="195" t="s">
        <v>56</v>
      </c>
      <c r="H14"/>
      <c r="I14"/>
      <c r="J14"/>
      <c r="K14"/>
      <c r="L14"/>
      <c r="M14"/>
      <c r="N14"/>
      <c r="O14"/>
      <c r="P14"/>
    </row>
    <row r="15" spans="1:152" x14ac:dyDescent="0.25">
      <c r="B15" s="37"/>
      <c r="C15" s="37"/>
      <c r="D15" s="37"/>
      <c r="E15" s="37"/>
      <c r="F15" s="37"/>
      <c r="G15" s="247"/>
      <c r="H15"/>
      <c r="I15"/>
      <c r="J15"/>
      <c r="K15"/>
      <c r="L15"/>
      <c r="M15"/>
    </row>
    <row r="16" spans="1:152" x14ac:dyDescent="0.25">
      <c r="A16" s="59" t="s">
        <v>57</v>
      </c>
      <c r="B16" s="475" t="s">
        <v>113</v>
      </c>
      <c r="C16" s="476"/>
      <c r="D16" s="476"/>
      <c r="E16" s="476"/>
      <c r="F16" s="476"/>
      <c r="G16" s="247"/>
      <c r="H16"/>
      <c r="I16"/>
      <c r="J16"/>
      <c r="K16"/>
      <c r="L16"/>
      <c r="M16"/>
    </row>
    <row r="17" spans="1:13" ht="15" customHeight="1" x14ac:dyDescent="0.25">
      <c r="A17" s="59" t="s">
        <v>11</v>
      </c>
      <c r="B17" s="475" t="s">
        <v>112</v>
      </c>
      <c r="C17" s="476"/>
      <c r="D17" s="476"/>
      <c r="E17" s="476"/>
      <c r="F17" s="476"/>
      <c r="H17"/>
      <c r="I17"/>
      <c r="J17"/>
      <c r="K17"/>
      <c r="L17"/>
      <c r="M17"/>
    </row>
    <row r="18" spans="1:13" x14ac:dyDescent="0.25">
      <c r="A18" s="92" t="s">
        <v>7</v>
      </c>
      <c r="B18" s="477" t="s">
        <v>189</v>
      </c>
      <c r="C18" s="478"/>
      <c r="D18" s="478"/>
      <c r="E18" s="478"/>
      <c r="F18" s="478"/>
      <c r="H18"/>
      <c r="I18"/>
      <c r="J18"/>
      <c r="K18"/>
      <c r="L18"/>
      <c r="M18"/>
    </row>
    <row r="19" spans="1:13" x14ac:dyDescent="0.25">
      <c r="A19" s="92" t="s">
        <v>2</v>
      </c>
      <c r="B19" s="417" t="s">
        <v>192</v>
      </c>
      <c r="C19" s="417"/>
      <c r="D19" s="417"/>
      <c r="E19" s="417"/>
      <c r="F19" s="417"/>
      <c r="H19"/>
      <c r="I19"/>
      <c r="J19"/>
      <c r="K19"/>
      <c r="L19"/>
      <c r="M19"/>
    </row>
    <row r="20" spans="1:13" x14ac:dyDescent="0.25">
      <c r="B20" s="37"/>
      <c r="C20" s="37"/>
      <c r="D20" s="37"/>
      <c r="E20" s="37"/>
      <c r="F20" s="37"/>
      <c r="H20"/>
      <c r="I20"/>
      <c r="J20"/>
      <c r="K20"/>
      <c r="L20"/>
      <c r="M20"/>
    </row>
    <row r="21" spans="1:13" x14ac:dyDescent="0.25">
      <c r="B21" s="37"/>
      <c r="C21" s="37"/>
      <c r="D21" s="37"/>
      <c r="E21" s="37"/>
      <c r="F21" s="37"/>
      <c r="H21"/>
      <c r="I21"/>
      <c r="J21"/>
      <c r="K21"/>
      <c r="L21"/>
      <c r="M21"/>
    </row>
    <row r="22" spans="1:13" x14ac:dyDescent="0.25">
      <c r="B22" s="37"/>
      <c r="C22" s="37"/>
      <c r="D22" s="37"/>
      <c r="E22" s="37"/>
      <c r="F22" s="287"/>
      <c r="H22"/>
      <c r="I22"/>
      <c r="J22"/>
      <c r="K22"/>
      <c r="L22"/>
      <c r="M22"/>
    </row>
    <row r="23" spans="1:13" x14ac:dyDescent="0.25">
      <c r="B23" s="37"/>
      <c r="C23" s="37"/>
      <c r="D23" s="37"/>
      <c r="E23" s="37"/>
      <c r="F23" s="37"/>
      <c r="H23" s="286"/>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8">
    <mergeCell ref="B19:F19"/>
    <mergeCell ref="B2:F2"/>
    <mergeCell ref="B3:B4"/>
    <mergeCell ref="E3:F3"/>
    <mergeCell ref="C3:D3"/>
    <mergeCell ref="B17:F17"/>
    <mergeCell ref="B18:F18"/>
    <mergeCell ref="B16:F16"/>
  </mergeCells>
  <hyperlinks>
    <hyperlink ref="F1" location="Contents!A1" display="[contents Ç]"/>
    <hyperlink ref="B19:F19" r:id="rId1" display="http://www.observatorioemigracao.pt/np4/5810.html"/>
  </hyperlinks>
  <pageMargins left="0.7" right="0.7" top="0.75" bottom="0.75" header="0.3" footer="0.3"/>
  <pageSetup paperSize="9" orientation="portrait" horizontalDpi="4294967293" verticalDpi="0" r:id="rId2"/>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Contents!Print_Titles</vt:lpstr>
      <vt:lpstr>'Table 1.1'!Print_Titles</vt:lpstr>
      <vt:lpstr>'Table 1.2'!Print_Titles</vt:lpstr>
      <vt:lpstr>'Table 1.3'!Print_Titles</vt:lpstr>
      <vt:lpstr>'Table 1.4'!Print_Titles</vt:lpstr>
      <vt:lpstr>'Table 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2015-12-16T15:49:56Z</cp:lastPrinted>
  <dcterms:created xsi:type="dcterms:W3CDTF">2014-04-13T11:25:45Z</dcterms:created>
  <dcterms:modified xsi:type="dcterms:W3CDTF">2017-10-19T15:39:10Z</dcterms:modified>
</cp:coreProperties>
</file>