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esktop\Ficheiros exel\Fact Book\2015\"/>
    </mc:Choice>
  </mc:AlternateContent>
  <bookViews>
    <workbookView xWindow="0" yWindow="0" windowWidth="19200" windowHeight="10890" tabRatio="921"/>
  </bookViews>
  <sheets>
    <sheet name="Contents" sheetId="36" r:id="rId1"/>
    <sheet name="Table 3.1" sheetId="1" r:id="rId2"/>
    <sheet name="Table 3.2" sheetId="5" r:id="rId3"/>
    <sheet name="Table 3.3" sheetId="6" r:id="rId4"/>
    <sheet name="Table 3.4" sheetId="7" r:id="rId5"/>
    <sheet name="Table 3.5" sheetId="18" r:id="rId6"/>
    <sheet name="Table 3.6" sheetId="16" r:id="rId7"/>
    <sheet name="Chart 3.1" sheetId="2" r:id="rId8"/>
    <sheet name="Chart 3.2" sheetId="8" r:id="rId9"/>
    <sheet name="Chart 3.3" sheetId="9" r:id="rId10"/>
    <sheet name="Chart 3.4" sheetId="37" r:id="rId11"/>
  </sheets>
  <definedNames>
    <definedName name="_xlnm.Print_Titles" localSheetId="0">Contents!$1:$2</definedName>
    <definedName name="_xlnm.Print_Titles" localSheetId="1">'Table 3.1'!$1:$2</definedName>
    <definedName name="_xlnm.Print_Titles" localSheetId="2">'Table 3.2'!$1:$3</definedName>
    <definedName name="_xlnm.Print_Titles" localSheetId="3">'Table 3.3'!$1:$2</definedName>
    <definedName name="_xlnm.Print_Titles" localSheetId="4">'Table 3.4'!$1:$2</definedName>
  </definedNames>
  <calcPr calcId="162913"/>
</workbook>
</file>

<file path=xl/calcChain.xml><?xml version="1.0" encoding="utf-8"?>
<calcChain xmlns="http://schemas.openxmlformats.org/spreadsheetml/2006/main"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4" i="1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E20" i="16"/>
  <c r="E23" i="16"/>
  <c r="E7" i="16"/>
  <c r="E26" i="16"/>
  <c r="E25" i="16"/>
  <c r="E6" i="16"/>
  <c r="E11" i="16"/>
  <c r="E34" i="16"/>
  <c r="E10" i="16"/>
  <c r="E35" i="16"/>
  <c r="E14" i="16"/>
  <c r="E8" i="16"/>
  <c r="E24" i="16"/>
  <c r="E28" i="16"/>
  <c r="E33" i="16"/>
  <c r="E16" i="16"/>
  <c r="E29" i="16"/>
  <c r="E30" i="16"/>
  <c r="E21" i="16"/>
  <c r="E19" i="16"/>
  <c r="E32" i="16"/>
  <c r="E15" i="16"/>
  <c r="E9" i="16"/>
  <c r="E13" i="16"/>
  <c r="E17" i="16"/>
  <c r="E27" i="16"/>
  <c r="E22" i="16"/>
  <c r="E12" i="16"/>
  <c r="E31" i="16"/>
  <c r="E18" i="16"/>
  <c r="D10" i="7"/>
  <c r="C10" i="7"/>
  <c r="E10" i="7"/>
  <c r="D9" i="7"/>
  <c r="C9" i="7"/>
  <c r="E9" i="7"/>
  <c r="E7" i="7"/>
  <c r="E6" i="7"/>
  <c r="E5" i="7"/>
  <c r="F4" i="6"/>
  <c r="D4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4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E7" i="5" s="1"/>
  <c r="E8" i="5" s="1"/>
  <c r="E9" i="5" s="1"/>
  <c r="E10" i="5" s="1"/>
  <c r="D6" i="5"/>
  <c r="E6" i="5"/>
  <c r="E65" i="1"/>
  <c r="E64" i="1"/>
  <c r="E63" i="1"/>
  <c r="E62" i="1"/>
  <c r="B9" i="36"/>
  <c r="D7" i="36"/>
  <c r="D6" i="36"/>
  <c r="D5" i="36"/>
  <c r="B8" i="36"/>
  <c r="B4" i="36"/>
  <c r="B7" i="36"/>
  <c r="B6" i="36"/>
  <c r="B5" i="36"/>
  <c r="D4" i="36"/>
  <c r="E11" i="5" l="1"/>
  <c r="E12" i="5" s="1"/>
  <c r="E13" i="5" s="1"/>
  <c r="E14" i="5" s="1"/>
  <c r="E15" i="5" s="1"/>
  <c r="E16" i="5" s="1"/>
  <c r="E17" i="5" s="1"/>
  <c r="E18" i="5" s="1"/>
  <c r="E19" i="5" s="1"/>
</calcChain>
</file>

<file path=xl/sharedStrings.xml><?xml version="1.0" encoding="utf-8"?>
<sst xmlns="http://schemas.openxmlformats.org/spreadsheetml/2006/main" count="310" uniqueCount="132">
  <si>
    <t>OEm</t>
  </si>
  <si>
    <t>Observatório da Emigração</t>
  </si>
  <si>
    <t>link</t>
  </si>
  <si>
    <t>Total</t>
  </si>
  <si>
    <t>Portugal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</si>
  <si>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</si>
  <si>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</si>
  <si>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Indicators</t>
  </si>
  <si>
    <t>OECD</t>
  </si>
  <si>
    <t>Source</t>
  </si>
  <si>
    <t>Country</t>
  </si>
  <si>
    <t>Belgium</t>
  </si>
  <si>
    <t>Bulgaria</t>
  </si>
  <si>
    <t>Czech Republic</t>
  </si>
  <si>
    <t>Denmark</t>
  </si>
  <si>
    <t>Germany</t>
  </si>
  <si>
    <t>Estonia</t>
  </si>
  <si>
    <t>Ireland</t>
  </si>
  <si>
    <t>Greece</t>
  </si>
  <si>
    <t>Spain</t>
  </si>
  <si>
    <t>France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</si>
  <si>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</si>
  <si>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</si>
  <si>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</si>
  <si>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</si>
  <si>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</si>
  <si>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</si>
  <si>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</si>
  <si>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</si>
  <si>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</si>
  <si>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</si>
  <si>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</si>
  <si>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Romania</t>
  </si>
  <si>
    <t>Slovenia</t>
  </si>
  <si>
    <t>Finland</t>
  </si>
  <si>
    <t>Sweden</t>
  </si>
  <si>
    <t>United Kingdom</t>
  </si>
  <si>
    <t>Iceland</t>
  </si>
  <si>
    <t>Norway</t>
  </si>
  <si>
    <t>Switzerland</t>
  </si>
  <si>
    <t>..</t>
  </si>
  <si>
    <t>3 | Remittances</t>
  </si>
  <si>
    <t>Angola</t>
  </si>
  <si>
    <t>Argentina</t>
  </si>
  <si>
    <t>China</t>
  </si>
  <si>
    <t>PALOP</t>
  </si>
  <si>
    <t>Balance</t>
  </si>
  <si>
    <t>EU27</t>
  </si>
  <si>
    <t>Euro Zone (15)</t>
  </si>
  <si>
    <t>Algeria</t>
  </si>
  <si>
    <t>Australia</t>
  </si>
  <si>
    <t>Bangladesh</t>
  </si>
  <si>
    <t>Brazil</t>
  </si>
  <si>
    <t>Canada</t>
  </si>
  <si>
    <t>Cape Verde</t>
  </si>
  <si>
    <t>Colombia</t>
  </si>
  <si>
    <t>Egypt, Arab Rep.</t>
  </si>
  <si>
    <t>El Salvador</t>
  </si>
  <si>
    <t>Guatemala</t>
  </si>
  <si>
    <t>Guinea-Bissau</t>
  </si>
  <si>
    <t>India</t>
  </si>
  <si>
    <t>Indonesia</t>
  </si>
  <si>
    <t>Japan</t>
  </si>
  <si>
    <t>Korea, Rep.</t>
  </si>
  <si>
    <t>Lebanon</t>
  </si>
  <si>
    <t>Mexico</t>
  </si>
  <si>
    <t>Morocco</t>
  </si>
  <si>
    <t>Mozambique</t>
  </si>
  <si>
    <t>Nepal</t>
  </si>
  <si>
    <t>New Zealand</t>
  </si>
  <si>
    <t>Nigeria</t>
  </si>
  <si>
    <t>Pakistan</t>
  </si>
  <si>
    <t>Philippines</t>
  </si>
  <si>
    <t>Russian Federation</t>
  </si>
  <si>
    <t>São Tomé and Principe</t>
  </si>
  <si>
    <t>Saudi Arabia</t>
  </si>
  <si>
    <t>Slovak Republic</t>
  </si>
  <si>
    <t>South Africa</t>
  </si>
  <si>
    <t>Sri Lanka</t>
  </si>
  <si>
    <t>Thailand</t>
  </si>
  <si>
    <t>Turkey</t>
  </si>
  <si>
    <t>Ukraine</t>
  </si>
  <si>
    <t>United States</t>
  </si>
  <si>
    <t>Venezuela, RB</t>
  </si>
  <si>
    <t>As a percentage of total inward flows</t>
  </si>
  <si>
    <t>Cumulative percentage</t>
  </si>
  <si>
    <t>Top inward flows</t>
  </si>
  <si>
    <t>Total inward flows</t>
  </si>
  <si>
    <t>Thousand 
euros</t>
  </si>
  <si>
    <t>Change in percentage</t>
  </si>
  <si>
    <t>Inward flows
(thousand euros)</t>
  </si>
  <si>
    <t>Outward flows
(thousand euros)</t>
  </si>
  <si>
    <t>2013
thousand euros, nominal values</t>
  </si>
  <si>
    <t>Remittances</t>
  </si>
  <si>
    <t>GDP</t>
  </si>
  <si>
    <t>Exports</t>
  </si>
  <si>
    <t>Remittances as a percentage of</t>
  </si>
  <si>
    <t>Thousand euros, nominal values</t>
  </si>
  <si>
    <t>As a percentage of total world remittance flows</t>
  </si>
  <si>
    <t>Total world remittance flows</t>
  </si>
  <si>
    <t>Inward remittance flows,
thousand US dollars</t>
  </si>
  <si>
    <t>Top remittance-receiving countries</t>
  </si>
  <si>
    <t>Remittances as a percentage of GDP</t>
  </si>
  <si>
    <t>GDP,
thousand US dollars</t>
  </si>
  <si>
    <t>Change in nominal values, thousand euros</t>
  </si>
  <si>
    <r>
      <rPr>
        <b/>
        <sz val="9"/>
        <color rgb="FFC00000"/>
        <rFont val="Arial"/>
        <family val="2"/>
      </rPr>
      <t>Chart 3.4</t>
    </r>
    <r>
      <rPr>
        <b/>
        <sz val="9"/>
        <rFont val="Arial"/>
        <family val="2"/>
      </rPr>
      <t xml:space="preserve"> Top remittance-receiving countries, economic weight, 2013</t>
    </r>
  </si>
  <si>
    <t>Table by OEm, data from Banco de Portugal, Statistics Online (BPstat), Balance of Payment Statistics.</t>
  </si>
  <si>
    <t>Table by OEm, data from Banco de Portugal, Statistics Online (BPstat), Balance of Payment Statistics 
(remittances and FDI) and Instituto Nacional de Estatística (INE), National Accounts (GDP and exports).</t>
  </si>
  <si>
    <t>Chart by OEm, data from Banco de Portugal, Statistics Online (BPstat), Balance of Payment Statistics.</t>
  </si>
  <si>
    <t>Table by OEm, data from the World Bank, World DataBank, World Development Indicators, Economic Policy &amp; Debt Series.</t>
  </si>
  <si>
    <t>Table by OEm, data from the World Bank, World DataBank, World Development Indicators, 
Economic Policy &amp; Debt Series.</t>
  </si>
  <si>
    <t>Chart by OEm, data from the World Bank, World DataBank, World Development Indicators, 
Economic Policy &amp; Debt Series.</t>
  </si>
  <si>
    <t>Chart by OEm, data from Banco de Portugal, Statistics Online (BPstat), Balance of Payment Statistics 
(remittances and FDI) and Instituto Nacional de Estatística (INE), National Accounts (GDP and exports).</t>
  </si>
  <si>
    <r>
      <rPr>
        <b/>
        <sz val="9"/>
        <color rgb="FFC00000"/>
        <rFont val="Arial"/>
        <family val="2"/>
      </rPr>
      <t>Table 3.1</t>
    </r>
    <r>
      <rPr>
        <b/>
        <sz val="9"/>
        <rFont val="Arial"/>
        <family val="2"/>
      </rPr>
      <t xml:space="preserve"> Inward and outward remittance flows in Portugal, 2014</t>
    </r>
  </si>
  <si>
    <r>
      <rPr>
        <b/>
        <sz val="9"/>
        <color rgb="FFC00000"/>
        <rFont val="Arial"/>
        <family val="2"/>
      </rPr>
      <t>Table 3.2</t>
    </r>
    <r>
      <rPr>
        <b/>
        <sz val="9"/>
        <rFont val="Arial"/>
        <family val="2"/>
      </rPr>
      <t xml:space="preserve"> Top inward remittance flows in Portugal, 2014</t>
    </r>
  </si>
  <si>
    <r>
      <rPr>
        <b/>
        <sz val="9"/>
        <color rgb="FFC00000"/>
        <rFont val="Arial"/>
        <family val="2"/>
      </rPr>
      <t>Table 3.3</t>
    </r>
    <r>
      <rPr>
        <b/>
        <sz val="9"/>
        <rFont val="Arial"/>
        <family val="2"/>
      </rPr>
      <t xml:space="preserve"> Changes in inward remittance flows in Portugal, 2013-2014</t>
    </r>
  </si>
  <si>
    <t>2014
thousand euros, nominal values</t>
  </si>
  <si>
    <r>
      <rPr>
        <b/>
        <sz val="9"/>
        <color rgb="FFC00000"/>
        <rFont val="Arial"/>
        <family val="2"/>
      </rPr>
      <t>Table 3.4</t>
    </r>
    <r>
      <rPr>
        <b/>
        <sz val="9"/>
        <rFont val="Arial"/>
        <family val="2"/>
      </rPr>
      <t xml:space="preserve"> Changes in economic weight of remittances in Portugal, 2013-2014</t>
    </r>
  </si>
  <si>
    <r>
      <t>Table 3.5</t>
    </r>
    <r>
      <rPr>
        <b/>
        <sz val="9"/>
        <rFont val="Arial"/>
        <family val="2"/>
      </rPr>
      <t xml:space="preserve"> Top remittance-receiving countries, thousand US dollars, 2013</t>
    </r>
  </si>
  <si>
    <r>
      <rPr>
        <b/>
        <sz val="9"/>
        <color rgb="FFC00000"/>
        <rFont val="Arial"/>
        <family val="2"/>
      </rPr>
      <t>Table 3.6</t>
    </r>
    <r>
      <rPr>
        <b/>
        <sz val="9"/>
        <rFont val="Arial"/>
        <family val="2"/>
      </rPr>
      <t xml:space="preserve"> Top remittance-receiving countries, economic weight, 2013</t>
    </r>
  </si>
  <si>
    <t>Dominican Republic</t>
  </si>
  <si>
    <t>Tajikistan</t>
  </si>
  <si>
    <t>Serbia</t>
  </si>
  <si>
    <t>Venezuela</t>
  </si>
  <si>
    <t>United Arab Emirates</t>
  </si>
  <si>
    <r>
      <rPr>
        <b/>
        <sz val="9"/>
        <color rgb="FFC00000"/>
        <rFont val="Arial"/>
        <family val="2"/>
      </rPr>
      <t>Chart 3.1</t>
    </r>
    <r>
      <rPr>
        <b/>
        <sz val="9"/>
        <rFont val="Arial"/>
        <family val="2"/>
      </rPr>
      <t xml:space="preserve"> Top inward remittance flows in Portugal, thousand euros, 2014</t>
    </r>
  </si>
  <si>
    <r>
      <rPr>
        <b/>
        <sz val="9"/>
        <color rgb="FFC00000"/>
        <rFont val="Arial"/>
        <family val="2"/>
      </rPr>
      <t>Chart 3.2</t>
    </r>
    <r>
      <rPr>
        <b/>
        <sz val="9"/>
        <rFont val="Arial"/>
        <family val="2"/>
      </rPr>
      <t xml:space="preserve"> Changes in top inward remittance flows in Portugal, nominal values, thousand euros, 2013-2014</t>
    </r>
  </si>
  <si>
    <r>
      <rPr>
        <b/>
        <sz val="9"/>
        <color rgb="FFC00000"/>
        <rFont val="Arial"/>
        <family val="2"/>
      </rPr>
      <t>Chart 3.3</t>
    </r>
    <r>
      <rPr>
        <b/>
        <sz val="9"/>
        <rFont val="Arial"/>
        <family val="2"/>
      </rPr>
      <t xml:space="preserve"> Changes in economic weight of remittances in Portugal, 2013-2014</t>
    </r>
  </si>
  <si>
    <t>Factbook 2015: list of tables and charts</t>
  </si>
  <si>
    <t>16 Dec 2015.</t>
  </si>
  <si>
    <t>The Observatório da Emigração (OEm) is based at the Centre for Research and Studies in Sociology (CIES-IUL), at the University Institute of Lisbon (ISCTE-IUL).</t>
  </si>
  <si>
    <t>http://observatorioemigracao.pt/np4/4924.html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</si>
</sst>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0" fillId="0" borderId="0" applyNumberFormat="0" applyFill="0" applyBorder="0" applyAlignment="0" applyProtection="0"/>
    <xf numFmtId="0" fontId="19" fillId="0" borderId="0"/>
    <xf numFmtId="166" fontId="28" fillId="0" borderId="5" applyFill="0" applyProtection="0">
      <alignment horizontal="right" vertical="center" wrapText="1"/>
    </xf>
    <xf numFmtId="167" fontId="28" fillId="0" borderId="6" applyFill="0" applyProtection="0">
      <alignment horizontal="right" vertical="center" wrapText="1"/>
    </xf>
    <xf numFmtId="0" fontId="28" fillId="0" borderId="0" applyNumberFormat="0" applyFill="0" applyBorder="0" applyProtection="0">
      <alignment horizontal="left" vertical="center" wrapText="1"/>
    </xf>
    <xf numFmtId="168" fontId="28" fillId="0" borderId="0" applyFill="0" applyBorder="0" applyProtection="0">
      <alignment horizontal="right" vertical="center" wrapText="1"/>
    </xf>
    <xf numFmtId="169" fontId="28" fillId="0" borderId="4" applyFill="0" applyProtection="0">
      <alignment horizontal="right" vertical="center" wrapText="1"/>
    </xf>
  </cellStyleXfs>
  <cellXfs count="245">
    <xf numFmtId="0" fontId="0" fillId="0" borderId="0" xfId="0"/>
    <xf numFmtId="3" fontId="11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0" fillId="2" borderId="0" xfId="0" applyNumberFormat="1" applyFont="1" applyFill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left" vertical="center" indent="1"/>
    </xf>
    <xf numFmtId="3" fontId="10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1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1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center" inden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center" indent="1"/>
    </xf>
    <xf numFmtId="3" fontId="9" fillId="0" borderId="1" xfId="0" applyNumberFormat="1" applyFont="1" applyBorder="1" applyAlignment="1">
      <alignment horizontal="left" vertical="center" wrapText="1" indent="1"/>
    </xf>
    <xf numFmtId="3" fontId="10" fillId="2" borderId="0" xfId="0" applyNumberFormat="1" applyFont="1" applyFill="1" applyBorder="1" applyAlignment="1">
      <alignment horizontal="right" vertical="center" indent="4"/>
    </xf>
    <xf numFmtId="3" fontId="10" fillId="0" borderId="0" xfId="0" applyNumberFormat="1" applyFont="1" applyBorder="1" applyAlignment="1">
      <alignment horizontal="right" vertical="center" indent="4"/>
    </xf>
    <xf numFmtId="3" fontId="10" fillId="3" borderId="0" xfId="0" applyNumberFormat="1" applyFont="1" applyFill="1" applyBorder="1" applyAlignment="1">
      <alignment horizontal="right" vertical="center" indent="4"/>
    </xf>
    <xf numFmtId="3" fontId="10" fillId="0" borderId="0" xfId="0" applyNumberFormat="1" applyFont="1" applyFill="1" applyBorder="1" applyAlignment="1">
      <alignment horizontal="right" vertical="center" indent="4"/>
    </xf>
    <xf numFmtId="164" fontId="10" fillId="2" borderId="0" xfId="0" applyNumberFormat="1" applyFont="1" applyFill="1" applyBorder="1" applyAlignment="1">
      <alignment horizontal="right" vertical="center" indent="4"/>
    </xf>
    <xf numFmtId="164" fontId="10" fillId="0" borderId="0" xfId="0" applyNumberFormat="1" applyFont="1" applyBorder="1" applyAlignment="1">
      <alignment horizontal="right" vertical="center" indent="4"/>
    </xf>
    <xf numFmtId="3" fontId="12" fillId="0" borderId="0" xfId="0" applyNumberFormat="1" applyFont="1" applyAlignment="1">
      <alignment horizontal="left" indent="1"/>
    </xf>
    <xf numFmtId="0" fontId="15" fillId="0" borderId="0" xfId="0" applyFont="1" applyAlignment="1">
      <alignment horizontal="left" indent="1"/>
    </xf>
    <xf numFmtId="3" fontId="11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1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9" fillId="0" borderId="0" xfId="0" applyNumberFormat="1" applyFont="1" applyFill="1" applyBorder="1" applyAlignment="1">
      <alignment horizontal="left" vertical="center" indent="1"/>
    </xf>
    <xf numFmtId="3" fontId="11" fillId="0" borderId="0" xfId="0" applyNumberFormat="1" applyFont="1" applyAlignment="1"/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6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1" fillId="3" borderId="0" xfId="0" applyNumberFormat="1" applyFont="1" applyFill="1" applyAlignment="1">
      <alignment vertical="center"/>
    </xf>
    <xf numFmtId="3" fontId="9" fillId="3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1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7" fillId="3" borderId="0" xfId="0" applyNumberFormat="1" applyFont="1" applyFill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/>
    </xf>
    <xf numFmtId="3" fontId="16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2" fillId="0" borderId="0" xfId="0" applyNumberFormat="1" applyFont="1" applyAlignment="1">
      <alignment horizontal="right" vertical="top" indent="1"/>
    </xf>
    <xf numFmtId="3" fontId="11" fillId="0" borderId="0" xfId="0" applyNumberFormat="1" applyFont="1" applyFill="1" applyAlignment="1">
      <alignment vertical="center"/>
    </xf>
    <xf numFmtId="3" fontId="10" fillId="0" borderId="0" xfId="0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ill="1"/>
    <xf numFmtId="3" fontId="0" fillId="3" borderId="0" xfId="0" applyNumberFormat="1" applyFill="1" applyAlignment="1">
      <alignment vertical="center"/>
    </xf>
    <xf numFmtId="0" fontId="0" fillId="0" borderId="0" xfId="0" applyAlignment="1">
      <alignment horizontal="left" indent="1"/>
    </xf>
    <xf numFmtId="3" fontId="17" fillId="0" borderId="0" xfId="0" applyNumberFormat="1" applyFont="1" applyFill="1" applyAlignment="1">
      <alignment horizontal="center" vertical="center"/>
    </xf>
    <xf numFmtId="3" fontId="12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0" fontId="22" fillId="0" borderId="0" xfId="1" applyFont="1" applyBorder="1" applyAlignment="1">
      <alignment horizontal="right" vertical="center" indent="1"/>
    </xf>
    <xf numFmtId="0" fontId="22" fillId="0" borderId="0" xfId="0" applyFont="1" applyFill="1" applyAlignment="1">
      <alignment horizontal="left" vertical="top"/>
    </xf>
    <xf numFmtId="0" fontId="22" fillId="0" borderId="0" xfId="1" applyFont="1" applyFill="1" applyAlignment="1">
      <alignment horizontal="left" vertical="top"/>
    </xf>
    <xf numFmtId="0" fontId="22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1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Fill="1" applyAlignment="1">
      <alignment horizontal="left" indent="1"/>
    </xf>
    <xf numFmtId="3" fontId="8" fillId="0" borderId="0" xfId="0" applyNumberFormat="1" applyFont="1" applyAlignment="1">
      <alignment horizontal="right" vertical="center" indent="1"/>
    </xf>
    <xf numFmtId="3" fontId="10" fillId="0" borderId="0" xfId="0" applyNumberFormat="1" applyFont="1" applyFill="1" applyBorder="1" applyAlignment="1" applyProtection="1">
      <alignment horizontal="right" vertical="center" indent="4"/>
      <protection locked="0"/>
    </xf>
    <xf numFmtId="3" fontId="10" fillId="0" borderId="0" xfId="0" applyNumberFormat="1" applyFont="1" applyFill="1" applyBorder="1" applyAlignment="1">
      <alignment horizontal="right" vertical="center" indent="5"/>
    </xf>
    <xf numFmtId="3" fontId="10" fillId="0" borderId="0" xfId="0" applyNumberFormat="1" applyFont="1" applyFill="1" applyBorder="1" applyAlignment="1" applyProtection="1">
      <alignment horizontal="right" vertical="center" indent="3"/>
      <protection locked="0"/>
    </xf>
    <xf numFmtId="3" fontId="9" fillId="3" borderId="0" xfId="0" applyNumberFormat="1" applyFont="1" applyFill="1" applyBorder="1" applyAlignment="1" applyProtection="1">
      <alignment horizontal="right" vertical="center" indent="4"/>
      <protection locked="0"/>
    </xf>
    <xf numFmtId="3" fontId="9" fillId="3" borderId="0" xfId="0" applyNumberFormat="1" applyFont="1" applyFill="1" applyBorder="1" applyAlignment="1" applyProtection="1">
      <alignment horizontal="right" vertical="center" indent="3"/>
      <protection locked="0"/>
    </xf>
    <xf numFmtId="3" fontId="11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vertical="center"/>
    </xf>
    <xf numFmtId="0" fontId="10" fillId="0" borderId="0" xfId="0" applyFont="1" applyFill="1" applyAlignment="1">
      <alignment horizontal="left" vertical="center"/>
    </xf>
    <xf numFmtId="3" fontId="9" fillId="0" borderId="0" xfId="0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center" indent="4"/>
    </xf>
    <xf numFmtId="3" fontId="10" fillId="3" borderId="0" xfId="0" applyNumberFormat="1" applyFont="1" applyFill="1" applyBorder="1" applyAlignment="1">
      <alignment horizontal="left" vertical="center" indent="1"/>
    </xf>
    <xf numFmtId="3" fontId="9" fillId="0" borderId="0" xfId="0" applyNumberFormat="1" applyFont="1" applyFill="1" applyBorder="1" applyAlignment="1">
      <alignment horizontal="left" indent="1"/>
    </xf>
    <xf numFmtId="3" fontId="9" fillId="0" borderId="0" xfId="0" applyNumberFormat="1" applyFont="1" applyFill="1" applyBorder="1" applyAlignment="1">
      <alignment horizontal="right" indent="4"/>
    </xf>
    <xf numFmtId="3" fontId="9" fillId="0" borderId="0" xfId="0" applyNumberFormat="1" applyFont="1" applyFill="1" applyBorder="1" applyAlignment="1">
      <alignment horizontal="right" vertical="center" indent="4"/>
    </xf>
    <xf numFmtId="3" fontId="9" fillId="0" borderId="2" xfId="0" applyNumberFormat="1" applyFont="1" applyFill="1" applyBorder="1" applyAlignment="1">
      <alignment horizontal="left" vertical="top" indent="1"/>
    </xf>
    <xf numFmtId="3" fontId="9" fillId="0" borderId="2" xfId="0" applyNumberFormat="1" applyFont="1" applyFill="1" applyBorder="1" applyAlignment="1">
      <alignment horizontal="right" vertical="top" indent="4"/>
    </xf>
    <xf numFmtId="3" fontId="7" fillId="0" borderId="0" xfId="0" applyNumberFormat="1" applyFont="1" applyAlignment="1">
      <alignment horizontal="right" vertical="center" indent="1"/>
    </xf>
    <xf numFmtId="0" fontId="7" fillId="0" borderId="0" xfId="0" applyFont="1"/>
    <xf numFmtId="164" fontId="10" fillId="3" borderId="0" xfId="0" applyNumberFormat="1" applyFont="1" applyFill="1" applyBorder="1" applyAlignment="1">
      <alignment horizontal="right" vertical="center" indent="4"/>
    </xf>
    <xf numFmtId="3" fontId="10" fillId="0" borderId="2" xfId="0" applyNumberFormat="1" applyFont="1" applyBorder="1" applyAlignment="1">
      <alignment horizontal="right" vertical="center" indent="4"/>
    </xf>
    <xf numFmtId="164" fontId="10" fillId="0" borderId="2" xfId="0" applyNumberFormat="1" applyFont="1" applyBorder="1" applyAlignment="1">
      <alignment horizontal="right" vertical="center" indent="4"/>
    </xf>
    <xf numFmtId="164" fontId="9" fillId="0" borderId="0" xfId="0" applyNumberFormat="1" applyFont="1" applyBorder="1" applyAlignment="1">
      <alignment horizontal="right" vertical="center" indent="4"/>
    </xf>
    <xf numFmtId="3" fontId="9" fillId="0" borderId="0" xfId="0" applyNumberFormat="1" applyFont="1" applyBorder="1" applyAlignment="1">
      <alignment horizontal="left" vertical="top" indent="1"/>
    </xf>
    <xf numFmtId="3" fontId="10" fillId="2" borderId="0" xfId="0" applyNumberFormat="1" applyFont="1" applyFill="1" applyBorder="1" applyAlignment="1">
      <alignment horizontal="left" vertical="center" indent="2"/>
    </xf>
    <xf numFmtId="3" fontId="10" fillId="0" borderId="0" xfId="0" applyNumberFormat="1" applyFont="1" applyBorder="1" applyAlignment="1">
      <alignment horizontal="left" vertical="center" indent="2"/>
    </xf>
    <xf numFmtId="3" fontId="10" fillId="3" borderId="0" xfId="0" applyNumberFormat="1" applyFont="1" applyFill="1" applyBorder="1" applyAlignment="1">
      <alignment horizontal="left" vertical="center" indent="2"/>
    </xf>
    <xf numFmtId="3" fontId="10" fillId="0" borderId="2" xfId="0" applyNumberFormat="1" applyFont="1" applyBorder="1" applyAlignment="1">
      <alignment horizontal="left" vertical="center" indent="2"/>
    </xf>
    <xf numFmtId="1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3" borderId="0" xfId="0" applyNumberFormat="1" applyFont="1" applyFill="1" applyBorder="1" applyAlignment="1" applyProtection="1">
      <alignment horizontal="right" vertical="center" indent="5"/>
      <protection locked="0"/>
    </xf>
    <xf numFmtId="164" fontId="10" fillId="2" borderId="0" xfId="0" applyNumberFormat="1" applyFont="1" applyFill="1" applyBorder="1" applyAlignment="1">
      <alignment horizontal="right" vertical="center" indent="5"/>
    </xf>
    <xf numFmtId="164" fontId="10" fillId="0" borderId="0" xfId="0" applyNumberFormat="1" applyFont="1" applyBorder="1" applyAlignment="1">
      <alignment horizontal="right" vertical="center" indent="5"/>
    </xf>
    <xf numFmtId="164" fontId="10" fillId="3" borderId="0" xfId="0" applyNumberFormat="1" applyFont="1" applyFill="1" applyBorder="1" applyAlignment="1">
      <alignment horizontal="right" vertical="center" indent="5"/>
    </xf>
    <xf numFmtId="164" fontId="10" fillId="0" borderId="2" xfId="0" applyNumberFormat="1" applyFont="1" applyBorder="1" applyAlignment="1">
      <alignment horizontal="right" vertical="center" indent="5"/>
    </xf>
    <xf numFmtId="3" fontId="10" fillId="2" borderId="0" xfId="0" applyNumberFormat="1" applyFont="1" applyFill="1" applyBorder="1" applyAlignment="1">
      <alignment horizontal="right" vertical="center" indent="3"/>
    </xf>
    <xf numFmtId="3" fontId="10" fillId="0" borderId="0" xfId="0" applyNumberFormat="1" applyFont="1" applyBorder="1" applyAlignment="1">
      <alignment horizontal="right" vertical="center" indent="3"/>
    </xf>
    <xf numFmtId="3" fontId="10" fillId="3" borderId="0" xfId="0" applyNumberFormat="1" applyFont="1" applyFill="1" applyBorder="1" applyAlignment="1">
      <alignment horizontal="right" vertical="center" indent="3"/>
    </xf>
    <xf numFmtId="3" fontId="10" fillId="0" borderId="2" xfId="0" applyNumberFormat="1" applyFont="1" applyBorder="1" applyAlignment="1">
      <alignment horizontal="right" vertical="center" indent="3"/>
    </xf>
    <xf numFmtId="3" fontId="9" fillId="0" borderId="0" xfId="0" applyNumberFormat="1" applyFont="1" applyBorder="1" applyAlignment="1">
      <alignment horizontal="right" vertical="center" indent="3"/>
    </xf>
    <xf numFmtId="0" fontId="7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indent="1"/>
    </xf>
    <xf numFmtId="0" fontId="7" fillId="2" borderId="0" xfId="0" applyFont="1" applyFill="1" applyBorder="1" applyAlignment="1">
      <alignment horizontal="left" vertical="center" indent="2"/>
    </xf>
    <xf numFmtId="0" fontId="12" fillId="0" borderId="3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3" fontId="7" fillId="2" borderId="0" xfId="0" applyNumberFormat="1" applyFont="1" applyFill="1" applyBorder="1" applyAlignment="1">
      <alignment horizontal="right" vertical="center" indent="5"/>
    </xf>
    <xf numFmtId="3" fontId="7" fillId="0" borderId="0" xfId="0" applyNumberFormat="1" applyFont="1" applyFill="1" applyBorder="1" applyAlignment="1">
      <alignment horizontal="right" vertical="center" indent="5"/>
    </xf>
    <xf numFmtId="3" fontId="22" fillId="2" borderId="0" xfId="0" applyNumberFormat="1" applyFont="1" applyFill="1" applyBorder="1" applyAlignment="1">
      <alignment horizontal="right" vertical="center" indent="5"/>
    </xf>
    <xf numFmtId="3" fontId="7" fillId="0" borderId="2" xfId="0" applyNumberFormat="1" applyFont="1" applyFill="1" applyBorder="1" applyAlignment="1">
      <alignment horizontal="right" vertical="center" indent="5"/>
    </xf>
    <xf numFmtId="164" fontId="7" fillId="2" borderId="0" xfId="0" applyNumberFormat="1" applyFont="1" applyFill="1" applyBorder="1" applyAlignment="1">
      <alignment horizontal="right" vertical="center" indent="9"/>
    </xf>
    <xf numFmtId="164" fontId="7" fillId="0" borderId="0" xfId="0" applyNumberFormat="1" applyFont="1" applyFill="1" applyBorder="1" applyAlignment="1">
      <alignment horizontal="right" vertical="center" indent="9"/>
    </xf>
    <xf numFmtId="164" fontId="10" fillId="0" borderId="0" xfId="0" applyNumberFormat="1" applyFont="1" applyFill="1" applyBorder="1" applyAlignment="1">
      <alignment horizontal="right" vertical="center" indent="9"/>
    </xf>
    <xf numFmtId="164" fontId="22" fillId="2" borderId="0" xfId="0" applyNumberFormat="1" applyFont="1" applyFill="1" applyBorder="1" applyAlignment="1">
      <alignment horizontal="right" vertical="center" indent="9"/>
    </xf>
    <xf numFmtId="164" fontId="7" fillId="0" borderId="2" xfId="0" applyNumberFormat="1" applyFont="1" applyFill="1" applyBorder="1" applyAlignment="1">
      <alignment horizontal="right" vertical="center" indent="9"/>
    </xf>
    <xf numFmtId="0" fontId="7" fillId="0" borderId="0" xfId="0" applyFont="1" applyFill="1" applyBorder="1" applyAlignment="1">
      <alignment horizontal="left" vertical="center" indent="2"/>
    </xf>
    <xf numFmtId="0" fontId="10" fillId="0" borderId="0" xfId="0" applyFont="1" applyFill="1" applyBorder="1" applyAlignment="1">
      <alignment horizontal="left" vertical="center" indent="2"/>
    </xf>
    <xf numFmtId="0" fontId="22" fillId="2" borderId="0" xfId="0" applyFont="1" applyFill="1" applyBorder="1" applyAlignment="1">
      <alignment horizontal="left" vertical="center" indent="2"/>
    </xf>
    <xf numFmtId="0" fontId="7" fillId="0" borderId="2" xfId="0" applyFont="1" applyFill="1" applyBorder="1" applyAlignment="1">
      <alignment horizontal="left" vertical="center" indent="2"/>
    </xf>
    <xf numFmtId="165" fontId="12" fillId="0" borderId="0" xfId="0" applyNumberFormat="1" applyFont="1" applyBorder="1" applyAlignment="1">
      <alignment horizontal="right" vertical="center" wrapText="1" indent="9"/>
    </xf>
    <xf numFmtId="3" fontId="7" fillId="2" borderId="0" xfId="0" applyNumberFormat="1" applyFont="1" applyFill="1" applyAlignment="1">
      <alignment horizontal="right" vertical="center" indent="3"/>
    </xf>
    <xf numFmtId="3" fontId="7" fillId="0" borderId="0" xfId="0" applyNumberFormat="1" applyFont="1" applyAlignment="1">
      <alignment horizontal="right" vertical="center" indent="3"/>
    </xf>
    <xf numFmtId="165" fontId="7" fillId="2" borderId="0" xfId="0" applyNumberFormat="1" applyFont="1" applyFill="1" applyBorder="1" applyAlignment="1">
      <alignment horizontal="right" vertical="center" indent="5"/>
    </xf>
    <xf numFmtId="3" fontId="12" fillId="0" borderId="0" xfId="0" applyNumberFormat="1" applyFont="1" applyFill="1" applyBorder="1" applyAlignment="1">
      <alignment horizontal="right" vertical="center" wrapText="1" indent="5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 indent="1"/>
    </xf>
    <xf numFmtId="3" fontId="12" fillId="0" borderId="0" xfId="0" applyNumberFormat="1" applyFont="1" applyAlignment="1">
      <alignment horizontal="right" vertical="center" indent="5"/>
    </xf>
    <xf numFmtId="164" fontId="7" fillId="2" borderId="0" xfId="0" applyNumberFormat="1" applyFont="1" applyFill="1" applyBorder="1" applyAlignment="1">
      <alignment horizontal="right" vertical="center" indent="8"/>
    </xf>
    <xf numFmtId="164" fontId="7" fillId="0" borderId="0" xfId="0" applyNumberFormat="1" applyFont="1" applyFill="1" applyBorder="1" applyAlignment="1">
      <alignment horizontal="right" vertical="center" indent="8"/>
    </xf>
    <xf numFmtId="164" fontId="10" fillId="0" borderId="0" xfId="0" applyNumberFormat="1" applyFont="1" applyFill="1" applyBorder="1" applyAlignment="1">
      <alignment horizontal="right" vertical="center" indent="8"/>
    </xf>
    <xf numFmtId="164" fontId="7" fillId="0" borderId="2" xfId="0" applyNumberFormat="1" applyFont="1" applyFill="1" applyBorder="1" applyAlignment="1">
      <alignment horizontal="right" vertical="center" indent="8"/>
    </xf>
    <xf numFmtId="0" fontId="22" fillId="0" borderId="0" xfId="0" applyFont="1" applyFill="1" applyBorder="1" applyAlignment="1">
      <alignment horizontal="left" vertical="center" indent="2"/>
    </xf>
    <xf numFmtId="3" fontId="22" fillId="0" borderId="0" xfId="0" applyNumberFormat="1" applyFont="1" applyFill="1" applyBorder="1" applyAlignment="1">
      <alignment horizontal="right" vertical="center" indent="5"/>
    </xf>
    <xf numFmtId="164" fontId="22" fillId="0" borderId="0" xfId="0" applyNumberFormat="1" applyFont="1" applyFill="1" applyBorder="1" applyAlignment="1">
      <alignment horizontal="right" vertical="center" indent="8"/>
    </xf>
    <xf numFmtId="3" fontId="16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3" fontId="9" fillId="3" borderId="0" xfId="0" applyNumberFormat="1" applyFont="1" applyFill="1" applyAlignment="1">
      <alignment horizontal="left" vertical="center"/>
    </xf>
    <xf numFmtId="3" fontId="9" fillId="0" borderId="0" xfId="0" applyNumberFormat="1" applyFont="1" applyBorder="1" applyAlignment="1">
      <alignment horizontal="left" vertical="center"/>
    </xf>
    <xf numFmtId="164" fontId="12" fillId="0" borderId="0" xfId="0" applyNumberFormat="1" applyFont="1" applyFill="1" applyBorder="1" applyAlignment="1">
      <alignment horizontal="right" vertical="center" indent="8"/>
    </xf>
    <xf numFmtId="3" fontId="9" fillId="0" borderId="0" xfId="0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 indent="1"/>
    </xf>
    <xf numFmtId="3" fontId="2" fillId="0" borderId="0" xfId="0" applyNumberFormat="1" applyFont="1" applyFill="1" applyAlignment="1">
      <alignment horizontal="left" vertical="center" indent="1"/>
    </xf>
    <xf numFmtId="0" fontId="14" fillId="0" borderId="0" xfId="0" applyFont="1" applyAlignment="1">
      <alignment horizontal="left" vertical="center" wrapText="1"/>
    </xf>
    <xf numFmtId="3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indent="1"/>
    </xf>
    <xf numFmtId="0" fontId="2" fillId="0" borderId="0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left" vertical="top"/>
    </xf>
    <xf numFmtId="3" fontId="2" fillId="0" borderId="0" xfId="0" applyNumberFormat="1" applyFont="1" applyFill="1" applyAlignment="1">
      <alignment horizontal="righ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>
      <alignment horizontal="left" vertical="center" wrapText="1"/>
    </xf>
    <xf numFmtId="1" fontId="0" fillId="3" borderId="0" xfId="0" applyNumberFormat="1" applyFill="1"/>
    <xf numFmtId="0" fontId="2" fillId="0" borderId="0" xfId="0" applyFont="1" applyFill="1" applyBorder="1" applyAlignment="1">
      <alignment horizontal="left" vertical="center" indent="2"/>
    </xf>
    <xf numFmtId="0" fontId="2" fillId="2" borderId="0" xfId="0" applyFont="1" applyFill="1" applyBorder="1" applyAlignment="1">
      <alignment horizontal="left" vertical="center" indent="2"/>
    </xf>
    <xf numFmtId="0" fontId="2" fillId="0" borderId="2" xfId="0" applyFont="1" applyFill="1" applyBorder="1" applyAlignment="1">
      <alignment horizontal="left" vertical="center" indent="2"/>
    </xf>
    <xf numFmtId="0" fontId="10" fillId="2" borderId="0" xfId="0" applyFont="1" applyFill="1" applyBorder="1" applyAlignment="1">
      <alignment horizontal="left" vertical="center" indent="2"/>
    </xf>
    <xf numFmtId="3" fontId="10" fillId="2" borderId="0" xfId="0" applyNumberFormat="1" applyFont="1" applyFill="1" applyBorder="1" applyAlignment="1">
      <alignment horizontal="right" vertical="center" indent="5"/>
    </xf>
    <xf numFmtId="164" fontId="10" fillId="2" borderId="0" xfId="0" applyNumberFormat="1" applyFont="1" applyFill="1" applyBorder="1" applyAlignment="1">
      <alignment horizontal="right" vertical="center" indent="9"/>
    </xf>
    <xf numFmtId="0" fontId="0" fillId="0" borderId="10" xfId="0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2"/>
    </xf>
    <xf numFmtId="165" fontId="7" fillId="0" borderId="2" xfId="0" applyNumberFormat="1" applyFont="1" applyBorder="1" applyAlignment="1">
      <alignment horizontal="right" vertical="center" indent="5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8" xfId="0" applyFont="1" applyFill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3" fontId="10" fillId="0" borderId="0" xfId="1" applyNumberFormat="1" applyFont="1" applyFill="1" applyAlignment="1">
      <alignment horizontal="left" vertical="top" wrapText="1"/>
    </xf>
    <xf numFmtId="0" fontId="10" fillId="0" borderId="0" xfId="1" applyFont="1" applyFill="1" applyAlignment="1">
      <alignment horizontal="left" vertical="top" wrapText="1"/>
    </xf>
    <xf numFmtId="3" fontId="10" fillId="0" borderId="0" xfId="1" quotePrefix="1" applyNumberFormat="1" applyFont="1" applyFill="1" applyAlignment="1">
      <alignment horizontal="left" vertical="top" wrapText="1"/>
    </xf>
    <xf numFmtId="3" fontId="10" fillId="0" borderId="0" xfId="1" applyNumberFormat="1" applyFont="1" applyFill="1" applyAlignment="1">
      <alignment horizontal="left" vertical="top" wrapText="1" indent="1"/>
    </xf>
    <xf numFmtId="0" fontId="10" fillId="0" borderId="0" xfId="1" applyFont="1" applyAlignment="1">
      <alignment horizontal="left" vertical="top" wrapText="1" indent="1"/>
    </xf>
    <xf numFmtId="0" fontId="2" fillId="0" borderId="0" xfId="0" quotePrefix="1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3" fontId="9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3" fontId="20" fillId="0" borderId="0" xfId="0" applyNumberFormat="1" applyFont="1" applyFill="1" applyAlignment="1">
      <alignment horizontal="left" wrapText="1"/>
    </xf>
    <xf numFmtId="0" fontId="14" fillId="0" borderId="0" xfId="0" applyFont="1" applyAlignment="1">
      <alignment horizontal="left" wrapText="1"/>
    </xf>
    <xf numFmtId="3" fontId="25" fillId="0" borderId="2" xfId="0" applyNumberFormat="1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6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3" fontId="3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3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quotePrefix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25" fillId="0" borderId="2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3" fontId="3" fillId="3" borderId="0" xfId="0" applyNumberFormat="1" applyFont="1" applyFill="1" applyAlignment="1">
      <alignment horizontal="left" vertical="top" wrapText="1"/>
    </xf>
    <xf numFmtId="3" fontId="6" fillId="3" borderId="0" xfId="0" quotePrefix="1" applyNumberFormat="1" applyFont="1" applyFill="1" applyAlignment="1">
      <alignment horizontal="left" vertical="center" wrapText="1"/>
    </xf>
    <xf numFmtId="3" fontId="25" fillId="0" borderId="0" xfId="0" applyNumberFormat="1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3" fontId="25" fillId="0" borderId="0" xfId="0" applyNumberFormat="1" applyFont="1" applyAlignment="1">
      <alignment horizontal="left" vertical="center" wrapText="1" indent="1"/>
    </xf>
    <xf numFmtId="0" fontId="27" fillId="0" borderId="0" xfId="0" applyFont="1" applyAlignment="1">
      <alignment horizontal="left" vertical="center" wrapText="1" indent="1"/>
    </xf>
    <xf numFmtId="3" fontId="25" fillId="0" borderId="0" xfId="0" applyNumberFormat="1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3" fontId="10" fillId="0" borderId="0" xfId="1" applyNumberFormat="1" applyAlignment="1">
      <alignment horizontal="left" vertical="center" wrapText="1"/>
    </xf>
    <xf numFmtId="3" fontId="10" fillId="3" borderId="0" xfId="1" applyNumberFormat="1" applyFill="1" applyAlignment="1">
      <alignment horizontal="left" vertical="center" wrapText="1"/>
    </xf>
    <xf numFmtId="0" fontId="10" fillId="0" borderId="0" xfId="1" applyAlignment="1">
      <alignment horizontal="left" vertical="center" wrapText="1"/>
    </xf>
    <xf numFmtId="0" fontId="10" fillId="0" borderId="0" xfId="1" applyFill="1" applyAlignment="1">
      <alignment horizontal="left" vertical="center" wrapText="1"/>
    </xf>
  </cellXfs>
  <cellStyles count="8"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3.2'!$B$6:$B$19</c:f>
              <c:strCache>
                <c:ptCount val="14"/>
                <c:pt idx="0">
                  <c:v>France</c:v>
                </c:pt>
                <c:pt idx="1">
                  <c:v>Switzerland</c:v>
                </c:pt>
                <c:pt idx="2">
                  <c:v>Angola</c:v>
                </c:pt>
                <c:pt idx="3">
                  <c:v>United Kingdom</c:v>
                </c:pt>
                <c:pt idx="4">
                  <c:v>Germany</c:v>
                </c:pt>
                <c:pt idx="5">
                  <c:v>Spain</c:v>
                </c:pt>
                <c:pt idx="6">
                  <c:v>United States</c:v>
                </c:pt>
                <c:pt idx="7">
                  <c:v>Luxembourg</c:v>
                </c:pt>
                <c:pt idx="8">
                  <c:v>Belgium</c:v>
                </c:pt>
                <c:pt idx="9">
                  <c:v>Canada</c:v>
                </c:pt>
                <c:pt idx="10">
                  <c:v>Brazil</c:v>
                </c:pt>
                <c:pt idx="11">
                  <c:v>Sweden</c:v>
                </c:pt>
                <c:pt idx="12">
                  <c:v>Venezuela</c:v>
                </c:pt>
                <c:pt idx="13">
                  <c:v>South Africa</c:v>
                </c:pt>
              </c:strCache>
            </c:strRef>
          </c:cat>
          <c:val>
            <c:numRef>
              <c:f>'Table 3.2'!$C$6:$C$19</c:f>
              <c:numCache>
                <c:formatCode>#,##0</c:formatCode>
                <c:ptCount val="14"/>
                <c:pt idx="0">
                  <c:v>882180</c:v>
                </c:pt>
                <c:pt idx="1">
                  <c:v>812810</c:v>
                </c:pt>
                <c:pt idx="2">
                  <c:v>247960</c:v>
                </c:pt>
                <c:pt idx="3">
                  <c:v>202220</c:v>
                </c:pt>
                <c:pt idx="4">
                  <c:v>193340</c:v>
                </c:pt>
                <c:pt idx="5">
                  <c:v>166930</c:v>
                </c:pt>
                <c:pt idx="6">
                  <c:v>162860</c:v>
                </c:pt>
                <c:pt idx="7">
                  <c:v>95150</c:v>
                </c:pt>
                <c:pt idx="8">
                  <c:v>77900</c:v>
                </c:pt>
                <c:pt idx="9">
                  <c:v>62890</c:v>
                </c:pt>
                <c:pt idx="10">
                  <c:v>26830</c:v>
                </c:pt>
                <c:pt idx="11">
                  <c:v>9340</c:v>
                </c:pt>
                <c:pt idx="12">
                  <c:v>9190</c:v>
                </c:pt>
                <c:pt idx="13">
                  <c:v>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80-4659-82FB-0C3DBCB30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164096"/>
        <c:axId val="155222016"/>
      </c:barChart>
      <c:catAx>
        <c:axId val="1561640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155222016"/>
        <c:crosses val="autoZero"/>
        <c:auto val="1"/>
        <c:lblAlgn val="ctr"/>
        <c:lblOffset val="100"/>
        <c:noMultiLvlLbl val="0"/>
      </c:catAx>
      <c:valAx>
        <c:axId val="155222016"/>
        <c:scaling>
          <c:orientation val="minMax"/>
          <c:max val="9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16409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ECA-4072-84C5-46D1BC788F68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ECA-4072-84C5-46D1BC788F68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ECA-4072-84C5-46D1BC788F68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4ECA-4072-84C5-46D1BC788F68}"/>
              </c:ext>
            </c:extLst>
          </c:dPt>
          <c:cat>
            <c:strRef>
              <c:f>'Chart 3.2'!$B$50:$B$63</c:f>
              <c:strCache>
                <c:ptCount val="14"/>
                <c:pt idx="0">
                  <c:v>Switzerland</c:v>
                </c:pt>
                <c:pt idx="1">
                  <c:v>United Kingdom</c:v>
                </c:pt>
                <c:pt idx="2">
                  <c:v>United States</c:v>
                </c:pt>
                <c:pt idx="3">
                  <c:v>Canada</c:v>
                </c:pt>
                <c:pt idx="4">
                  <c:v>Belgium</c:v>
                </c:pt>
                <c:pt idx="5">
                  <c:v>Brazil</c:v>
                </c:pt>
                <c:pt idx="6">
                  <c:v>Spain</c:v>
                </c:pt>
                <c:pt idx="7">
                  <c:v>Luxembourg</c:v>
                </c:pt>
                <c:pt idx="8">
                  <c:v>Venezuela</c:v>
                </c:pt>
                <c:pt idx="9">
                  <c:v>South Africa</c:v>
                </c:pt>
                <c:pt idx="10">
                  <c:v>Sweden</c:v>
                </c:pt>
                <c:pt idx="11">
                  <c:v>Germany</c:v>
                </c:pt>
                <c:pt idx="12">
                  <c:v>France</c:v>
                </c:pt>
                <c:pt idx="13">
                  <c:v>Angola</c:v>
                </c:pt>
              </c:strCache>
            </c:strRef>
          </c:cat>
          <c:val>
            <c:numRef>
              <c:f>'Chart 3.2'!$C$50:$C$63</c:f>
              <c:numCache>
                <c:formatCode>#,##0</c:formatCode>
                <c:ptCount val="14"/>
                <c:pt idx="0">
                  <c:v>74682</c:v>
                </c:pt>
                <c:pt idx="1">
                  <c:v>45993</c:v>
                </c:pt>
                <c:pt idx="2">
                  <c:v>22540</c:v>
                </c:pt>
                <c:pt idx="3">
                  <c:v>20098</c:v>
                </c:pt>
                <c:pt idx="4">
                  <c:v>10695</c:v>
                </c:pt>
                <c:pt idx="5">
                  <c:v>10306</c:v>
                </c:pt>
                <c:pt idx="6">
                  <c:v>10233</c:v>
                </c:pt>
                <c:pt idx="7">
                  <c:v>8213</c:v>
                </c:pt>
                <c:pt idx="8">
                  <c:v>2216</c:v>
                </c:pt>
                <c:pt idx="9">
                  <c:v>2202</c:v>
                </c:pt>
                <c:pt idx="10">
                  <c:v>-835</c:v>
                </c:pt>
                <c:pt idx="11">
                  <c:v>-3907</c:v>
                </c:pt>
                <c:pt idx="12">
                  <c:v>-12752</c:v>
                </c:pt>
                <c:pt idx="13">
                  <c:v>-56368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CA-4072-84C5-46D1BC788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166144"/>
        <c:axId val="155223744"/>
      </c:barChart>
      <c:catAx>
        <c:axId val="15616614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5223744"/>
        <c:crosses val="autoZero"/>
        <c:auto val="1"/>
        <c:lblAlgn val="ctr"/>
        <c:lblOffset val="100"/>
        <c:noMultiLvlLbl val="0"/>
      </c:catAx>
      <c:valAx>
        <c:axId val="155223744"/>
        <c:scaling>
          <c:orientation val="minMax"/>
          <c:max val="80000"/>
          <c:min val="-6000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166144"/>
        <c:crosses val="max"/>
        <c:crossBetween val="between"/>
      </c:valAx>
      <c:spPr>
        <a:solidFill>
          <a:schemeClr val="accent1">
            <a:lumMod val="20000"/>
            <a:lumOff val="80000"/>
          </a:schemeClr>
        </a:solidFill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2013</c:v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strRef>
              <c:f>'Table 3.4'!$B$9:$B$10</c:f>
              <c:strCache>
                <c:ptCount val="2"/>
                <c:pt idx="0">
                  <c:v>GDP</c:v>
                </c:pt>
                <c:pt idx="1">
                  <c:v>Exports</c:v>
                </c:pt>
              </c:strCache>
            </c:strRef>
          </c:cat>
          <c:val>
            <c:numRef>
              <c:f>'Table 3.4'!$C$9:$C$10</c:f>
              <c:numCache>
                <c:formatCode>0.0</c:formatCode>
                <c:ptCount val="2"/>
                <c:pt idx="0">
                  <c:v>1.7711804311060675</c:v>
                </c:pt>
                <c:pt idx="1">
                  <c:v>4.4821655549326067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A-45A5-9803-C1A51643CB3E}"/>
            </c:ext>
          </c:extLst>
        </c:ser>
        <c:ser>
          <c:idx val="1"/>
          <c:order val="1"/>
          <c:tx>
            <c:v>2014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'Table 3.4'!$B$9:$B$10</c:f>
              <c:strCache>
                <c:ptCount val="2"/>
                <c:pt idx="0">
                  <c:v>GDP</c:v>
                </c:pt>
                <c:pt idx="1">
                  <c:v>Exports</c:v>
                </c:pt>
              </c:strCache>
            </c:strRef>
          </c:cat>
          <c:val>
            <c:numRef>
              <c:f>'Table 3.4'!$D$9:$D$10</c:f>
              <c:numCache>
                <c:formatCode>0.0</c:formatCode>
                <c:ptCount val="2"/>
                <c:pt idx="0">
                  <c:v>1.762661952966508</c:v>
                </c:pt>
                <c:pt idx="1">
                  <c:v>4.4018040994094427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A-45A5-9803-C1A51643C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864512"/>
        <c:axId val="155225472"/>
      </c:barChart>
      <c:catAx>
        <c:axId val="15686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 as a percentage of</a:t>
                </a:r>
              </a:p>
            </c:rich>
          </c:tx>
          <c:layout>
            <c:manualLayout>
              <c:xMode val="edge"/>
              <c:yMode val="edge"/>
              <c:x val="5.984089496671189E-2"/>
              <c:y val="0.9078087668947924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crossAx val="155225472"/>
        <c:crosses val="autoZero"/>
        <c:auto val="1"/>
        <c:lblAlgn val="ctr"/>
        <c:lblOffset val="100"/>
        <c:noMultiLvlLbl val="0"/>
      </c:catAx>
      <c:valAx>
        <c:axId val="1552254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6864512"/>
        <c:crosses val="autoZero"/>
        <c:crossBetween val="between"/>
      </c:valAx>
      <c:spPr>
        <a:noFill/>
        <a:ln>
          <a:noFill/>
        </a:ln>
      </c:spPr>
    </c:plotArea>
    <c:legend>
      <c:legendPos val="l"/>
      <c:layout>
        <c:manualLayout>
          <c:xMode val="edge"/>
          <c:yMode val="edge"/>
          <c:x val="0.12110824388908061"/>
          <c:y val="5.3437011962289761E-2"/>
          <c:w val="7.275976737717077E-2"/>
          <c:h val="7.0946669300746015E-2"/>
        </c:manualLayout>
      </c:layout>
      <c:overlay val="1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00A6-41EF-85CE-4300A49FDAAE}"/>
              </c:ext>
            </c:extLst>
          </c:dPt>
          <c:cat>
            <c:strRef>
              <c:f>'Table 3.6'!$B$6:$B$35</c:f>
              <c:strCache>
                <c:ptCount val="30"/>
                <c:pt idx="0">
                  <c:v>Tajikistan</c:v>
                </c:pt>
                <c:pt idx="1">
                  <c:v>Nepal</c:v>
                </c:pt>
                <c:pt idx="2">
                  <c:v>Lebanon</c:v>
                </c:pt>
                <c:pt idx="3">
                  <c:v>El Salvador</c:v>
                </c:pt>
                <c:pt idx="4">
                  <c:v>Guatemala</c:v>
                </c:pt>
                <c:pt idx="5">
                  <c:v>Philippines</c:v>
                </c:pt>
                <c:pt idx="6">
                  <c:v>Sri Lanka</c:v>
                </c:pt>
                <c:pt idx="7">
                  <c:v>Bangladesh</c:v>
                </c:pt>
                <c:pt idx="8">
                  <c:v>Serbia</c:v>
                </c:pt>
                <c:pt idx="9">
                  <c:v>Dominican Republic</c:v>
                </c:pt>
                <c:pt idx="10">
                  <c:v>Morocco</c:v>
                </c:pt>
                <c:pt idx="11">
                  <c:v>Egypt, Arab Rep.</c:v>
                </c:pt>
                <c:pt idx="12">
                  <c:v>Pakistan</c:v>
                </c:pt>
                <c:pt idx="13">
                  <c:v>Ukraine</c:v>
                </c:pt>
                <c:pt idx="14">
                  <c:v>India</c:v>
                </c:pt>
                <c:pt idx="15">
                  <c:v>Hungary</c:v>
                </c:pt>
                <c:pt idx="16">
                  <c:v>Belgium</c:v>
                </c:pt>
                <c:pt idx="17">
                  <c:v>Portugal</c:v>
                </c:pt>
                <c:pt idx="18">
                  <c:v>Mexico</c:v>
                </c:pt>
                <c:pt idx="19">
                  <c:v>Thailand</c:v>
                </c:pt>
                <c:pt idx="20">
                  <c:v>Colombia</c:v>
                </c:pt>
                <c:pt idx="21">
                  <c:v>Indonesia</c:v>
                </c:pt>
                <c:pt idx="22">
                  <c:v>France</c:v>
                </c:pt>
                <c:pt idx="23">
                  <c:v>Sweden</c:v>
                </c:pt>
                <c:pt idx="24">
                  <c:v>Korea, Rep.</c:v>
                </c:pt>
                <c:pt idx="25">
                  <c:v>Germany</c:v>
                </c:pt>
                <c:pt idx="26">
                  <c:v>China</c:v>
                </c:pt>
                <c:pt idx="27">
                  <c:v>Russian Federation</c:v>
                </c:pt>
                <c:pt idx="28">
                  <c:v>Italy</c:v>
                </c:pt>
                <c:pt idx="29">
                  <c:v>United States</c:v>
                </c:pt>
              </c:strCache>
            </c:strRef>
          </c:cat>
          <c:val>
            <c:numRef>
              <c:f>'Table 3.6'!$E$6:$E$35</c:f>
              <c:numCache>
                <c:formatCode>#\ ##0.0</c:formatCode>
                <c:ptCount val="30"/>
                <c:pt idx="0">
                  <c:v>49.593974025021133</c:v>
                </c:pt>
                <c:pt idx="1">
                  <c:v>29.041946417898384</c:v>
                </c:pt>
                <c:pt idx="2">
                  <c:v>17.729729595560499</c:v>
                </c:pt>
                <c:pt idx="3">
                  <c:v>16.369441039706338</c:v>
                </c:pt>
                <c:pt idx="4">
                  <c:v>9.9887680313559528</c:v>
                </c:pt>
                <c:pt idx="5">
                  <c:v>9.8199614178514754</c:v>
                </c:pt>
                <c:pt idx="6">
                  <c:v>9.5559537205841281</c:v>
                </c:pt>
                <c:pt idx="7">
                  <c:v>9.2386733035621038</c:v>
                </c:pt>
                <c:pt idx="8">
                  <c:v>8.8370680507656409</c:v>
                </c:pt>
                <c:pt idx="9">
                  <c:v>7.3294568987220172</c:v>
                </c:pt>
                <c:pt idx="10">
                  <c:v>6.6224429598886747</c:v>
                </c:pt>
                <c:pt idx="11">
                  <c:v>6.5569419072606037</c:v>
                </c:pt>
                <c:pt idx="12">
                  <c:v>6.2978185543141745</c:v>
                </c:pt>
                <c:pt idx="13">
                  <c:v>5.2735760627573836</c:v>
                </c:pt>
                <c:pt idx="14">
                  <c:v>3.758207118583111</c:v>
                </c:pt>
                <c:pt idx="15">
                  <c:v>3.241817669779659</c:v>
                </c:pt>
                <c:pt idx="16">
                  <c:v>2.1211467959210846</c:v>
                </c:pt>
                <c:pt idx="17">
                  <c:v>1.944029746740936</c:v>
                </c:pt>
                <c:pt idx="18">
                  <c:v>1.8239248300239694</c:v>
                </c:pt>
                <c:pt idx="19">
                  <c:v>1.4692676764794292</c:v>
                </c:pt>
                <c:pt idx="20">
                  <c:v>1.1708128229609627</c:v>
                </c:pt>
                <c:pt idx="21">
                  <c:v>0.83630941576892048</c:v>
                </c:pt>
                <c:pt idx="22">
                  <c:v>0.83040424811606406</c:v>
                </c:pt>
                <c:pt idx="23">
                  <c:v>0.68331030271545123</c:v>
                </c:pt>
                <c:pt idx="24">
                  <c:v>0.49443745933013605</c:v>
                </c:pt>
                <c:pt idx="25">
                  <c:v>0.4553033330558986</c:v>
                </c:pt>
                <c:pt idx="26">
                  <c:v>0.40902380893487872</c:v>
                </c:pt>
                <c:pt idx="27">
                  <c:v>0.32471043398988636</c:v>
                </c:pt>
                <c:pt idx="28">
                  <c:v>0.31128452477661128</c:v>
                </c:pt>
                <c:pt idx="29">
                  <c:v>3.9927116165484451E-2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A6-41EF-85CE-4300A49FD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165120"/>
        <c:axId val="155227200"/>
      </c:barChart>
      <c:catAx>
        <c:axId val="156165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155227200"/>
        <c:crosses val="autoZero"/>
        <c:auto val="1"/>
        <c:lblAlgn val="ctr"/>
        <c:lblOffset val="100"/>
        <c:noMultiLvlLbl val="0"/>
      </c:catAx>
      <c:valAx>
        <c:axId val="155227200"/>
        <c:scaling>
          <c:orientation val="minMax"/>
          <c:max val="50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pt-PT" b="0"/>
                  <a:t>Remittances as a percentage of GDP</a:t>
                </a:r>
              </a:p>
            </c:rich>
          </c:tx>
          <c:layout>
            <c:manualLayout>
              <c:xMode val="edge"/>
              <c:yMode val="edge"/>
              <c:x val="0.16801317346781247"/>
              <c:y val="0.95810008204932928"/>
            </c:manualLayout>
          </c:layout>
          <c:overlay val="0"/>
        </c:title>
        <c:numFmt formatCode="#\ ##0.0" sourceLinked="1"/>
        <c:majorTickMark val="out"/>
        <c:minorTickMark val="none"/>
        <c:tickLblPos val="nextTo"/>
        <c:spPr>
          <a:ln>
            <a:noFill/>
          </a:ln>
        </c:spPr>
        <c:crossAx val="15616512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9525</xdr:rowOff>
    </xdr:from>
    <xdr:to>
      <xdr:col>5</xdr:col>
      <xdr:colOff>1114424</xdr:colOff>
      <xdr:row>31</xdr:row>
      <xdr:rowOff>0</xdr:rowOff>
    </xdr:to>
    <xdr:graphicFrame macro="">
      <xdr:nvGraphicFramePr>
        <xdr:cNvPr id="105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18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924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4924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4924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4924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492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4924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4924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4924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4924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49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tabSelected="1" topLeftCell="B1" workbookViewId="0">
      <selection activeCell="G12" sqref="G12"/>
    </sheetView>
  </sheetViews>
  <sheetFormatPr defaultColWidth="8.7109375" defaultRowHeight="12" customHeight="1" x14ac:dyDescent="0.25"/>
  <cols>
    <col min="1" max="1" width="8.7109375" style="178"/>
    <col min="2" max="2" width="32.7109375" style="183" customWidth="1"/>
    <col min="3" max="3" width="32.7109375" style="184" customWidth="1"/>
    <col min="4" max="6" width="32.7109375" style="178" customWidth="1"/>
    <col min="7" max="7" width="8.7109375" style="75" customWidth="1"/>
    <col min="8" max="16384" width="8.7109375" style="178"/>
  </cols>
  <sheetData>
    <row r="1" spans="1:12" s="170" customFormat="1" ht="30" customHeight="1" x14ac:dyDescent="0.25">
      <c r="A1" s="67" t="s">
        <v>0</v>
      </c>
      <c r="B1" s="208" t="s">
        <v>1</v>
      </c>
      <c r="C1" s="209"/>
      <c r="D1" s="169"/>
      <c r="E1" s="169"/>
      <c r="F1" s="169"/>
      <c r="G1" s="75"/>
      <c r="H1" s="169"/>
      <c r="I1" s="169"/>
      <c r="J1" s="169"/>
      <c r="K1" s="169"/>
      <c r="L1" s="169"/>
    </row>
    <row r="2" spans="1:12" s="172" customFormat="1" ht="30" customHeight="1" x14ac:dyDescent="0.2">
      <c r="A2" s="68"/>
      <c r="B2" s="212" t="s">
        <v>128</v>
      </c>
      <c r="C2" s="213"/>
      <c r="D2" s="213"/>
      <c r="E2" s="213"/>
      <c r="F2" s="213"/>
      <c r="G2" s="171"/>
    </row>
    <row r="3" spans="1:12" s="173" customFormat="1" ht="30" customHeight="1" x14ac:dyDescent="0.25">
      <c r="B3" s="210" t="s">
        <v>41</v>
      </c>
      <c r="C3" s="211"/>
      <c r="D3" s="211"/>
      <c r="E3" s="211"/>
      <c r="F3" s="211"/>
      <c r="G3" s="73"/>
    </row>
    <row r="4" spans="1:12" s="173" customFormat="1" ht="15" customHeight="1" x14ac:dyDescent="0.25">
      <c r="A4" s="90"/>
      <c r="B4" s="200" t="str">
        <f>'Table 3.1'!B2</f>
        <v>Table 3.1 Inward and outward remittance flows in Portugal, 2014</v>
      </c>
      <c r="C4" s="201"/>
      <c r="D4" s="203" t="str">
        <f>'Chart 3.1'!B2</f>
        <v>Chart 3.1 Top inward remittance flows in Portugal, thousand euros, 2014</v>
      </c>
      <c r="E4" s="204"/>
      <c r="F4" s="204"/>
      <c r="G4" s="74"/>
    </row>
    <row r="5" spans="1:12" s="173" customFormat="1" ht="15" customHeight="1" x14ac:dyDescent="0.25">
      <c r="A5" s="90"/>
      <c r="B5" s="200" t="str">
        <f>'Table 3.2'!B2</f>
        <v>Table 3.2 Top inward remittance flows in Portugal, 2014</v>
      </c>
      <c r="C5" s="201"/>
      <c r="D5" s="203" t="str">
        <f>'Chart 3.2'!B2</f>
        <v>Chart 3.2 Changes in top inward remittance flows in Portugal, nominal values, thousand euros, 2013-2014</v>
      </c>
      <c r="E5" s="204"/>
      <c r="F5" s="204"/>
      <c r="G5" s="74"/>
    </row>
    <row r="6" spans="1:12" s="173" customFormat="1" ht="15" customHeight="1" x14ac:dyDescent="0.25">
      <c r="A6" s="90"/>
      <c r="B6" s="200" t="str">
        <f>'Table 3.3'!B2:F2</f>
        <v>Table 3.3 Changes in inward remittance flows in Portugal, 2013-2014</v>
      </c>
      <c r="C6" s="201"/>
      <c r="D6" s="203" t="str">
        <f>'Chart 3.3'!B2</f>
        <v>Chart 3.3 Changes in economic weight of remittances in Portugal, 2013-2014</v>
      </c>
      <c r="E6" s="204"/>
      <c r="F6" s="204"/>
      <c r="G6" s="74"/>
    </row>
    <row r="7" spans="1:12" s="173" customFormat="1" ht="15" customHeight="1" x14ac:dyDescent="0.25">
      <c r="A7" s="90"/>
      <c r="B7" s="200" t="str">
        <f>'Table 3.4'!B2:E2</f>
        <v>Table 3.4 Changes in economic weight of remittances in Portugal, 2013-2014</v>
      </c>
      <c r="C7" s="201"/>
      <c r="D7" s="203" t="str">
        <f>'Chart 3.4'!B2</f>
        <v>Chart 3.4 Top remittance-receiving countries, economic weight, 2013</v>
      </c>
      <c r="E7" s="204"/>
      <c r="F7" s="204"/>
      <c r="G7" s="73"/>
    </row>
    <row r="8" spans="1:12" s="175" customFormat="1" ht="15" customHeight="1" x14ac:dyDescent="0.2">
      <c r="A8" s="90"/>
      <c r="B8" s="202" t="str">
        <f>'Table 3.5'!B2</f>
        <v>Table 3.5 Top remittance-receiving countries, thousand US dollars, 2013</v>
      </c>
      <c r="C8" s="201"/>
      <c r="D8" s="203"/>
      <c r="E8" s="204"/>
      <c r="F8" s="204"/>
      <c r="G8" s="174"/>
    </row>
    <row r="9" spans="1:12" s="173" customFormat="1" ht="15" customHeight="1" x14ac:dyDescent="0.25">
      <c r="A9" s="90"/>
      <c r="B9" s="202" t="str">
        <f>'Table 3.6'!B2</f>
        <v>Table 3.6 Top remittance-receiving countries, economic weight, 2013</v>
      </c>
      <c r="C9" s="201"/>
      <c r="D9" s="203"/>
      <c r="E9" s="204"/>
      <c r="F9" s="204"/>
      <c r="G9" s="73"/>
    </row>
    <row r="10" spans="1:12" ht="30" customHeight="1" x14ac:dyDescent="0.25">
      <c r="B10" s="167"/>
      <c r="C10" s="168"/>
      <c r="D10" s="176"/>
      <c r="E10" s="179"/>
      <c r="F10" s="179"/>
    </row>
    <row r="11" spans="1:12" ht="15" customHeight="1" x14ac:dyDescent="0.25">
      <c r="A11" s="180" t="s">
        <v>6</v>
      </c>
      <c r="B11" s="205" t="s">
        <v>129</v>
      </c>
      <c r="C11" s="206"/>
      <c r="D11" s="206"/>
      <c r="E11" s="206"/>
      <c r="F11" s="206"/>
    </row>
    <row r="12" spans="1:12" ht="15" customHeight="1" x14ac:dyDescent="0.25">
      <c r="A12" s="180" t="s">
        <v>2</v>
      </c>
      <c r="B12" s="244" t="s">
        <v>131</v>
      </c>
      <c r="C12" s="207"/>
      <c r="D12" s="207"/>
      <c r="E12" s="207"/>
      <c r="F12" s="207"/>
    </row>
    <row r="13" spans="1:12" ht="30" customHeight="1" x14ac:dyDescent="0.25">
      <c r="B13" s="181"/>
      <c r="C13" s="182"/>
      <c r="D13" s="177"/>
      <c r="E13" s="177"/>
      <c r="F13" s="177"/>
    </row>
    <row r="14" spans="1:12" ht="45" customHeight="1" x14ac:dyDescent="0.25">
      <c r="B14" s="198" t="s">
        <v>130</v>
      </c>
      <c r="C14" s="199"/>
      <c r="D14" s="192"/>
    </row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8">
    <mergeCell ref="B1:C1"/>
    <mergeCell ref="B4:C4"/>
    <mergeCell ref="B5:C5"/>
    <mergeCell ref="B6:C6"/>
    <mergeCell ref="B3:F3"/>
    <mergeCell ref="D4:F4"/>
    <mergeCell ref="D5:F5"/>
    <mergeCell ref="D6:F6"/>
    <mergeCell ref="B2:F2"/>
    <mergeCell ref="B14:C14"/>
    <mergeCell ref="B7:C7"/>
    <mergeCell ref="B9:C9"/>
    <mergeCell ref="D9:F9"/>
    <mergeCell ref="B11:F11"/>
    <mergeCell ref="B12:F12"/>
    <mergeCell ref="D7:F7"/>
    <mergeCell ref="B8:C8"/>
    <mergeCell ref="D8:F8"/>
  </mergeCells>
  <hyperlinks>
    <hyperlink ref="B4:C4" location="'Table 3.1'!B2" display="'Table 3.1'!B2"/>
    <hyperlink ref="B5:C5" location="'Table 3.2'!B2" display="'Table 3.2'!B2"/>
    <hyperlink ref="B6:C6" location="'Table 3.3'!B2" display="'Table 3.3'!B2"/>
    <hyperlink ref="B7:C7" location="'Table 3.4'!B2" display="'Table 3.4'!B2"/>
    <hyperlink ref="D4:F4" location="'Chart 3.1'!B2" display="'Chart 3.1'!B2"/>
    <hyperlink ref="B8:C8" location="'Table 3.5'!B2" display="'Table 3.5'!B2"/>
    <hyperlink ref="B9:C9" location="'Table 3.6'!B2" display="'Table 3.6'!B2"/>
    <hyperlink ref="D5:F5" location="'Chart 3.2'!B2" display="'Chart 3.2'!B2"/>
    <hyperlink ref="D6:F6" location="'Chart 3.3'!B2" display="'Chart 3.3'!B2"/>
    <hyperlink ref="D7:F7" location="'Chart 3.4'!B2" display="'Chart 3.4'!B2"/>
    <hyperlink ref="B12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Normal="100" workbookViewId="0">
      <selection activeCell="G22" sqref="G22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8" width="8.7109375" style="37"/>
    <col min="9" max="9" width="13.42578125" style="37" customWidth="1"/>
    <col min="10" max="16384" width="8.7109375" style="37"/>
  </cols>
  <sheetData>
    <row r="1" spans="1:16" s="1" customFormat="1" ht="30" customHeight="1" x14ac:dyDescent="0.25">
      <c r="A1" s="54" t="s">
        <v>0</v>
      </c>
      <c r="B1" s="161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37" t="s">
        <v>127</v>
      </c>
      <c r="C2" s="238"/>
      <c r="D2" s="238"/>
      <c r="E2" s="238"/>
      <c r="F2" s="238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" customFormat="1" ht="30" customHeight="1" x14ac:dyDescent="0.25">
      <c r="A20" s="61" t="s">
        <v>9</v>
      </c>
      <c r="B20" s="221" t="s">
        <v>112</v>
      </c>
      <c r="C20" s="217"/>
      <c r="D20" s="217"/>
      <c r="E20" s="217"/>
      <c r="F20" s="217"/>
      <c r="G20"/>
    </row>
    <row r="21" spans="1:7" s="1" customFormat="1" ht="15" customHeight="1" x14ac:dyDescent="0.25">
      <c r="A21" s="81" t="s">
        <v>6</v>
      </c>
      <c r="B21" s="218" t="s">
        <v>129</v>
      </c>
      <c r="C21" s="219"/>
      <c r="D21" s="219"/>
      <c r="E21" s="219"/>
      <c r="F21" s="219"/>
    </row>
    <row r="22" spans="1:7" s="1" customFormat="1" ht="15" customHeight="1" x14ac:dyDescent="0.25">
      <c r="A22" s="81" t="s">
        <v>2</v>
      </c>
      <c r="B22" s="241" t="s">
        <v>131</v>
      </c>
      <c r="C22" s="219"/>
      <c r="D22" s="219"/>
      <c r="E22" s="219"/>
      <c r="F22" s="219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</row>
    <row r="49" spans="1:14" ht="12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</row>
    <row r="50" spans="1:14" ht="12" customHeight="1" x14ac:dyDescent="0.25">
      <c r="A50" s="32"/>
      <c r="B50" s="40"/>
      <c r="C50" s="33"/>
      <c r="D50" s="33"/>
      <c r="E50" s="33"/>
      <c r="F50" s="33"/>
      <c r="G50" s="33"/>
      <c r="H50" s="33"/>
      <c r="I50" s="33"/>
      <c r="L50" s="7"/>
      <c r="M50" s="7"/>
      <c r="N50" s="7"/>
    </row>
    <row r="51" spans="1:14" ht="12" customHeight="1" x14ac:dyDescent="0.25">
      <c r="A51" s="32"/>
      <c r="B51" s="41"/>
      <c r="C51" s="33"/>
      <c r="D51" s="33"/>
      <c r="E51" s="33"/>
      <c r="F51" s="33"/>
      <c r="G51" s="33"/>
      <c r="H51" s="33"/>
      <c r="I51" s="33"/>
    </row>
    <row r="52" spans="1:14" ht="12" customHeight="1" x14ac:dyDescent="0.25">
      <c r="A52" s="32"/>
      <c r="B52" s="42"/>
      <c r="C52" s="35"/>
      <c r="D52" s="35"/>
      <c r="E52" s="35"/>
      <c r="F52" s="35"/>
      <c r="G52" s="35"/>
      <c r="H52" s="35"/>
      <c r="I52" s="35"/>
    </row>
    <row r="53" spans="1:14" ht="12" customHeight="1" x14ac:dyDescent="0.25">
      <c r="A53" s="32"/>
      <c r="B53" s="43"/>
      <c r="C53" s="32"/>
      <c r="D53" s="33"/>
      <c r="E53" s="33"/>
      <c r="F53" s="33"/>
      <c r="G53" s="33"/>
      <c r="H53" s="33"/>
      <c r="I53" s="33"/>
    </row>
    <row r="54" spans="1:14" s="36" customFormat="1" ht="12" customHeight="1" x14ac:dyDescent="0.25">
      <c r="B54" s="41"/>
      <c r="C54" s="30"/>
      <c r="D54" s="29"/>
      <c r="E54" s="29"/>
      <c r="F54" s="29"/>
    </row>
    <row r="55" spans="1:14" s="36" customFormat="1" ht="12" customHeight="1" x14ac:dyDescent="0.25">
      <c r="B55" s="42"/>
      <c r="C55" s="28"/>
      <c r="D55" s="29"/>
      <c r="E55" s="29"/>
      <c r="F55" s="29"/>
    </row>
    <row r="56" spans="1:14" s="36" customFormat="1" ht="12" customHeight="1" x14ac:dyDescent="0.25">
      <c r="B56" s="43"/>
      <c r="C56" s="30"/>
      <c r="D56" s="29"/>
      <c r="E56" s="29"/>
      <c r="F56" s="29"/>
    </row>
    <row r="57" spans="1:14" s="36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Contents!A1" display="[contents Ç]"/>
    <hyperlink ref="B22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opLeftCell="A16" zoomScaleNormal="100" workbookViewId="0">
      <selection activeCell="G35" sqref="G35"/>
    </sheetView>
  </sheetViews>
  <sheetFormatPr defaultColWidth="8.7109375" defaultRowHeight="12" customHeight="1" x14ac:dyDescent="0.25"/>
  <cols>
    <col min="1" max="1" width="8.7109375" style="70"/>
    <col min="2" max="6" width="16.7109375" style="70" customWidth="1"/>
    <col min="7" max="16384" width="8.7109375" style="70"/>
  </cols>
  <sheetData>
    <row r="1" spans="1:16" s="1" customFormat="1" ht="30" customHeight="1" x14ac:dyDescent="0.25">
      <c r="A1" s="54" t="s">
        <v>0</v>
      </c>
      <c r="B1" s="161" t="s">
        <v>1</v>
      </c>
      <c r="C1" s="71"/>
      <c r="D1" s="71"/>
      <c r="E1" s="71"/>
      <c r="F1" s="72" t="s">
        <v>5</v>
      </c>
    </row>
    <row r="2" spans="1:16" s="26" customFormat="1" ht="30" customHeight="1" x14ac:dyDescent="0.25">
      <c r="A2" s="80"/>
      <c r="B2" s="239" t="s">
        <v>105</v>
      </c>
      <c r="C2" s="240"/>
      <c r="D2" s="240"/>
      <c r="E2" s="240"/>
      <c r="F2" s="240"/>
      <c r="G2" s="66"/>
      <c r="H2" s="66"/>
      <c r="I2" s="66"/>
      <c r="J2" s="76"/>
      <c r="K2" s="76"/>
      <c r="L2" s="25"/>
      <c r="M2" s="25"/>
      <c r="N2" s="25"/>
      <c r="O2" s="66"/>
      <c r="P2" s="66"/>
    </row>
    <row r="3" spans="1:16" ht="15" customHeight="1" x14ac:dyDescent="0.25">
      <c r="A3" s="69"/>
      <c r="B3" s="69"/>
      <c r="C3" s="69"/>
      <c r="D3" s="69"/>
      <c r="E3" s="69"/>
      <c r="F3" s="69"/>
    </row>
    <row r="4" spans="1:16" ht="15" customHeight="1" x14ac:dyDescent="0.25">
      <c r="A4" s="69"/>
      <c r="B4" s="69"/>
      <c r="C4" s="69"/>
      <c r="D4" s="69"/>
      <c r="E4" s="69"/>
      <c r="F4" s="69"/>
    </row>
    <row r="5" spans="1:16" ht="15" customHeight="1" x14ac:dyDescent="0.25">
      <c r="A5" s="69"/>
      <c r="B5" s="69"/>
      <c r="C5" s="69"/>
      <c r="D5" s="69"/>
      <c r="E5" s="69"/>
      <c r="F5" s="69"/>
    </row>
    <row r="6" spans="1:16" ht="15" customHeight="1" x14ac:dyDescent="0.25">
      <c r="A6" s="69"/>
      <c r="B6" s="69"/>
      <c r="C6" s="69"/>
      <c r="D6" s="69"/>
      <c r="E6" s="69"/>
      <c r="F6" s="69"/>
    </row>
    <row r="7" spans="1:16" ht="15" customHeight="1" x14ac:dyDescent="0.25">
      <c r="A7" s="69"/>
      <c r="B7" s="69"/>
      <c r="C7" s="69"/>
      <c r="D7" s="69"/>
      <c r="E7" s="69"/>
      <c r="F7" s="69"/>
    </row>
    <row r="8" spans="1:16" ht="15" customHeight="1" x14ac:dyDescent="0.25">
      <c r="A8" s="69"/>
      <c r="B8" s="69"/>
      <c r="C8" s="69"/>
      <c r="D8" s="69"/>
      <c r="E8" s="69"/>
      <c r="F8" s="69"/>
    </row>
    <row r="9" spans="1:16" ht="15" customHeight="1" x14ac:dyDescent="0.25">
      <c r="A9" s="69"/>
      <c r="B9" s="69"/>
      <c r="C9" s="69"/>
      <c r="D9" s="69"/>
      <c r="E9" s="69"/>
      <c r="F9" s="69"/>
    </row>
    <row r="10" spans="1:16" ht="15" customHeight="1" x14ac:dyDescent="0.25">
      <c r="A10" s="69"/>
      <c r="B10" s="69"/>
      <c r="C10" s="69"/>
      <c r="D10" s="69"/>
      <c r="E10" s="69"/>
      <c r="F10" s="69"/>
    </row>
    <row r="11" spans="1:16" ht="15" customHeight="1" x14ac:dyDescent="0.25">
      <c r="A11" s="69"/>
      <c r="B11" s="69"/>
      <c r="C11" s="69"/>
      <c r="D11" s="69"/>
      <c r="E11" s="69"/>
      <c r="F11" s="69"/>
    </row>
    <row r="12" spans="1:16" ht="15" customHeight="1" x14ac:dyDescent="0.25">
      <c r="A12" s="69"/>
      <c r="B12" s="69"/>
      <c r="C12" s="69"/>
      <c r="D12" s="69"/>
      <c r="E12" s="69"/>
      <c r="F12" s="69"/>
    </row>
    <row r="13" spans="1:16" ht="15" customHeight="1" x14ac:dyDescent="0.25">
      <c r="A13" s="69"/>
      <c r="B13" s="69"/>
      <c r="C13" s="69"/>
      <c r="D13" s="69"/>
      <c r="E13" s="69"/>
      <c r="F13" s="69"/>
    </row>
    <row r="14" spans="1:16" ht="15" customHeight="1" x14ac:dyDescent="0.25">
      <c r="A14" s="69"/>
      <c r="B14" s="69"/>
      <c r="C14" s="69"/>
      <c r="D14" s="69"/>
      <c r="E14" s="69"/>
      <c r="F14" s="69"/>
    </row>
    <row r="15" spans="1:16" ht="15" customHeight="1" x14ac:dyDescent="0.25">
      <c r="A15" s="69"/>
      <c r="B15" s="69"/>
      <c r="C15" s="69"/>
      <c r="D15" s="69"/>
      <c r="E15" s="69"/>
      <c r="F15" s="69"/>
    </row>
    <row r="16" spans="1:16" ht="15" customHeight="1" x14ac:dyDescent="0.25">
      <c r="A16" s="69"/>
      <c r="B16" s="69"/>
      <c r="C16" s="69"/>
      <c r="D16" s="69"/>
      <c r="E16" s="69"/>
      <c r="F16" s="69"/>
    </row>
    <row r="17" spans="1:6" ht="15" customHeight="1" x14ac:dyDescent="0.25">
      <c r="A17" s="69"/>
      <c r="B17" s="69"/>
      <c r="C17" s="69"/>
      <c r="D17" s="69"/>
      <c r="E17" s="69"/>
      <c r="F17" s="69"/>
    </row>
    <row r="18" spans="1:6" ht="15" customHeight="1" x14ac:dyDescent="0.25">
      <c r="A18" s="69"/>
      <c r="B18" s="69"/>
      <c r="C18" s="69"/>
      <c r="D18" s="69"/>
      <c r="E18" s="69"/>
      <c r="F18" s="69"/>
    </row>
    <row r="19" spans="1:6" ht="15" customHeight="1" x14ac:dyDescent="0.25">
      <c r="A19" s="69"/>
      <c r="B19" s="69"/>
      <c r="C19" s="69"/>
      <c r="D19" s="69"/>
      <c r="E19" s="69"/>
      <c r="F19" s="69"/>
    </row>
    <row r="20" spans="1:6" ht="15" customHeight="1" x14ac:dyDescent="0.25">
      <c r="A20" s="69"/>
      <c r="B20" s="69"/>
      <c r="C20" s="69"/>
      <c r="D20" s="69"/>
      <c r="E20" s="69"/>
      <c r="F20" s="69"/>
    </row>
    <row r="21" spans="1:6" ht="15" customHeight="1" x14ac:dyDescent="0.25">
      <c r="A21" s="69"/>
      <c r="B21" s="69"/>
      <c r="C21" s="69"/>
      <c r="D21" s="69"/>
      <c r="E21" s="69"/>
      <c r="F21" s="69"/>
    </row>
    <row r="22" spans="1:6" ht="15" customHeight="1" x14ac:dyDescent="0.25">
      <c r="A22" s="69"/>
      <c r="B22" s="69"/>
      <c r="C22" s="69"/>
      <c r="D22" s="69"/>
      <c r="E22" s="69"/>
      <c r="F22" s="69"/>
    </row>
    <row r="23" spans="1:6" ht="15" customHeight="1" x14ac:dyDescent="0.25">
      <c r="A23" s="69"/>
      <c r="B23" s="69"/>
      <c r="C23" s="69"/>
      <c r="D23" s="69"/>
      <c r="E23" s="69"/>
      <c r="F23" s="69"/>
    </row>
    <row r="24" spans="1:6" ht="15" customHeight="1" x14ac:dyDescent="0.25">
      <c r="A24" s="69"/>
      <c r="B24" s="69"/>
      <c r="C24" s="69"/>
      <c r="D24" s="69"/>
      <c r="E24" s="69"/>
      <c r="F24" s="69"/>
    </row>
    <row r="25" spans="1:6" ht="15" customHeight="1" x14ac:dyDescent="0.25">
      <c r="A25" s="69"/>
      <c r="B25" s="69"/>
      <c r="C25" s="69"/>
      <c r="D25" s="69"/>
      <c r="E25" s="69"/>
      <c r="F25" s="69"/>
    </row>
    <row r="26" spans="1:6" ht="15" customHeight="1" x14ac:dyDescent="0.25">
      <c r="A26" s="69"/>
      <c r="B26" s="69"/>
      <c r="C26" s="69"/>
      <c r="D26" s="69"/>
      <c r="E26" s="69"/>
      <c r="F26" s="69"/>
    </row>
    <row r="27" spans="1:6" ht="15" customHeight="1" x14ac:dyDescent="0.25">
      <c r="A27" s="69"/>
      <c r="B27" s="69"/>
      <c r="C27" s="69"/>
      <c r="D27" s="69"/>
      <c r="E27" s="69"/>
      <c r="F27" s="69"/>
    </row>
    <row r="28" spans="1:6" ht="15" customHeight="1" x14ac:dyDescent="0.25">
      <c r="A28" s="69"/>
      <c r="B28" s="69"/>
      <c r="C28" s="69"/>
      <c r="D28" s="69"/>
      <c r="E28" s="69"/>
      <c r="F28" s="69"/>
    </row>
    <row r="29" spans="1:6" ht="15" customHeight="1" x14ac:dyDescent="0.25">
      <c r="A29" s="69"/>
      <c r="B29" s="69"/>
      <c r="C29" s="69"/>
      <c r="D29" s="69"/>
      <c r="E29" s="69"/>
      <c r="F29" s="69"/>
    </row>
    <row r="30" spans="1:6" ht="15" customHeight="1" x14ac:dyDescent="0.25">
      <c r="A30" s="69"/>
      <c r="B30" s="69"/>
      <c r="C30" s="69"/>
      <c r="D30" s="69"/>
      <c r="E30" s="69"/>
      <c r="F30" s="69"/>
    </row>
    <row r="31" spans="1:6" ht="15" customHeight="1" x14ac:dyDescent="0.25">
      <c r="A31" s="69"/>
      <c r="B31" s="69"/>
      <c r="C31" s="69"/>
      <c r="D31" s="69"/>
      <c r="E31" s="69"/>
      <c r="F31" s="69"/>
    </row>
    <row r="32" spans="1:6" ht="15" customHeight="1" x14ac:dyDescent="0.25">
      <c r="A32" s="69"/>
      <c r="B32" s="69"/>
      <c r="C32" s="69"/>
      <c r="D32" s="69"/>
      <c r="E32" s="69"/>
      <c r="F32" s="69"/>
    </row>
    <row r="33" spans="1:6" s="1" customFormat="1" ht="30" customHeight="1" x14ac:dyDescent="0.25">
      <c r="A33" s="61" t="s">
        <v>9</v>
      </c>
      <c r="B33" s="221" t="s">
        <v>111</v>
      </c>
      <c r="C33" s="217"/>
      <c r="D33" s="217"/>
      <c r="E33" s="217"/>
      <c r="F33" s="217"/>
    </row>
    <row r="34" spans="1:6" s="1" customFormat="1" ht="15" customHeight="1" x14ac:dyDescent="0.25">
      <c r="A34" s="81" t="s">
        <v>6</v>
      </c>
      <c r="B34" s="218" t="s">
        <v>129</v>
      </c>
      <c r="C34" s="219"/>
      <c r="D34" s="219"/>
      <c r="E34" s="219"/>
      <c r="F34" s="219"/>
    </row>
    <row r="35" spans="1:6" s="1" customFormat="1" ht="15" customHeight="1" x14ac:dyDescent="0.25">
      <c r="A35" s="81" t="s">
        <v>2</v>
      </c>
      <c r="B35" s="241" t="s">
        <v>131</v>
      </c>
      <c r="C35" s="219"/>
      <c r="D35" s="219"/>
      <c r="E35" s="219"/>
      <c r="F35" s="219"/>
    </row>
    <row r="36" spans="1:6" ht="15" customHeight="1" x14ac:dyDescent="0.25">
      <c r="A36" s="69"/>
      <c r="B36" s="69"/>
      <c r="C36" s="69"/>
      <c r="D36" s="69"/>
      <c r="E36" s="69"/>
      <c r="F36" s="6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61" spans="1:14" ht="12" customHeight="1" x14ac:dyDescent="0.25">
      <c r="A61" s="52"/>
      <c r="B61" s="52"/>
      <c r="C61" s="52"/>
      <c r="D61" s="52"/>
      <c r="E61" s="52"/>
      <c r="F61" s="52"/>
      <c r="G61" s="52"/>
      <c r="H61" s="52"/>
      <c r="I61" s="52"/>
    </row>
    <row r="62" spans="1:14" ht="12" customHeight="1" x14ac:dyDescent="0.25">
      <c r="A62" s="52"/>
      <c r="B62" s="52"/>
      <c r="C62" s="52"/>
      <c r="D62" s="52"/>
      <c r="E62" s="52"/>
      <c r="F62" s="52"/>
      <c r="G62" s="52"/>
      <c r="H62" s="52"/>
      <c r="I62" s="52"/>
    </row>
    <row r="63" spans="1:14" ht="12" customHeight="1" x14ac:dyDescent="0.25">
      <c r="A63" s="32"/>
      <c r="B63" s="40"/>
      <c r="C63" s="50"/>
      <c r="D63" s="50"/>
      <c r="E63" s="50"/>
      <c r="F63" s="50"/>
      <c r="G63" s="50"/>
      <c r="H63" s="50"/>
      <c r="I63" s="50"/>
      <c r="L63" s="7"/>
      <c r="M63" s="7"/>
      <c r="N63" s="7"/>
    </row>
    <row r="64" spans="1:14" ht="12" customHeight="1" x14ac:dyDescent="0.25">
      <c r="A64" s="32"/>
      <c r="B64" s="41"/>
      <c r="C64" s="50"/>
      <c r="D64" s="50"/>
      <c r="E64" s="50"/>
      <c r="F64" s="50"/>
      <c r="G64" s="50"/>
      <c r="H64" s="50"/>
      <c r="I64" s="50"/>
    </row>
    <row r="65" spans="1:9" ht="12" customHeight="1" x14ac:dyDescent="0.25">
      <c r="A65" s="32"/>
      <c r="B65" s="42"/>
      <c r="C65" s="51"/>
      <c r="D65" s="51"/>
      <c r="E65" s="51"/>
      <c r="F65" s="51"/>
      <c r="G65" s="51"/>
      <c r="H65" s="51"/>
      <c r="I65" s="51"/>
    </row>
    <row r="66" spans="1:9" ht="12" customHeight="1" x14ac:dyDescent="0.25">
      <c r="A66" s="32"/>
      <c r="B66" s="43"/>
      <c r="C66" s="32"/>
      <c r="D66" s="50"/>
      <c r="E66" s="50"/>
      <c r="F66" s="50"/>
      <c r="G66" s="50"/>
      <c r="H66" s="50"/>
      <c r="I66" s="50"/>
    </row>
    <row r="67" spans="1:9" s="52" customFormat="1" ht="12" customHeight="1" x14ac:dyDescent="0.25">
      <c r="B67" s="41"/>
      <c r="C67" s="79"/>
      <c r="D67" s="78"/>
      <c r="E67" s="78"/>
      <c r="F67" s="78"/>
    </row>
    <row r="68" spans="1:9" s="52" customFormat="1" ht="12" customHeight="1" x14ac:dyDescent="0.25">
      <c r="B68" s="42"/>
      <c r="C68" s="77"/>
      <c r="D68" s="78"/>
      <c r="E68" s="78"/>
      <c r="F68" s="78"/>
    </row>
    <row r="69" spans="1:9" s="52" customFormat="1" ht="12" customHeight="1" x14ac:dyDescent="0.25">
      <c r="B69" s="43"/>
      <c r="C69" s="79"/>
      <c r="D69" s="78"/>
      <c r="E69" s="78"/>
      <c r="F69" s="78"/>
    </row>
    <row r="70" spans="1:9" s="52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opLeftCell="A43" zoomScaleNormal="100" workbookViewId="0">
      <selection activeCell="F69" sqref="F69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6" max="8" width="8.7109375" style="1"/>
    <col min="10" max="16384" width="8.7109375" style="1"/>
  </cols>
  <sheetData>
    <row r="1" spans="1:11" ht="30" customHeight="1" x14ac:dyDescent="0.25">
      <c r="A1" s="54" t="s">
        <v>0</v>
      </c>
      <c r="B1" s="161" t="s">
        <v>1</v>
      </c>
      <c r="C1" s="13"/>
      <c r="D1" s="13"/>
      <c r="E1" s="72" t="s">
        <v>5</v>
      </c>
    </row>
    <row r="2" spans="1:11" ht="30" customHeight="1" thickBot="1" x14ac:dyDescent="0.3">
      <c r="B2" s="214" t="s">
        <v>113</v>
      </c>
      <c r="C2" s="215"/>
      <c r="D2" s="215"/>
      <c r="E2" s="215"/>
    </row>
    <row r="3" spans="1:11" ht="45" customHeight="1" x14ac:dyDescent="0.25">
      <c r="B3" s="17" t="s">
        <v>10</v>
      </c>
      <c r="C3" s="14" t="s">
        <v>90</v>
      </c>
      <c r="D3" s="14" t="s">
        <v>91</v>
      </c>
      <c r="E3" s="15" t="s">
        <v>46</v>
      </c>
    </row>
    <row r="4" spans="1:11" ht="30" customHeight="1" x14ac:dyDescent="0.25">
      <c r="B4" s="91" t="s">
        <v>3</v>
      </c>
      <c r="C4" s="92">
        <v>3057270</v>
      </c>
      <c r="D4" s="92">
        <v>534810</v>
      </c>
      <c r="E4" s="92">
        <f>C4-D4</f>
        <v>2522460</v>
      </c>
      <c r="J4"/>
      <c r="K4"/>
    </row>
    <row r="5" spans="1:11" ht="15" customHeight="1" x14ac:dyDescent="0.25">
      <c r="B5" s="3" t="s">
        <v>49</v>
      </c>
      <c r="C5" s="18">
        <v>30</v>
      </c>
      <c r="D5" s="18">
        <v>240</v>
      </c>
      <c r="E5" s="18">
        <f t="shared" ref="E5:E60" si="0">C5-D5</f>
        <v>-210</v>
      </c>
      <c r="J5"/>
      <c r="K5"/>
    </row>
    <row r="6" spans="1:11" ht="15" customHeight="1" x14ac:dyDescent="0.25">
      <c r="B6" s="4" t="s">
        <v>42</v>
      </c>
      <c r="C6" s="19">
        <v>247960</v>
      </c>
      <c r="D6" s="19">
        <v>13800</v>
      </c>
      <c r="E6" s="19">
        <f t="shared" si="0"/>
        <v>234160</v>
      </c>
      <c r="F6" s="92"/>
      <c r="J6"/>
      <c r="K6"/>
    </row>
    <row r="7" spans="1:11" ht="15" customHeight="1" x14ac:dyDescent="0.25">
      <c r="B7" s="3" t="s">
        <v>43</v>
      </c>
      <c r="C7" s="18">
        <v>910</v>
      </c>
      <c r="D7" s="18">
        <v>760</v>
      </c>
      <c r="E7" s="18">
        <f t="shared" si="0"/>
        <v>150</v>
      </c>
      <c r="J7"/>
      <c r="K7"/>
    </row>
    <row r="8" spans="1:11" ht="15" customHeight="1" x14ac:dyDescent="0.25">
      <c r="B8" s="4" t="s">
        <v>50</v>
      </c>
      <c r="C8" s="19">
        <v>4540</v>
      </c>
      <c r="D8" s="19">
        <v>670</v>
      </c>
      <c r="E8" s="19">
        <f t="shared" si="0"/>
        <v>3870</v>
      </c>
      <c r="J8"/>
      <c r="K8"/>
    </row>
    <row r="9" spans="1:11" ht="15" customHeight="1" x14ac:dyDescent="0.25">
      <c r="B9" s="3" t="s">
        <v>30</v>
      </c>
      <c r="C9" s="18">
        <v>7250</v>
      </c>
      <c r="D9" s="18">
        <v>190</v>
      </c>
      <c r="E9" s="18">
        <f t="shared" si="0"/>
        <v>7060</v>
      </c>
      <c r="J9"/>
      <c r="K9"/>
    </row>
    <row r="10" spans="1:11" ht="15" customHeight="1" x14ac:dyDescent="0.25">
      <c r="B10" s="93" t="s">
        <v>11</v>
      </c>
      <c r="C10" s="20">
        <v>77900</v>
      </c>
      <c r="D10" s="20">
        <v>2370</v>
      </c>
      <c r="E10" s="20">
        <f t="shared" si="0"/>
        <v>75530</v>
      </c>
      <c r="J10"/>
      <c r="K10"/>
    </row>
    <row r="11" spans="1:11" ht="15" customHeight="1" x14ac:dyDescent="0.25">
      <c r="B11" s="3" t="s">
        <v>52</v>
      </c>
      <c r="C11" s="18">
        <v>26830</v>
      </c>
      <c r="D11" s="18">
        <v>255300</v>
      </c>
      <c r="E11" s="18">
        <f t="shared" si="0"/>
        <v>-228470</v>
      </c>
      <c r="J11"/>
      <c r="K11"/>
    </row>
    <row r="12" spans="1:11" ht="15" customHeight="1" x14ac:dyDescent="0.25">
      <c r="B12" s="4" t="s">
        <v>12</v>
      </c>
      <c r="C12" s="19">
        <v>120</v>
      </c>
      <c r="D12" s="19">
        <v>5790</v>
      </c>
      <c r="E12" s="19">
        <f t="shared" si="0"/>
        <v>-5670</v>
      </c>
      <c r="J12"/>
      <c r="K12"/>
    </row>
    <row r="13" spans="1:11" ht="15" customHeight="1" x14ac:dyDescent="0.25">
      <c r="B13" s="3" t="s">
        <v>53</v>
      </c>
      <c r="C13" s="18">
        <v>62890</v>
      </c>
      <c r="D13" s="18">
        <v>1980</v>
      </c>
      <c r="E13" s="18">
        <f t="shared" si="0"/>
        <v>60910</v>
      </c>
      <c r="J13"/>
      <c r="K13"/>
    </row>
    <row r="14" spans="1:11" ht="15" customHeight="1" x14ac:dyDescent="0.25">
      <c r="B14" s="4" t="s">
        <v>54</v>
      </c>
      <c r="C14" s="19">
        <v>3000</v>
      </c>
      <c r="D14" s="19">
        <v>12000</v>
      </c>
      <c r="E14" s="19">
        <f t="shared" si="0"/>
        <v>-9000</v>
      </c>
      <c r="J14"/>
      <c r="K14"/>
    </row>
    <row r="15" spans="1:11" ht="15" customHeight="1" x14ac:dyDescent="0.25">
      <c r="B15" s="3" t="s">
        <v>44</v>
      </c>
      <c r="C15" s="18">
        <v>2030</v>
      </c>
      <c r="D15" s="18">
        <v>73220</v>
      </c>
      <c r="E15" s="18">
        <f t="shared" si="0"/>
        <v>-71190</v>
      </c>
      <c r="J15"/>
      <c r="K15"/>
    </row>
    <row r="16" spans="1:11" ht="15" customHeight="1" x14ac:dyDescent="0.25">
      <c r="B16" s="4" t="s">
        <v>21</v>
      </c>
      <c r="C16" s="19">
        <v>60</v>
      </c>
      <c r="D16" s="19">
        <v>160</v>
      </c>
      <c r="E16" s="19">
        <f t="shared" si="0"/>
        <v>-100</v>
      </c>
      <c r="J16"/>
      <c r="K16"/>
    </row>
    <row r="17" spans="2:11" ht="15" customHeight="1" x14ac:dyDescent="0.25">
      <c r="B17" s="3" t="s">
        <v>23</v>
      </c>
      <c r="C17" s="18">
        <v>60</v>
      </c>
      <c r="D17" s="18">
        <v>40</v>
      </c>
      <c r="E17" s="18">
        <f t="shared" si="0"/>
        <v>20</v>
      </c>
      <c r="J17"/>
      <c r="K17"/>
    </row>
    <row r="18" spans="2:11" ht="15" customHeight="1" x14ac:dyDescent="0.25">
      <c r="B18" s="4" t="s">
        <v>13</v>
      </c>
      <c r="C18" s="19">
        <v>920</v>
      </c>
      <c r="D18" s="19">
        <v>2000</v>
      </c>
      <c r="E18" s="19">
        <f t="shared" si="0"/>
        <v>-1080</v>
      </c>
      <c r="J18"/>
      <c r="K18"/>
    </row>
    <row r="19" spans="2:11" ht="15" customHeight="1" x14ac:dyDescent="0.25">
      <c r="B19" s="3" t="s">
        <v>14</v>
      </c>
      <c r="C19" s="18">
        <v>3260</v>
      </c>
      <c r="D19" s="18">
        <v>300</v>
      </c>
      <c r="E19" s="18">
        <f t="shared" si="0"/>
        <v>2960</v>
      </c>
      <c r="J19"/>
      <c r="K19"/>
    </row>
    <row r="20" spans="2:11" ht="15" customHeight="1" x14ac:dyDescent="0.25">
      <c r="B20" s="4" t="s">
        <v>56</v>
      </c>
      <c r="C20" s="19">
        <v>90</v>
      </c>
      <c r="D20" s="19">
        <v>500</v>
      </c>
      <c r="E20" s="19">
        <f t="shared" si="0"/>
        <v>-410</v>
      </c>
      <c r="J20"/>
      <c r="K20"/>
    </row>
    <row r="21" spans="2:11" ht="15" customHeight="1" x14ac:dyDescent="0.25">
      <c r="B21" s="3" t="s">
        <v>16</v>
      </c>
      <c r="C21" s="18">
        <v>70</v>
      </c>
      <c r="D21" s="18">
        <v>330</v>
      </c>
      <c r="E21" s="18">
        <f t="shared" si="0"/>
        <v>-260</v>
      </c>
      <c r="J21"/>
      <c r="K21"/>
    </row>
    <row r="22" spans="2:11" ht="15" customHeight="1" x14ac:dyDescent="0.25">
      <c r="B22" s="16" t="s">
        <v>34</v>
      </c>
      <c r="C22" s="21">
        <v>1180</v>
      </c>
      <c r="D22" s="21">
        <v>680</v>
      </c>
      <c r="E22" s="21">
        <f t="shared" si="0"/>
        <v>500</v>
      </c>
      <c r="J22"/>
      <c r="K22"/>
    </row>
    <row r="23" spans="2:11" ht="15" customHeight="1" x14ac:dyDescent="0.25">
      <c r="B23" s="3" t="s">
        <v>20</v>
      </c>
      <c r="C23" s="18">
        <v>882180</v>
      </c>
      <c r="D23" s="18">
        <v>18780</v>
      </c>
      <c r="E23" s="18">
        <f t="shared" si="0"/>
        <v>863400</v>
      </c>
    </row>
    <row r="24" spans="2:11" ht="15" customHeight="1" x14ac:dyDescent="0.25">
      <c r="B24" s="16" t="s">
        <v>15</v>
      </c>
      <c r="C24" s="21">
        <v>193340</v>
      </c>
      <c r="D24" s="21">
        <v>4380</v>
      </c>
      <c r="E24" s="21">
        <f t="shared" si="0"/>
        <v>188960</v>
      </c>
    </row>
    <row r="25" spans="2:11" ht="15" customHeight="1" x14ac:dyDescent="0.25">
      <c r="B25" s="3" t="s">
        <v>18</v>
      </c>
      <c r="C25" s="18">
        <v>170</v>
      </c>
      <c r="D25" s="18">
        <v>190</v>
      </c>
      <c r="E25" s="18">
        <f t="shared" si="0"/>
        <v>-20</v>
      </c>
    </row>
    <row r="26" spans="2:11" ht="15" customHeight="1" x14ac:dyDescent="0.25">
      <c r="B26" s="16" t="s">
        <v>59</v>
      </c>
      <c r="C26" s="21">
        <v>1610</v>
      </c>
      <c r="D26" s="21">
        <v>3390</v>
      </c>
      <c r="E26" s="21">
        <f t="shared" si="0"/>
        <v>-1780</v>
      </c>
    </row>
    <row r="27" spans="2:11" ht="15" customHeight="1" x14ac:dyDescent="0.25">
      <c r="B27" s="3" t="s">
        <v>27</v>
      </c>
      <c r="C27" s="18">
        <v>830</v>
      </c>
      <c r="D27" s="18">
        <v>640</v>
      </c>
      <c r="E27" s="18">
        <f t="shared" si="0"/>
        <v>190</v>
      </c>
    </row>
    <row r="28" spans="2:11" ht="15" customHeight="1" x14ac:dyDescent="0.25">
      <c r="B28" s="16" t="s">
        <v>37</v>
      </c>
      <c r="C28" s="21">
        <v>580</v>
      </c>
      <c r="D28" s="21">
        <v>80</v>
      </c>
      <c r="E28" s="21">
        <f t="shared" si="0"/>
        <v>500</v>
      </c>
    </row>
    <row r="29" spans="2:11" ht="15" customHeight="1" x14ac:dyDescent="0.25">
      <c r="B29" s="3" t="s">
        <v>60</v>
      </c>
      <c r="C29" s="18">
        <v>340</v>
      </c>
      <c r="D29" s="18">
        <v>4380</v>
      </c>
      <c r="E29" s="18">
        <f t="shared" si="0"/>
        <v>-4040</v>
      </c>
    </row>
    <row r="30" spans="2:11" ht="15" customHeight="1" x14ac:dyDescent="0.25">
      <c r="B30" s="16" t="s">
        <v>17</v>
      </c>
      <c r="C30" s="21">
        <v>6720</v>
      </c>
      <c r="D30" s="21">
        <v>240</v>
      </c>
      <c r="E30" s="21">
        <f t="shared" si="0"/>
        <v>6480</v>
      </c>
    </row>
    <row r="31" spans="2:11" ht="15" customHeight="1" x14ac:dyDescent="0.25">
      <c r="B31" s="3" t="s">
        <v>22</v>
      </c>
      <c r="C31" s="18">
        <v>4370</v>
      </c>
      <c r="D31" s="18">
        <v>1680</v>
      </c>
      <c r="E31" s="18">
        <f t="shared" si="0"/>
        <v>2690</v>
      </c>
    </row>
    <row r="32" spans="2:11" ht="15" customHeight="1" x14ac:dyDescent="0.25">
      <c r="B32" s="16" t="s">
        <v>62</v>
      </c>
      <c r="C32" s="21">
        <v>1960</v>
      </c>
      <c r="D32" s="21">
        <v>490</v>
      </c>
      <c r="E32" s="21">
        <f t="shared" si="0"/>
        <v>1470</v>
      </c>
    </row>
    <row r="33" spans="2:5" ht="15" customHeight="1" x14ac:dyDescent="0.25">
      <c r="B33" s="3" t="s">
        <v>63</v>
      </c>
      <c r="C33" s="18">
        <v>170</v>
      </c>
      <c r="D33" s="18">
        <v>530</v>
      </c>
      <c r="E33" s="18">
        <f t="shared" si="0"/>
        <v>-360</v>
      </c>
    </row>
    <row r="34" spans="2:5" ht="15" customHeight="1" x14ac:dyDescent="0.25">
      <c r="B34" s="16" t="s">
        <v>24</v>
      </c>
      <c r="C34" s="21">
        <v>10</v>
      </c>
      <c r="D34" s="21">
        <v>840</v>
      </c>
      <c r="E34" s="21">
        <f t="shared" si="0"/>
        <v>-830</v>
      </c>
    </row>
    <row r="35" spans="2:5" ht="15" customHeight="1" x14ac:dyDescent="0.25">
      <c r="B35" s="3" t="s">
        <v>25</v>
      </c>
      <c r="C35" s="18">
        <v>80</v>
      </c>
      <c r="D35" s="18">
        <v>660</v>
      </c>
      <c r="E35" s="18">
        <f t="shared" si="0"/>
        <v>-580</v>
      </c>
    </row>
    <row r="36" spans="2:5" ht="15" customHeight="1" x14ac:dyDescent="0.25">
      <c r="B36" s="16" t="s">
        <v>26</v>
      </c>
      <c r="C36" s="21">
        <v>95150</v>
      </c>
      <c r="D36" s="21">
        <v>430</v>
      </c>
      <c r="E36" s="21">
        <f t="shared" si="0"/>
        <v>94720</v>
      </c>
    </row>
    <row r="37" spans="2:5" ht="15" customHeight="1" x14ac:dyDescent="0.25">
      <c r="B37" s="3" t="s">
        <v>28</v>
      </c>
      <c r="C37" s="18">
        <v>40</v>
      </c>
      <c r="D37" s="18">
        <v>20</v>
      </c>
      <c r="E37" s="18">
        <f t="shared" si="0"/>
        <v>20</v>
      </c>
    </row>
    <row r="38" spans="2:5" ht="15" customHeight="1" x14ac:dyDescent="0.25">
      <c r="B38" s="16" t="s">
        <v>65</v>
      </c>
      <c r="C38" s="21">
        <v>140</v>
      </c>
      <c r="D38" s="21">
        <v>270</v>
      </c>
      <c r="E38" s="21">
        <f t="shared" si="0"/>
        <v>-130</v>
      </c>
    </row>
    <row r="39" spans="2:5" ht="15" customHeight="1" x14ac:dyDescent="0.25">
      <c r="B39" s="3" t="s">
        <v>66</v>
      </c>
      <c r="C39" s="18">
        <v>0</v>
      </c>
      <c r="D39" s="18">
        <v>4820</v>
      </c>
      <c r="E39" s="18">
        <f t="shared" si="0"/>
        <v>-4820</v>
      </c>
    </row>
    <row r="40" spans="2:5" ht="15" customHeight="1" x14ac:dyDescent="0.25">
      <c r="B40" s="16" t="s">
        <v>67</v>
      </c>
      <c r="C40" s="21">
        <v>4580</v>
      </c>
      <c r="D40" s="21">
        <v>9540</v>
      </c>
      <c r="E40" s="21">
        <f t="shared" si="0"/>
        <v>-4960</v>
      </c>
    </row>
    <row r="41" spans="2:5" ht="15" customHeight="1" x14ac:dyDescent="0.25">
      <c r="B41" s="3" t="s">
        <v>29</v>
      </c>
      <c r="C41" s="18">
        <v>3716</v>
      </c>
      <c r="D41" s="18">
        <v>1620</v>
      </c>
      <c r="E41" s="18">
        <f t="shared" si="0"/>
        <v>2096</v>
      </c>
    </row>
    <row r="42" spans="2:5" ht="15" customHeight="1" x14ac:dyDescent="0.25">
      <c r="B42" s="16" t="s">
        <v>69</v>
      </c>
      <c r="C42" s="21">
        <v>120</v>
      </c>
      <c r="D42" s="21">
        <v>70</v>
      </c>
      <c r="E42" s="21">
        <f t="shared" si="0"/>
        <v>50</v>
      </c>
    </row>
    <row r="43" spans="2:5" ht="15" customHeight="1" x14ac:dyDescent="0.25">
      <c r="B43" s="3" t="s">
        <v>70</v>
      </c>
      <c r="C43" s="18">
        <v>0</v>
      </c>
      <c r="D43" s="18">
        <v>1090</v>
      </c>
      <c r="E43" s="18">
        <f t="shared" si="0"/>
        <v>-1090</v>
      </c>
    </row>
    <row r="44" spans="2:5" ht="15" customHeight="1" x14ac:dyDescent="0.25">
      <c r="B44" s="16" t="s">
        <v>38</v>
      </c>
      <c r="C44" s="21">
        <v>5410</v>
      </c>
      <c r="D44" s="21">
        <v>1000</v>
      </c>
      <c r="E44" s="21">
        <f t="shared" si="0"/>
        <v>4410</v>
      </c>
    </row>
    <row r="45" spans="2:5" ht="15" customHeight="1" x14ac:dyDescent="0.25">
      <c r="B45" s="3" t="s">
        <v>31</v>
      </c>
      <c r="C45" s="18">
        <v>370</v>
      </c>
      <c r="D45" s="18">
        <v>5440</v>
      </c>
      <c r="E45" s="18">
        <f t="shared" si="0"/>
        <v>-5070</v>
      </c>
    </row>
    <row r="46" spans="2:5" ht="15" customHeight="1" x14ac:dyDescent="0.25">
      <c r="B46" s="16" t="s">
        <v>32</v>
      </c>
      <c r="C46" s="21">
        <v>1630</v>
      </c>
      <c r="D46" s="21">
        <v>15720</v>
      </c>
      <c r="E46" s="21">
        <f t="shared" si="0"/>
        <v>-14090</v>
      </c>
    </row>
    <row r="47" spans="2:5" ht="15" customHeight="1" x14ac:dyDescent="0.25">
      <c r="B47" s="3" t="s">
        <v>74</v>
      </c>
      <c r="C47" s="18">
        <v>20</v>
      </c>
      <c r="D47" s="18">
        <v>1230</v>
      </c>
      <c r="E47" s="18">
        <f t="shared" si="0"/>
        <v>-1210</v>
      </c>
    </row>
    <row r="48" spans="2:5" ht="15" customHeight="1" x14ac:dyDescent="0.25">
      <c r="B48" s="16" t="s">
        <v>75</v>
      </c>
      <c r="C48" s="21">
        <v>220</v>
      </c>
      <c r="D48" s="21">
        <v>30</v>
      </c>
      <c r="E48" s="21">
        <f t="shared" si="0"/>
        <v>190</v>
      </c>
    </row>
    <row r="49" spans="2:5" ht="15" customHeight="1" x14ac:dyDescent="0.25">
      <c r="B49" s="3" t="s">
        <v>76</v>
      </c>
      <c r="C49" s="18">
        <v>190</v>
      </c>
      <c r="D49" s="18">
        <v>440</v>
      </c>
      <c r="E49" s="18">
        <f t="shared" si="0"/>
        <v>-250</v>
      </c>
    </row>
    <row r="50" spans="2:5" ht="15" customHeight="1" x14ac:dyDescent="0.25">
      <c r="B50" s="16" t="s">
        <v>33</v>
      </c>
      <c r="C50" s="21">
        <v>20</v>
      </c>
      <c r="D50" s="21">
        <v>250</v>
      </c>
      <c r="E50" s="21">
        <f t="shared" si="0"/>
        <v>-230</v>
      </c>
    </row>
    <row r="51" spans="2:5" ht="15" customHeight="1" x14ac:dyDescent="0.25">
      <c r="B51" s="3" t="s">
        <v>77</v>
      </c>
      <c r="C51" s="18">
        <v>8760</v>
      </c>
      <c r="D51" s="18">
        <v>2120</v>
      </c>
      <c r="E51" s="18">
        <f t="shared" si="0"/>
        <v>6640</v>
      </c>
    </row>
    <row r="52" spans="2:5" ht="15" customHeight="1" x14ac:dyDescent="0.25">
      <c r="B52" s="16" t="s">
        <v>19</v>
      </c>
      <c r="C52" s="21">
        <v>166930</v>
      </c>
      <c r="D52" s="21">
        <v>13870</v>
      </c>
      <c r="E52" s="21">
        <f t="shared" si="0"/>
        <v>153060</v>
      </c>
    </row>
    <row r="53" spans="2:5" ht="15" customHeight="1" x14ac:dyDescent="0.25">
      <c r="B53" s="3" t="s">
        <v>35</v>
      </c>
      <c r="C53" s="18">
        <v>9340</v>
      </c>
      <c r="D53" s="18">
        <v>890</v>
      </c>
      <c r="E53" s="18">
        <f t="shared" si="0"/>
        <v>8450</v>
      </c>
    </row>
    <row r="54" spans="2:5" ht="15" customHeight="1" x14ac:dyDescent="0.25">
      <c r="B54" s="16" t="s">
        <v>39</v>
      </c>
      <c r="C54" s="21">
        <v>812810</v>
      </c>
      <c r="D54" s="21">
        <v>4450</v>
      </c>
      <c r="E54" s="21">
        <f t="shared" si="0"/>
        <v>808360</v>
      </c>
    </row>
    <row r="55" spans="2:5" ht="15" customHeight="1" x14ac:dyDescent="0.25">
      <c r="B55" s="3" t="s">
        <v>80</v>
      </c>
      <c r="C55" s="18">
        <v>250</v>
      </c>
      <c r="D55" s="18">
        <v>220</v>
      </c>
      <c r="E55" s="18">
        <f t="shared" si="0"/>
        <v>30</v>
      </c>
    </row>
    <row r="56" spans="2:5" ht="15" customHeight="1" x14ac:dyDescent="0.25">
      <c r="B56" s="16" t="s">
        <v>81</v>
      </c>
      <c r="C56" s="21">
        <v>870</v>
      </c>
      <c r="D56" s="21">
        <v>17230</v>
      </c>
      <c r="E56" s="21">
        <f t="shared" si="0"/>
        <v>-16360</v>
      </c>
    </row>
    <row r="57" spans="2:5" ht="15" customHeight="1" x14ac:dyDescent="0.25">
      <c r="B57" s="3" t="s">
        <v>124</v>
      </c>
      <c r="C57" s="18">
        <v>390</v>
      </c>
      <c r="D57" s="18">
        <v>20</v>
      </c>
      <c r="E57" s="18">
        <f t="shared" si="0"/>
        <v>370</v>
      </c>
    </row>
    <row r="58" spans="2:5" ht="15" customHeight="1" x14ac:dyDescent="0.25">
      <c r="B58" s="16" t="s">
        <v>36</v>
      </c>
      <c r="C58" s="21">
        <v>202220</v>
      </c>
      <c r="D58" s="21">
        <v>6250</v>
      </c>
      <c r="E58" s="21">
        <f t="shared" si="0"/>
        <v>195970</v>
      </c>
    </row>
    <row r="59" spans="2:5" ht="15" customHeight="1" x14ac:dyDescent="0.25">
      <c r="B59" s="3" t="s">
        <v>82</v>
      </c>
      <c r="C59" s="18">
        <v>162860</v>
      </c>
      <c r="D59" s="18">
        <v>7330</v>
      </c>
      <c r="E59" s="18">
        <f t="shared" si="0"/>
        <v>155530</v>
      </c>
    </row>
    <row r="60" spans="2:5" ht="15" customHeight="1" x14ac:dyDescent="0.25">
      <c r="B60" s="16" t="s">
        <v>83</v>
      </c>
      <c r="C60" s="21">
        <v>9190</v>
      </c>
      <c r="D60" s="21">
        <v>2800</v>
      </c>
      <c r="E60" s="21">
        <f t="shared" si="0"/>
        <v>6390</v>
      </c>
    </row>
    <row r="61" spans="2:5" ht="15" customHeight="1" x14ac:dyDescent="0.25">
      <c r="B61" s="16"/>
      <c r="C61" s="21"/>
      <c r="D61" s="21"/>
      <c r="E61" s="21"/>
    </row>
    <row r="62" spans="2:5" ht="15" customHeight="1" x14ac:dyDescent="0.25">
      <c r="B62" s="94" t="s">
        <v>8</v>
      </c>
      <c r="C62" s="95">
        <v>2741860</v>
      </c>
      <c r="D62" s="95">
        <v>79210</v>
      </c>
      <c r="E62" s="95">
        <f t="shared" ref="E62:E65" si="1">C62-D62</f>
        <v>2662650</v>
      </c>
    </row>
    <row r="63" spans="2:5" ht="15" customHeight="1" x14ac:dyDescent="0.25">
      <c r="B63" s="38" t="s">
        <v>45</v>
      </c>
      <c r="C63" s="96">
        <v>257410</v>
      </c>
      <c r="D63" s="96">
        <v>39950</v>
      </c>
      <c r="E63" s="96">
        <f t="shared" si="1"/>
        <v>217460</v>
      </c>
    </row>
    <row r="64" spans="2:5" ht="15" customHeight="1" x14ac:dyDescent="0.25">
      <c r="B64" s="38" t="s">
        <v>47</v>
      </c>
      <c r="C64" s="96">
        <v>1691690</v>
      </c>
      <c r="D64" s="96">
        <v>84190</v>
      </c>
      <c r="E64" s="96">
        <f t="shared" si="1"/>
        <v>1607500</v>
      </c>
    </row>
    <row r="65" spans="1:5" ht="15" customHeight="1" thickBot="1" x14ac:dyDescent="0.3">
      <c r="B65" s="97" t="s">
        <v>48</v>
      </c>
      <c r="C65" s="98">
        <v>1472860</v>
      </c>
      <c r="D65" s="98">
        <v>46340</v>
      </c>
      <c r="E65" s="98">
        <f t="shared" si="1"/>
        <v>1426520</v>
      </c>
    </row>
    <row r="66" spans="1:5" ht="15" customHeight="1" x14ac:dyDescent="0.25">
      <c r="B66" s="4"/>
      <c r="C66" s="5"/>
      <c r="D66" s="5"/>
      <c r="E66" s="5"/>
    </row>
    <row r="67" spans="1:5" ht="15" customHeight="1" x14ac:dyDescent="0.25">
      <c r="A67" s="61" t="s">
        <v>9</v>
      </c>
      <c r="B67" s="216" t="s">
        <v>106</v>
      </c>
      <c r="C67" s="217"/>
      <c r="D67" s="217"/>
      <c r="E67" s="217"/>
    </row>
    <row r="68" spans="1:5" ht="15" customHeight="1" x14ac:dyDescent="0.25">
      <c r="A68" s="99" t="s">
        <v>6</v>
      </c>
      <c r="B68" s="218" t="s">
        <v>129</v>
      </c>
      <c r="C68" s="219"/>
      <c r="D68" s="219"/>
      <c r="E68" s="219"/>
    </row>
    <row r="69" spans="1:5" ht="15" customHeight="1" x14ac:dyDescent="0.25">
      <c r="A69" s="99" t="s">
        <v>2</v>
      </c>
      <c r="B69" s="241" t="s">
        <v>131</v>
      </c>
      <c r="C69" s="219"/>
      <c r="D69" s="219"/>
      <c r="E69" s="219"/>
    </row>
    <row r="70" spans="1:5" ht="15" customHeight="1" x14ac:dyDescent="0.25"/>
    <row r="71" spans="1:5" ht="15" customHeight="1" x14ac:dyDescent="0.25"/>
    <row r="72" spans="1:5" ht="15" customHeight="1" x14ac:dyDescent="0.25"/>
  </sheetData>
  <sortState ref="B6:E61">
    <sortCondition ref="B6:B61"/>
  </sortState>
  <mergeCells count="4">
    <mergeCell ref="B2:E2"/>
    <mergeCell ref="B67:E67"/>
    <mergeCell ref="B68:E68"/>
    <mergeCell ref="B69:E69"/>
  </mergeCells>
  <hyperlinks>
    <hyperlink ref="E1" location="Contents!A1" display="[contents Ç]"/>
    <hyperlink ref="B69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zoomScaleNormal="100" workbookViewId="0">
      <selection activeCell="F23" sqref="F23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2" customWidth="1"/>
    <col min="8" max="16384" width="8.7109375" style="1"/>
  </cols>
  <sheetData>
    <row r="1" spans="1:7" ht="30" customHeight="1" x14ac:dyDescent="0.25">
      <c r="A1" s="54" t="s">
        <v>0</v>
      </c>
      <c r="B1" s="161" t="s">
        <v>1</v>
      </c>
      <c r="C1" s="13"/>
      <c r="D1" s="13"/>
      <c r="E1" s="72" t="s">
        <v>5</v>
      </c>
    </row>
    <row r="2" spans="1:7" ht="30" customHeight="1" thickBot="1" x14ac:dyDescent="0.3">
      <c r="B2" s="214" t="s">
        <v>114</v>
      </c>
      <c r="C2" s="220"/>
      <c r="D2" s="220"/>
      <c r="E2" s="220"/>
    </row>
    <row r="3" spans="1:7" ht="45" customHeight="1" x14ac:dyDescent="0.25">
      <c r="B3" s="17" t="s">
        <v>10</v>
      </c>
      <c r="C3" s="14" t="s">
        <v>88</v>
      </c>
      <c r="D3" s="14" t="s">
        <v>84</v>
      </c>
      <c r="E3" s="15" t="s">
        <v>85</v>
      </c>
    </row>
    <row r="4" spans="1:7" ht="30" customHeight="1" x14ac:dyDescent="0.25">
      <c r="B4" s="91" t="s">
        <v>87</v>
      </c>
      <c r="C4" s="120">
        <v>3057270</v>
      </c>
      <c r="D4" s="104">
        <f>C4/C$4*100</f>
        <v>100</v>
      </c>
      <c r="E4" s="104" t="s">
        <v>40</v>
      </c>
    </row>
    <row r="5" spans="1:7" ht="15" customHeight="1" x14ac:dyDescent="0.25">
      <c r="B5" s="91" t="s">
        <v>86</v>
      </c>
      <c r="C5" s="165"/>
      <c r="D5" s="166"/>
      <c r="E5" s="166"/>
      <c r="F5" s="89"/>
      <c r="G5" s="89"/>
    </row>
    <row r="6" spans="1:7" ht="15" customHeight="1" x14ac:dyDescent="0.25">
      <c r="A6"/>
      <c r="B6" s="106" t="s">
        <v>20</v>
      </c>
      <c r="C6" s="116">
        <v>882180</v>
      </c>
      <c r="D6" s="22">
        <f>C6/C$4*100</f>
        <v>28.855155089344414</v>
      </c>
      <c r="E6" s="22">
        <f>D6</f>
        <v>28.855155089344414</v>
      </c>
    </row>
    <row r="7" spans="1:7" ht="15" customHeight="1" x14ac:dyDescent="0.25">
      <c r="A7"/>
      <c r="B7" s="107" t="s">
        <v>39</v>
      </c>
      <c r="C7" s="117">
        <v>812810</v>
      </c>
      <c r="D7" s="23">
        <f t="shared" ref="D7:D19" si="0">C7/C$4*100</f>
        <v>26.586137305504586</v>
      </c>
      <c r="E7" s="23">
        <f>D7+E6</f>
        <v>55.441292394849</v>
      </c>
    </row>
    <row r="8" spans="1:7" ht="15" customHeight="1" x14ac:dyDescent="0.25">
      <c r="A8"/>
      <c r="B8" s="106" t="s">
        <v>42</v>
      </c>
      <c r="C8" s="116">
        <v>247960</v>
      </c>
      <c r="D8" s="22">
        <f t="shared" si="0"/>
        <v>8.1105038154955231</v>
      </c>
      <c r="E8" s="22">
        <f t="shared" ref="E8:E19" si="1">D8+E7</f>
        <v>63.55179621034452</v>
      </c>
    </row>
    <row r="9" spans="1:7" ht="15" customHeight="1" x14ac:dyDescent="0.25">
      <c r="A9"/>
      <c r="B9" s="107" t="s">
        <v>36</v>
      </c>
      <c r="C9" s="117">
        <v>202220</v>
      </c>
      <c r="D9" s="23">
        <f t="shared" si="0"/>
        <v>6.6143978124274279</v>
      </c>
      <c r="E9" s="23">
        <f t="shared" si="1"/>
        <v>70.166194022771947</v>
      </c>
    </row>
    <row r="10" spans="1:7" ht="15" customHeight="1" x14ac:dyDescent="0.25">
      <c r="A10"/>
      <c r="B10" s="106" t="s">
        <v>15</v>
      </c>
      <c r="C10" s="116">
        <v>193340</v>
      </c>
      <c r="D10" s="22">
        <f t="shared" si="0"/>
        <v>6.3239426023870973</v>
      </c>
      <c r="E10" s="22">
        <f t="shared" si="1"/>
        <v>76.490136625159039</v>
      </c>
    </row>
    <row r="11" spans="1:7" ht="15" customHeight="1" x14ac:dyDescent="0.25">
      <c r="A11"/>
      <c r="B11" s="108" t="s">
        <v>19</v>
      </c>
      <c r="C11" s="118">
        <v>166930</v>
      </c>
      <c r="D11" s="101">
        <f t="shared" si="0"/>
        <v>5.4601000238775113</v>
      </c>
      <c r="E11" s="101">
        <f t="shared" si="1"/>
        <v>81.950236649036555</v>
      </c>
    </row>
    <row r="12" spans="1:7" ht="15" customHeight="1" x14ac:dyDescent="0.25">
      <c r="A12"/>
      <c r="B12" s="106" t="s">
        <v>82</v>
      </c>
      <c r="C12" s="116">
        <v>162860</v>
      </c>
      <c r="D12" s="22">
        <f t="shared" si="0"/>
        <v>5.3269747192756931</v>
      </c>
      <c r="E12" s="22">
        <f t="shared" si="1"/>
        <v>87.277211368312251</v>
      </c>
    </row>
    <row r="13" spans="1:7" ht="15" customHeight="1" x14ac:dyDescent="0.25">
      <c r="A13"/>
      <c r="B13" s="107" t="s">
        <v>26</v>
      </c>
      <c r="C13" s="117">
        <v>95150</v>
      </c>
      <c r="D13" s="23">
        <f t="shared" si="0"/>
        <v>3.1122537427181767</v>
      </c>
      <c r="E13" s="23">
        <f t="shared" si="1"/>
        <v>90.389465111030432</v>
      </c>
    </row>
    <row r="14" spans="1:7" ht="15" customHeight="1" x14ac:dyDescent="0.25">
      <c r="A14"/>
      <c r="B14" s="106" t="s">
        <v>11</v>
      </c>
      <c r="C14" s="116">
        <v>77900</v>
      </c>
      <c r="D14" s="22">
        <f t="shared" si="0"/>
        <v>2.5480248718628058</v>
      </c>
      <c r="E14" s="22">
        <f t="shared" si="1"/>
        <v>92.93748998289324</v>
      </c>
    </row>
    <row r="15" spans="1:7" ht="15" customHeight="1" x14ac:dyDescent="0.25">
      <c r="A15"/>
      <c r="B15" s="107" t="s">
        <v>53</v>
      </c>
      <c r="C15" s="117">
        <v>62890</v>
      </c>
      <c r="D15" s="23">
        <f t="shared" si="0"/>
        <v>2.057063981918509</v>
      </c>
      <c r="E15" s="23">
        <f t="shared" si="1"/>
        <v>94.994553964811743</v>
      </c>
    </row>
    <row r="16" spans="1:7" ht="15" customHeight="1" x14ac:dyDescent="0.25">
      <c r="A16"/>
      <c r="B16" s="106" t="s">
        <v>52</v>
      </c>
      <c r="C16" s="116">
        <v>26830</v>
      </c>
      <c r="D16" s="22">
        <f t="shared" si="0"/>
        <v>0.87758032493041171</v>
      </c>
      <c r="E16" s="22">
        <f t="shared" si="1"/>
        <v>95.872134289742149</v>
      </c>
    </row>
    <row r="17" spans="1:5" ht="15" customHeight="1" x14ac:dyDescent="0.25">
      <c r="A17"/>
      <c r="B17" s="107" t="s">
        <v>35</v>
      </c>
      <c r="C17" s="117">
        <v>9340</v>
      </c>
      <c r="D17" s="23">
        <f t="shared" si="0"/>
        <v>0.30550131326314001</v>
      </c>
      <c r="E17" s="23">
        <f t="shared" si="1"/>
        <v>96.177635603005285</v>
      </c>
    </row>
    <row r="18" spans="1:5" ht="15" customHeight="1" x14ac:dyDescent="0.25">
      <c r="A18"/>
      <c r="B18" s="106" t="s">
        <v>123</v>
      </c>
      <c r="C18" s="116">
        <v>9190</v>
      </c>
      <c r="D18" s="22">
        <f t="shared" si="0"/>
        <v>0.30059497525570195</v>
      </c>
      <c r="E18" s="22">
        <f t="shared" si="1"/>
        <v>96.478230578260991</v>
      </c>
    </row>
    <row r="19" spans="1:5" ht="15" customHeight="1" thickBot="1" x14ac:dyDescent="0.3">
      <c r="A19"/>
      <c r="B19" s="109" t="s">
        <v>77</v>
      </c>
      <c r="C19" s="119">
        <v>8760</v>
      </c>
      <c r="D19" s="103">
        <f t="shared" si="0"/>
        <v>0.28653013963437968</v>
      </c>
      <c r="E19" s="103">
        <f t="shared" si="1"/>
        <v>96.764760717895371</v>
      </c>
    </row>
    <row r="20" spans="1:5" ht="15" customHeight="1" x14ac:dyDescent="0.25"/>
    <row r="21" spans="1:5" ht="15" customHeight="1" x14ac:dyDescent="0.25">
      <c r="A21" s="61" t="s">
        <v>9</v>
      </c>
      <c r="B21" s="216" t="s">
        <v>106</v>
      </c>
      <c r="C21" s="217"/>
      <c r="D21" s="217"/>
      <c r="E21" s="217"/>
    </row>
    <row r="22" spans="1:5" ht="15" customHeight="1" x14ac:dyDescent="0.25">
      <c r="A22" s="81" t="s">
        <v>6</v>
      </c>
      <c r="B22" s="218" t="s">
        <v>129</v>
      </c>
      <c r="C22" s="219"/>
      <c r="D22" s="219"/>
      <c r="E22" s="219"/>
    </row>
    <row r="23" spans="1:5" ht="15" customHeight="1" x14ac:dyDescent="0.25">
      <c r="A23" s="81" t="s">
        <v>2</v>
      </c>
      <c r="B23" s="241" t="s">
        <v>131</v>
      </c>
      <c r="C23" s="219"/>
      <c r="D23" s="219"/>
      <c r="E23" s="219"/>
    </row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</sheetData>
  <mergeCells count="4">
    <mergeCell ref="B2:E2"/>
    <mergeCell ref="B21:E21"/>
    <mergeCell ref="B22:E22"/>
    <mergeCell ref="B23:E23"/>
  </mergeCells>
  <hyperlinks>
    <hyperlink ref="E1" location="Contents!A1" display="[contents Ç]"/>
    <hyperlink ref="B23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zoomScaleNormal="100" workbookViewId="0">
      <selection activeCell="G23" sqref="G23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6" width="16.7109375" style="12" customWidth="1"/>
    <col min="7" max="7" width="8.7109375" style="1"/>
    <col min="9" max="16384" width="8.7109375" style="1"/>
  </cols>
  <sheetData>
    <row r="1" spans="1:6" ht="30" customHeight="1" x14ac:dyDescent="0.25">
      <c r="A1" s="54" t="s">
        <v>0</v>
      </c>
      <c r="B1" s="161" t="s">
        <v>1</v>
      </c>
      <c r="C1" s="13"/>
      <c r="D1" s="13"/>
      <c r="E1" s="13"/>
      <c r="F1" s="72" t="s">
        <v>5</v>
      </c>
    </row>
    <row r="2" spans="1:6" ht="30" customHeight="1" thickBot="1" x14ac:dyDescent="0.3">
      <c r="B2" s="214" t="s">
        <v>115</v>
      </c>
      <c r="C2" s="220"/>
      <c r="D2" s="220"/>
      <c r="E2" s="220"/>
      <c r="F2" s="220"/>
    </row>
    <row r="3" spans="1:6" ht="45" customHeight="1" x14ac:dyDescent="0.25">
      <c r="B3" s="48" t="s">
        <v>10</v>
      </c>
      <c r="C3" s="110" t="s">
        <v>92</v>
      </c>
      <c r="D3" s="110" t="s">
        <v>116</v>
      </c>
      <c r="E3" s="110" t="s">
        <v>104</v>
      </c>
      <c r="F3" s="110" t="s">
        <v>89</v>
      </c>
    </row>
    <row r="4" spans="1:6" ht="30" customHeight="1" x14ac:dyDescent="0.25">
      <c r="B4" s="91" t="s">
        <v>87</v>
      </c>
      <c r="C4" s="86">
        <v>3015777</v>
      </c>
      <c r="D4" s="86">
        <v>3057270</v>
      </c>
      <c r="E4" s="85">
        <f>D4-C4</f>
        <v>41493</v>
      </c>
      <c r="F4" s="111">
        <f>(D4/C4*100)-100</f>
        <v>1.3758643294912218</v>
      </c>
    </row>
    <row r="5" spans="1:6" ht="15" customHeight="1" x14ac:dyDescent="0.25">
      <c r="B5" s="105" t="s">
        <v>86</v>
      </c>
      <c r="C5" s="86"/>
      <c r="D5" s="86"/>
      <c r="E5" s="85"/>
      <c r="F5" s="111"/>
    </row>
    <row r="6" spans="1:6" ht="15" customHeight="1" x14ac:dyDescent="0.25">
      <c r="B6" s="106" t="s">
        <v>20</v>
      </c>
      <c r="C6" s="116">
        <v>894932</v>
      </c>
      <c r="D6" s="116">
        <v>882180</v>
      </c>
      <c r="E6" s="18">
        <f t="shared" ref="E6:E19" si="0">D6-C6</f>
        <v>-12752</v>
      </c>
      <c r="F6" s="112">
        <f t="shared" ref="F6:F19" si="1">(D6/C6*100)-100</f>
        <v>-1.4249127307996616</v>
      </c>
    </row>
    <row r="7" spans="1:6" ht="15" customHeight="1" x14ac:dyDescent="0.25">
      <c r="B7" s="107" t="s">
        <v>39</v>
      </c>
      <c r="C7" s="117">
        <v>738128</v>
      </c>
      <c r="D7" s="117">
        <v>812810</v>
      </c>
      <c r="E7" s="19">
        <f t="shared" si="0"/>
        <v>74682</v>
      </c>
      <c r="F7" s="113">
        <f t="shared" si="1"/>
        <v>10.117757353738099</v>
      </c>
    </row>
    <row r="8" spans="1:6" ht="15" customHeight="1" x14ac:dyDescent="0.25">
      <c r="B8" s="106" t="s">
        <v>42</v>
      </c>
      <c r="C8" s="116">
        <v>304328</v>
      </c>
      <c r="D8" s="116">
        <v>247960</v>
      </c>
      <c r="E8" s="18">
        <f t="shared" si="0"/>
        <v>-56368</v>
      </c>
      <c r="F8" s="112">
        <f t="shared" si="1"/>
        <v>-18.522120869588079</v>
      </c>
    </row>
    <row r="9" spans="1:6" ht="15" customHeight="1" x14ac:dyDescent="0.25">
      <c r="B9" s="107" t="s">
        <v>36</v>
      </c>
      <c r="C9" s="117">
        <v>156227</v>
      </c>
      <c r="D9" s="117">
        <v>202220</v>
      </c>
      <c r="E9" s="19">
        <f t="shared" si="0"/>
        <v>45993</v>
      </c>
      <c r="F9" s="113">
        <f t="shared" si="1"/>
        <v>29.439853546442038</v>
      </c>
    </row>
    <row r="10" spans="1:6" ht="15" customHeight="1" x14ac:dyDescent="0.25">
      <c r="B10" s="106" t="s">
        <v>15</v>
      </c>
      <c r="C10" s="116">
        <v>197247</v>
      </c>
      <c r="D10" s="116">
        <v>193340</v>
      </c>
      <c r="E10" s="18">
        <f t="shared" si="0"/>
        <v>-3907</v>
      </c>
      <c r="F10" s="112">
        <f t="shared" si="1"/>
        <v>-1.9807652334382766</v>
      </c>
    </row>
    <row r="11" spans="1:6" ht="15" customHeight="1" x14ac:dyDescent="0.25">
      <c r="B11" s="108" t="s">
        <v>19</v>
      </c>
      <c r="C11" s="118">
        <v>156697</v>
      </c>
      <c r="D11" s="118">
        <v>166930</v>
      </c>
      <c r="E11" s="20">
        <f t="shared" si="0"/>
        <v>10233</v>
      </c>
      <c r="F11" s="114">
        <f t="shared" si="1"/>
        <v>6.5304377237598743</v>
      </c>
    </row>
    <row r="12" spans="1:6" ht="15" customHeight="1" x14ac:dyDescent="0.25">
      <c r="B12" s="106" t="s">
        <v>82</v>
      </c>
      <c r="C12" s="116">
        <v>140320</v>
      </c>
      <c r="D12" s="116">
        <v>162860</v>
      </c>
      <c r="E12" s="18">
        <f t="shared" si="0"/>
        <v>22540</v>
      </c>
      <c r="F12" s="112">
        <f t="shared" si="1"/>
        <v>16.063283922462944</v>
      </c>
    </row>
    <row r="13" spans="1:6" ht="15" customHeight="1" x14ac:dyDescent="0.25">
      <c r="B13" s="107" t="s">
        <v>26</v>
      </c>
      <c r="C13" s="117">
        <v>86937</v>
      </c>
      <c r="D13" s="117">
        <v>95150</v>
      </c>
      <c r="E13" s="19">
        <f t="shared" si="0"/>
        <v>8213</v>
      </c>
      <c r="F13" s="113">
        <f t="shared" si="1"/>
        <v>9.447070867409721</v>
      </c>
    </row>
    <row r="14" spans="1:6" ht="15" customHeight="1" x14ac:dyDescent="0.25">
      <c r="B14" s="106" t="s">
        <v>11</v>
      </c>
      <c r="C14" s="116">
        <v>67205</v>
      </c>
      <c r="D14" s="116">
        <v>77900</v>
      </c>
      <c r="E14" s="18">
        <f t="shared" si="0"/>
        <v>10695</v>
      </c>
      <c r="F14" s="112">
        <f t="shared" si="1"/>
        <v>15.913994494457256</v>
      </c>
    </row>
    <row r="15" spans="1:6" ht="15" customHeight="1" x14ac:dyDescent="0.25">
      <c r="B15" s="107" t="s">
        <v>53</v>
      </c>
      <c r="C15" s="117">
        <v>42792</v>
      </c>
      <c r="D15" s="117">
        <v>62890</v>
      </c>
      <c r="E15" s="19">
        <f t="shared" si="0"/>
        <v>20098</v>
      </c>
      <c r="F15" s="113">
        <f t="shared" si="1"/>
        <v>46.966722751916251</v>
      </c>
    </row>
    <row r="16" spans="1:6" ht="15" customHeight="1" x14ac:dyDescent="0.25">
      <c r="B16" s="106" t="s">
        <v>52</v>
      </c>
      <c r="C16" s="116">
        <v>16524</v>
      </c>
      <c r="D16" s="116">
        <v>26830</v>
      </c>
      <c r="E16" s="18">
        <f t="shared" si="0"/>
        <v>10306</v>
      </c>
      <c r="F16" s="112">
        <f t="shared" si="1"/>
        <v>62.369886226095389</v>
      </c>
    </row>
    <row r="17" spans="1:6" ht="15" customHeight="1" x14ac:dyDescent="0.25">
      <c r="B17" s="107" t="s">
        <v>35</v>
      </c>
      <c r="C17" s="117">
        <v>10175</v>
      </c>
      <c r="D17" s="117">
        <v>9340</v>
      </c>
      <c r="E17" s="19">
        <f t="shared" si="0"/>
        <v>-835</v>
      </c>
      <c r="F17" s="113">
        <f t="shared" si="1"/>
        <v>-8.2063882063881977</v>
      </c>
    </row>
    <row r="18" spans="1:6" ht="15" customHeight="1" x14ac:dyDescent="0.25">
      <c r="B18" s="106" t="s">
        <v>123</v>
      </c>
      <c r="C18" s="116">
        <v>6974</v>
      </c>
      <c r="D18" s="116">
        <v>9190</v>
      </c>
      <c r="E18" s="18">
        <f t="shared" si="0"/>
        <v>2216</v>
      </c>
      <c r="F18" s="112">
        <f t="shared" si="1"/>
        <v>31.77516489819331</v>
      </c>
    </row>
    <row r="19" spans="1:6" ht="15" customHeight="1" thickBot="1" x14ac:dyDescent="0.3">
      <c r="B19" s="109" t="s">
        <v>77</v>
      </c>
      <c r="C19" s="119">
        <v>6558</v>
      </c>
      <c r="D19" s="119">
        <v>8760</v>
      </c>
      <c r="E19" s="102">
        <f t="shared" si="0"/>
        <v>2202</v>
      </c>
      <c r="F19" s="115">
        <f t="shared" si="1"/>
        <v>33.57731015553523</v>
      </c>
    </row>
    <row r="20" spans="1:6" ht="15" customHeight="1" x14ac:dyDescent="0.25">
      <c r="B20" s="4"/>
      <c r="C20" s="5"/>
      <c r="D20" s="5"/>
      <c r="E20" s="5"/>
      <c r="F20" s="5"/>
    </row>
    <row r="21" spans="1:6" ht="15" customHeight="1" x14ac:dyDescent="0.25">
      <c r="A21" s="61" t="s">
        <v>9</v>
      </c>
      <c r="B21" s="221" t="s">
        <v>106</v>
      </c>
      <c r="C21" s="217"/>
      <c r="D21" s="217"/>
      <c r="E21" s="217"/>
      <c r="F21" s="217"/>
    </row>
    <row r="22" spans="1:6" ht="15" customHeight="1" x14ac:dyDescent="0.25">
      <c r="A22" s="81" t="s">
        <v>6</v>
      </c>
      <c r="B22" s="218" t="s">
        <v>129</v>
      </c>
      <c r="C22" s="219"/>
      <c r="D22" s="219"/>
      <c r="E22" s="219"/>
      <c r="F22" s="219"/>
    </row>
    <row r="23" spans="1:6" ht="15" customHeight="1" x14ac:dyDescent="0.25">
      <c r="A23" s="81" t="s">
        <v>2</v>
      </c>
      <c r="B23" s="241" t="s">
        <v>131</v>
      </c>
      <c r="C23" s="219"/>
      <c r="D23" s="219"/>
      <c r="E23" s="219"/>
      <c r="F23" s="219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mergeCells count="4">
    <mergeCell ref="B2:F2"/>
    <mergeCell ref="B21:F21"/>
    <mergeCell ref="B22:F22"/>
    <mergeCell ref="B23:F23"/>
  </mergeCells>
  <hyperlinks>
    <hyperlink ref="F1" location="Contents!A1" display="[contents Ç]"/>
    <hyperlink ref="B23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ignoredErrors>
    <ignoredError sqref="F4 E4:E1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zoomScaleNormal="100" workbookViewId="0">
      <selection activeCell="F14" sqref="F14"/>
    </sheetView>
  </sheetViews>
  <sheetFormatPr defaultColWidth="8.7109375" defaultRowHeight="12" customHeight="1" x14ac:dyDescent="0.25"/>
  <cols>
    <col min="1" max="1" width="8.7109375" style="1"/>
    <col min="2" max="2" width="32.7109375" style="1" customWidth="1"/>
    <col min="3" max="5" width="16.7109375" style="12" customWidth="1"/>
    <col min="6" max="16384" width="8.7109375" style="1"/>
  </cols>
  <sheetData>
    <row r="1" spans="1:11" ht="30" customHeight="1" x14ac:dyDescent="0.25">
      <c r="A1" s="54" t="s">
        <v>0</v>
      </c>
      <c r="B1" s="161" t="s">
        <v>1</v>
      </c>
      <c r="C1" s="13"/>
      <c r="D1" s="13"/>
      <c r="E1" s="72" t="s">
        <v>5</v>
      </c>
    </row>
    <row r="2" spans="1:11" s="39" customFormat="1" ht="30" customHeight="1" thickBot="1" x14ac:dyDescent="0.25">
      <c r="B2" s="214" t="s">
        <v>117</v>
      </c>
      <c r="C2" s="220"/>
      <c r="D2" s="220"/>
      <c r="E2" s="220"/>
    </row>
    <row r="3" spans="1:11" customFormat="1" ht="45" customHeight="1" x14ac:dyDescent="0.25">
      <c r="B3" s="122" t="s">
        <v>7</v>
      </c>
      <c r="C3" s="125">
        <v>2013</v>
      </c>
      <c r="D3" s="125">
        <v>2014</v>
      </c>
      <c r="E3" s="110" t="s">
        <v>89</v>
      </c>
    </row>
    <row r="4" spans="1:11" customFormat="1" ht="30" customHeight="1" x14ac:dyDescent="0.25">
      <c r="B4" s="126" t="s">
        <v>97</v>
      </c>
      <c r="C4" s="127"/>
      <c r="D4" s="127"/>
      <c r="E4" s="127"/>
    </row>
    <row r="5" spans="1:11" customFormat="1" ht="15" customHeight="1" x14ac:dyDescent="0.25">
      <c r="B5" s="128" t="s">
        <v>93</v>
      </c>
      <c r="C5" s="146">
        <v>3015777</v>
      </c>
      <c r="D5" s="146">
        <v>3057270</v>
      </c>
      <c r="E5" s="112">
        <f t="shared" ref="E5:E10" si="0">(D5/C5*100)-100</f>
        <v>1.3758643294912218</v>
      </c>
    </row>
    <row r="6" spans="1:11" customFormat="1" ht="15" customHeight="1" x14ac:dyDescent="0.25">
      <c r="B6" s="129" t="s">
        <v>94</v>
      </c>
      <c r="C6" s="147">
        <v>170269327</v>
      </c>
      <c r="D6" s="147">
        <v>173446190</v>
      </c>
      <c r="E6" s="113">
        <f t="shared" si="0"/>
        <v>1.8657870187036139</v>
      </c>
    </row>
    <row r="7" spans="1:11" customFormat="1" ht="15" customHeight="1" x14ac:dyDescent="0.25">
      <c r="B7" s="128" t="s">
        <v>95</v>
      </c>
      <c r="C7" s="146">
        <v>67283927</v>
      </c>
      <c r="D7" s="146">
        <v>69454931</v>
      </c>
      <c r="E7" s="112">
        <f t="shared" si="0"/>
        <v>3.2266309307422034</v>
      </c>
    </row>
    <row r="8" spans="1:11" customFormat="1" ht="30" customHeight="1" x14ac:dyDescent="0.25">
      <c r="B8" s="124" t="s">
        <v>96</v>
      </c>
      <c r="C8" s="121"/>
      <c r="D8" s="121"/>
      <c r="E8" s="121"/>
    </row>
    <row r="9" spans="1:11" customFormat="1" ht="15" customHeight="1" x14ac:dyDescent="0.25">
      <c r="B9" s="123" t="s">
        <v>94</v>
      </c>
      <c r="C9" s="148">
        <f>C$5/C6*100</f>
        <v>1.7711804311060675</v>
      </c>
      <c r="D9" s="148">
        <f>D$5/D6*100</f>
        <v>1.762661952966508</v>
      </c>
      <c r="E9" s="148">
        <f t="shared" si="0"/>
        <v>-0.48094920144527009</v>
      </c>
    </row>
    <row r="10" spans="1:11" customFormat="1" ht="15" customHeight="1" thickBot="1" x14ac:dyDescent="0.3">
      <c r="B10" s="193" t="s">
        <v>95</v>
      </c>
      <c r="C10" s="194">
        <f>C$5/C7*100</f>
        <v>4.4821655549326067</v>
      </c>
      <c r="D10" s="194">
        <f>D$5/D7*100</f>
        <v>4.4018040994094427</v>
      </c>
      <c r="E10" s="194">
        <f t="shared" si="0"/>
        <v>-1.7929158246894019</v>
      </c>
    </row>
    <row r="11" spans="1:11" customFormat="1" ht="15" customHeight="1" x14ac:dyDescent="0.25">
      <c r="B11" s="100"/>
      <c r="C11" s="100"/>
      <c r="D11" s="100"/>
      <c r="E11" s="100"/>
    </row>
    <row r="12" spans="1:11" ht="30" customHeight="1" x14ac:dyDescent="0.25">
      <c r="A12" s="61" t="s">
        <v>9</v>
      </c>
      <c r="B12" s="222" t="s">
        <v>107</v>
      </c>
      <c r="C12" s="223"/>
      <c r="D12" s="223"/>
      <c r="E12" s="223"/>
    </row>
    <row r="13" spans="1:11" ht="15" customHeight="1" x14ac:dyDescent="0.25">
      <c r="A13" s="99" t="s">
        <v>6</v>
      </c>
      <c r="B13" s="218" t="s">
        <v>129</v>
      </c>
      <c r="C13" s="219"/>
      <c r="D13" s="219"/>
      <c r="E13" s="219"/>
    </row>
    <row r="14" spans="1:11" ht="15" customHeight="1" x14ac:dyDescent="0.25">
      <c r="A14" s="99" t="s">
        <v>2</v>
      </c>
      <c r="B14" s="241" t="s">
        <v>131</v>
      </c>
      <c r="C14" s="219"/>
      <c r="D14" s="219"/>
      <c r="E14" s="219"/>
    </row>
    <row r="15" spans="1:11" ht="15" customHeight="1" x14ac:dyDescent="0.25">
      <c r="J15"/>
      <c r="K15"/>
    </row>
    <row r="16" spans="1:11" ht="15" customHeight="1" x14ac:dyDescent="0.25">
      <c r="J16"/>
      <c r="K16"/>
    </row>
    <row r="17" spans="10:11" ht="12" customHeight="1" x14ac:dyDescent="0.25">
      <c r="J17"/>
      <c r="K17"/>
    </row>
    <row r="18" spans="10:11" ht="12" customHeight="1" x14ac:dyDescent="0.25">
      <c r="J18"/>
      <c r="K18"/>
    </row>
    <row r="19" spans="10:11" ht="12" customHeight="1" x14ac:dyDescent="0.25">
      <c r="J19"/>
      <c r="K19"/>
    </row>
  </sheetData>
  <mergeCells count="4">
    <mergeCell ref="B2:E2"/>
    <mergeCell ref="B12:E12"/>
    <mergeCell ref="B13:E13"/>
    <mergeCell ref="B14:E14"/>
  </mergeCells>
  <hyperlinks>
    <hyperlink ref="E1" location="Contents!A1" display="[contents Ç]"/>
    <hyperlink ref="B14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showGridLines="0" topLeftCell="A10" workbookViewId="0">
      <selection activeCell="E39" sqref="E39"/>
    </sheetView>
  </sheetViews>
  <sheetFormatPr defaultRowHeight="15" x14ac:dyDescent="0.25"/>
  <cols>
    <col min="1" max="1" width="8.7109375" customWidth="1"/>
    <col min="2" max="3" width="24.7109375" customWidth="1"/>
    <col min="4" max="4" width="24.7109375" style="58" customWidth="1"/>
    <col min="7" max="7" width="15.28515625" bestFit="1" customWidth="1"/>
    <col min="8" max="8" width="17.7109375" bestFit="1" customWidth="1"/>
  </cols>
  <sheetData>
    <row r="1" spans="1:23" s="47" customFormat="1" ht="30" customHeight="1" x14ac:dyDescent="0.25">
      <c r="A1" s="53" t="s">
        <v>0</v>
      </c>
      <c r="B1" s="162" t="s">
        <v>1</v>
      </c>
      <c r="C1" s="45"/>
      <c r="D1" s="72" t="s">
        <v>5</v>
      </c>
      <c r="F1"/>
      <c r="G1"/>
      <c r="H1"/>
      <c r="I1"/>
      <c r="J1"/>
      <c r="K1"/>
      <c r="L1"/>
    </row>
    <row r="2" spans="1:23" s="47" customFormat="1" ht="30" customHeight="1" thickBot="1" x14ac:dyDescent="0.3">
      <c r="B2" s="224" t="s">
        <v>118</v>
      </c>
      <c r="C2" s="225"/>
      <c r="D2" s="225"/>
      <c r="F2"/>
      <c r="G2"/>
      <c r="H2"/>
      <c r="I2"/>
      <c r="J2"/>
      <c r="K2"/>
      <c r="L2"/>
    </row>
    <row r="3" spans="1:23" s="47" customFormat="1" ht="45" customHeight="1" thickBot="1" x14ac:dyDescent="0.3">
      <c r="B3" s="131" t="s">
        <v>10</v>
      </c>
      <c r="C3" s="130" t="s">
        <v>100</v>
      </c>
      <c r="D3" s="130" t="s">
        <v>98</v>
      </c>
      <c r="F3"/>
      <c r="G3"/>
      <c r="H3"/>
      <c r="I3"/>
      <c r="J3"/>
      <c r="K3"/>
      <c r="L3"/>
    </row>
    <row r="4" spans="1:23" s="47" customFormat="1" ht="30" customHeight="1" x14ac:dyDescent="0.25">
      <c r="B4" s="126" t="s">
        <v>99</v>
      </c>
      <c r="C4" s="149">
        <v>479585286.18124998</v>
      </c>
      <c r="D4" s="145">
        <f>C4/C$4*100</f>
        <v>100</v>
      </c>
      <c r="F4"/>
      <c r="G4"/>
      <c r="H4"/>
      <c r="I4"/>
      <c r="J4"/>
      <c r="K4"/>
      <c r="L4"/>
    </row>
    <row r="5" spans="1:23" s="60" customFormat="1" ht="15" customHeight="1" x14ac:dyDescent="0.25">
      <c r="A5" s="59"/>
      <c r="B5" s="105" t="s">
        <v>101</v>
      </c>
      <c r="C5" s="86"/>
      <c r="D5" s="86"/>
      <c r="E5" s="111"/>
      <c r="F5"/>
      <c r="G5"/>
      <c r="H5"/>
      <c r="I5"/>
      <c r="J5"/>
      <c r="K5"/>
      <c r="L5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s="89" customFormat="1" ht="15" customHeight="1" x14ac:dyDescent="0.25">
      <c r="A6" s="59"/>
      <c r="B6" s="123" t="s">
        <v>60</v>
      </c>
      <c r="C6" s="132">
        <v>69970360.846785799</v>
      </c>
      <c r="D6" s="136">
        <f>C6/C$4*100</f>
        <v>14.589763877856306</v>
      </c>
      <c r="E6" s="59"/>
      <c r="F6"/>
      <c r="G6"/>
      <c r="H6"/>
      <c r="I6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3" s="89" customFormat="1" ht="15" customHeight="1" x14ac:dyDescent="0.25">
      <c r="A7" s="59"/>
      <c r="B7" s="141" t="s">
        <v>44</v>
      </c>
      <c r="C7" s="133">
        <v>38818824.245999999</v>
      </c>
      <c r="D7" s="137">
        <f t="shared" ref="D7:D35" si="0">C7/C$4*100</f>
        <v>8.0942483776137308</v>
      </c>
      <c r="E7" s="59"/>
      <c r="F7"/>
      <c r="G7"/>
      <c r="H7"/>
      <c r="I7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3" s="89" customFormat="1" ht="15" customHeight="1" x14ac:dyDescent="0.25">
      <c r="A8" s="59"/>
      <c r="B8" s="123" t="s">
        <v>72</v>
      </c>
      <c r="C8" s="132">
        <v>26716840.269105598</v>
      </c>
      <c r="D8" s="136">
        <f t="shared" si="0"/>
        <v>5.5708215074405949</v>
      </c>
      <c r="E8" s="59"/>
      <c r="F8"/>
      <c r="G8"/>
      <c r="H8"/>
      <c r="I8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3" s="89" customFormat="1" ht="15" customHeight="1" x14ac:dyDescent="0.25">
      <c r="A9" s="59"/>
      <c r="B9" s="141" t="s">
        <v>20</v>
      </c>
      <c r="C9" s="133">
        <v>23336428.868900001</v>
      </c>
      <c r="D9" s="137">
        <f t="shared" si="0"/>
        <v>4.8659601412543028</v>
      </c>
      <c r="E9" s="59"/>
      <c r="F9"/>
      <c r="G9"/>
      <c r="H9"/>
      <c r="I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3" s="89" customFormat="1" ht="15" customHeight="1" x14ac:dyDescent="0.25">
      <c r="A10" s="59"/>
      <c r="B10" s="187" t="s">
        <v>65</v>
      </c>
      <c r="C10" s="132">
        <v>23022469.745999999</v>
      </c>
      <c r="D10" s="136">
        <f t="shared" si="0"/>
        <v>4.8004954299826252</v>
      </c>
      <c r="E10" s="59"/>
      <c r="F10"/>
      <c r="G10"/>
      <c r="H10"/>
      <c r="I10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3" s="89" customFormat="1" ht="15" customHeight="1" x14ac:dyDescent="0.25">
      <c r="A11" s="59"/>
      <c r="B11" s="186" t="s">
        <v>56</v>
      </c>
      <c r="C11" s="133">
        <v>17833100</v>
      </c>
      <c r="D11" s="137">
        <f t="shared" si="0"/>
        <v>3.7184418525426413</v>
      </c>
      <c r="E11" s="59"/>
      <c r="F11"/>
      <c r="G11"/>
      <c r="H11"/>
      <c r="I11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3" s="89" customFormat="1" ht="15" customHeight="1" x14ac:dyDescent="0.25">
      <c r="A12" s="59"/>
      <c r="B12" s="123" t="s">
        <v>15</v>
      </c>
      <c r="C12" s="132">
        <v>16984000.713056199</v>
      </c>
      <c r="D12" s="136">
        <f t="shared" si="0"/>
        <v>3.5413932000068544</v>
      </c>
      <c r="E12" s="59"/>
      <c r="F12"/>
      <c r="G12"/>
      <c r="H12"/>
      <c r="I12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3" s="89" customFormat="1" ht="15" customHeight="1" x14ac:dyDescent="0.25">
      <c r="A13" s="59"/>
      <c r="B13" s="141" t="s">
        <v>71</v>
      </c>
      <c r="C13" s="133">
        <v>14629000</v>
      </c>
      <c r="D13" s="137">
        <f t="shared" si="0"/>
        <v>3.0503437910877134</v>
      </c>
      <c r="E13" s="59"/>
      <c r="F13"/>
      <c r="G13"/>
      <c r="H13"/>
      <c r="I13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3" s="89" customFormat="1" ht="15" customHeight="1" x14ac:dyDescent="0.25">
      <c r="A14" s="59"/>
      <c r="B14" s="123" t="s">
        <v>51</v>
      </c>
      <c r="C14" s="132">
        <v>13857127.756488699</v>
      </c>
      <c r="D14" s="136">
        <f t="shared" si="0"/>
        <v>2.8893980186147048</v>
      </c>
      <c r="E14" s="59"/>
      <c r="F14"/>
      <c r="G14"/>
      <c r="H14"/>
      <c r="I14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3" s="89" customFormat="1" ht="15" customHeight="1" x14ac:dyDescent="0.25">
      <c r="A15" s="59"/>
      <c r="B15" s="141" t="s">
        <v>11</v>
      </c>
      <c r="C15" s="133">
        <v>11131329.500055799</v>
      </c>
      <c r="D15" s="137">
        <f t="shared" si="0"/>
        <v>2.3210323212144854</v>
      </c>
      <c r="E15" s="59"/>
      <c r="F15"/>
      <c r="G15"/>
      <c r="H15"/>
      <c r="I15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3" s="89" customFormat="1" ht="15" customHeight="1" x14ac:dyDescent="0.25">
      <c r="A16" s="59"/>
      <c r="B16" s="187" t="s">
        <v>81</v>
      </c>
      <c r="C16" s="132">
        <v>9667000</v>
      </c>
      <c r="D16" s="136">
        <f t="shared" si="0"/>
        <v>2.0156998720654129</v>
      </c>
      <c r="E16" s="59"/>
      <c r="F16"/>
      <c r="G16"/>
      <c r="H16"/>
      <c r="I16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 s="89" customFormat="1" ht="15" customHeight="1" x14ac:dyDescent="0.25">
      <c r="A17" s="59"/>
      <c r="B17" s="141" t="s">
        <v>64</v>
      </c>
      <c r="C17" s="133">
        <v>7863563.8018459799</v>
      </c>
      <c r="D17" s="137">
        <f t="shared" si="0"/>
        <v>1.6396591030680825</v>
      </c>
      <c r="E17" s="59"/>
      <c r="F17"/>
      <c r="G17"/>
      <c r="H17"/>
      <c r="I17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 s="89" customFormat="1" ht="15" customHeight="1" x14ac:dyDescent="0.25">
      <c r="A18" s="59"/>
      <c r="B18" s="187" t="s">
        <v>61</v>
      </c>
      <c r="C18" s="132">
        <v>7614419.3400284396</v>
      </c>
      <c r="D18" s="136">
        <f t="shared" si="0"/>
        <v>1.5877091227420845</v>
      </c>
      <c r="E18" s="59"/>
      <c r="F18"/>
      <c r="G18"/>
      <c r="H18"/>
      <c r="I18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 s="89" customFormat="1" ht="15" customHeight="1" x14ac:dyDescent="0.25">
      <c r="A19" s="59"/>
      <c r="B19" s="141" t="s">
        <v>66</v>
      </c>
      <c r="C19" s="133">
        <v>6881699.9600007404</v>
      </c>
      <c r="D19" s="137">
        <f t="shared" si="0"/>
        <v>1.4349272503326833</v>
      </c>
      <c r="E19" s="59"/>
      <c r="F19"/>
      <c r="G19"/>
      <c r="H19"/>
      <c r="I1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 s="89" customFormat="1" ht="15" customHeight="1" x14ac:dyDescent="0.25">
      <c r="A20" s="59"/>
      <c r="B20" s="123" t="s">
        <v>73</v>
      </c>
      <c r="C20" s="132">
        <v>6750810.3955499604</v>
      </c>
      <c r="D20" s="136">
        <f t="shared" si="0"/>
        <v>1.4076350109287179</v>
      </c>
      <c r="E20" s="59"/>
      <c r="F20"/>
      <c r="G20"/>
      <c r="H20"/>
      <c r="I20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 s="89" customFormat="1" ht="15" customHeight="1" x14ac:dyDescent="0.25">
      <c r="A21" s="59"/>
      <c r="B21" s="141" t="s">
        <v>82</v>
      </c>
      <c r="C21" s="133">
        <v>6695000</v>
      </c>
      <c r="D21" s="137">
        <f t="shared" si="0"/>
        <v>1.3959977907807943</v>
      </c>
      <c r="E21" s="59"/>
      <c r="F21"/>
      <c r="G21"/>
      <c r="H21"/>
      <c r="I21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0" s="89" customFormat="1" ht="15" customHeight="1" x14ac:dyDescent="0.25">
      <c r="A22" s="59"/>
      <c r="B22" s="123" t="s">
        <v>22</v>
      </c>
      <c r="C22" s="132">
        <v>6651989.2228375496</v>
      </c>
      <c r="D22" s="136">
        <f t="shared" si="0"/>
        <v>1.3870294636861646</v>
      </c>
      <c r="E22" s="59"/>
      <c r="F22"/>
      <c r="G22"/>
      <c r="H22"/>
      <c r="I22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0" s="89" customFormat="1" ht="15" customHeight="1" x14ac:dyDescent="0.25">
      <c r="A23" s="59"/>
      <c r="B23" s="186" t="s">
        <v>63</v>
      </c>
      <c r="C23" s="133">
        <v>6455400</v>
      </c>
      <c r="D23" s="137">
        <f t="shared" si="0"/>
        <v>1.3460379594632321</v>
      </c>
      <c r="E23" s="59"/>
      <c r="F23"/>
      <c r="G23"/>
      <c r="H23"/>
      <c r="I23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s="89" customFormat="1" ht="15" customHeight="1" x14ac:dyDescent="0.25">
      <c r="A24" s="59"/>
      <c r="B24" s="123" t="s">
        <v>78</v>
      </c>
      <c r="C24" s="132">
        <v>6422186.62714356</v>
      </c>
      <c r="D24" s="136">
        <f t="shared" si="0"/>
        <v>1.3391125232971428</v>
      </c>
      <c r="E24" s="59"/>
      <c r="F24"/>
      <c r="G24"/>
      <c r="H24"/>
      <c r="I24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s="89" customFormat="1" ht="15" customHeight="1" x14ac:dyDescent="0.25">
      <c r="A25" s="59"/>
      <c r="B25" s="141" t="s">
        <v>79</v>
      </c>
      <c r="C25" s="133">
        <v>5689777.0483725304</v>
      </c>
      <c r="D25" s="137">
        <f>C25/C$4*100</f>
        <v>1.18639524862783</v>
      </c>
      <c r="E25" s="59"/>
      <c r="F25"/>
      <c r="G25"/>
      <c r="H25"/>
      <c r="I25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 s="89" customFormat="1" ht="15" customHeight="1" x14ac:dyDescent="0.25">
      <c r="A26" s="59"/>
      <c r="B26" s="123" t="s">
        <v>68</v>
      </c>
      <c r="C26" s="132">
        <v>5588903.4390717698</v>
      </c>
      <c r="D26" s="136">
        <f t="shared" si="0"/>
        <v>1.1653617406768295</v>
      </c>
      <c r="E26" s="59"/>
      <c r="F26"/>
      <c r="G26"/>
      <c r="H26"/>
      <c r="I26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 s="89" customFormat="1" ht="15" customHeight="1" x14ac:dyDescent="0.25">
      <c r="A27" s="59"/>
      <c r="B27" s="141" t="s">
        <v>58</v>
      </c>
      <c r="C27" s="133">
        <v>5379066.7999999998</v>
      </c>
      <c r="D27" s="137">
        <f t="shared" si="0"/>
        <v>1.1216079715104281</v>
      </c>
      <c r="E27" s="59"/>
      <c r="F27"/>
      <c r="G27"/>
      <c r="H27"/>
      <c r="I27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pans="1:20" s="89" customFormat="1" ht="15" customHeight="1" x14ac:dyDescent="0.25">
      <c r="A28" s="59"/>
      <c r="B28" s="123" t="s">
        <v>120</v>
      </c>
      <c r="C28" s="132">
        <v>4485500</v>
      </c>
      <c r="D28" s="136">
        <f t="shared" si="0"/>
        <v>0.93528724280018716</v>
      </c>
      <c r="E28" s="59"/>
      <c r="F28"/>
      <c r="G28"/>
      <c r="H28"/>
      <c r="I28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s="89" customFormat="1" ht="15" customHeight="1" x14ac:dyDescent="0.25">
      <c r="A29" s="59"/>
      <c r="B29" s="141" t="s">
        <v>55</v>
      </c>
      <c r="C29" s="133">
        <v>4449831.68049205</v>
      </c>
      <c r="D29" s="137">
        <f t="shared" si="0"/>
        <v>0.92784991714911003</v>
      </c>
      <c r="E29" s="59"/>
      <c r="F29"/>
      <c r="G29"/>
      <c r="H29"/>
      <c r="I2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s="89" customFormat="1" ht="15" customHeight="1" x14ac:dyDescent="0.25">
      <c r="A30" s="59"/>
      <c r="B30" s="143" t="s">
        <v>4</v>
      </c>
      <c r="C30" s="134">
        <v>4372365.53019924</v>
      </c>
      <c r="D30" s="139">
        <f t="shared" si="0"/>
        <v>0.91169718008128986</v>
      </c>
      <c r="E30" s="59"/>
      <c r="F30"/>
      <c r="G30"/>
      <c r="H30"/>
      <c r="I30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s="60" customFormat="1" ht="15" customHeight="1" x14ac:dyDescent="0.25">
      <c r="A31" s="59"/>
      <c r="B31" s="141" t="s">
        <v>27</v>
      </c>
      <c r="C31" s="133">
        <v>4325359.5209110603</v>
      </c>
      <c r="D31" s="137">
        <f t="shared" si="0"/>
        <v>0.90189579320754532</v>
      </c>
      <c r="E31" s="59"/>
      <c r="F31"/>
      <c r="G31"/>
      <c r="H31"/>
      <c r="I31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s="60" customFormat="1" ht="15" customHeight="1" x14ac:dyDescent="0.25">
      <c r="A32" s="59"/>
      <c r="B32" s="123" t="s">
        <v>121</v>
      </c>
      <c r="C32" s="132">
        <v>4218768.5650000004</v>
      </c>
      <c r="D32" s="136">
        <f t="shared" si="0"/>
        <v>0.87967014138244404</v>
      </c>
      <c r="E32" s="59"/>
      <c r="F32"/>
      <c r="G32"/>
      <c r="H32"/>
      <c r="I32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3" s="60" customFormat="1" ht="15" customHeight="1" x14ac:dyDescent="0.25">
      <c r="A33" s="59"/>
      <c r="B33" s="142" t="s">
        <v>122</v>
      </c>
      <c r="C33" s="83">
        <v>4022602.5275126002</v>
      </c>
      <c r="D33" s="138">
        <f t="shared" si="0"/>
        <v>0.83876687701222252</v>
      </c>
      <c r="E33" s="59"/>
      <c r="F33"/>
      <c r="G33"/>
      <c r="H33"/>
      <c r="I33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3" s="60" customFormat="1" ht="15" customHeight="1" x14ac:dyDescent="0.25">
      <c r="A34" s="59"/>
      <c r="B34" s="189" t="s">
        <v>57</v>
      </c>
      <c r="C34" s="190">
        <v>3971079.0712633999</v>
      </c>
      <c r="D34" s="191">
        <f t="shared" si="0"/>
        <v>0.82802354152345847</v>
      </c>
      <c r="E34" s="59"/>
      <c r="F34"/>
      <c r="G34"/>
      <c r="H34"/>
      <c r="I34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3" ht="15.75" thickBot="1" x14ac:dyDescent="0.3">
      <c r="A35" s="46"/>
      <c r="B35" s="188" t="s">
        <v>35</v>
      </c>
      <c r="C35" s="135">
        <v>3959960.9235568801</v>
      </c>
      <c r="D35" s="140">
        <f t="shared" si="0"/>
        <v>0.82570525778396986</v>
      </c>
      <c r="E35" s="65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3" ht="15" customHeight="1" x14ac:dyDescent="0.25">
      <c r="B36" s="46"/>
      <c r="C36" s="46"/>
      <c r="D36" s="57"/>
      <c r="E36" s="46"/>
    </row>
    <row r="37" spans="1:23" ht="30" customHeight="1" x14ac:dyDescent="0.25">
      <c r="A37" s="61" t="s">
        <v>9</v>
      </c>
      <c r="B37" s="226" t="s">
        <v>110</v>
      </c>
      <c r="C37" s="227"/>
      <c r="D37" s="227"/>
    </row>
    <row r="38" spans="1:23" ht="15" customHeight="1" x14ac:dyDescent="0.25">
      <c r="A38" s="81" t="s">
        <v>6</v>
      </c>
      <c r="B38" s="228" t="s">
        <v>129</v>
      </c>
      <c r="C38" s="229"/>
      <c r="D38" s="229"/>
    </row>
    <row r="39" spans="1:23" ht="15" customHeight="1" x14ac:dyDescent="0.25">
      <c r="A39" s="81" t="s">
        <v>2</v>
      </c>
      <c r="B39" s="243" t="s">
        <v>131</v>
      </c>
      <c r="C39" s="229"/>
      <c r="D39" s="229"/>
    </row>
    <row r="40" spans="1:23" x14ac:dyDescent="0.25">
      <c r="D40"/>
    </row>
    <row r="41" spans="1:23" x14ac:dyDescent="0.25">
      <c r="D41"/>
    </row>
    <row r="42" spans="1:23" ht="12.75" customHeight="1" x14ac:dyDescent="0.25">
      <c r="D42"/>
    </row>
    <row r="43" spans="1:23" x14ac:dyDescent="0.25">
      <c r="A43" s="46"/>
      <c r="D43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</row>
    <row r="44" spans="1:23" x14ac:dyDescent="0.25">
      <c r="A44" s="46"/>
      <c r="B44" s="49"/>
      <c r="C44" s="49"/>
      <c r="D44" s="49"/>
      <c r="E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</row>
    <row r="45" spans="1:23" x14ac:dyDescent="0.25">
      <c r="A45" s="46"/>
      <c r="B45" s="49"/>
      <c r="C45" s="49"/>
      <c r="D45" s="49"/>
      <c r="E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</row>
    <row r="46" spans="1:23" x14ac:dyDescent="0.25">
      <c r="A46" s="46"/>
      <c r="B46" s="46"/>
      <c r="C46" s="46"/>
      <c r="D46" s="57"/>
      <c r="E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</row>
    <row r="47" spans="1:23" x14ac:dyDescent="0.25">
      <c r="A47" s="46"/>
      <c r="B47" s="46"/>
      <c r="C47" s="46"/>
      <c r="D47" s="57"/>
      <c r="E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3" x14ac:dyDescent="0.25">
      <c r="A48" s="46"/>
      <c r="B48" s="46"/>
      <c r="C48" s="46"/>
      <c r="D48" s="57"/>
      <c r="E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</row>
    <row r="49" spans="1:23" x14ac:dyDescent="0.25">
      <c r="A49" s="46"/>
      <c r="B49" s="46"/>
      <c r="C49" s="46"/>
      <c r="D49" s="57"/>
      <c r="E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</row>
    <row r="50" spans="1:23" x14ac:dyDescent="0.25">
      <c r="A50" s="46"/>
      <c r="B50" s="46"/>
      <c r="C50" s="46"/>
      <c r="D50" s="57"/>
      <c r="E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</row>
    <row r="51" spans="1:23" x14ac:dyDescent="0.25">
      <c r="B51" s="46"/>
      <c r="C51" s="46"/>
      <c r="D51" s="57"/>
      <c r="E51" s="46"/>
    </row>
  </sheetData>
  <mergeCells count="4">
    <mergeCell ref="B2:D2"/>
    <mergeCell ref="B37:D37"/>
    <mergeCell ref="B38:D38"/>
    <mergeCell ref="B39:D39"/>
  </mergeCells>
  <hyperlinks>
    <hyperlink ref="D1" location="Contents!A1" display="[contents Ç]"/>
    <hyperlink ref="B39" r:id="rId1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topLeftCell="A13" workbookViewId="0">
      <selection activeCell="F39" sqref="F39"/>
    </sheetView>
  </sheetViews>
  <sheetFormatPr defaultRowHeight="15" x14ac:dyDescent="0.25"/>
  <cols>
    <col min="1" max="1" width="8.7109375" customWidth="1"/>
    <col min="2" max="5" width="24.7109375" customWidth="1"/>
    <col min="6" max="6" width="12.5703125" bestFit="1" customWidth="1"/>
    <col min="9" max="9" width="21.42578125" customWidth="1"/>
    <col min="10" max="10" width="11.7109375" bestFit="1" customWidth="1"/>
  </cols>
  <sheetData>
    <row r="1" spans="1:10" s="12" customFormat="1" ht="30" customHeight="1" x14ac:dyDescent="0.25">
      <c r="A1" s="55" t="s">
        <v>0</v>
      </c>
      <c r="B1" s="163" t="s">
        <v>1</v>
      </c>
      <c r="C1" s="56"/>
      <c r="D1" s="56"/>
      <c r="E1" s="72" t="s">
        <v>5</v>
      </c>
      <c r="H1"/>
      <c r="I1"/>
      <c r="J1"/>
    </row>
    <row r="2" spans="1:10" s="47" customFormat="1" ht="30" customHeight="1" thickBot="1" x14ac:dyDescent="0.3">
      <c r="B2" s="230" t="s">
        <v>119</v>
      </c>
      <c r="C2" s="230"/>
      <c r="D2" s="230"/>
      <c r="E2" s="231"/>
      <c r="H2"/>
      <c r="I2"/>
      <c r="J2"/>
    </row>
    <row r="3" spans="1:10" s="47" customFormat="1" ht="45" customHeight="1" x14ac:dyDescent="0.25">
      <c r="B3" s="151" t="s">
        <v>10</v>
      </c>
      <c r="C3" s="150" t="s">
        <v>100</v>
      </c>
      <c r="D3" s="150" t="s">
        <v>103</v>
      </c>
      <c r="E3" s="150" t="s">
        <v>102</v>
      </c>
      <c r="H3"/>
      <c r="I3"/>
      <c r="J3"/>
    </row>
    <row r="4" spans="1:10" s="47" customFormat="1" ht="30" customHeight="1" x14ac:dyDescent="0.25">
      <c r="B4" s="126" t="s">
        <v>99</v>
      </c>
      <c r="C4" s="149">
        <v>478460674.66250002</v>
      </c>
      <c r="D4" s="152">
        <v>72908414851.21759</v>
      </c>
      <c r="E4" s="164">
        <f>C4/D4*100</f>
        <v>0.65624890575235106</v>
      </c>
      <c r="H4"/>
      <c r="I4"/>
      <c r="J4"/>
    </row>
    <row r="5" spans="1:10" s="46" customFormat="1" ht="15" customHeight="1" x14ac:dyDescent="0.25">
      <c r="A5" s="47"/>
      <c r="B5" s="105" t="s">
        <v>101</v>
      </c>
      <c r="C5" s="86"/>
      <c r="D5"/>
      <c r="E5"/>
      <c r="H5"/>
      <c r="I5"/>
      <c r="J5"/>
    </row>
    <row r="6" spans="1:10" s="46" customFormat="1" ht="15" customHeight="1" x14ac:dyDescent="0.25">
      <c r="A6" s="47"/>
      <c r="B6" s="187" t="s">
        <v>121</v>
      </c>
      <c r="C6" s="132">
        <v>4218768.5650000004</v>
      </c>
      <c r="D6" s="132">
        <v>8506615.2651359402</v>
      </c>
      <c r="E6" s="153">
        <f t="shared" ref="E6:E35" si="0">C6/D6*100</f>
        <v>49.593974025021133</v>
      </c>
      <c r="H6"/>
      <c r="I6"/>
      <c r="J6"/>
    </row>
    <row r="7" spans="1:10" s="46" customFormat="1" ht="15" customHeight="1" x14ac:dyDescent="0.25">
      <c r="A7" s="47"/>
      <c r="B7" s="142" t="s">
        <v>68</v>
      </c>
      <c r="C7" s="83">
        <v>5588903.4390717698</v>
      </c>
      <c r="D7" s="83">
        <v>19244245.405078501</v>
      </c>
      <c r="E7" s="155">
        <f t="shared" si="0"/>
        <v>29.041946417898384</v>
      </c>
      <c r="H7"/>
      <c r="I7"/>
      <c r="J7"/>
    </row>
    <row r="8" spans="1:10" s="46" customFormat="1" ht="15" customHeight="1" x14ac:dyDescent="0.25">
      <c r="A8" s="47"/>
      <c r="B8" s="123" t="s">
        <v>64</v>
      </c>
      <c r="C8" s="132">
        <v>7863563.8018459799</v>
      </c>
      <c r="D8" s="132">
        <v>44352418.120437697</v>
      </c>
      <c r="E8" s="153">
        <f t="shared" si="0"/>
        <v>17.729729595560499</v>
      </c>
      <c r="H8"/>
      <c r="I8"/>
      <c r="J8"/>
    </row>
    <row r="9" spans="1:10" s="46" customFormat="1" ht="15" customHeight="1" x14ac:dyDescent="0.25">
      <c r="A9" s="47"/>
      <c r="B9" s="141" t="s">
        <v>57</v>
      </c>
      <c r="C9" s="133">
        <v>3971079.0712633999</v>
      </c>
      <c r="D9" s="133">
        <v>24259100</v>
      </c>
      <c r="E9" s="154">
        <f t="shared" si="0"/>
        <v>16.369441039706338</v>
      </c>
      <c r="H9"/>
      <c r="I9"/>
      <c r="J9"/>
    </row>
    <row r="10" spans="1:10" s="46" customFormat="1" ht="15" customHeight="1" x14ac:dyDescent="0.25">
      <c r="A10" s="47"/>
      <c r="B10" s="123" t="s">
        <v>58</v>
      </c>
      <c r="C10" s="132">
        <v>5379066.7999999998</v>
      </c>
      <c r="D10" s="132">
        <v>53851153.446695901</v>
      </c>
      <c r="E10" s="153">
        <f t="shared" si="0"/>
        <v>9.9887680313559528</v>
      </c>
      <c r="H10"/>
      <c r="I10"/>
      <c r="J10"/>
    </row>
    <row r="11" spans="1:10" s="46" customFormat="1" ht="15" customHeight="1" x14ac:dyDescent="0.25">
      <c r="A11" s="47"/>
      <c r="B11" s="141" t="s">
        <v>72</v>
      </c>
      <c r="C11" s="133">
        <v>26716840.269105598</v>
      </c>
      <c r="D11" s="133">
        <v>272066652.12082899</v>
      </c>
      <c r="E11" s="154">
        <f t="shared" si="0"/>
        <v>9.8199614178514754</v>
      </c>
      <c r="H11"/>
      <c r="I11"/>
      <c r="J11"/>
    </row>
    <row r="12" spans="1:10" s="46" customFormat="1" ht="15" customHeight="1" x14ac:dyDescent="0.25">
      <c r="A12" s="47"/>
      <c r="B12" s="123" t="s">
        <v>78</v>
      </c>
      <c r="C12" s="132">
        <v>6422186.62714356</v>
      </c>
      <c r="D12" s="132">
        <v>67206129.444827303</v>
      </c>
      <c r="E12" s="153">
        <f t="shared" si="0"/>
        <v>9.5559537205841281</v>
      </c>
      <c r="H12"/>
      <c r="I12"/>
      <c r="J12"/>
    </row>
    <row r="13" spans="1:10" s="46" customFormat="1" ht="15" customHeight="1" x14ac:dyDescent="0.25">
      <c r="A13" s="47"/>
      <c r="B13" s="141" t="s">
        <v>51</v>
      </c>
      <c r="C13" s="133">
        <v>13857127.756488699</v>
      </c>
      <c r="D13" s="133">
        <v>149990451.02228999</v>
      </c>
      <c r="E13" s="154">
        <f t="shared" si="0"/>
        <v>9.2386733035621038</v>
      </c>
      <c r="H13"/>
      <c r="I13"/>
      <c r="J13"/>
    </row>
    <row r="14" spans="1:10" s="46" customFormat="1" ht="15" customHeight="1" x14ac:dyDescent="0.25">
      <c r="A14" s="47"/>
      <c r="B14" s="123" t="s">
        <v>122</v>
      </c>
      <c r="C14" s="132">
        <v>4022602.5275126002</v>
      </c>
      <c r="D14" s="132">
        <v>45519650.911413804</v>
      </c>
      <c r="E14" s="153">
        <f t="shared" si="0"/>
        <v>8.8370680507656409</v>
      </c>
      <c r="H14"/>
      <c r="I14"/>
      <c r="J14"/>
    </row>
    <row r="15" spans="1:10" s="46" customFormat="1" ht="15" customHeight="1" x14ac:dyDescent="0.25">
      <c r="A15" s="47"/>
      <c r="B15" s="141" t="s">
        <v>120</v>
      </c>
      <c r="C15" s="133">
        <v>4485500</v>
      </c>
      <c r="D15" s="133">
        <v>61198258.779338799</v>
      </c>
      <c r="E15" s="154">
        <f t="shared" si="0"/>
        <v>7.3294568987220172</v>
      </c>
      <c r="H15"/>
      <c r="I15"/>
      <c r="J15"/>
    </row>
    <row r="16" spans="1:10" s="46" customFormat="1" ht="15" customHeight="1" x14ac:dyDescent="0.25">
      <c r="A16" s="47"/>
      <c r="B16" s="123" t="s">
        <v>66</v>
      </c>
      <c r="C16" s="132">
        <v>6881699.9600007404</v>
      </c>
      <c r="D16" s="132">
        <v>103914824.20735601</v>
      </c>
      <c r="E16" s="153">
        <f t="shared" si="0"/>
        <v>6.6224429598886747</v>
      </c>
      <c r="H16"/>
      <c r="I16"/>
      <c r="J16"/>
    </row>
    <row r="17" spans="1:10" s="46" customFormat="1" ht="15" customHeight="1" x14ac:dyDescent="0.25">
      <c r="A17" s="47"/>
      <c r="B17" s="141" t="s">
        <v>56</v>
      </c>
      <c r="C17" s="133">
        <v>17833100</v>
      </c>
      <c r="D17" s="133">
        <v>271972822.88338</v>
      </c>
      <c r="E17" s="154">
        <f t="shared" si="0"/>
        <v>6.5569419072606037</v>
      </c>
      <c r="H17"/>
      <c r="I17"/>
      <c r="J17"/>
    </row>
    <row r="18" spans="1:10" s="46" customFormat="1" ht="15" customHeight="1" x14ac:dyDescent="0.25">
      <c r="A18" s="47"/>
      <c r="B18" s="123" t="s">
        <v>71</v>
      </c>
      <c r="C18" s="132">
        <v>14629000</v>
      </c>
      <c r="D18" s="132">
        <v>232286781.11056</v>
      </c>
      <c r="E18" s="153">
        <f t="shared" si="0"/>
        <v>6.2978185543141745</v>
      </c>
      <c r="H18"/>
      <c r="I18"/>
      <c r="J18"/>
    </row>
    <row r="19" spans="1:10" s="46" customFormat="1" ht="15" customHeight="1" x14ac:dyDescent="0.25">
      <c r="A19" s="47"/>
      <c r="B19" s="141" t="s">
        <v>81</v>
      </c>
      <c r="C19" s="133">
        <v>9667000</v>
      </c>
      <c r="D19" s="133">
        <v>183310146.37808099</v>
      </c>
      <c r="E19" s="154">
        <f t="shared" si="0"/>
        <v>5.2735760627573836</v>
      </c>
      <c r="H19"/>
      <c r="I19"/>
      <c r="J19"/>
    </row>
    <row r="20" spans="1:10" s="64" customFormat="1" ht="15" customHeight="1" x14ac:dyDescent="0.25">
      <c r="A20" s="62"/>
      <c r="B20" s="123" t="s">
        <v>60</v>
      </c>
      <c r="C20" s="132">
        <v>69970360.846785799</v>
      </c>
      <c r="D20" s="132">
        <v>1861801615.4779</v>
      </c>
      <c r="E20" s="153">
        <f t="shared" si="0"/>
        <v>3.758207118583111</v>
      </c>
      <c r="H20"/>
      <c r="I20"/>
      <c r="J20"/>
    </row>
    <row r="21" spans="1:10" s="46" customFormat="1" ht="15" customHeight="1" x14ac:dyDescent="0.25">
      <c r="A21" s="47"/>
      <c r="B21" s="141" t="s">
        <v>27</v>
      </c>
      <c r="C21" s="133">
        <v>4325359.5209110603</v>
      </c>
      <c r="D21" s="133">
        <v>133423898.611949</v>
      </c>
      <c r="E21" s="154">
        <f t="shared" si="0"/>
        <v>3.241817669779659</v>
      </c>
      <c r="H21"/>
      <c r="I21"/>
      <c r="J21"/>
    </row>
    <row r="22" spans="1:10" s="46" customFormat="1" ht="15" customHeight="1" x14ac:dyDescent="0.25">
      <c r="A22" s="47"/>
      <c r="B22" s="123" t="s">
        <v>11</v>
      </c>
      <c r="C22" s="132">
        <v>11131329.500055799</v>
      </c>
      <c r="D22" s="132">
        <v>524778837.62977099</v>
      </c>
      <c r="E22" s="153">
        <f t="shared" si="0"/>
        <v>2.1211467959210846</v>
      </c>
      <c r="H22"/>
      <c r="I22"/>
      <c r="J22"/>
    </row>
    <row r="23" spans="1:10" s="46" customFormat="1" ht="15" customHeight="1" x14ac:dyDescent="0.25">
      <c r="A23" s="47"/>
      <c r="B23" s="157" t="s">
        <v>4</v>
      </c>
      <c r="C23" s="158">
        <v>4372365.53019924</v>
      </c>
      <c r="D23" s="158">
        <v>224912480.764725</v>
      </c>
      <c r="E23" s="159">
        <f t="shared" si="0"/>
        <v>1.944029746740936</v>
      </c>
      <c r="F23" s="185"/>
      <c r="H23"/>
      <c r="I23"/>
      <c r="J23"/>
    </row>
    <row r="24" spans="1:10" s="46" customFormat="1" ht="15" customHeight="1" x14ac:dyDescent="0.25">
      <c r="A24" s="47"/>
      <c r="B24" s="123" t="s">
        <v>65</v>
      </c>
      <c r="C24" s="132">
        <v>23022469.745999999</v>
      </c>
      <c r="D24" s="132">
        <v>1262248825.5559001</v>
      </c>
      <c r="E24" s="153">
        <f t="shared" si="0"/>
        <v>1.8239248300239694</v>
      </c>
      <c r="H24"/>
      <c r="I24"/>
      <c r="J24"/>
    </row>
    <row r="25" spans="1:10" s="46" customFormat="1" ht="15" customHeight="1" x14ac:dyDescent="0.25">
      <c r="A25" s="47"/>
      <c r="B25" s="141" t="s">
        <v>79</v>
      </c>
      <c r="C25" s="133">
        <v>5689777.0483725304</v>
      </c>
      <c r="D25" s="133">
        <v>387252584.36271</v>
      </c>
      <c r="E25" s="154">
        <f t="shared" si="0"/>
        <v>1.4692676764794292</v>
      </c>
      <c r="H25"/>
      <c r="I25"/>
      <c r="J25"/>
    </row>
    <row r="26" spans="1:10" s="46" customFormat="1" ht="15" customHeight="1" x14ac:dyDescent="0.25">
      <c r="A26" s="47"/>
      <c r="B26" s="123" t="s">
        <v>55</v>
      </c>
      <c r="C26" s="132">
        <v>4449831.68049205</v>
      </c>
      <c r="D26" s="132">
        <v>380063456.19264001</v>
      </c>
      <c r="E26" s="153">
        <f t="shared" si="0"/>
        <v>1.1708128229609627</v>
      </c>
      <c r="H26"/>
      <c r="I26"/>
      <c r="J26"/>
    </row>
    <row r="27" spans="1:10" s="46" customFormat="1" ht="15" customHeight="1" x14ac:dyDescent="0.25">
      <c r="A27" s="47"/>
      <c r="B27" s="141" t="s">
        <v>61</v>
      </c>
      <c r="C27" s="133">
        <v>7614419.3400284396</v>
      </c>
      <c r="D27" s="133">
        <v>910478729.09903598</v>
      </c>
      <c r="E27" s="154">
        <f t="shared" si="0"/>
        <v>0.83630941576892048</v>
      </c>
      <c r="H27"/>
      <c r="I27"/>
      <c r="J27"/>
    </row>
    <row r="28" spans="1:10" s="46" customFormat="1" ht="15" customHeight="1" x14ac:dyDescent="0.25">
      <c r="A28" s="47"/>
      <c r="B28" s="123" t="s">
        <v>20</v>
      </c>
      <c r="C28" s="132">
        <v>23336428.868900001</v>
      </c>
      <c r="D28" s="132">
        <v>2810249215.5890698</v>
      </c>
      <c r="E28" s="153">
        <f t="shared" si="0"/>
        <v>0.83040424811606406</v>
      </c>
      <c r="H28"/>
      <c r="I28"/>
      <c r="J28"/>
    </row>
    <row r="29" spans="1:10" s="46" customFormat="1" ht="15" customHeight="1" x14ac:dyDescent="0.25">
      <c r="A29" s="47"/>
      <c r="B29" s="141" t="s">
        <v>35</v>
      </c>
      <c r="C29" s="133">
        <v>3959960.9235568801</v>
      </c>
      <c r="D29" s="133">
        <v>579526008.58206499</v>
      </c>
      <c r="E29" s="154">
        <f t="shared" si="0"/>
        <v>0.68331030271545123</v>
      </c>
      <c r="H29"/>
      <c r="I29"/>
      <c r="J29"/>
    </row>
    <row r="30" spans="1:10" s="46" customFormat="1" ht="15" customHeight="1" x14ac:dyDescent="0.25">
      <c r="A30" s="47"/>
      <c r="B30" s="123" t="s">
        <v>63</v>
      </c>
      <c r="C30" s="132">
        <v>6455400</v>
      </c>
      <c r="D30" s="132">
        <v>1305604961.39305</v>
      </c>
      <c r="E30" s="153">
        <f t="shared" si="0"/>
        <v>0.49443745933013605</v>
      </c>
      <c r="H30"/>
      <c r="I30"/>
      <c r="J30"/>
    </row>
    <row r="31" spans="1:10" s="46" customFormat="1" ht="15" customHeight="1" x14ac:dyDescent="0.25">
      <c r="A31" s="47"/>
      <c r="B31" s="141" t="s">
        <v>15</v>
      </c>
      <c r="C31" s="133">
        <v>16984000.713056199</v>
      </c>
      <c r="D31" s="133">
        <v>3730260571.3565102</v>
      </c>
      <c r="E31" s="154">
        <f t="shared" si="0"/>
        <v>0.4553033330558986</v>
      </c>
      <c r="H31"/>
      <c r="I31"/>
      <c r="J31"/>
    </row>
    <row r="32" spans="1:10" s="46" customFormat="1" ht="15" customHeight="1" x14ac:dyDescent="0.25">
      <c r="A32" s="47"/>
      <c r="B32" s="123" t="s">
        <v>44</v>
      </c>
      <c r="C32" s="132">
        <v>38818824.245999999</v>
      </c>
      <c r="D32" s="132">
        <v>9490602600.1484909</v>
      </c>
      <c r="E32" s="153">
        <f t="shared" si="0"/>
        <v>0.40902380893487872</v>
      </c>
      <c r="H32"/>
      <c r="I32"/>
      <c r="J32"/>
    </row>
    <row r="33" spans="1:10" s="46" customFormat="1" ht="15" customHeight="1" x14ac:dyDescent="0.25">
      <c r="A33" s="47"/>
      <c r="B33" s="141" t="s">
        <v>73</v>
      </c>
      <c r="C33" s="133">
        <v>6750810.3955499604</v>
      </c>
      <c r="D33" s="133">
        <v>2079024782.97332</v>
      </c>
      <c r="E33" s="154">
        <f t="shared" si="0"/>
        <v>0.32471043398988636</v>
      </c>
      <c r="H33"/>
      <c r="I33"/>
      <c r="J33"/>
    </row>
    <row r="34" spans="1:10" s="46" customFormat="1" ht="15" customHeight="1" x14ac:dyDescent="0.25">
      <c r="A34" s="47"/>
      <c r="B34" s="123" t="s">
        <v>22</v>
      </c>
      <c r="C34" s="132">
        <v>6651989.2228375496</v>
      </c>
      <c r="D34" s="132">
        <v>2136948255.8155601</v>
      </c>
      <c r="E34" s="153">
        <f t="shared" si="0"/>
        <v>0.31128452477661128</v>
      </c>
      <c r="H34"/>
      <c r="I34"/>
      <c r="J34"/>
    </row>
    <row r="35" spans="1:10" s="46" customFormat="1" ht="15" customHeight="1" thickBot="1" x14ac:dyDescent="0.3">
      <c r="A35" s="47"/>
      <c r="B35" s="144" t="s">
        <v>82</v>
      </c>
      <c r="C35" s="135">
        <v>6695000</v>
      </c>
      <c r="D35" s="135">
        <v>16768053000</v>
      </c>
      <c r="E35" s="156">
        <f t="shared" si="0"/>
        <v>3.9927116165484451E-2</v>
      </c>
      <c r="H35"/>
      <c r="I35"/>
      <c r="J35"/>
    </row>
    <row r="36" spans="1:10" s="46" customFormat="1" ht="15" customHeight="1" x14ac:dyDescent="0.25">
      <c r="A36" s="47"/>
      <c r="B36" s="63"/>
      <c r="C36" s="84"/>
      <c r="D36" s="84"/>
      <c r="E36" s="82"/>
      <c r="H36"/>
      <c r="I36"/>
      <c r="J36"/>
    </row>
    <row r="37" spans="1:10" s="47" customFormat="1" ht="15" customHeight="1" x14ac:dyDescent="0.25">
      <c r="A37" s="61" t="s">
        <v>9</v>
      </c>
      <c r="B37" s="232" t="s">
        <v>109</v>
      </c>
      <c r="C37" s="217"/>
      <c r="D37" s="217"/>
      <c r="E37" s="217"/>
      <c r="H37"/>
      <c r="I37"/>
      <c r="J37"/>
    </row>
    <row r="38" spans="1:10" s="47" customFormat="1" ht="15" customHeight="1" x14ac:dyDescent="0.25">
      <c r="A38" s="81" t="s">
        <v>6</v>
      </c>
      <c r="B38" s="233" t="s">
        <v>129</v>
      </c>
      <c r="C38" s="219"/>
      <c r="D38" s="219"/>
      <c r="E38" s="219"/>
      <c r="H38"/>
      <c r="I38"/>
      <c r="J38"/>
    </row>
    <row r="39" spans="1:10" s="47" customFormat="1" ht="15" customHeight="1" x14ac:dyDescent="0.25">
      <c r="A39" s="81" t="s">
        <v>2</v>
      </c>
      <c r="B39" s="242" t="s">
        <v>131</v>
      </c>
      <c r="C39" s="219"/>
      <c r="D39" s="219"/>
      <c r="E39" s="219"/>
      <c r="H39"/>
      <c r="I39"/>
      <c r="J39"/>
    </row>
    <row r="40" spans="1:10" ht="15" customHeight="1" x14ac:dyDescent="0.25">
      <c r="A40" s="46"/>
      <c r="B40" s="46"/>
      <c r="C40" s="46"/>
      <c r="D40" s="46"/>
      <c r="E40" s="46"/>
      <c r="F40" s="46"/>
      <c r="G40" s="46"/>
    </row>
    <row r="41" spans="1:10" ht="15" customHeight="1" x14ac:dyDescent="0.25">
      <c r="A41" s="46"/>
      <c r="B41" s="46"/>
      <c r="C41" s="46"/>
      <c r="D41" s="46"/>
      <c r="E41" s="46"/>
      <c r="F41" s="46"/>
      <c r="G41" s="46"/>
    </row>
    <row r="42" spans="1:10" ht="15" customHeight="1" x14ac:dyDescent="0.25">
      <c r="A42" s="46"/>
      <c r="B42" s="46"/>
      <c r="C42" s="46"/>
      <c r="D42" s="46"/>
      <c r="E42" s="46"/>
      <c r="F42" s="46"/>
      <c r="G42" s="46"/>
    </row>
    <row r="43" spans="1:10" ht="15" customHeight="1" x14ac:dyDescent="0.25">
      <c r="A43" s="46"/>
      <c r="B43" s="46"/>
      <c r="C43" s="46"/>
      <c r="D43" s="46"/>
      <c r="E43" s="46"/>
      <c r="F43" s="46"/>
      <c r="G43" s="46"/>
    </row>
    <row r="44" spans="1:10" ht="15" customHeight="1" x14ac:dyDescent="0.25">
      <c r="A44" s="46"/>
      <c r="B44" s="46"/>
      <c r="C44" s="46"/>
      <c r="D44" s="46"/>
      <c r="E44" s="46"/>
      <c r="F44" s="46"/>
      <c r="G44" s="46"/>
    </row>
    <row r="45" spans="1:10" ht="15" customHeight="1" x14ac:dyDescent="0.25">
      <c r="A45" s="46"/>
      <c r="B45" s="46"/>
      <c r="C45" s="46"/>
      <c r="D45" s="46"/>
      <c r="E45" s="46"/>
      <c r="F45" s="46"/>
      <c r="G45" s="46"/>
    </row>
    <row r="46" spans="1:10" ht="15" customHeight="1" x14ac:dyDescent="0.25">
      <c r="A46" s="46"/>
      <c r="B46" s="46"/>
      <c r="C46" s="46"/>
      <c r="D46" s="46"/>
      <c r="E46" s="46"/>
      <c r="F46" s="46"/>
      <c r="G46" s="46"/>
    </row>
    <row r="47" spans="1:10" ht="15" customHeight="1" x14ac:dyDescent="0.25">
      <c r="A47" s="46"/>
      <c r="B47" s="46"/>
      <c r="C47" s="46"/>
      <c r="D47" s="46"/>
      <c r="E47" s="46"/>
      <c r="F47" s="46"/>
      <c r="G47" s="46"/>
    </row>
    <row r="48" spans="1:10" ht="15" customHeight="1" x14ac:dyDescent="0.25">
      <c r="A48" s="46"/>
      <c r="B48" s="46"/>
      <c r="C48" s="46"/>
      <c r="D48" s="46"/>
      <c r="E48" s="46"/>
      <c r="F48" s="46"/>
      <c r="G48" s="46"/>
    </row>
    <row r="49" ht="15" customHeight="1" x14ac:dyDescent="0.25"/>
    <row r="50" ht="15" customHeight="1" x14ac:dyDescent="0.25"/>
  </sheetData>
  <sortState ref="B6:E35">
    <sortCondition descending="1" ref="E6:E35"/>
  </sortState>
  <mergeCells count="4">
    <mergeCell ref="B2:E2"/>
    <mergeCell ref="B37:E37"/>
    <mergeCell ref="B38:E38"/>
    <mergeCell ref="B39:E39"/>
  </mergeCells>
  <hyperlinks>
    <hyperlink ref="E1" location="Contents!A1" display="[contents Ç]"/>
    <hyperlink ref="B39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topLeftCell="A13" zoomScaleNormal="100" workbookViewId="0">
      <selection activeCell="G35" sqref="G35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4" t="s">
        <v>0</v>
      </c>
      <c r="B1" s="160" t="s">
        <v>1</v>
      </c>
      <c r="C1" s="71"/>
      <c r="D1" s="70"/>
      <c r="E1" s="70"/>
      <c r="F1" s="72" t="s">
        <v>5</v>
      </c>
    </row>
    <row r="2" spans="1:16" s="26" customFormat="1" ht="30" customHeight="1" x14ac:dyDescent="0.25">
      <c r="A2" s="24"/>
      <c r="B2" s="234" t="s">
        <v>125</v>
      </c>
      <c r="C2" s="235"/>
      <c r="D2" s="235"/>
      <c r="E2" s="235"/>
      <c r="F2" s="235"/>
      <c r="G2" s="34"/>
      <c r="H2" s="34"/>
      <c r="I2" s="34"/>
      <c r="J2" s="27"/>
      <c r="K2" s="27"/>
      <c r="L2" s="25"/>
      <c r="M2" s="25"/>
      <c r="N2" s="25"/>
      <c r="O2" s="11"/>
      <c r="P2" s="11"/>
    </row>
    <row r="3" spans="1:16" ht="15" customHeight="1" x14ac:dyDescent="0.25"/>
    <row r="4" spans="1:16" s="70" customFormat="1" ht="15" customHeight="1" x14ac:dyDescent="0.25"/>
    <row r="5" spans="1:16" s="70" customFormat="1" ht="15" customHeight="1" x14ac:dyDescent="0.25"/>
    <row r="6" spans="1:16" s="70" customFormat="1" ht="15" customHeight="1" x14ac:dyDescent="0.25"/>
    <row r="7" spans="1:16" s="70" customFormat="1" ht="15" customHeight="1" x14ac:dyDescent="0.25"/>
    <row r="8" spans="1:16" s="70" customFormat="1" ht="15" customHeight="1" x14ac:dyDescent="0.25"/>
    <row r="9" spans="1:16" s="70" customFormat="1" ht="15" customHeight="1" x14ac:dyDescent="0.25"/>
    <row r="10" spans="1:16" s="70" customFormat="1" ht="15" customHeight="1" x14ac:dyDescent="0.25"/>
    <row r="11" spans="1:16" s="70" customFormat="1" ht="15" customHeight="1" x14ac:dyDescent="0.25"/>
    <row r="12" spans="1:16" s="70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0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7" customFormat="1" ht="15" customHeight="1" x14ac:dyDescent="0.25"/>
    <row r="32" s="37" customFormat="1" ht="15" customHeight="1" x14ac:dyDescent="0.25"/>
    <row r="33" spans="1:6" s="1" customFormat="1" ht="15" customHeight="1" x14ac:dyDescent="0.25">
      <c r="A33" s="61" t="s">
        <v>9</v>
      </c>
      <c r="B33" s="221" t="s">
        <v>108</v>
      </c>
      <c r="C33" s="217"/>
      <c r="D33" s="217"/>
      <c r="E33" s="217"/>
      <c r="F33" s="217"/>
    </row>
    <row r="34" spans="1:6" s="1" customFormat="1" ht="15" customHeight="1" x14ac:dyDescent="0.25">
      <c r="A34" s="81" t="s">
        <v>6</v>
      </c>
      <c r="B34" s="218" t="s">
        <v>129</v>
      </c>
      <c r="C34" s="219"/>
      <c r="D34" s="219"/>
      <c r="E34" s="219"/>
      <c r="F34" s="219"/>
    </row>
    <row r="35" spans="1:6" s="1" customFormat="1" ht="15" customHeight="1" x14ac:dyDescent="0.25">
      <c r="A35" s="81" t="s">
        <v>2</v>
      </c>
      <c r="B35" s="241" t="s">
        <v>131</v>
      </c>
      <c r="C35" s="219"/>
      <c r="D35" s="219"/>
      <c r="E35" s="219"/>
      <c r="F35" s="219"/>
    </row>
    <row r="36" spans="1:6" s="37" customFormat="1" ht="15" customHeight="1" x14ac:dyDescent="0.25"/>
    <row r="37" spans="1:6" ht="15" customHeight="1" x14ac:dyDescent="0.25"/>
    <row r="38" spans="1:6" s="37" customFormat="1" ht="15" customHeight="1" x14ac:dyDescent="0.25"/>
    <row r="39" spans="1:6" s="37" customFormat="1" ht="15" customHeight="1" x14ac:dyDescent="0.25"/>
    <row r="40" spans="1:6" s="37" customFormat="1" ht="15" customHeight="1" x14ac:dyDescent="0.25"/>
    <row r="41" spans="1:6" s="37" customFormat="1" ht="15" customHeight="1" x14ac:dyDescent="0.25"/>
    <row r="42" spans="1:6" s="37" customFormat="1" ht="15" customHeight="1" x14ac:dyDescent="0.25"/>
    <row r="43" spans="1:6" s="37" customFormat="1" ht="15" customHeight="1" x14ac:dyDescent="0.25"/>
    <row r="44" spans="1:6" s="37" customFormat="1" ht="15" customHeight="1" x14ac:dyDescent="0.25"/>
    <row r="45" spans="1:6" s="37" customFormat="1" ht="15" customHeight="1" x14ac:dyDescent="0.25"/>
    <row r="46" spans="1:6" s="37" customFormat="1" ht="12" customHeight="1" x14ac:dyDescent="0.25"/>
    <row r="47" spans="1:6" s="37" customFormat="1" ht="12" customHeight="1" x14ac:dyDescent="0.25"/>
    <row r="48" spans="1:6" s="37" customFormat="1" ht="12" customHeight="1" x14ac:dyDescent="0.25"/>
    <row r="49" spans="1:16" s="37" customFormat="1" ht="12" customHeight="1" x14ac:dyDescent="0.25"/>
    <row r="50" spans="1:16" s="37" customFormat="1" ht="12" customHeight="1" x14ac:dyDescent="0.25"/>
    <row r="51" spans="1:16" s="37" customFormat="1" ht="12" customHeight="1" x14ac:dyDescent="0.25"/>
    <row r="52" spans="1:16" s="37" customFormat="1" ht="12" customHeight="1" x14ac:dyDescent="0.25"/>
    <row r="53" spans="1:16" s="37" customFormat="1" ht="12" customHeight="1" x14ac:dyDescent="0.25"/>
    <row r="61" spans="1:16" ht="12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</row>
    <row r="62" spans="1:16" ht="12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</row>
    <row r="63" spans="1:16" ht="12" customHeight="1" x14ac:dyDescent="0.25">
      <c r="A63" s="32"/>
      <c r="B63" s="40"/>
      <c r="C63" s="33"/>
      <c r="D63" s="33"/>
      <c r="E63" s="33"/>
      <c r="F63" s="33"/>
      <c r="G63" s="33"/>
      <c r="H63" s="33"/>
      <c r="I63" s="33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32"/>
      <c r="B64" s="41"/>
      <c r="C64" s="33"/>
      <c r="D64" s="33"/>
      <c r="E64" s="33"/>
      <c r="F64" s="33"/>
      <c r="G64" s="33"/>
      <c r="H64" s="33"/>
      <c r="I64" s="33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32"/>
      <c r="B65" s="42"/>
      <c r="C65" s="35"/>
      <c r="D65" s="35"/>
      <c r="E65" s="35"/>
      <c r="F65" s="35"/>
      <c r="G65" s="35"/>
      <c r="H65" s="35"/>
      <c r="I65" s="35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32"/>
      <c r="B66" s="43"/>
      <c r="C66" s="32"/>
      <c r="D66" s="33"/>
      <c r="E66" s="33"/>
      <c r="F66" s="33"/>
      <c r="G66" s="33"/>
      <c r="H66" s="33"/>
      <c r="I66" s="33"/>
      <c r="J66" s="9"/>
      <c r="K66" s="9"/>
      <c r="L66" s="6"/>
      <c r="M66" s="6"/>
      <c r="N66" s="6"/>
      <c r="O66" s="6"/>
      <c r="P66" s="6"/>
    </row>
    <row r="67" spans="1:16" s="36" customFormat="1" ht="12" customHeight="1" x14ac:dyDescent="0.25">
      <c r="B67" s="41"/>
      <c r="C67" s="30"/>
      <c r="D67" s="29"/>
      <c r="E67" s="29"/>
      <c r="F67" s="29"/>
    </row>
    <row r="68" spans="1:16" s="36" customFormat="1" ht="12" customHeight="1" x14ac:dyDescent="0.25">
      <c r="B68" s="42"/>
      <c r="C68" s="28"/>
      <c r="D68" s="29"/>
      <c r="E68" s="29"/>
      <c r="F68" s="29"/>
    </row>
    <row r="69" spans="1:16" s="36" customFormat="1" ht="12" customHeight="1" x14ac:dyDescent="0.25">
      <c r="B69" s="43"/>
      <c r="C69" s="30"/>
      <c r="D69" s="29"/>
      <c r="E69" s="29"/>
      <c r="F69" s="29"/>
    </row>
    <row r="70" spans="1:16" s="36" customFormat="1" ht="12" customHeight="1" x14ac:dyDescent="0.25"/>
  </sheetData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topLeftCell="A16" zoomScaleNormal="100" workbookViewId="0">
      <selection activeCell="G35" sqref="G35"/>
    </sheetView>
  </sheetViews>
  <sheetFormatPr defaultColWidth="8.7109375" defaultRowHeight="12" customHeight="1" x14ac:dyDescent="0.25"/>
  <cols>
    <col min="1" max="1" width="8.7109375" style="37"/>
    <col min="2" max="6" width="16.7109375" style="37" customWidth="1"/>
    <col min="7" max="16384" width="8.7109375" style="37"/>
  </cols>
  <sheetData>
    <row r="1" spans="1:16" s="1" customFormat="1" ht="30" customHeight="1" x14ac:dyDescent="0.25">
      <c r="A1" s="54" t="s">
        <v>0</v>
      </c>
      <c r="B1" s="161" t="s">
        <v>1</v>
      </c>
      <c r="C1" s="70"/>
      <c r="D1" s="70"/>
      <c r="E1" s="70"/>
      <c r="F1" s="72" t="s">
        <v>5</v>
      </c>
    </row>
    <row r="2" spans="1:16" s="26" customFormat="1" ht="30" customHeight="1" x14ac:dyDescent="0.25">
      <c r="A2" s="24"/>
      <c r="B2" s="234" t="s">
        <v>126</v>
      </c>
      <c r="C2" s="235"/>
      <c r="D2" s="235"/>
      <c r="E2" s="235"/>
      <c r="F2" s="235"/>
      <c r="G2" s="34"/>
      <c r="H2" s="34"/>
      <c r="I2" s="34"/>
      <c r="J2" s="31"/>
      <c r="K2" s="31"/>
      <c r="L2" s="25"/>
      <c r="M2" s="25"/>
      <c r="N2" s="25"/>
      <c r="O2" s="34"/>
      <c r="P2" s="34"/>
    </row>
    <row r="3" spans="1:16" s="10" customFormat="1" ht="15" customHeight="1" x14ac:dyDescent="0.25">
      <c r="B3" s="87"/>
      <c r="C3" s="88"/>
      <c r="D3" s="88"/>
      <c r="E3" s="88"/>
      <c r="F3" s="88"/>
      <c r="G3" s="66"/>
      <c r="H3" s="66"/>
      <c r="I3" s="66"/>
      <c r="J3" s="8"/>
      <c r="K3" s="8"/>
      <c r="L3" s="8"/>
      <c r="M3" s="8"/>
      <c r="N3" s="8"/>
      <c r="O3" s="66"/>
      <c r="P3" s="66"/>
    </row>
    <row r="4" spans="1:16" s="10" customFormat="1" ht="15" customHeight="1" x14ac:dyDescent="0.25">
      <c r="B4" s="87"/>
      <c r="C4" s="88"/>
      <c r="D4" s="88"/>
      <c r="E4" s="88"/>
      <c r="F4" s="88"/>
      <c r="G4" s="66"/>
      <c r="H4" s="66"/>
      <c r="I4" s="66"/>
      <c r="J4" s="8"/>
      <c r="K4" s="8"/>
      <c r="L4" s="8"/>
      <c r="M4" s="8"/>
      <c r="N4" s="8"/>
      <c r="O4" s="66"/>
      <c r="P4" s="66"/>
    </row>
    <row r="5" spans="1:16" s="10" customFormat="1" ht="15" customHeight="1" x14ac:dyDescent="0.25">
      <c r="B5" s="87"/>
      <c r="C5" s="88"/>
      <c r="D5" s="88"/>
      <c r="E5" s="88"/>
      <c r="F5" s="88"/>
      <c r="G5" s="66"/>
      <c r="H5" s="66"/>
      <c r="I5" s="66"/>
      <c r="J5" s="8"/>
      <c r="K5" s="8"/>
      <c r="L5" s="8"/>
      <c r="M5" s="8"/>
      <c r="N5" s="8"/>
      <c r="O5" s="66"/>
      <c r="P5" s="66"/>
    </row>
    <row r="6" spans="1:16" s="10" customFormat="1" ht="15" customHeight="1" x14ac:dyDescent="0.25">
      <c r="B6" s="87"/>
      <c r="C6" s="88"/>
      <c r="D6" s="88"/>
      <c r="E6" s="88"/>
      <c r="F6" s="88"/>
      <c r="G6" s="66"/>
      <c r="H6" s="66"/>
      <c r="I6" s="66"/>
      <c r="J6" s="8"/>
      <c r="K6" s="8"/>
      <c r="L6" s="8"/>
      <c r="M6" s="8"/>
      <c r="N6" s="8"/>
      <c r="O6" s="66"/>
      <c r="P6" s="66"/>
    </row>
    <row r="7" spans="1:16" s="10" customFormat="1" ht="15" customHeight="1" x14ac:dyDescent="0.25">
      <c r="B7" s="87"/>
      <c r="C7" s="88"/>
      <c r="D7" s="88"/>
      <c r="E7" s="88"/>
      <c r="F7" s="88"/>
      <c r="G7" s="66"/>
      <c r="H7" s="66"/>
      <c r="I7" s="66"/>
      <c r="J7" s="8"/>
      <c r="K7" s="8"/>
      <c r="L7" s="8"/>
      <c r="M7" s="8"/>
      <c r="N7" s="8"/>
      <c r="O7" s="66"/>
      <c r="P7" s="66"/>
    </row>
    <row r="8" spans="1:16" s="10" customFormat="1" ht="15" customHeight="1" x14ac:dyDescent="0.25">
      <c r="B8" s="87"/>
      <c r="C8" s="88"/>
      <c r="D8" s="88"/>
      <c r="E8" s="88"/>
      <c r="F8" s="88"/>
      <c r="G8" s="66"/>
      <c r="H8" s="66"/>
      <c r="I8" s="66"/>
      <c r="J8" s="8"/>
      <c r="K8" s="8"/>
      <c r="L8" s="8"/>
      <c r="M8" s="8"/>
      <c r="N8" s="8"/>
      <c r="O8" s="66"/>
      <c r="P8" s="66"/>
    </row>
    <row r="9" spans="1:16" s="10" customFormat="1" ht="15" customHeight="1" x14ac:dyDescent="0.25">
      <c r="B9" s="87"/>
      <c r="C9" s="88"/>
      <c r="D9" s="88"/>
      <c r="E9" s="88"/>
      <c r="F9" s="88"/>
      <c r="G9" s="66"/>
      <c r="H9" s="66"/>
      <c r="I9" s="66"/>
      <c r="J9" s="8"/>
      <c r="K9" s="8"/>
      <c r="L9" s="8"/>
      <c r="M9" s="8"/>
      <c r="N9" s="8"/>
      <c r="O9" s="66"/>
      <c r="P9" s="66"/>
    </row>
    <row r="10" spans="1:16" s="10" customFormat="1" ht="15" customHeight="1" x14ac:dyDescent="0.25">
      <c r="B10" s="87"/>
      <c r="C10" s="88"/>
      <c r="D10" s="88"/>
      <c r="E10" s="88"/>
      <c r="F10" s="88"/>
      <c r="G10" s="66"/>
      <c r="H10" s="66"/>
      <c r="I10" s="66"/>
      <c r="J10" s="8"/>
      <c r="K10" s="8"/>
      <c r="L10" s="8"/>
      <c r="M10" s="8"/>
      <c r="N10" s="8"/>
      <c r="O10" s="66"/>
      <c r="P10" s="66"/>
    </row>
    <row r="11" spans="1:16" s="10" customFormat="1" ht="15" customHeight="1" x14ac:dyDescent="0.25">
      <c r="B11" s="87"/>
      <c r="C11" s="88"/>
      <c r="D11" s="88"/>
      <c r="E11" s="88"/>
      <c r="F11" s="88"/>
      <c r="G11" s="66"/>
      <c r="H11" s="66"/>
      <c r="I11" s="66"/>
      <c r="J11" s="8"/>
      <c r="K11" s="8"/>
      <c r="L11" s="8"/>
      <c r="M11" s="8"/>
      <c r="N11" s="8"/>
      <c r="O11" s="66"/>
      <c r="P11" s="66"/>
    </row>
    <row r="12" spans="1:16" s="10" customFormat="1" ht="15" customHeight="1" x14ac:dyDescent="0.25">
      <c r="B12" s="87"/>
      <c r="C12" s="88"/>
      <c r="D12" s="88"/>
      <c r="E12" s="88"/>
      <c r="F12" s="88"/>
      <c r="G12" s="66"/>
      <c r="H12" s="66"/>
      <c r="I12" s="66"/>
      <c r="J12" s="8"/>
      <c r="K12" s="8"/>
      <c r="L12" s="8"/>
      <c r="M12" s="8"/>
      <c r="N12" s="8"/>
      <c r="O12" s="66"/>
      <c r="P12" s="66"/>
    </row>
    <row r="13" spans="1:16" s="10" customFormat="1" ht="15" customHeight="1" x14ac:dyDescent="0.25">
      <c r="B13" s="87"/>
      <c r="C13" s="88"/>
      <c r="D13" s="88"/>
      <c r="E13" s="88"/>
      <c r="F13" s="88"/>
      <c r="G13" s="66"/>
      <c r="H13" s="66"/>
      <c r="I13" s="66"/>
      <c r="J13" s="8"/>
      <c r="K13" s="8"/>
      <c r="L13" s="8"/>
      <c r="M13" s="8"/>
      <c r="N13" s="8"/>
      <c r="O13" s="66"/>
      <c r="P13" s="66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44" customFormat="1" ht="15" customHeight="1" x14ac:dyDescent="0.25"/>
    <row r="33" spans="1:6" s="1" customFormat="1" ht="15" customHeight="1" x14ac:dyDescent="0.25">
      <c r="A33" s="61" t="s">
        <v>9</v>
      </c>
      <c r="B33" s="236" t="s">
        <v>108</v>
      </c>
      <c r="C33" s="217"/>
      <c r="D33" s="217"/>
      <c r="E33" s="217"/>
      <c r="F33" s="217"/>
    </row>
    <row r="34" spans="1:6" s="1" customFormat="1" ht="15" customHeight="1" x14ac:dyDescent="0.25">
      <c r="A34" s="81" t="s">
        <v>6</v>
      </c>
      <c r="B34" s="218" t="s">
        <v>129</v>
      </c>
      <c r="C34" s="219"/>
      <c r="D34" s="219"/>
      <c r="E34" s="219"/>
      <c r="F34" s="219"/>
    </row>
    <row r="35" spans="1:6" s="1" customFormat="1" ht="15" customHeight="1" x14ac:dyDescent="0.25">
      <c r="A35" s="81" t="s">
        <v>2</v>
      </c>
      <c r="B35" s="241" t="s">
        <v>131</v>
      </c>
      <c r="C35" s="219"/>
      <c r="D35" s="219"/>
      <c r="E35" s="219"/>
      <c r="F35" s="219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2" ht="15" customHeight="1" x14ac:dyDescent="0.25">
      <c r="B50" s="195" t="s">
        <v>39</v>
      </c>
      <c r="C50" s="196">
        <v>74682</v>
      </c>
    </row>
    <row r="51" spans="1:12" ht="15" customHeight="1" x14ac:dyDescent="0.25">
      <c r="B51" s="195" t="s">
        <v>36</v>
      </c>
      <c r="C51" s="196">
        <v>45993</v>
      </c>
    </row>
    <row r="52" spans="1:12" ht="15" customHeight="1" x14ac:dyDescent="0.25">
      <c r="B52" s="195" t="s">
        <v>82</v>
      </c>
      <c r="C52" s="196">
        <v>22540</v>
      </c>
    </row>
    <row r="53" spans="1:12" ht="15" customHeight="1" x14ac:dyDescent="0.25">
      <c r="B53" s="195" t="s">
        <v>53</v>
      </c>
      <c r="C53" s="196">
        <v>20098</v>
      </c>
    </row>
    <row r="54" spans="1:12" ht="15" customHeight="1" x14ac:dyDescent="0.25">
      <c r="B54" s="195" t="s">
        <v>11</v>
      </c>
      <c r="C54" s="196">
        <v>10695</v>
      </c>
    </row>
    <row r="55" spans="1:12" ht="15" customHeight="1" x14ac:dyDescent="0.25">
      <c r="B55" s="197" t="s">
        <v>52</v>
      </c>
      <c r="C55" s="196">
        <v>10306</v>
      </c>
    </row>
    <row r="56" spans="1:12" ht="15" customHeight="1" x14ac:dyDescent="0.25">
      <c r="B56" s="195" t="s">
        <v>19</v>
      </c>
      <c r="C56" s="196">
        <v>10233</v>
      </c>
    </row>
    <row r="57" spans="1:12" ht="15" customHeight="1" x14ac:dyDescent="0.25">
      <c r="B57" s="195" t="s">
        <v>26</v>
      </c>
      <c r="C57" s="196">
        <v>8213</v>
      </c>
    </row>
    <row r="58" spans="1:12" ht="15" customHeight="1" x14ac:dyDescent="0.25">
      <c r="A58" s="36"/>
      <c r="B58" s="196" t="s">
        <v>123</v>
      </c>
      <c r="C58" s="196">
        <v>2216</v>
      </c>
      <c r="D58" s="36"/>
      <c r="E58" s="36"/>
      <c r="F58" s="36"/>
      <c r="G58" s="36"/>
    </row>
    <row r="59" spans="1:12" ht="15" customHeight="1" x14ac:dyDescent="0.25">
      <c r="A59" s="36"/>
      <c r="B59" s="196" t="s">
        <v>77</v>
      </c>
      <c r="C59" s="196">
        <v>2202</v>
      </c>
      <c r="D59" s="36"/>
      <c r="E59" s="36"/>
      <c r="F59" s="36"/>
      <c r="G59" s="36"/>
    </row>
    <row r="60" spans="1:12" ht="15" customHeight="1" x14ac:dyDescent="0.25">
      <c r="A60" s="32"/>
      <c r="B60" s="196" t="s">
        <v>35</v>
      </c>
      <c r="C60" s="196">
        <v>-835</v>
      </c>
      <c r="D60" s="33"/>
      <c r="E60" s="33"/>
      <c r="F60" s="33"/>
      <c r="G60" s="33"/>
      <c r="J60" s="7"/>
      <c r="K60" s="7"/>
      <c r="L60" s="7"/>
    </row>
    <row r="61" spans="1:12" ht="15" customHeight="1" x14ac:dyDescent="0.25">
      <c r="A61" s="32"/>
      <c r="B61" s="195" t="s">
        <v>15</v>
      </c>
      <c r="C61" s="196">
        <v>-3907</v>
      </c>
      <c r="D61" s="33"/>
      <c r="E61" s="33"/>
      <c r="F61" s="33"/>
      <c r="G61" s="33"/>
    </row>
    <row r="62" spans="1:12" ht="15" customHeight="1" x14ac:dyDescent="0.25">
      <c r="A62" s="32"/>
      <c r="B62" s="195" t="s">
        <v>20</v>
      </c>
      <c r="C62" s="196">
        <v>-12752</v>
      </c>
      <c r="D62" s="35"/>
      <c r="E62" s="35"/>
      <c r="F62" s="35"/>
      <c r="G62" s="35"/>
    </row>
    <row r="63" spans="1:12" ht="15" customHeight="1" x14ac:dyDescent="0.25">
      <c r="A63" s="32"/>
      <c r="B63" s="195" t="s">
        <v>42</v>
      </c>
      <c r="C63" s="196">
        <v>-56368</v>
      </c>
      <c r="D63" s="33"/>
      <c r="E63" s="33"/>
      <c r="F63" s="33"/>
      <c r="G63" s="33"/>
    </row>
    <row r="64" spans="1:12" s="36" customFormat="1" ht="15" customHeight="1" x14ac:dyDescent="0.25">
      <c r="B64" s="41"/>
      <c r="C64" s="30"/>
      <c r="D64" s="29"/>
      <c r="E64" s="29"/>
      <c r="F64" s="29"/>
    </row>
    <row r="65" spans="2:6" s="36" customFormat="1" ht="15" customHeight="1" x14ac:dyDescent="0.25">
      <c r="B65" s="42"/>
      <c r="C65" s="28"/>
      <c r="D65" s="29"/>
      <c r="E65" s="29"/>
      <c r="F65" s="29"/>
    </row>
    <row r="66" spans="2:6" s="36" customFormat="1" ht="15" customHeight="1" x14ac:dyDescent="0.25">
      <c r="B66" s="43"/>
      <c r="C66" s="30"/>
      <c r="D66" s="29"/>
      <c r="E66" s="29"/>
      <c r="F66" s="29"/>
    </row>
    <row r="67" spans="2:6" s="36" customFormat="1" ht="15" customHeight="1" x14ac:dyDescent="0.25"/>
    <row r="68" spans="2:6" ht="15" customHeight="1" x14ac:dyDescent="0.25"/>
    <row r="69" spans="2:6" ht="15" customHeight="1" x14ac:dyDescent="0.25"/>
    <row r="70" spans="2:6" ht="15" customHeight="1" x14ac:dyDescent="0.25"/>
    <row r="71" spans="2:6" ht="15" customHeight="1" x14ac:dyDescent="0.25"/>
    <row r="72" spans="2:6" ht="15" customHeight="1" x14ac:dyDescent="0.25"/>
    <row r="73" spans="2:6" ht="15" customHeight="1" x14ac:dyDescent="0.25"/>
    <row r="74" spans="2:6" ht="15" customHeight="1" x14ac:dyDescent="0.25"/>
    <row r="75" spans="2:6" ht="15" customHeight="1" x14ac:dyDescent="0.25"/>
    <row r="76" spans="2:6" ht="15" customHeight="1" x14ac:dyDescent="0.25"/>
    <row r="77" spans="2:6" ht="15" customHeight="1" x14ac:dyDescent="0.25"/>
    <row r="78" spans="2:6" ht="15" customHeight="1" x14ac:dyDescent="0.25"/>
  </sheetData>
  <sortState ref="B50:C63">
    <sortCondition descending="1" ref="C50:C63"/>
  </sortState>
  <mergeCells count="4">
    <mergeCell ref="B2:F2"/>
    <mergeCell ref="B33:F33"/>
    <mergeCell ref="B34:F34"/>
    <mergeCell ref="B35:F35"/>
  </mergeCells>
  <hyperlinks>
    <hyperlink ref="F1" location="Contents!A1" display="[contents Ç]"/>
    <hyperlink ref="B35" r:id="rId1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Contents</vt:lpstr>
      <vt:lpstr>Table 3.1</vt:lpstr>
      <vt:lpstr>Table 3.2</vt:lpstr>
      <vt:lpstr>Table 3.3</vt:lpstr>
      <vt:lpstr>Table 3.4</vt:lpstr>
      <vt:lpstr>Table 3.5</vt:lpstr>
      <vt:lpstr>Table 3.6</vt:lpstr>
      <vt:lpstr>Chart 3.1</vt:lpstr>
      <vt:lpstr>Chart 3.2</vt:lpstr>
      <vt:lpstr>Chart 3.3</vt:lpstr>
      <vt:lpstr>Chart 3.4</vt:lpstr>
      <vt:lpstr>Contents!Print_Titles</vt:lpstr>
      <vt:lpstr>'Table 3.1'!Print_Titles</vt:lpstr>
      <vt:lpstr>'Table 3.2'!Print_Titles</vt:lpstr>
      <vt:lpstr>'Table 3.3'!Print_Titles</vt:lpstr>
      <vt:lpstr>'Table 3.4'!Print_Titles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cp:lastPrinted>2014-05-01T00:44:53Z</cp:lastPrinted>
  <dcterms:created xsi:type="dcterms:W3CDTF">2014-04-13T11:25:45Z</dcterms:created>
  <dcterms:modified xsi:type="dcterms:W3CDTF">2017-06-02T11:29:56Z</dcterms:modified>
</cp:coreProperties>
</file>