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+xml"/>
  <Override PartName="/xl/charts/chart3.xml" ContentType="application/vnd.openxmlformats-officedocument.drawingml.chart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ppp\Desktop\"/>
    </mc:Choice>
  </mc:AlternateContent>
  <xr:revisionPtr revIDLastSave="0" documentId="13_ncr:1_{2AA4CFA9-269A-479F-A1F0-CF1212435E37}" xr6:coauthVersionLast="36" xr6:coauthVersionMax="47" xr10:uidLastSave="{00000000-0000-0000-0000-000000000000}"/>
  <bookViews>
    <workbookView xWindow="-120" yWindow="-120" windowWidth="29040" windowHeight="15720" tabRatio="920" xr2:uid="{00000000-000D-0000-FFFF-FFFF00000000}"/>
  </bookViews>
  <sheets>
    <sheet name="Indice" sheetId="11" r:id="rId1"/>
    <sheet name="Quadro 1" sheetId="10" r:id="rId2"/>
    <sheet name="Quadro 2" sheetId="26" r:id="rId3"/>
    <sheet name="Quadro 3" sheetId="27" r:id="rId4"/>
    <sheet name="Quadro 4" sheetId="13" r:id="rId5"/>
    <sheet name="Grafico 1" sheetId="16" r:id="rId6"/>
    <sheet name="Grafico 2" sheetId="17" r:id="rId7"/>
    <sheet name="Grafico 3" sheetId="19" r:id="rId8"/>
    <sheet name="Metainformação" sheetId="25" r:id="rId9"/>
  </sheets>
  <externalReferences>
    <externalReference r:id="rId10"/>
  </externalReferences>
  <definedNames>
    <definedName name="Quadro_6__Nascimentos_em_França_por_principais_países_de_nascimento_da_mãe__valores_acumulados__1977_2018">Indice!#REF!</definedName>
  </definedNames>
  <calcPr calcId="191029"/>
</workbook>
</file>

<file path=xl/calcChain.xml><?xml version="1.0" encoding="utf-8"?>
<calcChain xmlns="http://schemas.openxmlformats.org/spreadsheetml/2006/main">
  <c r="L4" i="27" l="1"/>
  <c r="J4" i="27"/>
  <c r="H4" i="27"/>
  <c r="F4" i="27"/>
  <c r="D4" i="27"/>
  <c r="C4" i="26"/>
  <c r="K39" i="10"/>
  <c r="G39" i="10"/>
  <c r="D39" i="10"/>
  <c r="K7" i="10"/>
  <c r="K6" i="10"/>
  <c r="G6" i="10"/>
  <c r="D6" i="10"/>
  <c r="E24" i="13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G8" i="13" s="1"/>
  <c r="G9" i="13" s="1"/>
  <c r="G10" i="13" s="1"/>
  <c r="G11" i="13" s="1"/>
  <c r="G12" i="13" s="1"/>
  <c r="G13" i="13" s="1"/>
  <c r="G14" i="13" s="1"/>
  <c r="F7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F5" i="10"/>
  <c r="J5" i="10"/>
  <c r="I5" i="10"/>
  <c r="B6" i="11"/>
  <c r="B5" i="11"/>
  <c r="B9" i="11"/>
  <c r="E6" i="11"/>
  <c r="E5" i="11"/>
  <c r="E4" i="11"/>
  <c r="B7" i="11"/>
  <c r="B4" i="11"/>
  <c r="G15" i="13" l="1"/>
  <c r="G16" i="13" s="1"/>
  <c r="G17" i="13" s="1"/>
  <c r="G18" i="13" s="1"/>
  <c r="G19" i="13" s="1"/>
  <c r="G20" i="13" s="1"/>
  <c r="G21" i="13" s="1"/>
  <c r="G22" i="13" s="1"/>
  <c r="G23" i="13" s="1"/>
  <c r="G24" i="13" s="1"/>
</calcChain>
</file>

<file path=xl/sharedStrings.xml><?xml version="1.0" encoding="utf-8"?>
<sst xmlns="http://schemas.openxmlformats.org/spreadsheetml/2006/main" count="399" uniqueCount="89">
  <si>
    <t>Total</t>
  </si>
  <si>
    <t>Portugal</t>
  </si>
  <si>
    <t>Ano</t>
  </si>
  <si>
    <t>França</t>
  </si>
  <si>
    <t>N</t>
  </si>
  <si>
    <t>Fonte</t>
  </si>
  <si>
    <t>Atualizado em</t>
  </si>
  <si>
    <t>link</t>
  </si>
  <si>
    <t>País</t>
  </si>
  <si>
    <r>
      <rPr>
        <b/>
        <sz val="8"/>
        <color theme="1"/>
        <rFont val="Arial"/>
        <family val="2"/>
      </rPr>
      <t>Unidade de medida:</t>
    </r>
    <r>
      <rPr>
        <sz val="8"/>
        <color theme="1"/>
        <rFont val="Arial"/>
        <family val="2"/>
      </rPr>
      <t xml:space="preserve"> indivíduos.</t>
    </r>
  </si>
  <si>
    <t>Metainformação</t>
  </si>
  <si>
    <t>Taxa de crescimento anual (%)</t>
  </si>
  <si>
    <t>..</t>
  </si>
  <si>
    <t>Posição</t>
  </si>
  <si>
    <t>Total de nascimentos</t>
  </si>
  <si>
    <t>Nascimentos de mães estrangeiras</t>
  </si>
  <si>
    <t>Nascimentos de mães portuguesas</t>
  </si>
  <si>
    <t>Em %
do total de nascimentos</t>
  </si>
  <si>
    <t>Em % dos nascimentos de estrangeiros</t>
  </si>
  <si>
    <t>Em % do total 
de nascimentos</t>
  </si>
  <si>
    <t>Nota</t>
  </si>
  <si>
    <t>Espanha</t>
  </si>
  <si>
    <t>Reino Unido</t>
  </si>
  <si>
    <t>Itália</t>
  </si>
  <si>
    <t>Polónia</t>
  </si>
  <si>
    <t>Alemanha</t>
  </si>
  <si>
    <t>2000-09</t>
  </si>
  <si>
    <t>Bélgica</t>
  </si>
  <si>
    <t>O Observatório da Emigração é uma estrutura técnica e de investigação independente integrada no Centro de Investigação e Estudos de Sociologia do Iscte, Instituto Universitário de Lisboa, onde tem a sua sede. Funciona com base numa parceria entre o Centro de Investigação e Estudos de Sociologia, do Iscte, o Centro de Estudos Geográficos, da Universidade de Lisboa, o Instituto de Sociologia, da Universidade do Porto, e o Centro de Investigação em Sociologia Económica e das Organizações, da Universidade de Lisboa. Tem um protocolo de cooperação com o Ministério dos Negócios Estrangeiros.</t>
  </si>
  <si>
    <t>Mães estrangeiras</t>
  </si>
  <si>
    <t>Percentagem</t>
  </si>
  <si>
    <t>Percentagem acumulada (mães estrangeiras)</t>
  </si>
  <si>
    <r>
      <t xml:space="preserve">ÍNDICE </t>
    </r>
    <r>
      <rPr>
        <b/>
        <sz val="8"/>
        <color rgb="FFC00000"/>
        <rFont val="Wingdings 3"/>
        <family val="1"/>
        <charset val="2"/>
      </rPr>
      <t>Ç</t>
    </r>
  </si>
  <si>
    <t>Nascimentos na Alemanha de mães portuguesas, 1960-2020: índice de quadros e gráficos</t>
  </si>
  <si>
    <t>Turquia</t>
  </si>
  <si>
    <t>Grécia</t>
  </si>
  <si>
    <t>Áustria</t>
  </si>
  <si>
    <t>Hungria</t>
  </si>
  <si>
    <t>1990-99</t>
  </si>
  <si>
    <t>2010-19</t>
  </si>
  <si>
    <t>Quadro elaborado pelo Observatório da Emigração, valores de Office Fédéral de la Statistique.</t>
  </si>
  <si>
    <r>
      <rPr>
        <b/>
        <sz val="9"/>
        <color rgb="FFC00000"/>
        <rFont val="Arial"/>
        <family val="2"/>
      </rPr>
      <t>Quadro 1</t>
    </r>
    <r>
      <rPr>
        <b/>
        <sz val="9"/>
        <color theme="1"/>
        <rFont val="Arial"/>
        <family val="2"/>
      </rPr>
      <t xml:space="preserve">  Nascimentos na Suíça de mães portuguesas, 1987-2021</t>
    </r>
  </si>
  <si>
    <t>Quadro 2  Nascimentos na Suíça, por principais países de nacionalidade da mãe, 1987-2021</t>
  </si>
  <si>
    <t>Acumulado
1987-2021</t>
  </si>
  <si>
    <t>Kosovo</t>
  </si>
  <si>
    <t>Sri Lanka</t>
  </si>
  <si>
    <t>China</t>
  </si>
  <si>
    <t>Sérvia</t>
  </si>
  <si>
    <t>Macedónia do Norte</t>
  </si>
  <si>
    <t>Jugoslávia</t>
  </si>
  <si>
    <t>Bósnia-Herzegovina</t>
  </si>
  <si>
    <t>Croácia</t>
  </si>
  <si>
    <t>Brasil</t>
  </si>
  <si>
    <t>Eritreia</t>
  </si>
  <si>
    <t>EUA</t>
  </si>
  <si>
    <t>Rússia</t>
  </si>
  <si>
    <t>Marrocos</t>
  </si>
  <si>
    <t>Países Baixos</t>
  </si>
  <si>
    <t>Tailândia</t>
  </si>
  <si>
    <t>Roménia</t>
  </si>
  <si>
    <t>Eslováquia</t>
  </si>
  <si>
    <t>Índia</t>
  </si>
  <si>
    <t>Túnisia</t>
  </si>
  <si>
    <t>República Dominicana</t>
  </si>
  <si>
    <t>2020-21</t>
  </si>
  <si>
    <t>1987-89</t>
  </si>
  <si>
    <t>Chile</t>
  </si>
  <si>
    <t>Congo (Kinshasa)</t>
  </si>
  <si>
    <t>Vietname</t>
  </si>
  <si>
    <t>Filipinas</t>
  </si>
  <si>
    <t>Suécia</t>
  </si>
  <si>
    <t>Checoslováquia</t>
  </si>
  <si>
    <t>Argélia</t>
  </si>
  <si>
    <t>Somália</t>
  </si>
  <si>
    <t>Ucrânia</t>
  </si>
  <si>
    <t>O valor da Jugoslávia na década de 1990 é a média dos anos de 1990 a 1993, o valor dos países da Ex-Jugoslávia na década de 1990 é a média dos anos de 1994 a 1997 e o valor do Kosovo na década de 2000 é a média dos anos de 2008 e 2009.</t>
  </si>
  <si>
    <t>Síria</t>
  </si>
  <si>
    <t>Afeganistão</t>
  </si>
  <si>
    <t>Mães suíças</t>
  </si>
  <si>
    <r>
      <rPr>
        <b/>
        <sz val="9"/>
        <color rgb="FFC00000"/>
        <rFont val="Arial"/>
        <family val="2"/>
      </rPr>
      <t>Quadro 4</t>
    </r>
    <r>
      <rPr>
        <b/>
        <sz val="9"/>
        <color theme="1"/>
        <rFont val="Arial"/>
        <family val="2"/>
      </rPr>
      <t xml:space="preserve">  Nascimentos na Suíça, por principais países de nacionalidade da mãe, valores acumulados, 1987-2021</t>
    </r>
  </si>
  <si>
    <r>
      <rPr>
        <b/>
        <sz val="9"/>
        <color rgb="FFC00000"/>
        <rFont val="Arial"/>
        <family val="2"/>
      </rPr>
      <t>Gráfico 1</t>
    </r>
    <r>
      <rPr>
        <b/>
        <sz val="9"/>
        <color theme="1"/>
        <rFont val="Arial"/>
        <family val="2"/>
      </rPr>
      <t xml:space="preserve">  Nascimentos na Suíça de mães portuguesas, 1987-2021</t>
    </r>
  </si>
  <si>
    <r>
      <rPr>
        <b/>
        <sz val="9"/>
        <color rgb="FFC00000"/>
        <rFont val="Arial"/>
        <family val="2"/>
      </rPr>
      <t>Gráfico 3</t>
    </r>
    <r>
      <rPr>
        <b/>
        <sz val="9"/>
        <color theme="1"/>
        <rFont val="Arial"/>
        <family val="2"/>
      </rPr>
      <t xml:space="preserve">  Nascimentos na Suíça, por principais países estrangeiros de nacionalidade da mãe, valores acumulados, 1987-2021</t>
    </r>
  </si>
  <si>
    <r>
      <rPr>
        <b/>
        <sz val="9"/>
        <color rgb="FFC00000"/>
        <rFont val="Arial"/>
        <family val="2"/>
      </rPr>
      <t>Quadro 3</t>
    </r>
    <r>
      <rPr>
        <b/>
        <sz val="9"/>
        <color theme="1"/>
        <rFont val="Arial"/>
        <family val="2"/>
      </rPr>
      <t xml:space="preserve">  Nascimentos na Suíça, por principais países de nacionalidade da mãe, médias anuais por década, 1980-2020</t>
    </r>
  </si>
  <si>
    <t>5 de agosto de 2022.</t>
  </si>
  <si>
    <t>http://observatorioemigracao.pt/np4/8713.html</t>
  </si>
  <si>
    <r>
      <rPr>
        <b/>
        <sz val="8"/>
        <color theme="1"/>
        <rFont val="Arial"/>
        <family val="2"/>
      </rPr>
      <t>Fonte:</t>
    </r>
    <r>
      <rPr>
        <sz val="8"/>
        <color theme="1"/>
        <rFont val="Arial"/>
        <family val="2"/>
      </rPr>
      <t xml:space="preserve"> Office Fédéral de la Statistique.</t>
    </r>
  </si>
  <si>
    <r>
      <rPr>
        <b/>
        <sz val="8"/>
        <color theme="1"/>
        <rFont val="Arial"/>
        <family val="2"/>
      </rPr>
      <t>Link da fonte:</t>
    </r>
    <r>
      <rPr>
        <sz val="8"/>
        <color theme="1"/>
        <rFont val="Arial"/>
        <family val="2"/>
      </rPr>
      <t xml:space="preserve"> https://www.bfs.admin.ch/bfs/fr/home.html</t>
    </r>
  </si>
  <si>
    <r>
      <rPr>
        <b/>
        <sz val="8"/>
        <color theme="1"/>
        <rFont val="Arial"/>
        <family val="2"/>
      </rPr>
      <t xml:space="preserve">Nascimento na Suíça: </t>
    </r>
    <r>
      <rPr>
        <sz val="8"/>
        <color theme="1"/>
        <rFont val="Arial"/>
        <family val="2"/>
      </rPr>
      <t>Nascimento de uma criança viva, ou seja, uma criança que, após a expulsão completa (cabeça, tronco, membros) do corpo da mãe, respira ou tem pelo menos um batimento cardíaco.</t>
    </r>
  </si>
  <si>
    <r>
      <rPr>
        <b/>
        <sz val="9"/>
        <color rgb="FFC00000"/>
        <rFont val="Arial"/>
        <family val="2"/>
      </rPr>
      <t>Gráfico 2</t>
    </r>
    <r>
      <rPr>
        <b/>
        <sz val="9"/>
        <color theme="1"/>
        <rFont val="Arial"/>
        <family val="2"/>
      </rPr>
      <t xml:space="preserve">  Variação anual dos nascimentos na Suíça, 1987-2021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</si>
</sst>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#,##0.0"/>
    <numFmt numFmtId="166" formatCode="###\ ##0;\-###\ ##0;0;"/>
    <numFmt numFmtId="167" formatCode="###\ ###\ ##0;\-###\ ###\ ##0;0;"/>
    <numFmt numFmtId="168" formatCode="##0.0;\-##0.0;0.0;"/>
    <numFmt numFmtId="169" formatCode="##0.0\ \|;\-##0.0\ \|;0.0\ \|;\ \|"/>
  </numFmts>
  <fonts count="1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8"/>
      <color rgb="FFC00000"/>
      <name val="Arial"/>
      <family val="2"/>
    </font>
    <font>
      <b/>
      <sz val="8"/>
      <color rgb="FFC00000"/>
      <name val="Wingdings 3"/>
      <family val="1"/>
      <charset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C00000"/>
      <name val="Arial"/>
      <family val="2"/>
    </font>
    <font>
      <sz val="11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theme="4" tint="0.79998168889431442"/>
      </bottom>
      <diagonal/>
    </border>
    <border>
      <left style="thin">
        <color auto="1"/>
      </left>
      <right/>
      <top style="thin">
        <color auto="1"/>
      </top>
      <bottom style="thin">
        <color theme="4" tint="0.79998168889431442"/>
      </bottom>
      <diagonal/>
    </border>
    <border>
      <left/>
      <right style="thin">
        <color auto="1"/>
      </right>
      <top style="thin">
        <color auto="1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auto="1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auto="1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auto="1"/>
      </bottom>
      <diagonal/>
    </border>
    <border>
      <left style="thin">
        <color auto="1"/>
      </left>
      <right/>
      <top style="thin">
        <color theme="4" tint="0.79998168889431442"/>
      </top>
      <bottom style="thin">
        <color auto="1"/>
      </bottom>
      <diagonal/>
    </border>
    <border>
      <left/>
      <right style="thin">
        <color auto="1"/>
      </right>
      <top style="thin">
        <color theme="4" tint="0.79998168889431442"/>
      </top>
      <bottom style="thin">
        <color auto="1"/>
      </bottom>
      <diagonal/>
    </border>
    <border>
      <left/>
      <right/>
      <top style="thin">
        <color indexed="64"/>
      </top>
      <bottom style="hair">
        <color theme="4" tint="0.79998168889431442"/>
      </bottom>
      <diagonal/>
    </border>
    <border>
      <left/>
      <right/>
      <top style="hair">
        <color theme="4" tint="0.79998168889431442"/>
      </top>
      <bottom style="hair">
        <color theme="4" tint="0.79998168889431442"/>
      </bottom>
      <diagonal/>
    </border>
    <border>
      <left/>
      <right/>
      <top style="hair">
        <color theme="4" tint="0.79998168889431442"/>
      </top>
      <bottom/>
      <diagonal/>
    </border>
    <border>
      <left/>
      <right style="thin">
        <color auto="1"/>
      </right>
      <top style="hair">
        <color theme="4" tint="0.79998168889431442"/>
      </top>
      <bottom style="hair">
        <color theme="4" tint="0.79998168889431442"/>
      </bottom>
      <diagonal/>
    </border>
    <border>
      <left style="thin">
        <color auto="1"/>
      </left>
      <right/>
      <top style="hair">
        <color theme="4" tint="0.79998168889431442"/>
      </top>
      <bottom style="hair">
        <color theme="4" tint="0.79998168889431442"/>
      </bottom>
      <diagonal/>
    </border>
    <border>
      <left/>
      <right style="thin">
        <color auto="1"/>
      </right>
      <top style="hair">
        <color theme="4" tint="0.79998168889431442"/>
      </top>
      <bottom style="thin">
        <color auto="1"/>
      </bottom>
      <diagonal/>
    </border>
    <border>
      <left style="thin">
        <color auto="1"/>
      </left>
      <right/>
      <top style="hair">
        <color theme="4" tint="0.79998168889431442"/>
      </top>
      <bottom style="thin">
        <color auto="1"/>
      </bottom>
      <diagonal/>
    </border>
    <border>
      <left/>
      <right/>
      <top style="hair">
        <color theme="4" tint="0.79998168889431442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theme="4" tint="0.79998168889431442"/>
      </top>
      <bottom style="hair">
        <color theme="4" tint="0.79998168889431442"/>
      </bottom>
      <diagonal/>
    </border>
    <border>
      <left style="thin">
        <color auto="1"/>
      </left>
      <right style="thin">
        <color auto="1"/>
      </right>
      <top style="hair">
        <color theme="4" tint="0.79998168889431442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hair">
        <color theme="4" tint="0.79998168889431442"/>
      </bottom>
      <diagonal/>
    </border>
    <border>
      <left/>
      <right style="thin">
        <color indexed="64"/>
      </right>
      <top style="thin">
        <color indexed="64"/>
      </top>
      <bottom style="hair">
        <color theme="4" tint="0.7999816888943144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theme="4" tint="0.79998168889431442"/>
      </bottom>
      <diagonal/>
    </border>
    <border>
      <left/>
      <right/>
      <top/>
      <bottom style="hair">
        <color theme="4" tint="0.7999816888943144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theme="4" tint="0.79998168889431442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hair">
        <color theme="4" tint="0.79995117038483843"/>
      </top>
      <bottom style="hair">
        <color theme="4" tint="0.79998168889431442"/>
      </bottom>
      <diagonal/>
    </border>
  </borders>
  <cellStyleXfs count="10">
    <xf numFmtId="0" fontId="0" fillId="0" borderId="0"/>
    <xf numFmtId="0" fontId="14" fillId="0" borderId="0" applyNumberFormat="0" applyFill="0" applyBorder="0" applyAlignment="0" applyProtection="0"/>
    <xf numFmtId="0" fontId="12" fillId="0" borderId="0"/>
    <xf numFmtId="0" fontId="1" fillId="0" borderId="0"/>
    <xf numFmtId="0" fontId="1" fillId="0" borderId="0"/>
    <xf numFmtId="166" fontId="18" fillId="0" borderId="6" applyFill="0" applyProtection="0">
      <alignment horizontal="right" vertical="center" wrapText="1"/>
    </xf>
    <xf numFmtId="167" fontId="18" fillId="0" borderId="9" applyFill="0" applyProtection="0">
      <alignment horizontal="right" vertical="center" wrapText="1"/>
    </xf>
    <xf numFmtId="0" fontId="18" fillId="0" borderId="0" applyNumberFormat="0" applyFill="0" applyBorder="0" applyProtection="0">
      <alignment horizontal="left" vertical="center" wrapText="1"/>
    </xf>
    <xf numFmtId="168" fontId="18" fillId="0" borderId="0" applyFill="0" applyBorder="0" applyProtection="0">
      <alignment horizontal="right" vertical="center" wrapText="1"/>
    </xf>
    <xf numFmtId="169" fontId="18" fillId="0" borderId="8" applyFill="0" applyProtection="0">
      <alignment horizontal="right" vertical="center" wrapText="1"/>
    </xf>
  </cellStyleXfs>
  <cellXfs count="221">
    <xf numFmtId="0" fontId="0" fillId="0" borderId="0" xfId="0"/>
    <xf numFmtId="0" fontId="0" fillId="0" borderId="0" xfId="0" applyAlignment="1">
      <alignment horizontal="left" vertical="center" indent="1"/>
    </xf>
    <xf numFmtId="0" fontId="0" fillId="0" borderId="0" xfId="0" applyAlignment="1">
      <alignment vertical="center"/>
    </xf>
    <xf numFmtId="3" fontId="3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left" vertical="center"/>
    </xf>
    <xf numFmtId="3" fontId="5" fillId="0" borderId="0" xfId="0" applyNumberFormat="1" applyFont="1" applyAlignment="1">
      <alignment horizontal="left" vertical="center" indent="1"/>
    </xf>
    <xf numFmtId="0" fontId="6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horizontal="right" vertical="top" indent="1"/>
    </xf>
    <xf numFmtId="3" fontId="13" fillId="0" borderId="0" xfId="0" applyNumberFormat="1" applyFont="1" applyAlignment="1">
      <alignment horizontal="right" vertical="center" indent="1"/>
    </xf>
    <xf numFmtId="3" fontId="0" fillId="0" borderId="0" xfId="0" applyNumberFormat="1" applyFont="1" applyAlignment="1">
      <alignment horizontal="right" vertical="center" indent="1"/>
    </xf>
    <xf numFmtId="0" fontId="7" fillId="0" borderId="0" xfId="0" applyFont="1" applyFill="1" applyAlignment="1">
      <alignment horizontal="left" vertical="top"/>
    </xf>
    <xf numFmtId="0" fontId="7" fillId="0" borderId="0" xfId="1" applyFont="1" applyFill="1" applyAlignment="1">
      <alignment horizontal="left" vertical="top"/>
    </xf>
    <xf numFmtId="3" fontId="14" fillId="0" borderId="0" xfId="1" applyNumberFormat="1" applyFont="1" applyFill="1" applyBorder="1" applyAlignment="1">
      <alignment horizontal="left" vertical="top" wrapText="1"/>
    </xf>
    <xf numFmtId="0" fontId="14" fillId="0" borderId="0" xfId="1" applyFont="1" applyFill="1" applyBorder="1" applyAlignment="1">
      <alignment horizontal="left" vertical="top" wrapText="1"/>
    </xf>
    <xf numFmtId="0" fontId="15" fillId="0" borderId="0" xfId="0" applyFont="1" applyFill="1" applyAlignment="1">
      <alignment horizontal="left" vertical="top" indent="1"/>
    </xf>
    <xf numFmtId="0" fontId="15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left" vertical="top" inden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indent="1"/>
    </xf>
    <xf numFmtId="0" fontId="0" fillId="0" borderId="0" xfId="0" applyAlignment="1">
      <alignment horizontal="left"/>
    </xf>
    <xf numFmtId="0" fontId="0" fillId="0" borderId="0" xfId="0" applyBorder="1" applyAlignment="1">
      <alignment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3" fontId="2" fillId="2" borderId="14" xfId="0" applyNumberFormat="1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 applyProtection="1">
      <alignment horizontal="left" vertical="center" wrapText="1" indent="1"/>
      <protection locked="0"/>
    </xf>
    <xf numFmtId="1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3" fontId="4" fillId="2" borderId="7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Border="1"/>
    <xf numFmtId="0" fontId="0" fillId="0" borderId="0" xfId="0" applyAlignment="1">
      <alignment vertical="top" wrapText="1"/>
    </xf>
    <xf numFmtId="0" fontId="0" fillId="0" borderId="0" xfId="0" applyBorder="1" applyAlignment="1">
      <alignment vertical="center" wrapText="1"/>
    </xf>
    <xf numFmtId="0" fontId="14" fillId="0" borderId="0" xfId="1" applyAlignment="1">
      <alignment vertical="top" wrapText="1"/>
    </xf>
    <xf numFmtId="0" fontId="0" fillId="0" borderId="0" xfId="0" applyBorder="1" applyAlignment="1">
      <alignment horizontal="left" vertical="center" wrapText="1" indent="1"/>
    </xf>
    <xf numFmtId="0" fontId="15" fillId="0" borderId="5" xfId="0" applyFont="1" applyBorder="1" applyAlignment="1">
      <alignment horizontal="left" vertical="center" wrapText="1" indent="1"/>
    </xf>
    <xf numFmtId="0" fontId="0" fillId="0" borderId="0" xfId="0" applyAlignment="1">
      <alignment vertical="center" wrapText="1"/>
    </xf>
    <xf numFmtId="0" fontId="14" fillId="0" borderId="0" xfId="1" applyAlignment="1">
      <alignment vertical="center"/>
    </xf>
    <xf numFmtId="0" fontId="14" fillId="0" borderId="0" xfId="1" applyAlignment="1">
      <alignment vertical="center" wrapText="1"/>
    </xf>
    <xf numFmtId="0" fontId="14" fillId="0" borderId="0" xfId="1" quotePrefix="1" applyAlignment="1">
      <alignment vertical="center"/>
    </xf>
    <xf numFmtId="0" fontId="7" fillId="0" borderId="0" xfId="0" applyFont="1" applyFill="1" applyAlignment="1">
      <alignment horizontal="left" vertical="center"/>
    </xf>
    <xf numFmtId="0" fontId="14" fillId="0" borderId="0" xfId="1" applyAlignment="1">
      <alignment vertical="center" wrapText="1"/>
    </xf>
    <xf numFmtId="3" fontId="4" fillId="0" borderId="11" xfId="3" applyNumberFormat="1" applyFont="1" applyBorder="1" applyAlignment="1">
      <alignment horizontal="center" vertical="center" wrapText="1"/>
    </xf>
    <xf numFmtId="3" fontId="4" fillId="0" borderId="12" xfId="3" applyNumberFormat="1" applyFont="1" applyBorder="1" applyAlignment="1">
      <alignment horizontal="center" vertical="center" wrapText="1"/>
    </xf>
    <xf numFmtId="3" fontId="4" fillId="0" borderId="12" xfId="3" applyNumberFormat="1" applyFont="1" applyBorder="1" applyAlignment="1">
      <alignment horizontal="center" vertical="center" wrapText="1"/>
    </xf>
    <xf numFmtId="0" fontId="14" fillId="0" borderId="0" xfId="1" applyAlignment="1">
      <alignment vertical="center" wrapText="1"/>
    </xf>
    <xf numFmtId="3" fontId="0" fillId="0" borderId="0" xfId="0" applyNumberFormat="1"/>
    <xf numFmtId="3" fontId="14" fillId="0" borderId="0" xfId="0" applyNumberFormat="1" applyFont="1" applyFill="1" applyBorder="1" applyAlignment="1">
      <alignment horizontal="right" vertical="top" indent="2"/>
    </xf>
    <xf numFmtId="0" fontId="0" fillId="0" borderId="0" xfId="0" applyFill="1"/>
    <xf numFmtId="3" fontId="0" fillId="0" borderId="0" xfId="0" applyNumberFormat="1" applyFont="1" applyFill="1" applyAlignment="1">
      <alignment horizontal="right" vertical="center" indent="1"/>
    </xf>
    <xf numFmtId="0" fontId="6" fillId="0" borderId="0" xfId="0" applyFont="1" applyFill="1" applyAlignment="1">
      <alignment horizontal="left" vertical="center" wrapText="1"/>
    </xf>
    <xf numFmtId="3" fontId="13" fillId="0" borderId="0" xfId="0" applyNumberFormat="1" applyFont="1" applyFill="1" applyAlignment="1">
      <alignment horizontal="right" vertical="center" indent="1"/>
    </xf>
    <xf numFmtId="0" fontId="14" fillId="0" borderId="0" xfId="0" applyFont="1" applyFill="1" applyAlignment="1">
      <alignment horizontal="left" vertical="center" wrapText="1"/>
    </xf>
    <xf numFmtId="165" fontId="0" fillId="0" borderId="0" xfId="0" applyNumberFormat="1"/>
    <xf numFmtId="0" fontId="14" fillId="0" borderId="15" xfId="0" applyNumberFormat="1" applyFont="1" applyFill="1" applyBorder="1" applyAlignment="1">
      <alignment horizontal="center" vertical="center"/>
    </xf>
    <xf numFmtId="3" fontId="14" fillId="0" borderId="16" xfId="0" applyNumberFormat="1" applyFont="1" applyFill="1" applyBorder="1" applyAlignment="1">
      <alignment horizontal="right" vertical="center" indent="2"/>
    </xf>
    <xf numFmtId="164" fontId="14" fillId="0" borderId="17" xfId="0" applyNumberFormat="1" applyFont="1" applyFill="1" applyBorder="1" applyAlignment="1">
      <alignment horizontal="right" vertical="center" indent="4"/>
    </xf>
    <xf numFmtId="165" fontId="14" fillId="0" borderId="15" xfId="0" applyNumberFormat="1" applyFont="1" applyFill="1" applyBorder="1" applyAlignment="1">
      <alignment horizontal="right" vertical="center" indent="2"/>
    </xf>
    <xf numFmtId="164" fontId="14" fillId="0" borderId="15" xfId="0" applyNumberFormat="1" applyFont="1" applyFill="1" applyBorder="1" applyAlignment="1">
      <alignment horizontal="right" vertical="center" indent="4"/>
    </xf>
    <xf numFmtId="3" fontId="14" fillId="0" borderId="16" xfId="0" applyNumberFormat="1" applyFont="1" applyFill="1" applyBorder="1" applyAlignment="1">
      <alignment horizontal="right" vertical="center" indent="3"/>
    </xf>
    <xf numFmtId="165" fontId="14" fillId="0" borderId="15" xfId="0" applyNumberFormat="1" applyFont="1" applyFill="1" applyBorder="1" applyAlignment="1">
      <alignment horizontal="right" vertical="center" indent="3"/>
    </xf>
    <xf numFmtId="0" fontId="14" fillId="0" borderId="18" xfId="0" applyNumberFormat="1" applyFont="1" applyFill="1" applyBorder="1" applyAlignment="1">
      <alignment horizontal="center" vertical="center"/>
    </xf>
    <xf numFmtId="3" fontId="14" fillId="0" borderId="19" xfId="0" applyNumberFormat="1" applyFont="1" applyFill="1" applyBorder="1" applyAlignment="1">
      <alignment horizontal="right" vertical="center" indent="2"/>
    </xf>
    <xf numFmtId="164" fontId="14" fillId="0" borderId="20" xfId="0" applyNumberFormat="1" applyFont="1" applyFill="1" applyBorder="1" applyAlignment="1">
      <alignment horizontal="right" vertical="center" indent="4"/>
    </xf>
    <xf numFmtId="165" fontId="14" fillId="0" borderId="18" xfId="0" applyNumberFormat="1" applyFont="1" applyFill="1" applyBorder="1" applyAlignment="1">
      <alignment horizontal="right" vertical="center" indent="2"/>
    </xf>
    <xf numFmtId="164" fontId="14" fillId="0" borderId="18" xfId="0" applyNumberFormat="1" applyFont="1" applyFill="1" applyBorder="1" applyAlignment="1">
      <alignment horizontal="right" vertical="center" indent="4"/>
    </xf>
    <xf numFmtId="3" fontId="14" fillId="0" borderId="19" xfId="0" applyNumberFormat="1" applyFont="1" applyFill="1" applyBorder="1" applyAlignment="1">
      <alignment horizontal="right" vertical="center" indent="3"/>
    </xf>
    <xf numFmtId="165" fontId="14" fillId="0" borderId="18" xfId="0" applyNumberFormat="1" applyFont="1" applyFill="1" applyBorder="1" applyAlignment="1">
      <alignment horizontal="right" vertical="center" indent="3"/>
    </xf>
    <xf numFmtId="0" fontId="14" fillId="0" borderId="18" xfId="0" applyNumberFormat="1" applyFont="1" applyFill="1" applyBorder="1" applyAlignment="1">
      <alignment horizontal="center" vertical="center" wrapText="1"/>
    </xf>
    <xf numFmtId="3" fontId="14" fillId="0" borderId="19" xfId="0" applyNumberFormat="1" applyFont="1" applyFill="1" applyBorder="1" applyAlignment="1">
      <alignment horizontal="right" vertical="center" wrapText="1" indent="2"/>
    </xf>
    <xf numFmtId="3" fontId="14" fillId="0" borderId="19" xfId="0" applyNumberFormat="1" applyFont="1" applyFill="1" applyBorder="1" applyAlignment="1">
      <alignment horizontal="right" vertical="center" wrapText="1" indent="3"/>
    </xf>
    <xf numFmtId="0" fontId="14" fillId="0" borderId="21" xfId="0" applyNumberFormat="1" applyFont="1" applyFill="1" applyBorder="1" applyAlignment="1">
      <alignment horizontal="center" vertical="center"/>
    </xf>
    <xf numFmtId="3" fontId="14" fillId="0" borderId="22" xfId="0" applyNumberFormat="1" applyFont="1" applyFill="1" applyBorder="1" applyAlignment="1">
      <alignment horizontal="right" vertical="center" indent="2"/>
    </xf>
    <xf numFmtId="164" fontId="14" fillId="0" borderId="23" xfId="0" applyNumberFormat="1" applyFont="1" applyFill="1" applyBorder="1" applyAlignment="1">
      <alignment horizontal="right" vertical="center" indent="4"/>
    </xf>
    <xf numFmtId="165" fontId="14" fillId="0" borderId="21" xfId="0" applyNumberFormat="1" applyFont="1" applyFill="1" applyBorder="1" applyAlignment="1">
      <alignment horizontal="right" vertical="center" indent="2"/>
    </xf>
    <xf numFmtId="164" fontId="14" fillId="0" borderId="21" xfId="0" applyNumberFormat="1" applyFont="1" applyFill="1" applyBorder="1" applyAlignment="1">
      <alignment horizontal="right" vertical="center" indent="4"/>
    </xf>
    <xf numFmtId="3" fontId="14" fillId="0" borderId="22" xfId="0" applyNumberFormat="1" applyFont="1" applyFill="1" applyBorder="1" applyAlignment="1">
      <alignment horizontal="right" vertical="center" indent="3"/>
    </xf>
    <xf numFmtId="165" fontId="14" fillId="0" borderId="21" xfId="0" applyNumberFormat="1" applyFont="1" applyFill="1" applyBorder="1" applyAlignment="1">
      <alignment horizontal="right" vertical="center" indent="3"/>
    </xf>
    <xf numFmtId="0" fontId="14" fillId="0" borderId="25" xfId="0" applyFont="1" applyFill="1" applyBorder="1" applyAlignment="1">
      <alignment horizontal="left" vertical="center" indent="1"/>
    </xf>
    <xf numFmtId="3" fontId="14" fillId="0" borderId="25" xfId="0" applyNumberFormat="1" applyFont="1" applyFill="1" applyBorder="1" applyAlignment="1">
      <alignment horizontal="right" vertical="center" indent="1"/>
    </xf>
    <xf numFmtId="0" fontId="7" fillId="0" borderId="25" xfId="0" applyFont="1" applyFill="1" applyBorder="1" applyAlignment="1">
      <alignment horizontal="left" vertical="center" indent="1"/>
    </xf>
    <xf numFmtId="0" fontId="14" fillId="0" borderId="26" xfId="0" applyFont="1" applyFill="1" applyBorder="1" applyAlignment="1">
      <alignment horizontal="left" vertical="center" indent="1"/>
    </xf>
    <xf numFmtId="3" fontId="14" fillId="0" borderId="26" xfId="0" applyNumberFormat="1" applyFont="1" applyFill="1" applyBorder="1" applyAlignment="1">
      <alignment horizontal="right" vertical="center" indent="1"/>
    </xf>
    <xf numFmtId="0" fontId="15" fillId="0" borderId="27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left" vertical="center" indent="1"/>
    </xf>
    <xf numFmtId="3" fontId="15" fillId="0" borderId="27" xfId="0" applyNumberFormat="1" applyFont="1" applyFill="1" applyBorder="1" applyAlignment="1">
      <alignment horizontal="right" vertical="center" indent="2"/>
    </xf>
    <xf numFmtId="3" fontId="15" fillId="0" borderId="25" xfId="0" applyNumberFormat="1" applyFont="1" applyFill="1" applyBorder="1" applyAlignment="1">
      <alignment horizontal="right" vertical="center" indent="2"/>
    </xf>
    <xf numFmtId="0" fontId="0" fillId="0" borderId="25" xfId="0" applyFill="1" applyBorder="1" applyAlignment="1">
      <alignment horizontal="left" vertical="center" indent="1"/>
    </xf>
    <xf numFmtId="3" fontId="7" fillId="0" borderId="27" xfId="0" applyNumberFormat="1" applyFont="1" applyFill="1" applyBorder="1" applyAlignment="1">
      <alignment horizontal="right" vertical="center" indent="2"/>
    </xf>
    <xf numFmtId="3" fontId="14" fillId="0" borderId="27" xfId="0" applyNumberFormat="1" applyFont="1" applyFill="1" applyBorder="1" applyAlignment="1">
      <alignment horizontal="right" vertical="center" indent="2"/>
    </xf>
    <xf numFmtId="3" fontId="14" fillId="0" borderId="25" xfId="0" applyNumberFormat="1" applyFont="1" applyFill="1" applyBorder="1" applyAlignment="1">
      <alignment horizontal="right" vertical="center" indent="2"/>
    </xf>
    <xf numFmtId="0" fontId="15" fillId="0" borderId="28" xfId="0" applyFont="1" applyFill="1" applyBorder="1" applyAlignment="1">
      <alignment horizontal="left" vertical="center" indent="1"/>
    </xf>
    <xf numFmtId="0" fontId="7" fillId="0" borderId="28" xfId="0" applyFont="1" applyFill="1" applyBorder="1" applyAlignment="1">
      <alignment horizontal="left" vertical="center" indent="1"/>
    </xf>
    <xf numFmtId="3" fontId="7" fillId="0" borderId="25" xfId="0" applyNumberFormat="1" applyFont="1" applyFill="1" applyBorder="1" applyAlignment="1">
      <alignment horizontal="right" vertical="center" indent="2"/>
    </xf>
    <xf numFmtId="0" fontId="14" fillId="0" borderId="28" xfId="0" applyFont="1" applyFill="1" applyBorder="1" applyAlignment="1">
      <alignment horizontal="left" vertical="center" indent="1"/>
    </xf>
    <xf numFmtId="3" fontId="15" fillId="0" borderId="32" xfId="0" applyNumberFormat="1" applyFont="1" applyFill="1" applyBorder="1" applyAlignment="1">
      <alignment horizontal="right" vertical="center" indent="2"/>
    </xf>
    <xf numFmtId="165" fontId="15" fillId="0" borderId="28" xfId="0" applyNumberFormat="1" applyFont="1" applyFill="1" applyBorder="1" applyAlignment="1">
      <alignment horizontal="right" vertical="center" indent="3"/>
    </xf>
    <xf numFmtId="0" fontId="15" fillId="0" borderId="29" xfId="0" applyFont="1" applyFill="1" applyBorder="1" applyAlignment="1">
      <alignment horizontal="center" vertical="center"/>
    </xf>
    <xf numFmtId="3" fontId="15" fillId="0" borderId="33" xfId="0" applyNumberFormat="1" applyFont="1" applyFill="1" applyBorder="1" applyAlignment="1">
      <alignment horizontal="right" vertical="center" indent="2"/>
    </xf>
    <xf numFmtId="165" fontId="15" fillId="0" borderId="30" xfId="0" applyNumberFormat="1" applyFont="1" applyFill="1" applyBorder="1" applyAlignment="1">
      <alignment horizontal="right" vertical="center" indent="3"/>
    </xf>
    <xf numFmtId="0" fontId="2" fillId="0" borderId="24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left" vertical="center" indent="1"/>
    </xf>
    <xf numFmtId="3" fontId="2" fillId="0" borderId="35" xfId="0" applyNumberFormat="1" applyFont="1" applyFill="1" applyBorder="1" applyAlignment="1">
      <alignment horizontal="right" vertical="center" indent="2"/>
    </xf>
    <xf numFmtId="3" fontId="2" fillId="0" borderId="24" xfId="0" applyNumberFormat="1" applyFont="1" applyFill="1" applyBorder="1" applyAlignment="1">
      <alignment horizontal="right" vertical="center" indent="2"/>
    </xf>
    <xf numFmtId="3" fontId="2" fillId="0" borderId="36" xfId="0" applyNumberFormat="1" applyFont="1" applyFill="1" applyBorder="1" applyAlignment="1">
      <alignment horizontal="right" vertical="center" indent="2"/>
    </xf>
    <xf numFmtId="165" fontId="2" fillId="0" borderId="34" xfId="0" applyNumberFormat="1" applyFont="1" applyFill="1" applyBorder="1" applyAlignment="1">
      <alignment horizontal="right" vertical="center" indent="3"/>
    </xf>
    <xf numFmtId="3" fontId="4" fillId="0" borderId="0" xfId="0" applyNumberFormat="1" applyFont="1" applyBorder="1" applyAlignment="1">
      <alignment horizontal="left" vertical="center" indent="1"/>
    </xf>
    <xf numFmtId="3" fontId="4" fillId="0" borderId="0" xfId="0" applyNumberFormat="1" applyFont="1" applyBorder="1" applyAlignment="1">
      <alignment horizontal="right" vertical="center" indent="1"/>
    </xf>
    <xf numFmtId="3" fontId="0" fillId="0" borderId="0" xfId="0" applyNumberFormat="1" applyBorder="1"/>
    <xf numFmtId="3" fontId="4" fillId="0" borderId="37" xfId="0" applyNumberFormat="1" applyFont="1" applyFill="1" applyBorder="1" applyAlignment="1">
      <alignment horizontal="right" vertical="center" indent="1"/>
    </xf>
    <xf numFmtId="3" fontId="4" fillId="0" borderId="26" xfId="0" applyNumberFormat="1" applyFont="1" applyFill="1" applyBorder="1" applyAlignment="1">
      <alignment horizontal="right" vertical="center" indent="1"/>
    </xf>
    <xf numFmtId="0" fontId="2" fillId="0" borderId="32" xfId="0" applyFont="1" applyFill="1" applyBorder="1" applyAlignment="1">
      <alignment horizontal="left" vertical="center" indent="1"/>
    </xf>
    <xf numFmtId="0" fontId="2" fillId="0" borderId="39" xfId="0" applyFont="1" applyBorder="1" applyAlignment="1">
      <alignment horizontal="center" vertical="center" wrapText="1"/>
    </xf>
    <xf numFmtId="0" fontId="0" fillId="0" borderId="25" xfId="0" applyFill="1" applyBorder="1" applyAlignment="1">
      <alignment horizontal="left" vertical="center" indent="2"/>
    </xf>
    <xf numFmtId="0" fontId="15" fillId="0" borderId="25" xfId="0" applyFont="1" applyFill="1" applyBorder="1" applyAlignment="1">
      <alignment horizontal="left" vertical="center" indent="2"/>
    </xf>
    <xf numFmtId="0" fontId="14" fillId="0" borderId="25" xfId="0" applyFont="1" applyFill="1" applyBorder="1" applyAlignment="1">
      <alignment horizontal="left" vertical="center" indent="2"/>
    </xf>
    <xf numFmtId="0" fontId="15" fillId="0" borderId="33" xfId="0" applyFont="1" applyFill="1" applyBorder="1" applyAlignment="1">
      <alignment horizontal="left" vertical="center" indent="2"/>
    </xf>
    <xf numFmtId="0" fontId="2" fillId="0" borderId="37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left" vertical="center" wrapText="1" indent="1"/>
    </xf>
    <xf numFmtId="0" fontId="2" fillId="0" borderId="2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center" wrapText="1" indent="1"/>
    </xf>
    <xf numFmtId="0" fontId="2" fillId="0" borderId="25" xfId="0" applyFont="1" applyFill="1" applyBorder="1" applyAlignment="1">
      <alignment horizontal="center" vertical="center"/>
    </xf>
    <xf numFmtId="3" fontId="2" fillId="0" borderId="32" xfId="0" applyNumberFormat="1" applyFont="1" applyFill="1" applyBorder="1" applyAlignment="1">
      <alignment horizontal="right" vertical="center" indent="2"/>
    </xf>
    <xf numFmtId="165" fontId="2" fillId="0" borderId="28" xfId="0" applyNumberFormat="1" applyFont="1" applyFill="1" applyBorder="1" applyAlignment="1">
      <alignment horizontal="right" vertical="center" indent="3"/>
    </xf>
    <xf numFmtId="164" fontId="15" fillId="0" borderId="27" xfId="0" applyNumberFormat="1" applyFont="1" applyFill="1" applyBorder="1" applyAlignment="1">
      <alignment horizontal="right" vertical="center" indent="3"/>
    </xf>
    <xf numFmtId="0" fontId="2" fillId="0" borderId="4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64" fontId="2" fillId="0" borderId="27" xfId="0" applyNumberFormat="1" applyFont="1" applyFill="1" applyBorder="1" applyAlignment="1">
      <alignment horizontal="right" vertical="center" indent="3"/>
    </xf>
    <xf numFmtId="164" fontId="15" fillId="0" borderId="28" xfId="0" applyNumberFormat="1" applyFont="1" applyFill="1" applyBorder="1" applyAlignment="1">
      <alignment horizontal="right" vertical="center" indent="3"/>
    </xf>
    <xf numFmtId="164" fontId="15" fillId="0" borderId="29" xfId="0" applyNumberFormat="1" applyFont="1" applyFill="1" applyBorder="1" applyAlignment="1">
      <alignment horizontal="right" vertical="center" indent="3"/>
    </xf>
    <xf numFmtId="164" fontId="2" fillId="0" borderId="35" xfId="0" applyNumberFormat="1" applyFont="1" applyFill="1" applyBorder="1" applyAlignment="1">
      <alignment horizontal="center" vertical="center"/>
    </xf>
    <xf numFmtId="164" fontId="2" fillId="0" borderId="27" xfId="0" applyNumberFormat="1" applyFont="1" applyFill="1" applyBorder="1" applyAlignment="1">
      <alignment horizontal="center" vertical="center"/>
    </xf>
    <xf numFmtId="164" fontId="0" fillId="0" borderId="25" xfId="0" applyNumberForma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0" fontId="7" fillId="0" borderId="25" xfId="0" applyFont="1" applyFill="1" applyBorder="1" applyAlignment="1">
      <alignment horizontal="left" vertical="center" indent="2"/>
    </xf>
    <xf numFmtId="0" fontId="7" fillId="0" borderId="27" xfId="0" applyFont="1" applyFill="1" applyBorder="1" applyAlignment="1">
      <alignment horizontal="center" vertical="center"/>
    </xf>
    <xf numFmtId="3" fontId="7" fillId="0" borderId="32" xfId="0" applyNumberFormat="1" applyFont="1" applyFill="1" applyBorder="1" applyAlignment="1">
      <alignment horizontal="right" vertical="center" indent="2"/>
    </xf>
    <xf numFmtId="165" fontId="7" fillId="0" borderId="28" xfId="0" applyNumberFormat="1" applyFont="1" applyFill="1" applyBorder="1" applyAlignment="1">
      <alignment horizontal="right" vertical="center" indent="3"/>
    </xf>
    <xf numFmtId="164" fontId="7" fillId="0" borderId="27" xfId="0" applyNumberFormat="1" applyFont="1" applyFill="1" applyBorder="1" applyAlignment="1">
      <alignment horizontal="right" vertical="center" indent="3"/>
    </xf>
    <xf numFmtId="164" fontId="7" fillId="0" borderId="25" xfId="0" applyNumberFormat="1" applyFont="1" applyBorder="1" applyAlignment="1">
      <alignment horizontal="center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0" fillId="0" borderId="0" xfId="0" applyAlignment="1"/>
    <xf numFmtId="3" fontId="4" fillId="0" borderId="0" xfId="0" applyNumberFormat="1" applyFont="1" applyFill="1" applyBorder="1" applyAlignment="1">
      <alignment horizontal="right" vertical="center" indent="1"/>
    </xf>
    <xf numFmtId="3" fontId="14" fillId="0" borderId="8" xfId="0" applyNumberFormat="1" applyFont="1" applyBorder="1" applyAlignment="1">
      <alignment horizontal="left" vertical="top" wrapText="1" indent="1"/>
    </xf>
    <xf numFmtId="3" fontId="4" fillId="0" borderId="8" xfId="0" applyNumberFormat="1" applyFont="1" applyFill="1" applyBorder="1" applyAlignment="1">
      <alignment horizontal="right" vertical="top" indent="1"/>
    </xf>
    <xf numFmtId="3" fontId="14" fillId="0" borderId="8" xfId="0" applyNumberFormat="1" applyFont="1" applyBorder="1" applyAlignment="1">
      <alignment horizontal="right" vertical="top" indent="1"/>
    </xf>
    <xf numFmtId="3" fontId="7" fillId="0" borderId="37" xfId="0" applyNumberFormat="1" applyFont="1" applyFill="1" applyBorder="1" applyAlignment="1">
      <alignment horizontal="right" vertical="center" indent="1"/>
    </xf>
    <xf numFmtId="0" fontId="0" fillId="0" borderId="31" xfId="0" applyFill="1" applyBorder="1" applyAlignment="1">
      <alignment horizontal="left" vertical="center" wrapText="1" indent="1"/>
    </xf>
    <xf numFmtId="3" fontId="15" fillId="0" borderId="31" xfId="0" applyNumberFormat="1" applyFont="1" applyFill="1" applyBorder="1" applyAlignment="1">
      <alignment horizontal="right" vertical="top" indent="2"/>
    </xf>
    <xf numFmtId="0" fontId="14" fillId="0" borderId="30" xfId="0" applyFont="1" applyFill="1" applyBorder="1" applyAlignment="1">
      <alignment horizontal="left" vertical="center" wrapText="1" indent="1"/>
    </xf>
    <xf numFmtId="3" fontId="14" fillId="0" borderId="31" xfId="0" applyNumberFormat="1" applyFont="1" applyFill="1" applyBorder="1" applyAlignment="1">
      <alignment horizontal="right" vertical="top" indent="2"/>
    </xf>
    <xf numFmtId="0" fontId="0" fillId="0" borderId="0" xfId="0" quotePrefix="1" applyFont="1" applyFill="1" applyAlignment="1">
      <alignment horizontal="left" vertical="center" wrapText="1"/>
    </xf>
    <xf numFmtId="0" fontId="0" fillId="0" borderId="0" xfId="0" quotePrefix="1" applyFont="1" applyFill="1" applyAlignment="1">
      <alignment horizontal="left" vertical="center" wrapText="1"/>
    </xf>
    <xf numFmtId="0" fontId="7" fillId="0" borderId="37" xfId="0" applyFont="1" applyFill="1" applyBorder="1" applyAlignment="1">
      <alignment horizontal="left" vertical="center" indent="1"/>
    </xf>
    <xf numFmtId="0" fontId="14" fillId="0" borderId="44" xfId="0" applyFont="1" applyFill="1" applyBorder="1" applyAlignment="1">
      <alignment horizontal="left" vertical="center" indent="1"/>
    </xf>
    <xf numFmtId="3" fontId="4" fillId="0" borderId="44" xfId="0" applyNumberFormat="1" applyFont="1" applyFill="1" applyBorder="1" applyAlignment="1">
      <alignment horizontal="right" vertical="center" indent="1"/>
    </xf>
    <xf numFmtId="3" fontId="14" fillId="0" borderId="44" xfId="0" applyNumberFormat="1" applyFont="1" applyFill="1" applyBorder="1" applyAlignment="1">
      <alignment horizontal="right" vertical="center" indent="1"/>
    </xf>
    <xf numFmtId="0" fontId="0" fillId="0" borderId="27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 indent="1"/>
    </xf>
    <xf numFmtId="3" fontId="15" fillId="0" borderId="0" xfId="0" applyNumberFormat="1" applyFont="1" applyFill="1" applyBorder="1" applyAlignment="1">
      <alignment horizontal="right" vertical="top" indent="2"/>
    </xf>
    <xf numFmtId="0" fontId="14" fillId="0" borderId="0" xfId="0" applyFont="1" applyFill="1" applyBorder="1" applyAlignment="1">
      <alignment horizontal="left" vertical="center" wrapText="1" indent="1"/>
    </xf>
    <xf numFmtId="3" fontId="14" fillId="0" borderId="32" xfId="0" applyNumberFormat="1" applyFont="1" applyFill="1" applyBorder="1" applyAlignment="1">
      <alignment horizontal="right" vertical="center" indent="2"/>
    </xf>
    <xf numFmtId="165" fontId="14" fillId="0" borderId="28" xfId="0" applyNumberFormat="1" applyFont="1" applyFill="1" applyBorder="1" applyAlignment="1">
      <alignment horizontal="right" vertical="center" indent="3"/>
    </xf>
    <xf numFmtId="164" fontId="14" fillId="0" borderId="27" xfId="0" applyNumberFormat="1" applyFont="1" applyFill="1" applyBorder="1" applyAlignment="1">
      <alignment horizontal="right" vertical="center" indent="3"/>
    </xf>
    <xf numFmtId="164" fontId="14" fillId="0" borderId="25" xfId="0" applyNumberFormat="1" applyFont="1" applyBorder="1" applyAlignment="1">
      <alignment horizontal="center"/>
    </xf>
    <xf numFmtId="1" fontId="0" fillId="0" borderId="0" xfId="0" applyNumberFormat="1"/>
    <xf numFmtId="3" fontId="7" fillId="0" borderId="0" xfId="1" applyNumberFormat="1" applyFont="1" applyBorder="1" applyAlignment="1">
      <alignment horizontal="right" vertical="center"/>
    </xf>
    <xf numFmtId="3" fontId="0" fillId="0" borderId="0" xfId="0" applyNumberFormat="1" applyAlignment="1">
      <alignment vertical="center"/>
    </xf>
    <xf numFmtId="0" fontId="14" fillId="0" borderId="0" xfId="1" quotePrefix="1" applyAlignment="1">
      <alignment vertical="center"/>
    </xf>
    <xf numFmtId="0" fontId="14" fillId="0" borderId="0" xfId="1" applyAlignment="1">
      <alignment vertical="center"/>
    </xf>
    <xf numFmtId="0" fontId="15" fillId="0" borderId="11" xfId="0" applyFont="1" applyFill="1" applyBorder="1" applyAlignment="1">
      <alignment horizontal="left" vertical="center" wrapText="1" indent="1"/>
    </xf>
    <xf numFmtId="0" fontId="0" fillId="0" borderId="12" xfId="0" applyBorder="1" applyAlignment="1">
      <alignment horizontal="left" vertical="center" wrapText="1" indent="1"/>
    </xf>
    <xf numFmtId="0" fontId="14" fillId="0" borderId="0" xfId="1" applyFill="1" applyAlignment="1">
      <alignment horizontal="left" vertical="center" wrapText="1"/>
    </xf>
    <xf numFmtId="0" fontId="14" fillId="0" borderId="0" xfId="1" quotePrefix="1" applyAlignment="1">
      <alignment vertical="center" wrapText="1"/>
    </xf>
    <xf numFmtId="0" fontId="14" fillId="0" borderId="0" xfId="1" applyAlignment="1">
      <alignment vertical="center" wrapText="1"/>
    </xf>
    <xf numFmtId="3" fontId="9" fillId="0" borderId="0" xfId="0" applyNumberFormat="1" applyFont="1" applyFill="1" applyAlignment="1">
      <alignment horizontal="left" wrapText="1"/>
    </xf>
    <xf numFmtId="0" fontId="10" fillId="0" borderId="0" xfId="0" applyFont="1" applyFill="1" applyAlignment="1">
      <alignment horizontal="left" wrapText="1"/>
    </xf>
    <xf numFmtId="0" fontId="10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4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9" fillId="0" borderId="2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3" fontId="4" fillId="0" borderId="7" xfId="3" applyNumberFormat="1" applyFont="1" applyBorder="1" applyAlignment="1">
      <alignment horizontal="center" vertical="center" wrapText="1"/>
    </xf>
    <xf numFmtId="3" fontId="4" fillId="0" borderId="3" xfId="3" applyNumberFormat="1" applyFont="1" applyBorder="1" applyAlignment="1">
      <alignment horizontal="center" vertical="center" wrapText="1"/>
    </xf>
    <xf numFmtId="0" fontId="1" fillId="0" borderId="3" xfId="3" applyBorder="1" applyAlignment="1">
      <alignment horizontal="center" vertical="center" wrapText="1"/>
    </xf>
    <xf numFmtId="0" fontId="0" fillId="0" borderId="0" xfId="0" quotePrefix="1" applyFont="1" applyFill="1" applyAlignment="1">
      <alignment horizontal="left" vertical="center" wrapText="1"/>
    </xf>
    <xf numFmtId="3" fontId="14" fillId="0" borderId="0" xfId="0" applyNumberFormat="1" applyFont="1" applyFill="1" applyBorder="1" applyAlignment="1">
      <alignment horizontal="left" vertical="top" wrapText="1" indent="1"/>
    </xf>
    <xf numFmtId="0" fontId="0" fillId="0" borderId="0" xfId="0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38" xfId="0" applyFont="1" applyBorder="1" applyAlignment="1">
      <alignment horizontal="left" vertical="center" wrapText="1" indent="1"/>
    </xf>
    <xf numFmtId="0" fontId="0" fillId="0" borderId="10" xfId="0" applyBorder="1" applyAlignment="1">
      <alignment horizontal="left" vertical="center" wrapText="1" indent="1"/>
    </xf>
    <xf numFmtId="0" fontId="0" fillId="0" borderId="2" xfId="0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quotePrefix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9" fillId="0" borderId="0" xfId="0" applyFont="1" applyAlignment="1"/>
    <xf numFmtId="0" fontId="0" fillId="0" borderId="0" xfId="0" applyAlignment="1"/>
    <xf numFmtId="0" fontId="0" fillId="0" borderId="0" xfId="0" applyFill="1" applyAlignment="1">
      <alignment horizontal="left" vertical="top" wrapText="1"/>
    </xf>
  </cellXfs>
  <cellStyles count="10">
    <cellStyle name="Hyperlink" xfId="1" builtinId="8" customBuiltin="1"/>
    <cellStyle name="Normal" xfId="0" builtinId="0"/>
    <cellStyle name="Normal 2" xfId="2" xr:uid="{00000000-0005-0000-0000-000002000000}"/>
    <cellStyle name="Normal 3" xfId="3" xr:uid="{00000000-0005-0000-0000-000003000000}"/>
    <cellStyle name="Normal 54" xfId="4" xr:uid="{00000000-0005-0000-0000-000004000000}"/>
    <cellStyle name="ss15" xfId="7" xr:uid="{00000000-0005-0000-0000-000005000000}"/>
    <cellStyle name="ss16" xfId="5" xr:uid="{00000000-0005-0000-0000-000006000000}"/>
    <cellStyle name="ss17" xfId="8" xr:uid="{00000000-0005-0000-0000-000007000000}"/>
    <cellStyle name="ss22" xfId="6" xr:uid="{00000000-0005-0000-0000-000008000000}"/>
    <cellStyle name="ss23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1'!$B$5:$B$39</c:f>
              <c:numCache>
                <c:formatCode>General</c:formatCode>
                <c:ptCount val="35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</c:numCache>
            </c:numRef>
          </c:cat>
          <c:val>
            <c:numRef>
              <c:f>'Quadro 1'!$H$5:$H$39</c:f>
              <c:numCache>
                <c:formatCode>#,##0</c:formatCode>
                <c:ptCount val="35"/>
                <c:pt idx="0">
                  <c:v>1306</c:v>
                </c:pt>
                <c:pt idx="1">
                  <c:v>1715</c:v>
                </c:pt>
                <c:pt idx="2">
                  <c:v>1901</c:v>
                </c:pt>
                <c:pt idx="3">
                  <c:v>2264</c:v>
                </c:pt>
                <c:pt idx="4">
                  <c:v>2719</c:v>
                </c:pt>
                <c:pt idx="5">
                  <c:v>3050</c:v>
                </c:pt>
                <c:pt idx="6">
                  <c:v>3071</c:v>
                </c:pt>
                <c:pt idx="7">
                  <c:v>3285</c:v>
                </c:pt>
                <c:pt idx="8">
                  <c:v>3344</c:v>
                </c:pt>
                <c:pt idx="9">
                  <c:v>3435</c:v>
                </c:pt>
                <c:pt idx="10">
                  <c:v>3288</c:v>
                </c:pt>
                <c:pt idx="11">
                  <c:v>3139</c:v>
                </c:pt>
                <c:pt idx="12">
                  <c:v>3034</c:v>
                </c:pt>
                <c:pt idx="13">
                  <c:v>2917</c:v>
                </c:pt>
                <c:pt idx="14">
                  <c:v>2712</c:v>
                </c:pt>
                <c:pt idx="15">
                  <c:v>2552</c:v>
                </c:pt>
                <c:pt idx="16">
                  <c:v>2598</c:v>
                </c:pt>
                <c:pt idx="17">
                  <c:v>2605</c:v>
                </c:pt>
                <c:pt idx="18">
                  <c:v>2639</c:v>
                </c:pt>
                <c:pt idx="19">
                  <c:v>2634</c:v>
                </c:pt>
                <c:pt idx="20">
                  <c:v>2593</c:v>
                </c:pt>
                <c:pt idx="21">
                  <c:v>2814</c:v>
                </c:pt>
                <c:pt idx="22">
                  <c:v>2861</c:v>
                </c:pt>
                <c:pt idx="23">
                  <c:v>2967</c:v>
                </c:pt>
                <c:pt idx="24">
                  <c:v>3126</c:v>
                </c:pt>
                <c:pt idx="25">
                  <c:v>2949</c:v>
                </c:pt>
                <c:pt idx="26">
                  <c:v>3152</c:v>
                </c:pt>
                <c:pt idx="27">
                  <c:v>3406</c:v>
                </c:pt>
                <c:pt idx="28">
                  <c:v>3470</c:v>
                </c:pt>
                <c:pt idx="29">
                  <c:v>3553</c:v>
                </c:pt>
                <c:pt idx="30">
                  <c:v>3491</c:v>
                </c:pt>
                <c:pt idx="31">
                  <c:v>3309</c:v>
                </c:pt>
                <c:pt idx="32">
                  <c:v>3208</c:v>
                </c:pt>
                <c:pt idx="33">
                  <c:v>3039</c:v>
                </c:pt>
                <c:pt idx="34">
                  <c:v>2992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B9-4738-9C3E-09406DF4A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553280"/>
        <c:axId val="219172224"/>
        <c:extLst>
          <c:ext xmlns:c15="http://schemas.microsoft.com/office/drawing/2012/chart" uri="{02D57815-91ED-43cb-92C2-25804820EDAC}">
            <c15:filteredLineSeries>
              <c15:ser>
                <c:idx val="0"/>
                <c:order val="1"/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'[1]Quadro 5'!$B$5:$B$11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 formatCode="0">
                        <c:v>2012</c:v>
                      </c:pt>
                      <c:pt idx="5" formatCode="0">
                        <c:v>2013</c:v>
                      </c:pt>
                      <c:pt idx="6" formatCode="0">
                        <c:v>2014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'[1]Quadro 5'!$D$5:$D$11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78.378378378378372</c:v>
                      </c:pt>
                      <c:pt idx="1">
                        <c:v>73.786407766990294</c:v>
                      </c:pt>
                      <c:pt idx="2">
                        <c:v>73.80952380952381</c:v>
                      </c:pt>
                      <c:pt idx="3">
                        <c:v>37.662337662337663</c:v>
                      </c:pt>
                      <c:pt idx="4">
                        <c:v>60</c:v>
                      </c:pt>
                      <c:pt idx="5">
                        <c:v>87.171052631578945</c:v>
                      </c:pt>
                      <c:pt idx="6">
                        <c:v>77.604166666666657</c:v>
                      </c:pt>
                    </c:numCache>
                  </c:numRef>
                </c:val>
                <c:smooth val="0"/>
                <c:extLst>
                  <c:ext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'[1]Quadro 5'!$D$3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#REF!</c:v>
                            </c:pt>
                          </c:strCache>
                        </c:strRef>
                      </c15:tx>
                    </c15:filteredSeriesTitle>
                  </c:ext>
                  <c:ext xmlns:c16="http://schemas.microsoft.com/office/drawing/2014/chart" uri="{C3380CC4-5D6E-409C-BE32-E72D297353CC}">
                    <c16:uniqueId val="{00000002-4C6C-40BF-BD20-C20C9D11B463}"/>
                  </c:ext>
                </c:extLst>
              </c15:ser>
            </c15:filteredLineSeries>
            <c15:filteredLineSeries>
              <c15:ser>
                <c:idx val="3"/>
                <c:order val="2"/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'[1]Quadro 5'!$B$5:$B$11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 formatCode="0">
                        <c:v>2012</c:v>
                      </c:pt>
                      <c:pt idx="5" formatCode="0">
                        <c:v>2013</c:v>
                      </c:pt>
                      <c:pt idx="6" formatCode="0">
                        <c:v>2014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'[1]Quadro 5'!$F$5:$F$11</c15:sqref>
                        </c15:formulaRef>
                      </c:ext>
                    </c:extLst>
                    <c:numCache>
                      <c:formatCode>0</c:formatCode>
                      <c:ptCount val="7"/>
                      <c:pt idx="0">
                        <c:v>21.621621621621621</c:v>
                      </c:pt>
                      <c:pt idx="1">
                        <c:v>26.21359223300971</c:v>
                      </c:pt>
                      <c:pt idx="2">
                        <c:v>26.190476190476193</c:v>
                      </c:pt>
                      <c:pt idx="3">
                        <c:v>62.337662337662337</c:v>
                      </c:pt>
                      <c:pt idx="4">
                        <c:v>40</c:v>
                      </c:pt>
                      <c:pt idx="5">
                        <c:v>12.828947368421053</c:v>
                      </c:pt>
                      <c:pt idx="6">
                        <c:v>22.395833333333336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'[1]Quadro 5'!$F$3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#REF!</c:v>
                            </c:pt>
                          </c:strCache>
                        </c:strRef>
                      </c15:tx>
                    </c15:filteredSeriesTitle>
                  </c:ext>
                  <c:ext xmlns:c16="http://schemas.microsoft.com/office/drawing/2014/chart" uri="{C3380CC4-5D6E-409C-BE32-E72D297353CC}">
                    <c16:uniqueId val="{00000003-4C6C-40BF-BD20-C20C9D11B463}"/>
                  </c:ext>
                </c:extLst>
              </c15:ser>
            </c15:filteredLineSeries>
            <c15:filteredLineSeries>
              <c15:ser>
                <c:idx val="4"/>
                <c:order val="3"/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'[1]Quadro 5'!$B$5:$B$11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 formatCode="0">
                        <c:v>2012</c:v>
                      </c:pt>
                      <c:pt idx="5" formatCode="0">
                        <c:v>2013</c:v>
                      </c:pt>
                      <c:pt idx="6" formatCode="0">
                        <c:v>2014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'[1]Quadro 5'!$G$5:$G$11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185</c:v>
                      </c:pt>
                      <c:pt idx="1">
                        <c:v>103</c:v>
                      </c:pt>
                      <c:pt idx="2">
                        <c:v>84</c:v>
                      </c:pt>
                      <c:pt idx="3">
                        <c:v>77</c:v>
                      </c:pt>
                      <c:pt idx="4">
                        <c:v>125</c:v>
                      </c:pt>
                      <c:pt idx="5">
                        <c:v>304</c:v>
                      </c:pt>
                      <c:pt idx="6">
                        <c:v>192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'[1]Quadro 5'!$G$3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#REF!</c:v>
                            </c:pt>
                          </c:strCache>
                        </c:strRef>
                      </c15:tx>
                    </c15:filteredSeriesTitle>
                  </c:ext>
                  <c:ext xmlns:c16="http://schemas.microsoft.com/office/drawing/2014/chart" uri="{C3380CC4-5D6E-409C-BE32-E72D297353CC}">
                    <c16:uniqueId val="{00000004-4C6C-40BF-BD20-C20C9D11B463}"/>
                  </c:ext>
                </c:extLst>
              </c15:ser>
            </c15:filteredLineSeries>
          </c:ext>
        </c:extLst>
      </c:lineChart>
      <c:catAx>
        <c:axId val="219553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pt-PT"/>
          </a:p>
        </c:txPr>
        <c:crossAx val="219172224"/>
        <c:crosses val="autoZero"/>
        <c:auto val="0"/>
        <c:lblAlgn val="ctr"/>
        <c:lblOffset val="100"/>
        <c:tickMarkSkip val="10"/>
        <c:noMultiLvlLbl val="1"/>
      </c:catAx>
      <c:valAx>
        <c:axId val="219172224"/>
        <c:scaling>
          <c:orientation val="minMax"/>
        </c:scaling>
        <c:delete val="0"/>
        <c:axPos val="l"/>
        <c:majorGridlines>
          <c:spPr>
            <a:ln w="6350"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21955328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'Quadro 1'!$C$3:$D$3</c:f>
              <c:strCache>
                <c:ptCount val="1"/>
                <c:pt idx="0">
                  <c:v>Total de nascimentos</c:v>
                </c:pt>
              </c:strCache>
            </c:strRef>
          </c:tx>
          <c:spPr>
            <a:ln w="1905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'Quadro 1'!$B$5:$B$39</c:f>
              <c:numCache>
                <c:formatCode>General</c:formatCode>
                <c:ptCount val="35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</c:numCache>
            </c:numRef>
          </c:cat>
          <c:val>
            <c:numRef>
              <c:f>'Quadro 1'!$D$5:$D$39</c:f>
              <c:numCache>
                <c:formatCode>0.0</c:formatCode>
                <c:ptCount val="35"/>
                <c:pt idx="0">
                  <c:v>0</c:v>
                </c:pt>
                <c:pt idx="1">
                  <c:v>5.0192797856349216</c:v>
                </c:pt>
                <c:pt idx="2">
                  <c:v>1.0392681560769148</c:v>
                </c:pt>
                <c:pt idx="3">
                  <c:v>3.3986203498398595</c:v>
                </c:pt>
                <c:pt idx="4">
                  <c:v>2.6936227498540575</c:v>
                </c:pt>
                <c:pt idx="5">
                  <c:v>0.82366589327145334</c:v>
                </c:pt>
                <c:pt idx="6">
                  <c:v>-3.6221378437464153</c:v>
                </c:pt>
                <c:pt idx="7">
                  <c:v>-0.93359757407893085</c:v>
                </c:pt>
                <c:pt idx="8">
                  <c:v>-0.93637020968908757</c:v>
                </c:pt>
                <c:pt idx="9">
                  <c:v>0.9780664939235777</c:v>
                </c:pt>
                <c:pt idx="10">
                  <c:v>-2.9190309251027031</c:v>
                </c:pt>
                <c:pt idx="11">
                  <c:v>-2.0289387471458298</c:v>
                </c:pt>
                <c:pt idx="12">
                  <c:v>-0.68525250478155897</c:v>
                </c:pt>
                <c:pt idx="13">
                  <c:v>6.3769003162946092E-2</c:v>
                </c:pt>
                <c:pt idx="14">
                  <c:v>-7.8551581737999925</c:v>
                </c:pt>
                <c:pt idx="15">
                  <c:v>0.10650805726537271</c:v>
                </c:pt>
                <c:pt idx="16">
                  <c:v>-0.72403692035594247</c:v>
                </c:pt>
                <c:pt idx="17">
                  <c:v>1.7175147533682349</c:v>
                </c:pt>
                <c:pt idx="18">
                  <c:v>-0.24493035220710624</c:v>
                </c:pt>
                <c:pt idx="19">
                  <c:v>0.64194889099213981</c:v>
                </c:pt>
                <c:pt idx="20">
                  <c:v>1.5305774761145301</c:v>
                </c:pt>
                <c:pt idx="21">
                  <c:v>2.9492308105350844</c:v>
                </c:pt>
                <c:pt idx="22">
                  <c:v>2.0797746802101926</c:v>
                </c:pt>
                <c:pt idx="23">
                  <c:v>2.5598446720997288</c:v>
                </c:pt>
                <c:pt idx="24">
                  <c:v>0.64516129032257652</c:v>
                </c:pt>
                <c:pt idx="25">
                  <c:v>1.6780516780516876</c:v>
                </c:pt>
                <c:pt idx="26">
                  <c:v>0.69008324813786714</c:v>
                </c:pt>
                <c:pt idx="27">
                  <c:v>3.0895311310149793</c:v>
                </c:pt>
                <c:pt idx="28">
                  <c:v>1.4914348024904029</c:v>
                </c:pt>
                <c:pt idx="29">
                  <c:v>1.5295925322612334</c:v>
                </c:pt>
                <c:pt idx="30">
                  <c:v>-0.57121400043239134</c:v>
                </c:pt>
                <c:pt idx="31">
                  <c:v>0.53787436628101659</c:v>
                </c:pt>
                <c:pt idx="32">
                  <c:v>-1.9111905385254602</c:v>
                </c:pt>
                <c:pt idx="33">
                  <c:v>-0.29940119760479433</c:v>
                </c:pt>
                <c:pt idx="34">
                  <c:v>4.3415508531787594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87-467F-90CE-4CD9DA889D67}"/>
            </c:ext>
          </c:extLst>
        </c:ser>
        <c:ser>
          <c:idx val="0"/>
          <c:order val="1"/>
          <c:tx>
            <c:strRef>
              <c:f>'Quadro 1'!$E$3:$G$3</c:f>
              <c:strCache>
                <c:ptCount val="1"/>
                <c:pt idx="0">
                  <c:v>Nascimentos de mães estrangeiras</c:v>
                </c:pt>
              </c:strCache>
            </c:strRef>
          </c:tx>
          <c:spPr>
            <a:ln w="19050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'Quadro 1'!$B$5:$B$39</c:f>
              <c:numCache>
                <c:formatCode>General</c:formatCode>
                <c:ptCount val="35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</c:numCache>
            </c:numRef>
          </c:cat>
          <c:val>
            <c:numRef>
              <c:f>'Quadro 1'!$G$5:$G$39</c:f>
              <c:numCache>
                <c:formatCode>0.0</c:formatCode>
                <c:ptCount val="35"/>
                <c:pt idx="0">
                  <c:v>0</c:v>
                </c:pt>
                <c:pt idx="1">
                  <c:v>8.9721886336154881</c:v>
                </c:pt>
                <c:pt idx="2">
                  <c:v>7.0350643586329227</c:v>
                </c:pt>
                <c:pt idx="3">
                  <c:v>13.663694795770283</c:v>
                </c:pt>
                <c:pt idx="4">
                  <c:v>15.02493007418218</c:v>
                </c:pt>
                <c:pt idx="5">
                  <c:v>9.3936670719458704</c:v>
                </c:pt>
                <c:pt idx="6">
                  <c:v>4.3780806030733572</c:v>
                </c:pt>
                <c:pt idx="7">
                  <c:v>6.1805555555555429</c:v>
                </c:pt>
                <c:pt idx="8">
                  <c:v>6.6317854807063554</c:v>
                </c:pt>
                <c:pt idx="9">
                  <c:v>6.5219169120052385</c:v>
                </c:pt>
                <c:pt idx="10">
                  <c:v>1.8463782580323169</c:v>
                </c:pt>
                <c:pt idx="11">
                  <c:v>6.4073571536255258E-2</c:v>
                </c:pt>
                <c:pt idx="12">
                  <c:v>4.0227503860785703</c:v>
                </c:pt>
                <c:pt idx="13">
                  <c:v>1.4483832422058924</c:v>
                </c:pt>
                <c:pt idx="14">
                  <c:v>-11.128957418710073</c:v>
                </c:pt>
                <c:pt idx="15">
                  <c:v>3.2009317643278763</c:v>
                </c:pt>
                <c:pt idx="16">
                  <c:v>0.64601494396015369</c:v>
                </c:pt>
                <c:pt idx="17">
                  <c:v>1.8908050421467806</c:v>
                </c:pt>
                <c:pt idx="18">
                  <c:v>-0.32256840347615423</c:v>
                </c:pt>
                <c:pt idx="19">
                  <c:v>7.2336861341653957E-2</c:v>
                </c:pt>
                <c:pt idx="20">
                  <c:v>1.9935324329465516</c:v>
                </c:pt>
                <c:pt idx="21">
                  <c:v>3.4727143869595949</c:v>
                </c:pt>
                <c:pt idx="22">
                  <c:v>2.5270367700072143</c:v>
                </c:pt>
                <c:pt idx="23">
                  <c:v>4.4196758201188402</c:v>
                </c:pt>
                <c:pt idx="24">
                  <c:v>2.4446090645834744</c:v>
                </c:pt>
                <c:pt idx="25">
                  <c:v>2.9943465684985568</c:v>
                </c:pt>
                <c:pt idx="26">
                  <c:v>2.17328865485878</c:v>
                </c:pt>
                <c:pt idx="27">
                  <c:v>5.1255622188905505</c:v>
                </c:pt>
                <c:pt idx="28">
                  <c:v>2.0471224410969455</c:v>
                </c:pt>
                <c:pt idx="29">
                  <c:v>3.4763873522389872</c:v>
                </c:pt>
                <c:pt idx="30">
                  <c:v>-0.40517726505345308</c:v>
                </c:pt>
                <c:pt idx="31">
                  <c:v>-0.35314724827664179</c:v>
                </c:pt>
                <c:pt idx="32">
                  <c:v>-2.5204842505174128</c:v>
                </c:pt>
                <c:pt idx="33">
                  <c:v>-1.2971903903205089</c:v>
                </c:pt>
                <c:pt idx="34">
                  <c:v>2.9585101367279663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3-414C-A0FA-8B7E978342C0}"/>
            </c:ext>
          </c:extLst>
        </c:ser>
        <c:ser>
          <c:idx val="2"/>
          <c:order val="2"/>
          <c:tx>
            <c:strRef>
              <c:f>'Quadro 1'!$H$3:$K$3</c:f>
              <c:strCache>
                <c:ptCount val="1"/>
                <c:pt idx="0">
                  <c:v>Nascimentos de mães portuguesas</c:v>
                </c:pt>
              </c:strCache>
            </c:strRef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'Quadro 1'!$B$5:$B$39</c:f>
              <c:numCache>
                <c:formatCode>General</c:formatCode>
                <c:ptCount val="35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</c:numCache>
            </c:numRef>
          </c:cat>
          <c:val>
            <c:numRef>
              <c:f>'Quadro 1'!$K$5:$K$39</c:f>
              <c:numCache>
                <c:formatCode>0.0</c:formatCode>
                <c:ptCount val="35"/>
                <c:pt idx="0">
                  <c:v>0</c:v>
                </c:pt>
                <c:pt idx="1">
                  <c:v>31.316998468606414</c:v>
                </c:pt>
                <c:pt idx="2">
                  <c:v>10.845481049562693</c:v>
                </c:pt>
                <c:pt idx="3">
                  <c:v>19.095213045765377</c:v>
                </c:pt>
                <c:pt idx="4">
                  <c:v>20.097173144876336</c:v>
                </c:pt>
                <c:pt idx="5">
                  <c:v>12.173593232806184</c:v>
                </c:pt>
                <c:pt idx="6">
                  <c:v>0.68852459016393652</c:v>
                </c:pt>
                <c:pt idx="7">
                  <c:v>6.9684141973298495</c:v>
                </c:pt>
                <c:pt idx="8">
                  <c:v>1.7960426179604241</c:v>
                </c:pt>
                <c:pt idx="9">
                  <c:v>2.7212918660287215</c:v>
                </c:pt>
                <c:pt idx="10">
                  <c:v>-4.2794759825327588</c:v>
                </c:pt>
                <c:pt idx="11">
                  <c:v>-4.5316301703163049</c:v>
                </c:pt>
                <c:pt idx="12">
                  <c:v>-3.3450143357757156</c:v>
                </c:pt>
                <c:pt idx="13">
                  <c:v>-3.8562953197099574</c:v>
                </c:pt>
                <c:pt idx="14">
                  <c:v>-7.0277682550565714</c:v>
                </c:pt>
                <c:pt idx="15">
                  <c:v>-5.8997050147492729</c:v>
                </c:pt>
                <c:pt idx="16">
                  <c:v>1.8025078369905856</c:v>
                </c:pt>
                <c:pt idx="17">
                  <c:v>0.26943802925327986</c:v>
                </c:pt>
                <c:pt idx="18">
                  <c:v>1.3051823416506636</c:v>
                </c:pt>
                <c:pt idx="19">
                  <c:v>-0.1894657067070824</c:v>
                </c:pt>
                <c:pt idx="20">
                  <c:v>-1.5565679574791176</c:v>
                </c:pt>
                <c:pt idx="21">
                  <c:v>8.5229463941380601</c:v>
                </c:pt>
                <c:pt idx="22">
                  <c:v>1.6702203269367573</c:v>
                </c:pt>
                <c:pt idx="23">
                  <c:v>3.704998252359303</c:v>
                </c:pt>
                <c:pt idx="24">
                  <c:v>5.3589484327603714</c:v>
                </c:pt>
                <c:pt idx="25">
                  <c:v>-5.6621880998080627</c:v>
                </c:pt>
                <c:pt idx="26">
                  <c:v>6.883689386232632</c:v>
                </c:pt>
                <c:pt idx="27">
                  <c:v>8.0583756345177733</c:v>
                </c:pt>
                <c:pt idx="28">
                  <c:v>1.8790369935408222</c:v>
                </c:pt>
                <c:pt idx="29">
                  <c:v>2.3919308357348825</c:v>
                </c:pt>
                <c:pt idx="30">
                  <c:v>-1.7450042217844128</c:v>
                </c:pt>
                <c:pt idx="31">
                  <c:v>-5.2134059008880058</c:v>
                </c:pt>
                <c:pt idx="32">
                  <c:v>-3.0522816560894483</c:v>
                </c:pt>
                <c:pt idx="33">
                  <c:v>-5.2680798004987537</c:v>
                </c:pt>
                <c:pt idx="34">
                  <c:v>-1.5465613688713375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87-467F-90CE-4CD9DA889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609600"/>
        <c:axId val="219210304"/>
      </c:lineChart>
      <c:dateAx>
        <c:axId val="21960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pt-PT"/>
          </a:p>
        </c:txPr>
        <c:crossAx val="219210304"/>
        <c:crosses val="autoZero"/>
        <c:auto val="0"/>
        <c:lblOffset val="100"/>
        <c:baseTimeUnit val="days"/>
      </c:dateAx>
      <c:valAx>
        <c:axId val="219210304"/>
        <c:scaling>
          <c:orientation val="minMax"/>
          <c:max val="40"/>
        </c:scaling>
        <c:delete val="0"/>
        <c:axPos val="l"/>
        <c:majorGridlines>
          <c:spPr>
            <a:ln w="6350"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1.6462962962962964E-2"/>
              <c:y val="9.0574074074074081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219609600"/>
        <c:crosses val="autoZero"/>
        <c:crossBetween val="between"/>
      </c:val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8-34FB-4CE0-AD44-3DD800FC1E3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2-FCC4-4025-A211-E0D3CDE08BD7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7AC9-4A6A-A2D1-3E0D9F0FBE2D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4-0CB2-492B-BC66-45DF29164BD9}"/>
              </c:ext>
            </c:extLst>
          </c:dPt>
          <c:dPt>
            <c:idx val="23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2B27-441B-A0BE-4C865681025E}"/>
              </c:ext>
            </c:extLst>
          </c:dPt>
          <c:cat>
            <c:strRef>
              <c:f>'Quadro 4'!$C$8:$C$24</c:f>
              <c:strCache>
                <c:ptCount val="17"/>
                <c:pt idx="0">
                  <c:v>Portugal</c:v>
                </c:pt>
                <c:pt idx="1">
                  <c:v>Itália</c:v>
                </c:pt>
                <c:pt idx="2">
                  <c:v>Alemanha</c:v>
                </c:pt>
                <c:pt idx="3">
                  <c:v>Sérvia</c:v>
                </c:pt>
                <c:pt idx="4">
                  <c:v>Turquia</c:v>
                </c:pt>
                <c:pt idx="5">
                  <c:v>França</c:v>
                </c:pt>
                <c:pt idx="6">
                  <c:v>Macedónia do Norte</c:v>
                </c:pt>
                <c:pt idx="7">
                  <c:v>Espanha</c:v>
                </c:pt>
                <c:pt idx="8">
                  <c:v>Kosovo</c:v>
                </c:pt>
                <c:pt idx="9">
                  <c:v>Jugoslávia</c:v>
                </c:pt>
                <c:pt idx="10">
                  <c:v>Sri Lanka</c:v>
                </c:pt>
                <c:pt idx="11">
                  <c:v>Bósnia-Herzegovina</c:v>
                </c:pt>
                <c:pt idx="12">
                  <c:v>Croácia</c:v>
                </c:pt>
                <c:pt idx="13">
                  <c:v>Brasil</c:v>
                </c:pt>
                <c:pt idx="14">
                  <c:v>Áustria</c:v>
                </c:pt>
                <c:pt idx="15">
                  <c:v>Reino Unido</c:v>
                </c:pt>
                <c:pt idx="16">
                  <c:v>Eritreia</c:v>
                </c:pt>
              </c:strCache>
            </c:strRef>
          </c:cat>
          <c:val>
            <c:numRef>
              <c:f>'Quadro 4'!$D$8:$D$24</c:f>
              <c:numCache>
                <c:formatCode>#,##0</c:formatCode>
                <c:ptCount val="17"/>
                <c:pt idx="0">
                  <c:v>101138</c:v>
                </c:pt>
                <c:pt idx="1">
                  <c:v>98509</c:v>
                </c:pt>
                <c:pt idx="2">
                  <c:v>89281</c:v>
                </c:pt>
                <c:pt idx="3">
                  <c:v>88047</c:v>
                </c:pt>
                <c:pt idx="4">
                  <c:v>49465</c:v>
                </c:pt>
                <c:pt idx="5">
                  <c:v>42803</c:v>
                </c:pt>
                <c:pt idx="6">
                  <c:v>36564</c:v>
                </c:pt>
                <c:pt idx="7">
                  <c:v>34458</c:v>
                </c:pt>
                <c:pt idx="8">
                  <c:v>33573</c:v>
                </c:pt>
                <c:pt idx="9">
                  <c:v>25680</c:v>
                </c:pt>
                <c:pt idx="10">
                  <c:v>23459</c:v>
                </c:pt>
                <c:pt idx="11">
                  <c:v>17419</c:v>
                </c:pt>
                <c:pt idx="12">
                  <c:v>15554</c:v>
                </c:pt>
                <c:pt idx="13">
                  <c:v>15055</c:v>
                </c:pt>
                <c:pt idx="14">
                  <c:v>12448</c:v>
                </c:pt>
                <c:pt idx="15">
                  <c:v>11908</c:v>
                </c:pt>
                <c:pt idx="16">
                  <c:v>10443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27-441B-A0BE-4C8656810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0430848"/>
        <c:axId val="219209728"/>
      </c:barChart>
      <c:catAx>
        <c:axId val="22043084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crossAx val="219209728"/>
        <c:crosses val="autoZero"/>
        <c:auto val="1"/>
        <c:lblAlgn val="ctr"/>
        <c:lblOffset val="100"/>
        <c:noMultiLvlLbl val="0"/>
      </c:catAx>
      <c:valAx>
        <c:axId val="219209728"/>
        <c:scaling>
          <c:orientation val="minMax"/>
          <c:max val="120000"/>
          <c:min val="0"/>
        </c:scaling>
        <c:delete val="0"/>
        <c:axPos val="b"/>
        <c:majorGridlines>
          <c:spPr>
            <a:ln w="6350"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#,##0" sourceLinked="0"/>
        <c:majorTickMark val="none"/>
        <c:minorTickMark val="none"/>
        <c:tickLblPos val="nextTo"/>
        <c:spPr>
          <a:ln/>
        </c:spPr>
        <c:txPr>
          <a:bodyPr rot="0" vert="horz" anchor="ctr" anchorCtr="1"/>
          <a:lstStyle/>
          <a:p>
            <a:pPr>
              <a:defRPr/>
            </a:pPr>
            <a:endParaRPr lang="pt-PT"/>
          </a:p>
        </c:txPr>
        <c:crossAx val="220430848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118655</xdr:colOff>
      <xdr:row>0</xdr:row>
      <xdr:rowOff>288000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0"/>
          <a:ext cx="937805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2</xdr:row>
      <xdr:rowOff>0</xdr:rowOff>
    </xdr:from>
    <xdr:to>
      <xdr:col>7</xdr:col>
      <xdr:colOff>132750</xdr:colOff>
      <xdr:row>20</xdr:row>
      <xdr:rowOff>171000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9525</xdr:colOff>
      <xdr:row>2</xdr:row>
      <xdr:rowOff>9525</xdr:rowOff>
    </xdr:from>
    <xdr:to>
      <xdr:col>7</xdr:col>
      <xdr:colOff>142275</xdr:colOff>
      <xdr:row>20</xdr:row>
      <xdr:rowOff>180525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7</xdr:col>
      <xdr:colOff>114750</xdr:colOff>
      <xdr:row>31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90080</xdr:colOff>
      <xdr:row>0</xdr:row>
      <xdr:rowOff>288000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5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observatorioemigracao.pt/np4/8713.html" TargetMode="External"/><Relationship Id="rId1" Type="http://schemas.openxmlformats.org/officeDocument/2006/relationships/hyperlink" Target="http://observatorioemigracao.pt/np4/6133.html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observatorioemigracao.pt/np4/8713.html" TargetMode="External"/><Relationship Id="rId1" Type="http://schemas.openxmlformats.org/officeDocument/2006/relationships/hyperlink" Target="http://observatorioemigracao.pt/np4/6133.html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observatorioemigracao.pt/np4/8713.html" TargetMode="External"/><Relationship Id="rId1" Type="http://schemas.openxmlformats.org/officeDocument/2006/relationships/hyperlink" Target="http://observatorioemigracao.pt/np4/6133.html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observatorioemigracao.pt/np4/8713.html" TargetMode="External"/><Relationship Id="rId1" Type="http://schemas.openxmlformats.org/officeDocument/2006/relationships/hyperlink" Target="http://observatorioemigracao.pt/np4/6133.html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observatorioemigracao.pt/np4/8713.html" TargetMode="External"/><Relationship Id="rId1" Type="http://schemas.openxmlformats.org/officeDocument/2006/relationships/hyperlink" Target="http://observatorioemigracao.pt/np4/6133.html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observatorioemigracao.pt/np4/8713.html" TargetMode="External"/><Relationship Id="rId1" Type="http://schemas.openxmlformats.org/officeDocument/2006/relationships/hyperlink" Target="http://observatorioemigracao.pt/np4/6133.html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observatorioemigracao.pt/np4/8713.html" TargetMode="External"/><Relationship Id="rId1" Type="http://schemas.openxmlformats.org/officeDocument/2006/relationships/hyperlink" Target="http://observatorioemigracao.pt/np4/6133.html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observatorioemigracao.pt/np4/8713.html" TargetMode="External"/><Relationship Id="rId1" Type="http://schemas.openxmlformats.org/officeDocument/2006/relationships/hyperlink" Target="http://observatorioemigracao.pt/np4/6133.html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observatorioemigracao.pt/np4/8713.html" TargetMode="External"/><Relationship Id="rId1" Type="http://schemas.openxmlformats.org/officeDocument/2006/relationships/hyperlink" Target="http://observatorioemigracao.pt/np4/6133.html" TargetMode="Externa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7"/>
  <sheetViews>
    <sheetView showGridLines="0" tabSelected="1" workbookViewId="0"/>
  </sheetViews>
  <sheetFormatPr defaultColWidth="12.83203125" defaultRowHeight="15" customHeight="1" x14ac:dyDescent="0.2"/>
  <cols>
    <col min="1" max="1" width="14.83203125" style="2" customWidth="1"/>
    <col min="2" max="2" width="60.83203125" style="1" customWidth="1"/>
    <col min="3" max="3" width="60.83203125" style="2" customWidth="1"/>
    <col min="4" max="4" width="14.83203125" style="2" customWidth="1"/>
    <col min="5" max="5" width="50.83203125" style="2" customWidth="1"/>
    <col min="6" max="6" width="60.83203125" style="2" customWidth="1"/>
    <col min="7" max="7" width="10.1640625" style="2" customWidth="1"/>
    <col min="8" max="9" width="12.83203125" style="2" customWidth="1"/>
    <col min="10" max="16384" width="12.83203125" style="2"/>
  </cols>
  <sheetData>
    <row r="1" spans="1:8" ht="30" customHeight="1" x14ac:dyDescent="0.2">
      <c r="A1" s="3"/>
      <c r="B1" s="4"/>
      <c r="C1" s="5"/>
      <c r="D1" s="5"/>
      <c r="E1" s="5"/>
      <c r="F1" s="5"/>
      <c r="G1" s="6"/>
      <c r="H1"/>
    </row>
    <row r="2" spans="1:8" customFormat="1" ht="30" customHeight="1" x14ac:dyDescent="0.2">
      <c r="B2" s="180" t="s">
        <v>33</v>
      </c>
      <c r="C2" s="181"/>
      <c r="D2" s="181"/>
      <c r="E2" s="182"/>
      <c r="F2" s="182"/>
      <c r="G2" s="183"/>
    </row>
    <row r="3" spans="1:8" customFormat="1" ht="15" customHeight="1" x14ac:dyDescent="0.2">
      <c r="B3" s="184"/>
      <c r="C3" s="185"/>
      <c r="D3" s="185"/>
      <c r="E3" s="185"/>
      <c r="F3" s="185"/>
      <c r="G3" s="12"/>
    </row>
    <row r="4" spans="1:8" customFormat="1" ht="15" customHeight="1" x14ac:dyDescent="0.2">
      <c r="B4" s="178" t="str">
        <f>'Quadro 1'!B2</f>
        <v>Quadro 1  Nascimentos na Suíça de mães portuguesas, 1987-2021</v>
      </c>
      <c r="C4" s="179"/>
      <c r="D4" s="38"/>
      <c r="E4" s="173" t="str">
        <f>'Grafico 1'!B2</f>
        <v>Gráfico 1  Nascimentos na Suíça de mães portuguesas, 1987-2021</v>
      </c>
      <c r="F4" s="174"/>
      <c r="G4" s="13"/>
    </row>
    <row r="5" spans="1:8" customFormat="1" ht="15" customHeight="1" x14ac:dyDescent="0.2">
      <c r="B5" s="178" t="str">
        <f>'Quadro 2'!B2</f>
        <v>Quadro 2  Nascimentos na Suíça, por principais países de nacionalidade da mãe, 1987-2021</v>
      </c>
      <c r="C5" s="179"/>
      <c r="D5" s="39"/>
      <c r="E5" s="173" t="str">
        <f>'Grafico 2'!B2</f>
        <v>Gráfico 2  Variação anual dos nascimentos na Suíça, 1987-2021</v>
      </c>
      <c r="F5" s="174"/>
      <c r="G5" s="13"/>
    </row>
    <row r="6" spans="1:8" customFormat="1" ht="15" customHeight="1" x14ac:dyDescent="0.2">
      <c r="B6" s="178" t="str">
        <f>'Quadro 3'!B2</f>
        <v>Quadro 3  Nascimentos na Suíça, por principais países de nacionalidade da mãe, médias anuais por década, 1980-2020</v>
      </c>
      <c r="C6" s="179"/>
      <c r="D6" s="38"/>
      <c r="E6" s="173" t="str">
        <f>'Grafico 3'!B2</f>
        <v>Gráfico 3  Nascimentos na Suíça, por principais países estrangeiros de nacionalidade da mãe, valores acumulados, 1987-2021</v>
      </c>
      <c r="F6" s="174"/>
      <c r="G6" s="13"/>
    </row>
    <row r="7" spans="1:8" customFormat="1" ht="15" customHeight="1" x14ac:dyDescent="0.2">
      <c r="B7" s="178" t="str">
        <f>'Quadro 4'!B2</f>
        <v>Quadro 4  Nascimentos na Suíça, por principais países de nacionalidade da mãe, valores acumulados, 1987-2021</v>
      </c>
      <c r="C7" s="178"/>
      <c r="D7" s="46"/>
      <c r="E7" s="173"/>
      <c r="F7" s="174"/>
    </row>
    <row r="8" spans="1:8" customFormat="1" ht="15" customHeight="1" x14ac:dyDescent="0.2">
      <c r="A8" s="2"/>
      <c r="B8" s="1"/>
      <c r="C8" s="2"/>
      <c r="D8" s="42"/>
      <c r="E8" s="2"/>
      <c r="F8" s="2"/>
      <c r="G8" s="13"/>
    </row>
    <row r="9" spans="1:8" ht="15" customHeight="1" x14ac:dyDescent="0.2">
      <c r="B9" s="173" t="str">
        <f>Metainformação!B2</f>
        <v>Metainformação</v>
      </c>
      <c r="C9" s="173"/>
      <c r="D9" s="173"/>
      <c r="E9" s="40"/>
      <c r="F9" s="38"/>
      <c r="G9" s="41"/>
    </row>
    <row r="10" spans="1:8" customFormat="1" ht="30" customHeight="1" x14ac:dyDescent="0.2">
      <c r="B10" s="14"/>
      <c r="C10" s="15"/>
      <c r="D10" s="15"/>
      <c r="E10" s="16"/>
      <c r="F10" s="17"/>
      <c r="G10" s="12"/>
    </row>
    <row r="11" spans="1:8" s="49" customFormat="1" ht="15" customHeight="1" x14ac:dyDescent="0.2">
      <c r="A11" s="50" t="s">
        <v>6</v>
      </c>
      <c r="B11" s="155" t="s">
        <v>83</v>
      </c>
      <c r="C11" s="51"/>
      <c r="D11" s="51"/>
      <c r="E11" s="51"/>
      <c r="F11" s="51"/>
      <c r="G11" s="18"/>
    </row>
    <row r="12" spans="1:8" s="49" customFormat="1" ht="15" customHeight="1" x14ac:dyDescent="0.2">
      <c r="A12" s="52" t="s">
        <v>7</v>
      </c>
      <c r="B12" s="177" t="s">
        <v>84</v>
      </c>
      <c r="C12" s="177"/>
      <c r="D12" s="177"/>
      <c r="E12" s="53"/>
      <c r="F12" s="53"/>
      <c r="G12" s="18"/>
    </row>
    <row r="13" spans="1:8" customFormat="1" ht="30" customHeight="1" x14ac:dyDescent="0.2">
      <c r="B13" s="19"/>
      <c r="C13" s="19"/>
      <c r="D13" s="19"/>
      <c r="E13" s="20"/>
      <c r="F13" s="20"/>
      <c r="G13" s="18"/>
    </row>
    <row r="14" spans="1:8" customFormat="1" ht="90" customHeight="1" x14ac:dyDescent="0.2">
      <c r="B14" s="175" t="s">
        <v>28</v>
      </c>
      <c r="C14" s="176"/>
      <c r="D14" s="36"/>
      <c r="E14" s="35"/>
      <c r="F14" s="35"/>
      <c r="G14" s="35"/>
    </row>
    <row r="15" spans="1:8" customFormat="1" ht="15" customHeight="1" x14ac:dyDescent="0.2"/>
    <row r="16" spans="1:8" customFormat="1" ht="15" customHeight="1" x14ac:dyDescent="0.2"/>
    <row r="17" customFormat="1" ht="15" customHeight="1" x14ac:dyDescent="0.2"/>
    <row r="18" customFormat="1" ht="15" customHeight="1" x14ac:dyDescent="0.2"/>
    <row r="19" customFormat="1" ht="15" customHeight="1" x14ac:dyDescent="0.2"/>
    <row r="20" customFormat="1" ht="15" customHeight="1" x14ac:dyDescent="0.2"/>
    <row r="21" customFormat="1" ht="15" customHeight="1" x14ac:dyDescent="0.2"/>
    <row r="22" customFormat="1" ht="15" customHeight="1" x14ac:dyDescent="0.2"/>
    <row r="23" customFormat="1" ht="15" customHeight="1" x14ac:dyDescent="0.2"/>
    <row r="24" customFormat="1" ht="15" customHeight="1" x14ac:dyDescent="0.2"/>
    <row r="25" customFormat="1" ht="15" customHeight="1" x14ac:dyDescent="0.2"/>
    <row r="26" customFormat="1" ht="15" customHeight="1" x14ac:dyDescent="0.2"/>
    <row r="27" customFormat="1" ht="15" customHeight="1" x14ac:dyDescent="0.2"/>
    <row r="28" customFormat="1" ht="15" customHeight="1" x14ac:dyDescent="0.2"/>
    <row r="29" customFormat="1" ht="15" customHeight="1" x14ac:dyDescent="0.2"/>
    <row r="30" customFormat="1" ht="15" customHeight="1" x14ac:dyDescent="0.2"/>
    <row r="31" customFormat="1" ht="15" customHeight="1" x14ac:dyDescent="0.2"/>
    <row r="32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  <row r="96" customFormat="1" ht="15" customHeight="1" x14ac:dyDescent="0.2"/>
    <row r="97" spans="1:1" customFormat="1" ht="15" customHeight="1" x14ac:dyDescent="0.2"/>
    <row r="98" spans="1:1" customFormat="1" ht="15" customHeight="1" x14ac:dyDescent="0.2"/>
    <row r="99" spans="1:1" customFormat="1" ht="15" customHeight="1" x14ac:dyDescent="0.2"/>
    <row r="100" spans="1:1" customFormat="1" ht="15" customHeight="1" x14ac:dyDescent="0.2"/>
    <row r="101" spans="1:1" customFormat="1" ht="15" customHeight="1" x14ac:dyDescent="0.2">
      <c r="A101" s="2"/>
    </row>
    <row r="102" spans="1:1" customFormat="1" ht="15" customHeight="1" x14ac:dyDescent="0.2">
      <c r="A102" s="2"/>
    </row>
    <row r="103" spans="1:1" customFormat="1" ht="15" customHeight="1" x14ac:dyDescent="0.2">
      <c r="A103" s="2"/>
    </row>
    <row r="104" spans="1:1" customFormat="1" ht="15" customHeight="1" x14ac:dyDescent="0.2">
      <c r="A104" s="2"/>
    </row>
    <row r="105" spans="1:1" customFormat="1" ht="15" customHeight="1" x14ac:dyDescent="0.2">
      <c r="A105" s="2"/>
    </row>
    <row r="106" spans="1:1" customFormat="1" ht="15" customHeight="1" x14ac:dyDescent="0.2">
      <c r="A106" s="2"/>
    </row>
    <row r="107" spans="1:1" customFormat="1" ht="15" customHeight="1" x14ac:dyDescent="0.2">
      <c r="A107" s="2"/>
    </row>
    <row r="108" spans="1:1" customFormat="1" ht="15" customHeight="1" x14ac:dyDescent="0.2">
      <c r="A108" s="2"/>
    </row>
    <row r="109" spans="1:1" customFormat="1" ht="15" customHeight="1" x14ac:dyDescent="0.2">
      <c r="A109" s="2"/>
    </row>
    <row r="110" spans="1:1" customFormat="1" ht="15" customHeight="1" x14ac:dyDescent="0.2">
      <c r="A110" s="2"/>
    </row>
    <row r="111" spans="1:1" customFormat="1" ht="15" customHeight="1" x14ac:dyDescent="0.2">
      <c r="A111" s="2"/>
    </row>
    <row r="112" spans="1:1" customFormat="1" ht="15" customHeight="1" x14ac:dyDescent="0.2">
      <c r="A112" s="2"/>
    </row>
    <row r="113" spans="1:1" customFormat="1" ht="15" customHeight="1" x14ac:dyDescent="0.2">
      <c r="A113" s="2"/>
    </row>
    <row r="114" spans="1:1" customFormat="1" ht="15" customHeight="1" x14ac:dyDescent="0.2">
      <c r="A114" s="2"/>
    </row>
    <row r="115" spans="1:1" customFormat="1" ht="15" customHeight="1" x14ac:dyDescent="0.2">
      <c r="A115" s="2"/>
    </row>
    <row r="116" spans="1:1" customFormat="1" ht="15" customHeight="1" x14ac:dyDescent="0.2">
      <c r="A116" s="2"/>
    </row>
    <row r="117" spans="1:1" customFormat="1" ht="15" customHeight="1" x14ac:dyDescent="0.2">
      <c r="A117" s="2"/>
    </row>
  </sheetData>
  <mergeCells count="13">
    <mergeCell ref="B2:G2"/>
    <mergeCell ref="B3:F3"/>
    <mergeCell ref="E4:F4"/>
    <mergeCell ref="E5:F5"/>
    <mergeCell ref="B4:C4"/>
    <mergeCell ref="B5:C5"/>
    <mergeCell ref="E6:F6"/>
    <mergeCell ref="B14:C14"/>
    <mergeCell ref="B9:D9"/>
    <mergeCell ref="B12:D12"/>
    <mergeCell ref="B6:C6"/>
    <mergeCell ref="B7:C7"/>
    <mergeCell ref="E7:F7"/>
  </mergeCells>
  <hyperlinks>
    <hyperlink ref="E4:F4" location="'Grafico 1'!A1" display="'Grafico 1'!A1" xr:uid="{00000000-0004-0000-0000-000000000000}"/>
    <hyperlink ref="E5:F5" location="'Grafico 2'!A1" display="'Grafico 2'!A1" xr:uid="{00000000-0004-0000-0000-000001000000}"/>
    <hyperlink ref="E6:F6" location="'Grafico 3'!A1" display="'Grafico 3'!A1" xr:uid="{00000000-0004-0000-0000-000002000000}"/>
    <hyperlink ref="B9:D9" location="Metainformação!A1" display="Metainformação!A1" xr:uid="{00000000-0004-0000-0000-000003000000}"/>
    <hyperlink ref="B4:C4" location="'Quadro 1'!A1" display="'Quadro 1'!A1" xr:uid="{00000000-0004-0000-0000-000005000000}"/>
    <hyperlink ref="B5:C5" location="'Quadro 2'!A1" display="'Quadro 2'!A1" xr:uid="{00000000-0004-0000-0000-000006000000}"/>
    <hyperlink ref="B6:C6" location="'Quadro 3'!A1" display="'Quadro 3'!A1" xr:uid="{00000000-0004-0000-0000-000007000000}"/>
    <hyperlink ref="B7:C7" location="'Quadro 4'!A1" display="'Quadro 4'!A1" xr:uid="{00000000-0004-0000-0000-000009000000}"/>
    <hyperlink ref="B12" r:id="rId1" display="http://observatorioemigracao.pt/np4/6133.html" xr:uid="{2DFC4715-9F49-49F8-B06A-AE0E2F8ACE77}"/>
    <hyperlink ref="B12:D12" r:id="rId2" display="http://observatorioemigracao.pt/np4/8713.html" xr:uid="{37532978-9802-4FAD-BE45-C2A2BE992914}"/>
  </hyperlinks>
  <pageMargins left="0.7" right="0.7" top="0.75" bottom="0.75" header="0.3" footer="0.3"/>
  <pageSetup paperSize="9" orientation="portrait" horizontalDpi="4294967293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9"/>
  <sheetViews>
    <sheetView showGridLines="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3" width="14.83203125" style="1" customWidth="1"/>
    <col min="4" max="11" width="14.83203125" style="2" customWidth="1"/>
    <col min="12" max="16" width="12.83203125" style="2"/>
    <col min="17" max="17" width="13.83203125" style="2" bestFit="1" customWidth="1"/>
    <col min="18" max="19" width="13" style="2" bestFit="1" customWidth="1"/>
    <col min="20" max="16384" width="12.83203125" style="2"/>
  </cols>
  <sheetData>
    <row r="1" spans="1:12" ht="30" customHeight="1" x14ac:dyDescent="0.2">
      <c r="A1" s="3"/>
      <c r="B1" s="4"/>
      <c r="C1" s="7" t="s">
        <v>32</v>
      </c>
      <c r="D1" s="5"/>
      <c r="E1" s="5"/>
      <c r="F1" s="5"/>
      <c r="G1" s="5"/>
      <c r="H1" s="6"/>
      <c r="I1" s="6"/>
      <c r="J1" s="6"/>
      <c r="K1" s="7"/>
      <c r="L1" s="6"/>
    </row>
    <row r="2" spans="1:12" ht="30" customHeight="1" thickBot="1" x14ac:dyDescent="0.25">
      <c r="B2" s="187" t="s">
        <v>41</v>
      </c>
      <c r="C2" s="187"/>
      <c r="D2" s="187"/>
      <c r="E2" s="187"/>
      <c r="F2" s="187"/>
      <c r="G2" s="187"/>
      <c r="H2" s="187"/>
      <c r="I2" s="187"/>
      <c r="J2" s="187"/>
      <c r="K2" s="187"/>
      <c r="L2" s="22"/>
    </row>
    <row r="3" spans="1:12" customFormat="1" ht="45" customHeight="1" x14ac:dyDescent="0.2">
      <c r="B3" s="188" t="s">
        <v>2</v>
      </c>
      <c r="C3" s="190" t="s">
        <v>14</v>
      </c>
      <c r="D3" s="191"/>
      <c r="E3" s="195" t="s">
        <v>15</v>
      </c>
      <c r="F3" s="196"/>
      <c r="G3" s="197"/>
      <c r="H3" s="192" t="s">
        <v>16</v>
      </c>
      <c r="I3" s="193"/>
      <c r="J3" s="194"/>
      <c r="K3" s="194"/>
    </row>
    <row r="4" spans="1:12" customFormat="1" ht="45" customHeight="1" x14ac:dyDescent="0.2">
      <c r="B4" s="189"/>
      <c r="C4" s="23" t="s">
        <v>4</v>
      </c>
      <c r="D4" s="24" t="s">
        <v>11</v>
      </c>
      <c r="E4" s="43" t="s">
        <v>4</v>
      </c>
      <c r="F4" s="45" t="s">
        <v>19</v>
      </c>
      <c r="G4" s="44" t="s">
        <v>11</v>
      </c>
      <c r="H4" s="23" t="s">
        <v>4</v>
      </c>
      <c r="I4" s="45" t="s">
        <v>17</v>
      </c>
      <c r="J4" s="25" t="s">
        <v>18</v>
      </c>
      <c r="K4" s="26" t="s">
        <v>11</v>
      </c>
    </row>
    <row r="5" spans="1:12" customFormat="1" ht="15" customHeight="1" x14ac:dyDescent="0.2">
      <c r="B5" s="55">
        <v>1987</v>
      </c>
      <c r="C5" s="56">
        <v>76505</v>
      </c>
      <c r="D5" s="57" t="s">
        <v>12</v>
      </c>
      <c r="E5" s="56">
        <v>12405</v>
      </c>
      <c r="F5" s="58">
        <f t="shared" ref="F5" si="0">E5/C5*100</f>
        <v>16.214626495000324</v>
      </c>
      <c r="G5" s="59" t="s">
        <v>12</v>
      </c>
      <c r="H5" s="60">
        <v>1306</v>
      </c>
      <c r="I5" s="61">
        <f t="shared" ref="I5" si="1">H5/C5*100</f>
        <v>1.7070779687602118</v>
      </c>
      <c r="J5" s="59">
        <f t="shared" ref="J5" si="2">H5/E5*100</f>
        <v>10.52801289802499</v>
      </c>
      <c r="K5" s="59" t="s">
        <v>12</v>
      </c>
    </row>
    <row r="6" spans="1:12" customFormat="1" ht="15" customHeight="1" x14ac:dyDescent="0.2">
      <c r="B6" s="62">
        <v>1988</v>
      </c>
      <c r="C6" s="63">
        <v>80345</v>
      </c>
      <c r="D6" s="64">
        <f>(C6/C5*100)-100</f>
        <v>5.0192797856349216</v>
      </c>
      <c r="E6" s="63">
        <v>13518</v>
      </c>
      <c r="F6" s="65">
        <f t="shared" ref="F6:F39" si="3">E6/C6*100</f>
        <v>16.824942435745847</v>
      </c>
      <c r="G6" s="66">
        <f t="shared" ref="G6:G39" si="4">(E6/E5*100)-100</f>
        <v>8.9721886336154881</v>
      </c>
      <c r="H6" s="67">
        <v>1715</v>
      </c>
      <c r="I6" s="68">
        <f t="shared" ref="I6:I39" si="5">H6/C6*100</f>
        <v>2.1345447756549878</v>
      </c>
      <c r="J6" s="66">
        <f t="shared" ref="J6:J39" si="6">H6/E6*100</f>
        <v>12.68678798638852</v>
      </c>
      <c r="K6" s="66">
        <f>(H6/H5*100)-100</f>
        <v>31.316998468606414</v>
      </c>
    </row>
    <row r="7" spans="1:12" customFormat="1" ht="15" customHeight="1" x14ac:dyDescent="0.2">
      <c r="B7" s="62">
        <v>1989</v>
      </c>
      <c r="C7" s="63">
        <v>81180</v>
      </c>
      <c r="D7" s="64">
        <f t="shared" ref="D7:D38" si="7">(C7/C6*100)-100</f>
        <v>1.0392681560769148</v>
      </c>
      <c r="E7" s="63">
        <v>14469</v>
      </c>
      <c r="F7" s="65">
        <f t="shared" si="3"/>
        <v>17.823355506282333</v>
      </c>
      <c r="G7" s="66">
        <f t="shared" si="4"/>
        <v>7.0350643586329227</v>
      </c>
      <c r="H7" s="67">
        <v>1901</v>
      </c>
      <c r="I7" s="68">
        <f t="shared" si="5"/>
        <v>2.3417097807341709</v>
      </c>
      <c r="J7" s="66">
        <f t="shared" si="6"/>
        <v>13.138433893150875</v>
      </c>
      <c r="K7" s="66">
        <f>(H7/H6*100)-100</f>
        <v>10.845481049562693</v>
      </c>
    </row>
    <row r="8" spans="1:12" customFormat="1" ht="15" customHeight="1" x14ac:dyDescent="0.2">
      <c r="B8" s="62">
        <v>1990</v>
      </c>
      <c r="C8" s="63">
        <v>83939</v>
      </c>
      <c r="D8" s="64">
        <f t="shared" si="7"/>
        <v>3.3986203498398595</v>
      </c>
      <c r="E8" s="63">
        <v>16446</v>
      </c>
      <c r="F8" s="65">
        <f t="shared" si="3"/>
        <v>19.592799532994199</v>
      </c>
      <c r="G8" s="66">
        <f t="shared" si="4"/>
        <v>13.663694795770283</v>
      </c>
      <c r="H8" s="67">
        <v>2264</v>
      </c>
      <c r="I8" s="68">
        <f t="shared" si="5"/>
        <v>2.6971967738476752</v>
      </c>
      <c r="J8" s="66">
        <f t="shared" si="6"/>
        <v>13.766265353277394</v>
      </c>
      <c r="K8" s="66">
        <f t="shared" ref="K8:K39" si="8">(H8/H7*100)-100</f>
        <v>19.095213045765377</v>
      </c>
    </row>
    <row r="9" spans="1:12" customFormat="1" ht="15" customHeight="1" x14ac:dyDescent="0.2">
      <c r="B9" s="62">
        <v>1991</v>
      </c>
      <c r="C9" s="63">
        <v>86200</v>
      </c>
      <c r="D9" s="64">
        <f t="shared" si="7"/>
        <v>2.6936227498540575</v>
      </c>
      <c r="E9" s="63">
        <v>18917</v>
      </c>
      <c r="F9" s="65">
        <f t="shared" si="3"/>
        <v>21.945475638051043</v>
      </c>
      <c r="G9" s="66">
        <f t="shared" si="4"/>
        <v>15.02493007418218</v>
      </c>
      <c r="H9" s="67">
        <v>2719</v>
      </c>
      <c r="I9" s="68">
        <f t="shared" si="5"/>
        <v>3.1542923433874708</v>
      </c>
      <c r="J9" s="66">
        <f t="shared" si="6"/>
        <v>14.373315007665063</v>
      </c>
      <c r="K9" s="66">
        <f t="shared" si="8"/>
        <v>20.097173144876336</v>
      </c>
    </row>
    <row r="10" spans="1:12" customFormat="1" ht="15" customHeight="1" x14ac:dyDescent="0.2">
      <c r="B10" s="62">
        <v>1992</v>
      </c>
      <c r="C10" s="63">
        <v>86910</v>
      </c>
      <c r="D10" s="64">
        <f t="shared" si="7"/>
        <v>0.82366589327145334</v>
      </c>
      <c r="E10" s="63">
        <v>20694</v>
      </c>
      <c r="F10" s="65">
        <f t="shared" si="3"/>
        <v>23.810838798757334</v>
      </c>
      <c r="G10" s="66">
        <f t="shared" si="4"/>
        <v>9.3936670719458704</v>
      </c>
      <c r="H10" s="67">
        <v>3050</v>
      </c>
      <c r="I10" s="68">
        <f t="shared" si="5"/>
        <v>3.50937751697158</v>
      </c>
      <c r="J10" s="66">
        <f t="shared" si="6"/>
        <v>14.738571566637674</v>
      </c>
      <c r="K10" s="66">
        <f t="shared" si="8"/>
        <v>12.173593232806184</v>
      </c>
    </row>
    <row r="11" spans="1:12" customFormat="1" ht="15" customHeight="1" x14ac:dyDescent="0.2">
      <c r="B11" s="62">
        <v>1993</v>
      </c>
      <c r="C11" s="63">
        <v>83762</v>
      </c>
      <c r="D11" s="64">
        <f t="shared" si="7"/>
        <v>-3.6221378437464153</v>
      </c>
      <c r="E11" s="63">
        <v>21600</v>
      </c>
      <c r="F11" s="65">
        <f t="shared" si="3"/>
        <v>25.78734987225711</v>
      </c>
      <c r="G11" s="66">
        <f t="shared" si="4"/>
        <v>4.3780806030733572</v>
      </c>
      <c r="H11" s="67">
        <v>3071</v>
      </c>
      <c r="I11" s="68">
        <f t="shared" si="5"/>
        <v>3.6663403452639622</v>
      </c>
      <c r="J11" s="66">
        <f t="shared" si="6"/>
        <v>14.217592592592593</v>
      </c>
      <c r="K11" s="66">
        <f t="shared" si="8"/>
        <v>0.68852459016393652</v>
      </c>
    </row>
    <row r="12" spans="1:12" customFormat="1" ht="15" customHeight="1" x14ac:dyDescent="0.2">
      <c r="B12" s="62">
        <v>1994</v>
      </c>
      <c r="C12" s="63">
        <v>82980</v>
      </c>
      <c r="D12" s="64">
        <f t="shared" si="7"/>
        <v>-0.93359757407893085</v>
      </c>
      <c r="E12" s="63">
        <v>22935</v>
      </c>
      <c r="F12" s="65">
        <f t="shared" si="3"/>
        <v>27.639190166305134</v>
      </c>
      <c r="G12" s="66">
        <f t="shared" si="4"/>
        <v>6.1805555555555429</v>
      </c>
      <c r="H12" s="67">
        <v>3285</v>
      </c>
      <c r="I12" s="68">
        <f t="shared" si="5"/>
        <v>3.9587852494577005</v>
      </c>
      <c r="J12" s="66">
        <f t="shared" si="6"/>
        <v>14.32308698495749</v>
      </c>
      <c r="K12" s="66">
        <f t="shared" si="8"/>
        <v>6.9684141973298495</v>
      </c>
    </row>
    <row r="13" spans="1:12" customFormat="1" ht="15" customHeight="1" x14ac:dyDescent="0.2">
      <c r="B13" s="62">
        <v>1995</v>
      </c>
      <c r="C13" s="63">
        <v>82203</v>
      </c>
      <c r="D13" s="64">
        <f t="shared" si="7"/>
        <v>-0.93637020968908757</v>
      </c>
      <c r="E13" s="63">
        <v>24456</v>
      </c>
      <c r="F13" s="65">
        <f t="shared" si="3"/>
        <v>29.750739024123206</v>
      </c>
      <c r="G13" s="66">
        <f t="shared" si="4"/>
        <v>6.6317854807063554</v>
      </c>
      <c r="H13" s="67">
        <v>3344</v>
      </c>
      <c r="I13" s="68">
        <f t="shared" si="5"/>
        <v>4.0679780543289175</v>
      </c>
      <c r="J13" s="66">
        <f t="shared" si="6"/>
        <v>13.673536146548903</v>
      </c>
      <c r="K13" s="66">
        <f t="shared" si="8"/>
        <v>1.7960426179604241</v>
      </c>
    </row>
    <row r="14" spans="1:12" customFormat="1" ht="15" customHeight="1" x14ac:dyDescent="0.2">
      <c r="B14" s="62">
        <v>1996</v>
      </c>
      <c r="C14" s="63">
        <v>83007</v>
      </c>
      <c r="D14" s="64">
        <f t="shared" si="7"/>
        <v>0.9780664939235777</v>
      </c>
      <c r="E14" s="63">
        <v>26051</v>
      </c>
      <c r="F14" s="65">
        <f t="shared" si="3"/>
        <v>31.384100136133096</v>
      </c>
      <c r="G14" s="66">
        <f t="shared" si="4"/>
        <v>6.5219169120052385</v>
      </c>
      <c r="H14" s="67">
        <v>3435</v>
      </c>
      <c r="I14" s="68">
        <f t="shared" si="5"/>
        <v>4.1382052116086596</v>
      </c>
      <c r="J14" s="66">
        <f t="shared" si="6"/>
        <v>13.185674254347242</v>
      </c>
      <c r="K14" s="66">
        <f t="shared" si="8"/>
        <v>2.7212918660287215</v>
      </c>
    </row>
    <row r="15" spans="1:12" customFormat="1" ht="15" customHeight="1" x14ac:dyDescent="0.2">
      <c r="B15" s="62">
        <v>1997</v>
      </c>
      <c r="C15" s="63">
        <v>80584</v>
      </c>
      <c r="D15" s="64">
        <f t="shared" si="7"/>
        <v>-2.9190309251027031</v>
      </c>
      <c r="E15" s="63">
        <v>26532</v>
      </c>
      <c r="F15" s="65">
        <f t="shared" si="3"/>
        <v>32.924650054601415</v>
      </c>
      <c r="G15" s="66">
        <f t="shared" si="4"/>
        <v>1.8463782580323169</v>
      </c>
      <c r="H15" s="67">
        <v>3288</v>
      </c>
      <c r="I15" s="68">
        <f t="shared" si="5"/>
        <v>4.0802144346272211</v>
      </c>
      <c r="J15" s="66">
        <f t="shared" si="6"/>
        <v>12.392582541836275</v>
      </c>
      <c r="K15" s="66">
        <f t="shared" si="8"/>
        <v>-4.2794759825327588</v>
      </c>
    </row>
    <row r="16" spans="1:12" customFormat="1" ht="15" customHeight="1" x14ac:dyDescent="0.2">
      <c r="B16" s="62">
        <v>1998</v>
      </c>
      <c r="C16" s="63">
        <v>78949</v>
      </c>
      <c r="D16" s="64">
        <f t="shared" si="7"/>
        <v>-2.0289387471458298</v>
      </c>
      <c r="E16" s="63">
        <v>26549</v>
      </c>
      <c r="F16" s="65">
        <f t="shared" si="3"/>
        <v>33.628038353874018</v>
      </c>
      <c r="G16" s="66">
        <f t="shared" si="4"/>
        <v>6.4073571536255258E-2</v>
      </c>
      <c r="H16" s="67">
        <v>3139</v>
      </c>
      <c r="I16" s="68">
        <f t="shared" si="5"/>
        <v>3.9759844963204096</v>
      </c>
      <c r="J16" s="66">
        <f t="shared" si="6"/>
        <v>11.823420844476251</v>
      </c>
      <c r="K16" s="66">
        <f t="shared" si="8"/>
        <v>-4.5316301703163049</v>
      </c>
    </row>
    <row r="17" spans="2:11" customFormat="1" ht="15" customHeight="1" x14ac:dyDescent="0.2">
      <c r="B17" s="62">
        <v>1999</v>
      </c>
      <c r="C17" s="63">
        <v>78408</v>
      </c>
      <c r="D17" s="64">
        <f t="shared" si="7"/>
        <v>-0.68525250478155897</v>
      </c>
      <c r="E17" s="63">
        <v>27617</v>
      </c>
      <c r="F17" s="65">
        <f t="shared" si="3"/>
        <v>35.222171207019692</v>
      </c>
      <c r="G17" s="66">
        <f t="shared" si="4"/>
        <v>4.0227503860785703</v>
      </c>
      <c r="H17" s="67">
        <v>3034</v>
      </c>
      <c r="I17" s="68">
        <f t="shared" si="5"/>
        <v>3.869503111927354</v>
      </c>
      <c r="J17" s="66">
        <f t="shared" si="6"/>
        <v>10.985986892131658</v>
      </c>
      <c r="K17" s="66">
        <f t="shared" si="8"/>
        <v>-3.3450143357757156</v>
      </c>
    </row>
    <row r="18" spans="2:11" customFormat="1" ht="15" customHeight="1" x14ac:dyDescent="0.2">
      <c r="B18" s="62">
        <v>2000</v>
      </c>
      <c r="C18" s="63">
        <v>78458</v>
      </c>
      <c r="D18" s="64">
        <f t="shared" si="7"/>
        <v>6.3769003162946092E-2</v>
      </c>
      <c r="E18" s="63">
        <v>28017</v>
      </c>
      <c r="F18" s="65">
        <f t="shared" si="3"/>
        <v>35.709551607229344</v>
      </c>
      <c r="G18" s="66">
        <f t="shared" si="4"/>
        <v>1.4483832422058924</v>
      </c>
      <c r="H18" s="67">
        <v>2917</v>
      </c>
      <c r="I18" s="68">
        <f t="shared" si="5"/>
        <v>3.7179127686150553</v>
      </c>
      <c r="J18" s="66">
        <f t="shared" si="6"/>
        <v>10.411535853231966</v>
      </c>
      <c r="K18" s="66">
        <f t="shared" si="8"/>
        <v>-3.8562953197099574</v>
      </c>
    </row>
    <row r="19" spans="2:11" customFormat="1" ht="15" customHeight="1" x14ac:dyDescent="0.2">
      <c r="B19" s="62">
        <v>2001</v>
      </c>
      <c r="C19" s="63">
        <v>72295</v>
      </c>
      <c r="D19" s="64">
        <f t="shared" si="7"/>
        <v>-7.8551581737999925</v>
      </c>
      <c r="E19" s="63">
        <v>24899</v>
      </c>
      <c r="F19" s="65">
        <f t="shared" si="3"/>
        <v>34.440832699356797</v>
      </c>
      <c r="G19" s="66">
        <f t="shared" si="4"/>
        <v>-11.128957418710073</v>
      </c>
      <c r="H19" s="67">
        <v>2712</v>
      </c>
      <c r="I19" s="68">
        <f t="shared" si="5"/>
        <v>3.7512967701777442</v>
      </c>
      <c r="J19" s="66">
        <f t="shared" si="6"/>
        <v>10.892003694927507</v>
      </c>
      <c r="K19" s="66">
        <f t="shared" si="8"/>
        <v>-7.0277682550565714</v>
      </c>
    </row>
    <row r="20" spans="2:11" customFormat="1" ht="15" customHeight="1" x14ac:dyDescent="0.2">
      <c r="B20" s="62">
        <v>2002</v>
      </c>
      <c r="C20" s="63">
        <v>72372</v>
      </c>
      <c r="D20" s="64">
        <f t="shared" si="7"/>
        <v>0.10650805726537271</v>
      </c>
      <c r="E20" s="63">
        <v>25696</v>
      </c>
      <c r="F20" s="65">
        <f t="shared" si="3"/>
        <v>35.505444094401149</v>
      </c>
      <c r="G20" s="66">
        <f t="shared" si="4"/>
        <v>3.2009317643278763</v>
      </c>
      <c r="H20" s="67">
        <v>2552</v>
      </c>
      <c r="I20" s="68">
        <f t="shared" si="5"/>
        <v>3.5262256121151823</v>
      </c>
      <c r="J20" s="66">
        <f t="shared" si="6"/>
        <v>9.9315068493150687</v>
      </c>
      <c r="K20" s="66">
        <f t="shared" si="8"/>
        <v>-5.8997050147492729</v>
      </c>
    </row>
    <row r="21" spans="2:11" customFormat="1" ht="15" customHeight="1" x14ac:dyDescent="0.2">
      <c r="B21" s="62">
        <v>2003</v>
      </c>
      <c r="C21" s="63">
        <v>71848</v>
      </c>
      <c r="D21" s="64">
        <f t="shared" si="7"/>
        <v>-0.72403692035594247</v>
      </c>
      <c r="E21" s="63">
        <v>25862</v>
      </c>
      <c r="F21" s="65">
        <f t="shared" si="3"/>
        <v>35.995434806814387</v>
      </c>
      <c r="G21" s="66">
        <f t="shared" si="4"/>
        <v>0.64601494396015369</v>
      </c>
      <c r="H21" s="67">
        <v>2598</v>
      </c>
      <c r="I21" s="68">
        <f t="shared" si="5"/>
        <v>3.6159670415321234</v>
      </c>
      <c r="J21" s="66">
        <f t="shared" si="6"/>
        <v>10.045626788338103</v>
      </c>
      <c r="K21" s="66">
        <f t="shared" si="8"/>
        <v>1.8025078369905856</v>
      </c>
    </row>
    <row r="22" spans="2:11" customFormat="1" ht="15" customHeight="1" x14ac:dyDescent="0.2">
      <c r="B22" s="62">
        <v>2004</v>
      </c>
      <c r="C22" s="63">
        <v>73082</v>
      </c>
      <c r="D22" s="64">
        <f t="shared" si="7"/>
        <v>1.7175147533682349</v>
      </c>
      <c r="E22" s="63">
        <v>26351</v>
      </c>
      <c r="F22" s="65">
        <f t="shared" si="3"/>
        <v>36.056758162064526</v>
      </c>
      <c r="G22" s="66">
        <f t="shared" si="4"/>
        <v>1.8908050421467806</v>
      </c>
      <c r="H22" s="67">
        <v>2605</v>
      </c>
      <c r="I22" s="68">
        <f t="shared" si="5"/>
        <v>3.564489203907939</v>
      </c>
      <c r="J22" s="66">
        <f t="shared" si="6"/>
        <v>9.8857728359455059</v>
      </c>
      <c r="K22" s="66">
        <f t="shared" si="8"/>
        <v>0.26943802925327986</v>
      </c>
    </row>
    <row r="23" spans="2:11" customFormat="1" ht="15" customHeight="1" x14ac:dyDescent="0.2">
      <c r="B23" s="62">
        <v>2005</v>
      </c>
      <c r="C23" s="63">
        <v>72903</v>
      </c>
      <c r="D23" s="64">
        <f t="shared" si="7"/>
        <v>-0.24493035220710624</v>
      </c>
      <c r="E23" s="63">
        <v>26266</v>
      </c>
      <c r="F23" s="65">
        <f t="shared" si="3"/>
        <v>36.028695664101612</v>
      </c>
      <c r="G23" s="66">
        <f t="shared" si="4"/>
        <v>-0.32256840347615423</v>
      </c>
      <c r="H23" s="67">
        <v>2639</v>
      </c>
      <c r="I23" s="68">
        <f t="shared" si="5"/>
        <v>3.6198784686501244</v>
      </c>
      <c r="J23" s="66">
        <f t="shared" si="6"/>
        <v>10.047209320033504</v>
      </c>
      <c r="K23" s="66">
        <f t="shared" si="8"/>
        <v>1.3051823416506636</v>
      </c>
    </row>
    <row r="24" spans="2:11" customFormat="1" ht="15" customHeight="1" x14ac:dyDescent="0.2">
      <c r="B24" s="62">
        <v>2006</v>
      </c>
      <c r="C24" s="63">
        <v>73371</v>
      </c>
      <c r="D24" s="64">
        <f t="shared" si="7"/>
        <v>0.64194889099213981</v>
      </c>
      <c r="E24" s="63">
        <v>26285</v>
      </c>
      <c r="F24" s="65">
        <f t="shared" si="3"/>
        <v>35.82478090798817</v>
      </c>
      <c r="G24" s="66">
        <f t="shared" si="4"/>
        <v>7.2336861341653957E-2</v>
      </c>
      <c r="H24" s="67">
        <v>2634</v>
      </c>
      <c r="I24" s="68">
        <f t="shared" si="5"/>
        <v>3.5899742405037411</v>
      </c>
      <c r="J24" s="66">
        <f t="shared" si="6"/>
        <v>10.020924481643522</v>
      </c>
      <c r="K24" s="66">
        <f t="shared" si="8"/>
        <v>-0.1894657067070824</v>
      </c>
    </row>
    <row r="25" spans="2:11" customFormat="1" ht="15" customHeight="1" x14ac:dyDescent="0.2">
      <c r="B25" s="62">
        <v>2007</v>
      </c>
      <c r="C25" s="63">
        <v>74494</v>
      </c>
      <c r="D25" s="64">
        <f t="shared" si="7"/>
        <v>1.5305774761145301</v>
      </c>
      <c r="E25" s="63">
        <v>26809</v>
      </c>
      <c r="F25" s="65">
        <f t="shared" si="3"/>
        <v>35.988133272478322</v>
      </c>
      <c r="G25" s="66">
        <f t="shared" si="4"/>
        <v>1.9935324329465516</v>
      </c>
      <c r="H25" s="67">
        <v>2593</v>
      </c>
      <c r="I25" s="68">
        <f t="shared" si="5"/>
        <v>3.4808172470266059</v>
      </c>
      <c r="J25" s="66">
        <f t="shared" si="6"/>
        <v>9.6721250326382933</v>
      </c>
      <c r="K25" s="66">
        <f t="shared" si="8"/>
        <v>-1.5565679574791176</v>
      </c>
    </row>
    <row r="26" spans="2:11" customFormat="1" ht="15" customHeight="1" x14ac:dyDescent="0.2">
      <c r="B26" s="69">
        <v>2008</v>
      </c>
      <c r="C26" s="70">
        <v>76691</v>
      </c>
      <c r="D26" s="64">
        <f t="shared" si="7"/>
        <v>2.9492308105350844</v>
      </c>
      <c r="E26" s="70">
        <v>27740</v>
      </c>
      <c r="F26" s="65">
        <f t="shared" si="3"/>
        <v>36.171128294063188</v>
      </c>
      <c r="G26" s="66">
        <f t="shared" si="4"/>
        <v>3.4727143869595949</v>
      </c>
      <c r="H26" s="71">
        <v>2814</v>
      </c>
      <c r="I26" s="68">
        <f t="shared" si="5"/>
        <v>3.6692701881576717</v>
      </c>
      <c r="J26" s="66">
        <f t="shared" si="6"/>
        <v>10.14419610670512</v>
      </c>
      <c r="K26" s="66">
        <f t="shared" si="8"/>
        <v>8.5229463941380601</v>
      </c>
    </row>
    <row r="27" spans="2:11" customFormat="1" ht="15" customHeight="1" x14ac:dyDescent="0.2">
      <c r="B27" s="69">
        <v>2009</v>
      </c>
      <c r="C27" s="70">
        <v>78286</v>
      </c>
      <c r="D27" s="64">
        <f t="shared" si="7"/>
        <v>2.0797746802101926</v>
      </c>
      <c r="E27" s="70">
        <v>28441</v>
      </c>
      <c r="F27" s="65">
        <f t="shared" si="3"/>
        <v>36.329611935722859</v>
      </c>
      <c r="G27" s="66">
        <f t="shared" si="4"/>
        <v>2.5270367700072143</v>
      </c>
      <c r="H27" s="71">
        <v>2861</v>
      </c>
      <c r="I27" s="68">
        <f t="shared" si="5"/>
        <v>3.6545487060266204</v>
      </c>
      <c r="J27" s="66">
        <f t="shared" si="6"/>
        <v>10.059421258042967</v>
      </c>
      <c r="K27" s="66">
        <f t="shared" si="8"/>
        <v>1.6702203269367573</v>
      </c>
    </row>
    <row r="28" spans="2:11" customFormat="1" ht="15" customHeight="1" x14ac:dyDescent="0.2">
      <c r="B28" s="62">
        <v>2010</v>
      </c>
      <c r="C28" s="63">
        <v>80290</v>
      </c>
      <c r="D28" s="64">
        <f t="shared" si="7"/>
        <v>2.5598446720997288</v>
      </c>
      <c r="E28" s="63">
        <v>29698</v>
      </c>
      <c r="F28" s="65">
        <f t="shared" si="3"/>
        <v>36.988416988416986</v>
      </c>
      <c r="G28" s="66">
        <f t="shared" si="4"/>
        <v>4.4196758201188402</v>
      </c>
      <c r="H28" s="67">
        <v>2967</v>
      </c>
      <c r="I28" s="68">
        <f t="shared" si="5"/>
        <v>3.6953543405156308</v>
      </c>
      <c r="J28" s="66">
        <f t="shared" si="6"/>
        <v>9.9905717556737823</v>
      </c>
      <c r="K28" s="66">
        <f t="shared" si="8"/>
        <v>3.704998252359303</v>
      </c>
    </row>
    <row r="29" spans="2:11" customFormat="1" ht="15" customHeight="1" x14ac:dyDescent="0.2">
      <c r="B29" s="62">
        <v>2011</v>
      </c>
      <c r="C29" s="63">
        <v>80808</v>
      </c>
      <c r="D29" s="64">
        <f t="shared" si="7"/>
        <v>0.64516129032257652</v>
      </c>
      <c r="E29" s="63">
        <v>30424</v>
      </c>
      <c r="F29" s="65">
        <f t="shared" si="3"/>
        <v>37.649737649737652</v>
      </c>
      <c r="G29" s="66">
        <f t="shared" si="4"/>
        <v>2.4446090645834744</v>
      </c>
      <c r="H29" s="67">
        <v>3126</v>
      </c>
      <c r="I29" s="68">
        <f t="shared" si="5"/>
        <v>3.8684288684288686</v>
      </c>
      <c r="J29" s="66">
        <f t="shared" si="6"/>
        <v>10.274783066000525</v>
      </c>
      <c r="K29" s="66">
        <f t="shared" si="8"/>
        <v>5.3589484327603714</v>
      </c>
    </row>
    <row r="30" spans="2:11" customFormat="1" ht="15" customHeight="1" x14ac:dyDescent="0.2">
      <c r="B30" s="62">
        <v>2012</v>
      </c>
      <c r="C30" s="63">
        <v>82164</v>
      </c>
      <c r="D30" s="64">
        <f t="shared" si="7"/>
        <v>1.6780516780516876</v>
      </c>
      <c r="E30" s="63">
        <v>31335</v>
      </c>
      <c r="F30" s="65">
        <f t="shared" si="3"/>
        <v>38.137140353439463</v>
      </c>
      <c r="G30" s="66">
        <f t="shared" si="4"/>
        <v>2.9943465684985568</v>
      </c>
      <c r="H30" s="67">
        <v>2949</v>
      </c>
      <c r="I30" s="68">
        <f t="shared" si="5"/>
        <v>3.5891631371403534</v>
      </c>
      <c r="J30" s="66">
        <f t="shared" si="6"/>
        <v>9.411201531833413</v>
      </c>
      <c r="K30" s="66">
        <f t="shared" si="8"/>
        <v>-5.6621880998080627</v>
      </c>
    </row>
    <row r="31" spans="2:11" customFormat="1" ht="15" customHeight="1" x14ac:dyDescent="0.2">
      <c r="B31" s="62">
        <v>2013</v>
      </c>
      <c r="C31" s="63">
        <v>82731</v>
      </c>
      <c r="D31" s="64">
        <f t="shared" si="7"/>
        <v>0.69008324813786714</v>
      </c>
      <c r="E31" s="63">
        <v>32016</v>
      </c>
      <c r="F31" s="65">
        <f t="shared" si="3"/>
        <v>38.69891576313595</v>
      </c>
      <c r="G31" s="66">
        <f t="shared" si="4"/>
        <v>2.17328865485878</v>
      </c>
      <c r="H31" s="67">
        <v>3152</v>
      </c>
      <c r="I31" s="68">
        <f t="shared" si="5"/>
        <v>3.8099382335521148</v>
      </c>
      <c r="J31" s="66">
        <f t="shared" si="6"/>
        <v>9.8450774612693657</v>
      </c>
      <c r="K31" s="66">
        <f t="shared" si="8"/>
        <v>6.883689386232632</v>
      </c>
    </row>
    <row r="32" spans="2:11" customFormat="1" ht="15" customHeight="1" x14ac:dyDescent="0.2">
      <c r="B32" s="62">
        <v>2014</v>
      </c>
      <c r="C32" s="63">
        <v>85287</v>
      </c>
      <c r="D32" s="64">
        <f t="shared" si="7"/>
        <v>3.0895311310149793</v>
      </c>
      <c r="E32" s="63">
        <v>33657</v>
      </c>
      <c r="F32" s="65">
        <f t="shared" si="3"/>
        <v>39.463224172499913</v>
      </c>
      <c r="G32" s="66">
        <f t="shared" si="4"/>
        <v>5.1255622188905505</v>
      </c>
      <c r="H32" s="67">
        <v>3406</v>
      </c>
      <c r="I32" s="68">
        <f t="shared" si="5"/>
        <v>3.9935746362282645</v>
      </c>
      <c r="J32" s="66">
        <f t="shared" si="6"/>
        <v>10.119737350328311</v>
      </c>
      <c r="K32" s="66">
        <f t="shared" si="8"/>
        <v>8.0583756345177733</v>
      </c>
    </row>
    <row r="33" spans="1:11" customFormat="1" ht="15" customHeight="1" x14ac:dyDescent="0.2">
      <c r="B33" s="62">
        <v>2015</v>
      </c>
      <c r="C33" s="63">
        <v>86559</v>
      </c>
      <c r="D33" s="64">
        <f t="shared" si="7"/>
        <v>1.4914348024904029</v>
      </c>
      <c r="E33" s="63">
        <v>34346</v>
      </c>
      <c r="F33" s="65">
        <f t="shared" si="3"/>
        <v>39.679293892027403</v>
      </c>
      <c r="G33" s="66">
        <f t="shared" si="4"/>
        <v>2.0471224410969455</v>
      </c>
      <c r="H33" s="67">
        <v>3470</v>
      </c>
      <c r="I33" s="68">
        <f t="shared" si="5"/>
        <v>4.0088263496574594</v>
      </c>
      <c r="J33" s="66">
        <f t="shared" si="6"/>
        <v>10.103068770744773</v>
      </c>
      <c r="K33" s="66">
        <f t="shared" si="8"/>
        <v>1.8790369935408222</v>
      </c>
    </row>
    <row r="34" spans="1:11" customFormat="1" ht="15" customHeight="1" x14ac:dyDescent="0.2">
      <c r="B34" s="62">
        <v>2016</v>
      </c>
      <c r="C34" s="63">
        <v>87883</v>
      </c>
      <c r="D34" s="64">
        <f t="shared" si="7"/>
        <v>1.5295925322612334</v>
      </c>
      <c r="E34" s="63">
        <v>35540</v>
      </c>
      <c r="F34" s="65">
        <f t="shared" si="3"/>
        <v>40.440130628221617</v>
      </c>
      <c r="G34" s="66">
        <f t="shared" si="4"/>
        <v>3.4763873522389872</v>
      </c>
      <c r="H34" s="67">
        <v>3553</v>
      </c>
      <c r="I34" s="68">
        <f t="shared" si="5"/>
        <v>4.0428751863272758</v>
      </c>
      <c r="J34" s="66">
        <f t="shared" si="6"/>
        <v>9.9971862689926851</v>
      </c>
      <c r="K34" s="66">
        <f t="shared" si="8"/>
        <v>2.3919308357348825</v>
      </c>
    </row>
    <row r="35" spans="1:11" customFormat="1" ht="15" customHeight="1" x14ac:dyDescent="0.2">
      <c r="B35" s="62">
        <v>2017</v>
      </c>
      <c r="C35" s="63">
        <v>87381</v>
      </c>
      <c r="D35" s="64">
        <f t="shared" si="7"/>
        <v>-0.57121400043239134</v>
      </c>
      <c r="E35" s="63">
        <v>35396</v>
      </c>
      <c r="F35" s="65">
        <f t="shared" si="3"/>
        <v>40.507661848685636</v>
      </c>
      <c r="G35" s="66">
        <f t="shared" si="4"/>
        <v>-0.40517726505345308</v>
      </c>
      <c r="H35" s="67">
        <v>3491</v>
      </c>
      <c r="I35" s="68">
        <f t="shared" si="5"/>
        <v>3.9951476865680178</v>
      </c>
      <c r="J35" s="66">
        <f t="shared" si="6"/>
        <v>9.862696349870042</v>
      </c>
      <c r="K35" s="66">
        <f t="shared" si="8"/>
        <v>-1.7450042217844128</v>
      </c>
    </row>
    <row r="36" spans="1:11" customFormat="1" ht="15" customHeight="1" x14ac:dyDescent="0.2">
      <c r="B36" s="62">
        <v>2018</v>
      </c>
      <c r="C36" s="63">
        <v>87851</v>
      </c>
      <c r="D36" s="64">
        <f t="shared" si="7"/>
        <v>0.53787436628101659</v>
      </c>
      <c r="E36" s="63">
        <v>35271</v>
      </c>
      <c r="F36" s="65">
        <f t="shared" si="3"/>
        <v>40.148660800673866</v>
      </c>
      <c r="G36" s="66">
        <f t="shared" si="4"/>
        <v>-0.35314724827664179</v>
      </c>
      <c r="H36" s="67">
        <v>3309</v>
      </c>
      <c r="I36" s="68">
        <f t="shared" si="5"/>
        <v>3.7666048195239665</v>
      </c>
      <c r="J36" s="66">
        <f t="shared" si="6"/>
        <v>9.3816449774602368</v>
      </c>
      <c r="K36" s="66">
        <f t="shared" si="8"/>
        <v>-5.2134059008880058</v>
      </c>
    </row>
    <row r="37" spans="1:11" customFormat="1" ht="15" customHeight="1" x14ac:dyDescent="0.2">
      <c r="B37" s="62">
        <v>2019</v>
      </c>
      <c r="C37" s="63">
        <v>86172</v>
      </c>
      <c r="D37" s="64">
        <f t="shared" si="7"/>
        <v>-1.9111905385254602</v>
      </c>
      <c r="E37" s="63">
        <v>34382</v>
      </c>
      <c r="F37" s="65">
        <f t="shared" si="3"/>
        <v>39.899271224991878</v>
      </c>
      <c r="G37" s="66">
        <f t="shared" si="4"/>
        <v>-2.5204842505174128</v>
      </c>
      <c r="H37" s="67">
        <v>3208</v>
      </c>
      <c r="I37" s="68">
        <f t="shared" si="5"/>
        <v>3.7227869841711927</v>
      </c>
      <c r="J37" s="66">
        <f t="shared" si="6"/>
        <v>9.3304636146821007</v>
      </c>
      <c r="K37" s="66">
        <f t="shared" si="8"/>
        <v>-3.0522816560894483</v>
      </c>
    </row>
    <row r="38" spans="1:11" customFormat="1" ht="15" customHeight="1" x14ac:dyDescent="0.2">
      <c r="B38" s="62">
        <v>2020</v>
      </c>
      <c r="C38" s="63">
        <v>85914</v>
      </c>
      <c r="D38" s="64">
        <f t="shared" si="7"/>
        <v>-0.29940119760479433</v>
      </c>
      <c r="E38" s="63">
        <v>33936</v>
      </c>
      <c r="F38" s="65">
        <f t="shared" si="3"/>
        <v>39.499965081360429</v>
      </c>
      <c r="G38" s="66">
        <f t="shared" si="4"/>
        <v>-1.2971903903205089</v>
      </c>
      <c r="H38" s="67">
        <v>3039</v>
      </c>
      <c r="I38" s="68">
        <f t="shared" si="5"/>
        <v>3.5372581884209788</v>
      </c>
      <c r="J38" s="66">
        <f t="shared" si="6"/>
        <v>8.9550919377652054</v>
      </c>
      <c r="K38" s="66">
        <f t="shared" si="8"/>
        <v>-5.2680798004987537</v>
      </c>
    </row>
    <row r="39" spans="1:11" customFormat="1" ht="15" customHeight="1" x14ac:dyDescent="0.2">
      <c r="B39" s="72">
        <v>2021</v>
      </c>
      <c r="C39" s="73">
        <v>89644</v>
      </c>
      <c r="D39" s="74">
        <f>(C39/C38*100)-100</f>
        <v>4.3415508531787594</v>
      </c>
      <c r="E39" s="73">
        <v>34940</v>
      </c>
      <c r="F39" s="75">
        <f t="shared" si="3"/>
        <v>38.976395520057117</v>
      </c>
      <c r="G39" s="76">
        <f t="shared" si="4"/>
        <v>2.9585101367279663</v>
      </c>
      <c r="H39" s="77">
        <v>2992</v>
      </c>
      <c r="I39" s="78">
        <f t="shared" si="5"/>
        <v>3.3376466913569227</v>
      </c>
      <c r="J39" s="76">
        <f t="shared" si="6"/>
        <v>8.563251287922153</v>
      </c>
      <c r="K39" s="76">
        <f t="shared" si="8"/>
        <v>-1.5465613688713375</v>
      </c>
    </row>
    <row r="40" spans="1:11" customFormat="1" ht="15" customHeight="1" x14ac:dyDescent="0.2">
      <c r="C40" s="47"/>
      <c r="D40" s="47"/>
      <c r="E40" s="47"/>
      <c r="F40" s="47"/>
    </row>
    <row r="41" spans="1:11" customFormat="1" ht="15" customHeight="1" x14ac:dyDescent="0.2">
      <c r="A41" s="9" t="s">
        <v>5</v>
      </c>
      <c r="B41" s="186" t="s">
        <v>40</v>
      </c>
      <c r="C41" s="186"/>
      <c r="D41" s="186"/>
      <c r="E41" s="186"/>
      <c r="F41" s="186"/>
      <c r="G41" s="186"/>
      <c r="H41" s="186"/>
      <c r="I41" s="186"/>
      <c r="J41" s="186"/>
      <c r="K41" s="186"/>
    </row>
    <row r="42" spans="1:11" s="49" customFormat="1" ht="15" customHeight="1" x14ac:dyDescent="0.2">
      <c r="A42" s="50" t="s">
        <v>6</v>
      </c>
      <c r="B42" s="198" t="s">
        <v>83</v>
      </c>
      <c r="C42" s="198"/>
      <c r="D42" s="51"/>
      <c r="E42" s="51"/>
      <c r="F42" s="51"/>
      <c r="G42" s="18"/>
    </row>
    <row r="43" spans="1:11" s="49" customFormat="1" ht="15" customHeight="1" x14ac:dyDescent="0.2">
      <c r="A43" s="52" t="s">
        <v>7</v>
      </c>
      <c r="B43" s="177" t="s">
        <v>84</v>
      </c>
      <c r="C43" s="177"/>
      <c r="D43" s="177"/>
      <c r="E43" s="53"/>
      <c r="F43" s="53"/>
      <c r="G43" s="18"/>
    </row>
    <row r="44" spans="1:11" customFormat="1" ht="15" customHeight="1" x14ac:dyDescent="0.2"/>
    <row r="45" spans="1:11" customFormat="1" ht="15" customHeight="1" x14ac:dyDescent="0.2"/>
    <row r="46" spans="1:11" customFormat="1" ht="15" customHeight="1" x14ac:dyDescent="0.2"/>
    <row r="47" spans="1:11" customFormat="1" ht="15" customHeight="1" x14ac:dyDescent="0.2"/>
    <row r="48" spans="1:11" customFormat="1" ht="15" customHeight="1" x14ac:dyDescent="0.2"/>
    <row r="49" spans="1:1" customFormat="1" ht="15" customHeight="1" x14ac:dyDescent="0.2"/>
    <row r="50" spans="1:1" customFormat="1" ht="15" customHeight="1" x14ac:dyDescent="0.2"/>
    <row r="51" spans="1:1" customFormat="1" ht="15" customHeight="1" x14ac:dyDescent="0.2"/>
    <row r="52" spans="1:1" customFormat="1" ht="15" customHeight="1" x14ac:dyDescent="0.2"/>
    <row r="53" spans="1:1" customFormat="1" ht="15" customHeight="1" x14ac:dyDescent="0.2"/>
    <row r="54" spans="1:1" customFormat="1" ht="15" customHeight="1" x14ac:dyDescent="0.2"/>
    <row r="55" spans="1:1" customFormat="1" ht="15" customHeight="1" x14ac:dyDescent="0.2"/>
    <row r="56" spans="1:1" customFormat="1" ht="15" customHeight="1" x14ac:dyDescent="0.2"/>
    <row r="57" spans="1:1" customFormat="1" ht="15" customHeight="1" x14ac:dyDescent="0.2"/>
    <row r="58" spans="1:1" customFormat="1" ht="15" customHeight="1" x14ac:dyDescent="0.2"/>
    <row r="59" spans="1:1" customFormat="1" ht="15" customHeight="1" x14ac:dyDescent="0.2">
      <c r="A59" s="9" t="s">
        <v>20</v>
      </c>
    </row>
    <row r="60" spans="1:1" customFormat="1" ht="15" customHeight="1" x14ac:dyDescent="0.2">
      <c r="A60" s="9" t="s">
        <v>5</v>
      </c>
    </row>
    <row r="61" spans="1:1" customFormat="1" ht="15" customHeight="1" x14ac:dyDescent="0.2">
      <c r="A61" s="11" t="s">
        <v>6</v>
      </c>
    </row>
    <row r="62" spans="1:1" customFormat="1" ht="15" customHeight="1" x14ac:dyDescent="0.2">
      <c r="A62" s="10" t="s">
        <v>7</v>
      </c>
    </row>
    <row r="63" spans="1:1" customFormat="1" ht="15" customHeight="1" x14ac:dyDescent="0.2"/>
    <row r="64" spans="1:1" customFormat="1" ht="15" customHeight="1" x14ac:dyDescent="0.2"/>
    <row r="65" spans="1:11" customFormat="1" ht="15" customHeight="1" x14ac:dyDescent="0.2"/>
    <row r="66" spans="1:11" customFormat="1" ht="15" customHeight="1" x14ac:dyDescent="0.2"/>
    <row r="67" spans="1:11" customFormat="1" ht="15" customHeight="1" x14ac:dyDescent="0.2"/>
    <row r="68" spans="1:11" customFormat="1" ht="15" customHeight="1" x14ac:dyDescent="0.2"/>
    <row r="69" spans="1:11" customFormat="1" ht="15" customHeight="1" x14ac:dyDescent="0.2"/>
    <row r="70" spans="1:11" customFormat="1" ht="15" customHeight="1" x14ac:dyDescent="0.2"/>
    <row r="71" spans="1:11" customFormat="1" ht="30" customHeight="1" x14ac:dyDescent="0.2">
      <c r="A71" s="2"/>
    </row>
    <row r="72" spans="1:11" customFormat="1" ht="15" customHeight="1" x14ac:dyDescent="0.2">
      <c r="A72" s="2"/>
    </row>
    <row r="73" spans="1:11" customFormat="1" ht="15" customHeight="1" x14ac:dyDescent="0.2">
      <c r="A73" s="2"/>
    </row>
    <row r="74" spans="1:11" customFormat="1" ht="15" customHeight="1" x14ac:dyDescent="0.2"/>
    <row r="75" spans="1:11" customFormat="1" ht="15" customHeight="1" x14ac:dyDescent="0.2"/>
    <row r="76" spans="1:11" customFormat="1" ht="15" customHeight="1" x14ac:dyDescent="0.2"/>
    <row r="77" spans="1:11" customFormat="1" ht="15" customHeight="1" x14ac:dyDescent="0.2"/>
    <row r="78" spans="1:11" customFormat="1" ht="15" customHeight="1" x14ac:dyDescent="0.2"/>
    <row r="79" spans="1:11" customFormat="1" ht="15" customHeight="1" x14ac:dyDescent="0.2"/>
    <row r="80" spans="1:11" customFormat="1" ht="15" customHeight="1" x14ac:dyDescent="0.2">
      <c r="B80" s="1"/>
      <c r="C80" s="1"/>
      <c r="D80" s="2"/>
      <c r="E80" s="2"/>
      <c r="F80" s="2"/>
      <c r="G80" s="2"/>
      <c r="H80" s="2"/>
      <c r="I80" s="2"/>
      <c r="J80" s="2"/>
      <c r="K80" s="2"/>
    </row>
    <row r="81" spans="2:11" customFormat="1" ht="15" customHeight="1" x14ac:dyDescent="0.2">
      <c r="B81" s="1"/>
      <c r="C81" s="1"/>
      <c r="D81" s="2"/>
      <c r="E81" s="2"/>
      <c r="F81" s="2"/>
      <c r="G81" s="2"/>
      <c r="H81" s="2"/>
      <c r="I81" s="2"/>
      <c r="J81" s="2"/>
      <c r="K81" s="2"/>
    </row>
    <row r="82" spans="2:11" customFormat="1" ht="15" customHeight="1" x14ac:dyDescent="0.2">
      <c r="B82" s="1"/>
      <c r="C82" s="1"/>
      <c r="D82" s="2"/>
      <c r="E82" s="2"/>
      <c r="F82" s="2"/>
      <c r="G82" s="2"/>
      <c r="H82" s="2"/>
      <c r="I82" s="2"/>
      <c r="J82" s="2"/>
      <c r="K82" s="2"/>
    </row>
    <row r="83" spans="2:11" customFormat="1" ht="15" customHeight="1" x14ac:dyDescent="0.2">
      <c r="B83" s="1"/>
      <c r="C83" s="1"/>
      <c r="D83" s="2"/>
      <c r="E83" s="2"/>
      <c r="F83" s="2"/>
      <c r="G83" s="2"/>
      <c r="H83" s="2"/>
      <c r="I83" s="2"/>
      <c r="J83" s="2"/>
      <c r="K83" s="2"/>
    </row>
    <row r="84" spans="2:11" customFormat="1" ht="15" customHeight="1" x14ac:dyDescent="0.2">
      <c r="B84" s="1"/>
      <c r="C84" s="1"/>
      <c r="D84" s="2"/>
      <c r="E84" s="2"/>
      <c r="F84" s="2"/>
      <c r="G84" s="2"/>
      <c r="H84" s="2"/>
      <c r="I84" s="2"/>
      <c r="J84" s="2"/>
      <c r="K84" s="2"/>
    </row>
    <row r="85" spans="2:11" customFormat="1" ht="15" customHeight="1" x14ac:dyDescent="0.2">
      <c r="B85" s="1"/>
      <c r="C85" s="1"/>
      <c r="D85" s="2"/>
      <c r="E85" s="2"/>
      <c r="F85" s="2"/>
      <c r="G85" s="2"/>
      <c r="H85" s="2"/>
      <c r="I85" s="2"/>
      <c r="J85" s="2"/>
      <c r="K85" s="2"/>
    </row>
    <row r="86" spans="2:11" customFormat="1" ht="15" customHeight="1" x14ac:dyDescent="0.2">
      <c r="B86" s="1"/>
      <c r="C86" s="1"/>
      <c r="D86" s="2"/>
      <c r="E86" s="2"/>
      <c r="F86" s="2"/>
      <c r="G86" s="2"/>
      <c r="H86" s="2"/>
      <c r="I86" s="2"/>
      <c r="J86" s="2"/>
      <c r="K86" s="2"/>
    </row>
    <row r="87" spans="2:11" customFormat="1" ht="15" customHeight="1" x14ac:dyDescent="0.2">
      <c r="B87" s="1"/>
      <c r="C87" s="1"/>
      <c r="D87" s="2"/>
      <c r="E87" s="2"/>
      <c r="F87" s="2"/>
      <c r="G87" s="2"/>
      <c r="H87" s="2"/>
      <c r="I87" s="2"/>
      <c r="J87" s="2"/>
      <c r="K87" s="2"/>
    </row>
    <row r="88" spans="2:11" customFormat="1" ht="15" customHeight="1" x14ac:dyDescent="0.2">
      <c r="B88" s="1"/>
      <c r="C88" s="1"/>
      <c r="D88" s="2"/>
      <c r="E88" s="2"/>
      <c r="F88" s="2"/>
      <c r="G88" s="2"/>
      <c r="H88" s="2"/>
      <c r="I88" s="2"/>
      <c r="J88" s="2"/>
      <c r="K88" s="2"/>
    </row>
    <row r="89" spans="2:11" customFormat="1" ht="15" customHeight="1" x14ac:dyDescent="0.2">
      <c r="B89" s="1"/>
      <c r="C89" s="1"/>
      <c r="D89" s="2"/>
      <c r="E89" s="2"/>
      <c r="F89" s="2"/>
      <c r="G89" s="2"/>
      <c r="H89" s="2"/>
      <c r="I89" s="2"/>
      <c r="J89" s="2"/>
      <c r="K89" s="2"/>
    </row>
    <row r="90" spans="2:11" customFormat="1" ht="15" customHeight="1" x14ac:dyDescent="0.2">
      <c r="B90" s="1"/>
      <c r="C90" s="1"/>
      <c r="D90" s="2"/>
      <c r="E90" s="2"/>
      <c r="F90" s="2"/>
      <c r="G90" s="2"/>
      <c r="H90" s="2"/>
      <c r="I90" s="2"/>
      <c r="J90" s="2"/>
      <c r="K90" s="2"/>
    </row>
    <row r="91" spans="2:11" customFormat="1" ht="15" customHeight="1" x14ac:dyDescent="0.2">
      <c r="B91" s="1"/>
      <c r="C91" s="1"/>
      <c r="D91" s="2"/>
      <c r="E91" s="2"/>
      <c r="F91" s="2"/>
      <c r="G91" s="2"/>
      <c r="H91" s="2"/>
      <c r="I91" s="2"/>
      <c r="J91" s="2"/>
      <c r="K91" s="2"/>
    </row>
    <row r="92" spans="2:11" customFormat="1" ht="15" customHeight="1" x14ac:dyDescent="0.2">
      <c r="B92" s="1"/>
      <c r="C92" s="1"/>
      <c r="D92" s="2"/>
      <c r="E92" s="2"/>
      <c r="F92" s="2"/>
      <c r="G92" s="2"/>
      <c r="H92" s="2"/>
      <c r="I92" s="2"/>
      <c r="J92" s="2"/>
      <c r="K92" s="2"/>
    </row>
    <row r="93" spans="2:11" customFormat="1" ht="15" customHeight="1" x14ac:dyDescent="0.2">
      <c r="B93" s="1"/>
      <c r="C93" s="1"/>
      <c r="D93" s="2"/>
      <c r="E93" s="2"/>
      <c r="F93" s="2"/>
      <c r="G93" s="2"/>
      <c r="H93" s="2"/>
      <c r="I93" s="2"/>
      <c r="J93" s="2"/>
      <c r="K93" s="2"/>
    </row>
    <row r="94" spans="2:11" customFormat="1" ht="15" customHeight="1" x14ac:dyDescent="0.2">
      <c r="B94" s="1"/>
      <c r="C94" s="1"/>
      <c r="D94" s="2"/>
      <c r="E94" s="2"/>
      <c r="F94" s="2"/>
      <c r="G94" s="2"/>
      <c r="H94" s="2"/>
      <c r="I94" s="2"/>
      <c r="J94" s="2"/>
      <c r="K94" s="2"/>
    </row>
    <row r="95" spans="2:11" customFormat="1" ht="15" customHeight="1" x14ac:dyDescent="0.2">
      <c r="B95" s="1"/>
      <c r="C95" s="1"/>
      <c r="D95" s="2"/>
      <c r="E95" s="2"/>
      <c r="F95" s="2"/>
      <c r="G95" s="2"/>
      <c r="H95" s="2"/>
      <c r="I95" s="2"/>
      <c r="J95" s="2"/>
      <c r="K95" s="2"/>
    </row>
    <row r="96" spans="2:11" customFormat="1" ht="15" customHeight="1" x14ac:dyDescent="0.2">
      <c r="B96" s="1"/>
      <c r="C96" s="1"/>
      <c r="D96" s="2"/>
      <c r="E96" s="2"/>
      <c r="F96" s="2"/>
      <c r="G96" s="2"/>
      <c r="H96" s="2"/>
      <c r="I96" s="2"/>
      <c r="J96" s="2"/>
      <c r="K96" s="2"/>
    </row>
    <row r="97" spans="2:11" customFormat="1" ht="15" customHeight="1" x14ac:dyDescent="0.2">
      <c r="B97" s="1"/>
      <c r="C97" s="1"/>
      <c r="D97" s="2"/>
      <c r="E97" s="2"/>
      <c r="F97" s="2"/>
      <c r="G97" s="2"/>
      <c r="H97" s="2"/>
      <c r="I97" s="2"/>
      <c r="J97" s="2"/>
      <c r="K97" s="2"/>
    </row>
    <row r="98" spans="2:11" customFormat="1" ht="15" customHeight="1" x14ac:dyDescent="0.2">
      <c r="B98" s="1"/>
      <c r="C98" s="1"/>
      <c r="D98" s="2"/>
      <c r="E98" s="2"/>
      <c r="F98" s="2"/>
      <c r="G98" s="2"/>
      <c r="H98" s="2"/>
      <c r="I98" s="2"/>
      <c r="J98" s="2"/>
      <c r="K98" s="2"/>
    </row>
    <row r="99" spans="2:11" customFormat="1" ht="15" customHeight="1" x14ac:dyDescent="0.2">
      <c r="B99" s="1"/>
      <c r="C99" s="1"/>
      <c r="D99" s="2"/>
      <c r="E99" s="2"/>
      <c r="F99" s="2"/>
      <c r="G99" s="2"/>
      <c r="H99" s="2"/>
      <c r="I99" s="2"/>
      <c r="J99" s="2"/>
      <c r="K99" s="2"/>
    </row>
    <row r="100" spans="2:11" customFormat="1" ht="15" customHeight="1" x14ac:dyDescent="0.2">
      <c r="B100" s="1"/>
      <c r="C100" s="1"/>
      <c r="D100" s="2"/>
      <c r="E100" s="2"/>
      <c r="F100" s="2"/>
      <c r="G100" s="2"/>
      <c r="H100" s="2"/>
      <c r="I100" s="2"/>
      <c r="J100" s="2"/>
      <c r="K100" s="2"/>
    </row>
    <row r="101" spans="2:11" customFormat="1" ht="15" customHeight="1" x14ac:dyDescent="0.2">
      <c r="B101" s="1"/>
      <c r="C101" s="1"/>
      <c r="D101" s="2"/>
      <c r="E101" s="2"/>
      <c r="F101" s="2"/>
      <c r="G101" s="2"/>
      <c r="H101" s="2"/>
      <c r="I101" s="2"/>
      <c r="J101" s="2"/>
      <c r="K101" s="2"/>
    </row>
    <row r="102" spans="2:11" customFormat="1" ht="15" customHeight="1" x14ac:dyDescent="0.2">
      <c r="B102" s="1"/>
      <c r="C102" s="1"/>
      <c r="D102" s="2"/>
      <c r="E102" s="2"/>
      <c r="F102" s="2"/>
      <c r="G102" s="2"/>
      <c r="H102" s="2"/>
      <c r="I102" s="2"/>
      <c r="J102" s="2"/>
      <c r="K102" s="2"/>
    </row>
    <row r="103" spans="2:11" customFormat="1" ht="15" customHeight="1" x14ac:dyDescent="0.2">
      <c r="B103" s="1"/>
      <c r="C103" s="1"/>
      <c r="D103" s="2"/>
      <c r="E103" s="2"/>
      <c r="F103" s="2"/>
      <c r="G103" s="2"/>
      <c r="H103" s="2"/>
      <c r="I103" s="2"/>
      <c r="J103" s="2"/>
      <c r="K103" s="2"/>
    </row>
    <row r="104" spans="2:11" customFormat="1" ht="15" customHeight="1" x14ac:dyDescent="0.2">
      <c r="B104" s="1"/>
      <c r="C104" s="1"/>
      <c r="D104" s="2"/>
      <c r="E104" s="2"/>
      <c r="F104" s="2"/>
      <c r="G104" s="2"/>
      <c r="H104" s="2"/>
      <c r="I104" s="2"/>
      <c r="J104" s="2"/>
      <c r="K104" s="2"/>
    </row>
    <row r="105" spans="2:11" customFormat="1" ht="15" customHeight="1" x14ac:dyDescent="0.2">
      <c r="B105" s="1"/>
      <c r="C105" s="1"/>
      <c r="D105" s="2"/>
      <c r="E105" s="2"/>
      <c r="F105" s="2"/>
      <c r="G105" s="2"/>
      <c r="H105" s="2"/>
      <c r="I105" s="2"/>
      <c r="J105" s="2"/>
      <c r="K105" s="2"/>
    </row>
    <row r="106" spans="2:11" customFormat="1" ht="15" customHeight="1" x14ac:dyDescent="0.2">
      <c r="B106" s="1"/>
      <c r="C106" s="1"/>
      <c r="D106" s="2"/>
      <c r="E106" s="2"/>
      <c r="F106" s="2"/>
      <c r="G106" s="2"/>
      <c r="H106" s="2"/>
      <c r="I106" s="2"/>
      <c r="J106" s="2"/>
      <c r="K106" s="2"/>
    </row>
    <row r="107" spans="2:11" customFormat="1" ht="15" customHeight="1" x14ac:dyDescent="0.2">
      <c r="B107" s="1"/>
      <c r="C107" s="1"/>
      <c r="D107" s="2"/>
      <c r="E107" s="2"/>
      <c r="F107" s="2"/>
      <c r="G107" s="2"/>
      <c r="H107" s="2"/>
      <c r="I107" s="2"/>
      <c r="J107" s="2"/>
      <c r="K107" s="2"/>
    </row>
    <row r="108" spans="2:11" customFormat="1" ht="15" customHeight="1" x14ac:dyDescent="0.2">
      <c r="B108" s="1"/>
      <c r="C108" s="1"/>
      <c r="D108" s="2"/>
      <c r="E108" s="2"/>
      <c r="F108" s="2"/>
      <c r="G108" s="2"/>
      <c r="H108" s="2"/>
      <c r="I108" s="2"/>
      <c r="J108" s="2"/>
      <c r="K108" s="2"/>
    </row>
    <row r="109" spans="2:11" customFormat="1" ht="15" customHeight="1" x14ac:dyDescent="0.2">
      <c r="B109" s="1"/>
      <c r="C109" s="1"/>
      <c r="D109" s="2"/>
      <c r="E109" s="2"/>
      <c r="F109" s="2"/>
      <c r="G109" s="2"/>
      <c r="H109" s="2"/>
      <c r="I109" s="2"/>
      <c r="J109" s="2"/>
      <c r="K109" s="2"/>
    </row>
  </sheetData>
  <mergeCells count="8">
    <mergeCell ref="B43:D43"/>
    <mergeCell ref="B41:K41"/>
    <mergeCell ref="B2:K2"/>
    <mergeCell ref="B3:B4"/>
    <mergeCell ref="C3:D3"/>
    <mergeCell ref="H3:K3"/>
    <mergeCell ref="E3:G3"/>
    <mergeCell ref="B42:C42"/>
  </mergeCells>
  <hyperlinks>
    <hyperlink ref="C1" location="Indice!A1" display="[índice Ç]" xr:uid="{00000000-0004-0000-0100-000002000000}"/>
    <hyperlink ref="B43" r:id="rId1" display="http://observatorioemigracao.pt/np4/6133.html" xr:uid="{18528A2E-4813-4699-B8B9-3459FF2788BC}"/>
    <hyperlink ref="B43:D43" r:id="rId2" display="http://observatorioemigracao.pt/np4/8713.html" xr:uid="{F67688DC-64E5-4A01-833A-9C762C84E460}"/>
  </hyperlinks>
  <pageMargins left="0.7" right="0.7" top="0.75" bottom="0.75" header="0.3" footer="0.3"/>
  <pageSetup paperSize="9" orientation="portrait" horizontalDpi="4294967293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258"/>
  <sheetViews>
    <sheetView showGridLines="0" workbookViewId="0">
      <selection activeCell="C1" sqref="C1"/>
    </sheetView>
  </sheetViews>
  <sheetFormatPr defaultRowHeight="15" customHeight="1" x14ac:dyDescent="0.2"/>
  <cols>
    <col min="1" max="1" width="14.83203125" style="2" customWidth="1"/>
    <col min="2" max="2" width="30.83203125" customWidth="1"/>
    <col min="3" max="3" width="12.83203125" customWidth="1"/>
    <col min="4" max="20" width="10.83203125" customWidth="1"/>
    <col min="25" max="38" width="10.83203125" customWidth="1"/>
  </cols>
  <sheetData>
    <row r="1" spans="1:39" s="2" customFormat="1" ht="30" customHeight="1" x14ac:dyDescent="0.2">
      <c r="A1" s="3"/>
      <c r="B1" s="4"/>
      <c r="C1" s="7" t="s">
        <v>32</v>
      </c>
      <c r="E1" s="171"/>
      <c r="F1" s="172"/>
      <c r="AC1" s="7"/>
    </row>
    <row r="2" spans="1:39" s="2" customFormat="1" ht="30" customHeight="1" thickBot="1" x14ac:dyDescent="0.25">
      <c r="B2" s="187" t="s">
        <v>42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</row>
    <row r="3" spans="1:39" ht="30" customHeight="1" x14ac:dyDescent="0.2">
      <c r="A3"/>
      <c r="B3" s="28" t="s">
        <v>8</v>
      </c>
      <c r="C3" s="29" t="s">
        <v>43</v>
      </c>
      <c r="D3" s="29">
        <v>1987</v>
      </c>
      <c r="E3" s="29">
        <v>1988</v>
      </c>
      <c r="F3" s="29">
        <v>1989</v>
      </c>
      <c r="G3" s="29">
        <v>1990</v>
      </c>
      <c r="H3" s="29">
        <v>1991</v>
      </c>
      <c r="I3" s="29">
        <v>1992</v>
      </c>
      <c r="J3" s="29">
        <v>1993</v>
      </c>
      <c r="K3" s="29">
        <v>1994</v>
      </c>
      <c r="L3" s="29">
        <v>1995</v>
      </c>
      <c r="M3" s="29">
        <v>1996</v>
      </c>
      <c r="N3" s="29">
        <v>1997</v>
      </c>
      <c r="O3" s="29">
        <v>1998</v>
      </c>
      <c r="P3" s="29">
        <v>1999</v>
      </c>
      <c r="Q3" s="29">
        <v>2000</v>
      </c>
      <c r="R3" s="29">
        <v>2001</v>
      </c>
      <c r="S3" s="29">
        <v>2002</v>
      </c>
      <c r="T3" s="29">
        <v>2003</v>
      </c>
      <c r="U3" s="29">
        <v>2004</v>
      </c>
      <c r="V3" s="29">
        <v>2005</v>
      </c>
      <c r="W3" s="29">
        <v>2006</v>
      </c>
      <c r="X3" s="29">
        <v>2007</v>
      </c>
      <c r="Y3" s="29">
        <v>2008</v>
      </c>
      <c r="Z3" s="29">
        <v>2009</v>
      </c>
      <c r="AA3" s="29">
        <v>2010</v>
      </c>
      <c r="AB3" s="29">
        <v>2011</v>
      </c>
      <c r="AC3" s="29">
        <v>2012</v>
      </c>
      <c r="AD3" s="29">
        <v>2013</v>
      </c>
      <c r="AE3" s="29">
        <v>2014</v>
      </c>
      <c r="AF3" s="29">
        <v>2015</v>
      </c>
      <c r="AG3" s="29">
        <v>2016</v>
      </c>
      <c r="AH3" s="29">
        <v>2017</v>
      </c>
      <c r="AI3" s="29">
        <v>2018</v>
      </c>
      <c r="AJ3" s="29">
        <v>2019</v>
      </c>
      <c r="AK3" s="29">
        <v>2020</v>
      </c>
      <c r="AL3" s="29">
        <v>2021</v>
      </c>
    </row>
    <row r="4" spans="1:39" s="31" customFormat="1" ht="30" customHeight="1" x14ac:dyDescent="0.2">
      <c r="B4" s="107" t="s">
        <v>0</v>
      </c>
      <c r="C4" s="145">
        <f>SUM(D4:AL4)</f>
        <v>2831456</v>
      </c>
      <c r="D4" s="108">
        <v>76505</v>
      </c>
      <c r="E4" s="108">
        <v>80345</v>
      </c>
      <c r="F4" s="108">
        <v>81180</v>
      </c>
      <c r="G4" s="108">
        <v>83939</v>
      </c>
      <c r="H4" s="108">
        <v>86200</v>
      </c>
      <c r="I4" s="108">
        <v>86910</v>
      </c>
      <c r="J4" s="108">
        <v>83762</v>
      </c>
      <c r="K4" s="108">
        <v>82980</v>
      </c>
      <c r="L4" s="108">
        <v>82203</v>
      </c>
      <c r="M4" s="108">
        <v>83007</v>
      </c>
      <c r="N4" s="108">
        <v>80584</v>
      </c>
      <c r="O4" s="108">
        <v>78949</v>
      </c>
      <c r="P4" s="108">
        <v>78408</v>
      </c>
      <c r="Q4" s="108">
        <v>78458</v>
      </c>
      <c r="R4" s="108">
        <v>72295</v>
      </c>
      <c r="S4" s="108">
        <v>72372</v>
      </c>
      <c r="T4" s="108">
        <v>71848</v>
      </c>
      <c r="U4" s="108">
        <v>73082</v>
      </c>
      <c r="V4" s="108">
        <v>72903</v>
      </c>
      <c r="W4" s="108">
        <v>73371</v>
      </c>
      <c r="X4" s="108">
        <v>74494</v>
      </c>
      <c r="Y4" s="108">
        <v>76691</v>
      </c>
      <c r="Z4" s="108">
        <v>78286</v>
      </c>
      <c r="AA4" s="108">
        <v>80290</v>
      </c>
      <c r="AB4" s="108">
        <v>80808</v>
      </c>
      <c r="AC4" s="108">
        <v>82164</v>
      </c>
      <c r="AD4" s="108">
        <v>82731</v>
      </c>
      <c r="AE4" s="108">
        <v>85287</v>
      </c>
      <c r="AF4" s="108">
        <v>86559</v>
      </c>
      <c r="AG4" s="108">
        <v>87883</v>
      </c>
      <c r="AH4" s="108">
        <v>87381</v>
      </c>
      <c r="AI4" s="108">
        <v>87851</v>
      </c>
      <c r="AJ4" s="108">
        <v>86172</v>
      </c>
      <c r="AK4" s="108">
        <v>85914</v>
      </c>
      <c r="AL4" s="108">
        <v>89644</v>
      </c>
      <c r="AM4" s="109"/>
    </row>
    <row r="5" spans="1:39" ht="15" customHeight="1" x14ac:dyDescent="0.2">
      <c r="A5"/>
      <c r="B5" s="156" t="s">
        <v>1</v>
      </c>
      <c r="C5" s="149">
        <v>101138</v>
      </c>
      <c r="D5" s="149">
        <v>1306</v>
      </c>
      <c r="E5" s="149">
        <v>1715</v>
      </c>
      <c r="F5" s="149">
        <v>1901</v>
      </c>
      <c r="G5" s="149">
        <v>2264</v>
      </c>
      <c r="H5" s="149">
        <v>2719</v>
      </c>
      <c r="I5" s="149">
        <v>3050</v>
      </c>
      <c r="J5" s="149">
        <v>3071</v>
      </c>
      <c r="K5" s="149">
        <v>3285</v>
      </c>
      <c r="L5" s="149">
        <v>3344</v>
      </c>
      <c r="M5" s="149">
        <v>3435</v>
      </c>
      <c r="N5" s="149">
        <v>3288</v>
      </c>
      <c r="O5" s="149">
        <v>3139</v>
      </c>
      <c r="P5" s="149">
        <v>3034</v>
      </c>
      <c r="Q5" s="149">
        <v>2917</v>
      </c>
      <c r="R5" s="149">
        <v>2712</v>
      </c>
      <c r="S5" s="149">
        <v>2552</v>
      </c>
      <c r="T5" s="149">
        <v>2598</v>
      </c>
      <c r="U5" s="149">
        <v>2605</v>
      </c>
      <c r="V5" s="149">
        <v>2639</v>
      </c>
      <c r="W5" s="149">
        <v>2634</v>
      </c>
      <c r="X5" s="149">
        <v>2593</v>
      </c>
      <c r="Y5" s="149">
        <v>2814</v>
      </c>
      <c r="Z5" s="149">
        <v>2861</v>
      </c>
      <c r="AA5" s="149">
        <v>2967</v>
      </c>
      <c r="AB5" s="149">
        <v>3126</v>
      </c>
      <c r="AC5" s="149">
        <v>2949</v>
      </c>
      <c r="AD5" s="149">
        <v>3152</v>
      </c>
      <c r="AE5" s="149">
        <v>3406</v>
      </c>
      <c r="AF5" s="149">
        <v>3470</v>
      </c>
      <c r="AG5" s="149">
        <v>3553</v>
      </c>
      <c r="AH5" s="149">
        <v>3491</v>
      </c>
      <c r="AI5" s="149">
        <v>3309</v>
      </c>
      <c r="AJ5" s="149">
        <v>3208</v>
      </c>
      <c r="AK5" s="149">
        <v>3039</v>
      </c>
      <c r="AL5" s="149">
        <v>2992</v>
      </c>
    </row>
    <row r="6" spans="1:39" ht="15" customHeight="1" x14ac:dyDescent="0.2">
      <c r="A6"/>
      <c r="B6" s="79" t="s">
        <v>23</v>
      </c>
      <c r="C6" s="110">
        <v>98509</v>
      </c>
      <c r="D6" s="80">
        <v>3585</v>
      </c>
      <c r="E6" s="80">
        <v>3516</v>
      </c>
      <c r="F6" s="80">
        <v>3440</v>
      </c>
      <c r="G6" s="80">
        <v>3531</v>
      </c>
      <c r="H6" s="80">
        <v>3452</v>
      </c>
      <c r="I6" s="80">
        <v>3575</v>
      </c>
      <c r="J6" s="80">
        <v>3408</v>
      </c>
      <c r="K6" s="80">
        <v>3426</v>
      </c>
      <c r="L6" s="80">
        <v>3466</v>
      </c>
      <c r="M6" s="80">
        <v>3470</v>
      </c>
      <c r="N6" s="80">
        <v>3525</v>
      </c>
      <c r="O6" s="80">
        <v>3278</v>
      </c>
      <c r="P6" s="80">
        <v>3126</v>
      </c>
      <c r="Q6" s="80">
        <v>3118</v>
      </c>
      <c r="R6" s="80">
        <v>2785</v>
      </c>
      <c r="S6" s="80">
        <v>2639</v>
      </c>
      <c r="T6" s="80">
        <v>2512</v>
      </c>
      <c r="U6" s="80">
        <v>2467</v>
      </c>
      <c r="V6" s="80">
        <v>2415</v>
      </c>
      <c r="W6" s="80">
        <v>2228</v>
      </c>
      <c r="X6" s="80">
        <v>2131</v>
      </c>
      <c r="Y6" s="80">
        <v>2248</v>
      </c>
      <c r="Z6" s="80">
        <v>2188</v>
      </c>
      <c r="AA6" s="80">
        <v>2171</v>
      </c>
      <c r="AB6" s="80">
        <v>2219</v>
      </c>
      <c r="AC6" s="80">
        <v>2095</v>
      </c>
      <c r="AD6" s="80">
        <v>2114</v>
      </c>
      <c r="AE6" s="80">
        <v>2384</v>
      </c>
      <c r="AF6" s="80">
        <v>2298</v>
      </c>
      <c r="AG6" s="80">
        <v>2421</v>
      </c>
      <c r="AH6" s="80">
        <v>2418</v>
      </c>
      <c r="AI6" s="80">
        <v>2598</v>
      </c>
      <c r="AJ6" s="80">
        <v>2618</v>
      </c>
      <c r="AK6" s="80">
        <v>2729</v>
      </c>
      <c r="AL6" s="80">
        <v>2915</v>
      </c>
    </row>
    <row r="7" spans="1:39" ht="15" customHeight="1" x14ac:dyDescent="0.2">
      <c r="A7"/>
      <c r="B7" s="79" t="s">
        <v>25</v>
      </c>
      <c r="C7" s="110">
        <v>89281</v>
      </c>
      <c r="D7" s="80">
        <v>333</v>
      </c>
      <c r="E7" s="80">
        <v>402</v>
      </c>
      <c r="F7" s="80">
        <v>425</v>
      </c>
      <c r="G7" s="80">
        <v>478</v>
      </c>
      <c r="H7" s="80">
        <v>562</v>
      </c>
      <c r="I7" s="80">
        <v>636</v>
      </c>
      <c r="J7" s="80">
        <v>756</v>
      </c>
      <c r="K7" s="80">
        <v>947</v>
      </c>
      <c r="L7" s="80">
        <v>1065</v>
      </c>
      <c r="M7" s="80">
        <v>1270</v>
      </c>
      <c r="N7" s="80">
        <v>1335</v>
      </c>
      <c r="O7" s="80">
        <v>1465</v>
      </c>
      <c r="P7" s="80">
        <v>1568</v>
      </c>
      <c r="Q7" s="80">
        <v>1647</v>
      </c>
      <c r="R7" s="80">
        <v>1658</v>
      </c>
      <c r="S7" s="80">
        <v>1736</v>
      </c>
      <c r="T7" s="80">
        <v>1905</v>
      </c>
      <c r="U7" s="80">
        <v>2115</v>
      </c>
      <c r="V7" s="80">
        <v>2232</v>
      </c>
      <c r="W7" s="80">
        <v>2421</v>
      </c>
      <c r="X7" s="80">
        <v>2784</v>
      </c>
      <c r="Y7" s="80">
        <v>3147</v>
      </c>
      <c r="Z7" s="80">
        <v>3696</v>
      </c>
      <c r="AA7" s="80">
        <v>4103</v>
      </c>
      <c r="AB7" s="80">
        <v>4222</v>
      </c>
      <c r="AC7" s="80">
        <v>4383</v>
      </c>
      <c r="AD7" s="80">
        <v>4562</v>
      </c>
      <c r="AE7" s="80">
        <v>4789</v>
      </c>
      <c r="AF7" s="80">
        <v>4785</v>
      </c>
      <c r="AG7" s="80">
        <v>4923</v>
      </c>
      <c r="AH7" s="80">
        <v>4809</v>
      </c>
      <c r="AI7" s="80">
        <v>4692</v>
      </c>
      <c r="AJ7" s="80">
        <v>4479</v>
      </c>
      <c r="AK7" s="80">
        <v>4366</v>
      </c>
      <c r="AL7" s="80">
        <v>4585</v>
      </c>
    </row>
    <row r="8" spans="1:39" ht="15" customHeight="1" x14ac:dyDescent="0.2">
      <c r="A8"/>
      <c r="B8" s="79" t="s">
        <v>47</v>
      </c>
      <c r="C8" s="110">
        <v>88047</v>
      </c>
      <c r="D8" s="80" t="s">
        <v>12</v>
      </c>
      <c r="E8" s="80" t="s">
        <v>12</v>
      </c>
      <c r="F8" s="80" t="s">
        <v>12</v>
      </c>
      <c r="G8" s="80" t="s">
        <v>12</v>
      </c>
      <c r="H8" s="80" t="s">
        <v>12</v>
      </c>
      <c r="I8" s="80" t="s">
        <v>12</v>
      </c>
      <c r="J8" s="80" t="s">
        <v>12</v>
      </c>
      <c r="K8" s="80">
        <v>5225</v>
      </c>
      <c r="L8" s="80">
        <v>5317</v>
      </c>
      <c r="M8" s="80">
        <v>5284</v>
      </c>
      <c r="N8" s="80">
        <v>5244</v>
      </c>
      <c r="O8" s="80">
        <v>5178</v>
      </c>
      <c r="P8" s="80">
        <v>5959</v>
      </c>
      <c r="Q8" s="80">
        <v>5476</v>
      </c>
      <c r="R8" s="80">
        <v>4111</v>
      </c>
      <c r="S8" s="80">
        <v>4312</v>
      </c>
      <c r="T8" s="80">
        <v>4281</v>
      </c>
      <c r="U8" s="80">
        <v>4121</v>
      </c>
      <c r="V8" s="80">
        <v>4216</v>
      </c>
      <c r="W8" s="80">
        <v>4008</v>
      </c>
      <c r="X8" s="80">
        <v>4049</v>
      </c>
      <c r="Y8" s="80">
        <v>3567</v>
      </c>
      <c r="Z8" s="80">
        <v>2584</v>
      </c>
      <c r="AA8" s="80">
        <v>1926</v>
      </c>
      <c r="AB8" s="80">
        <v>1516</v>
      </c>
      <c r="AC8" s="80">
        <v>1395</v>
      </c>
      <c r="AD8" s="80">
        <v>1251</v>
      </c>
      <c r="AE8" s="80">
        <v>1224</v>
      </c>
      <c r="AF8" s="80">
        <v>1213</v>
      </c>
      <c r="AG8" s="80">
        <v>1191</v>
      </c>
      <c r="AH8" s="80">
        <v>1150</v>
      </c>
      <c r="AI8" s="80">
        <v>1169</v>
      </c>
      <c r="AJ8" s="80">
        <v>1062</v>
      </c>
      <c r="AK8" s="80">
        <v>1024</v>
      </c>
      <c r="AL8" s="80">
        <v>994</v>
      </c>
    </row>
    <row r="9" spans="1:39" ht="15" customHeight="1" x14ac:dyDescent="0.2">
      <c r="A9"/>
      <c r="B9" s="79" t="s">
        <v>34</v>
      </c>
      <c r="C9" s="110">
        <v>49465</v>
      </c>
      <c r="D9" s="80">
        <v>1590</v>
      </c>
      <c r="E9" s="80">
        <v>1769</v>
      </c>
      <c r="F9" s="80">
        <v>1939</v>
      </c>
      <c r="G9" s="80">
        <v>2045</v>
      </c>
      <c r="H9" s="80">
        <v>2131</v>
      </c>
      <c r="I9" s="80">
        <v>1996</v>
      </c>
      <c r="J9" s="80">
        <v>1900</v>
      </c>
      <c r="K9" s="80">
        <v>1826</v>
      </c>
      <c r="L9" s="80">
        <v>1657</v>
      </c>
      <c r="M9" s="80">
        <v>1707</v>
      </c>
      <c r="N9" s="80">
        <v>1646</v>
      </c>
      <c r="O9" s="80">
        <v>1678</v>
      </c>
      <c r="P9" s="80">
        <v>1551</v>
      </c>
      <c r="Q9" s="80">
        <v>1526</v>
      </c>
      <c r="R9" s="80">
        <v>1430</v>
      </c>
      <c r="S9" s="80">
        <v>1492</v>
      </c>
      <c r="T9" s="80">
        <v>1382</v>
      </c>
      <c r="U9" s="80">
        <v>1375</v>
      </c>
      <c r="V9" s="80">
        <v>1326</v>
      </c>
      <c r="W9" s="80">
        <v>1247</v>
      </c>
      <c r="X9" s="80">
        <v>1265</v>
      </c>
      <c r="Y9" s="80">
        <v>1249</v>
      </c>
      <c r="Z9" s="80">
        <v>1179</v>
      </c>
      <c r="AA9" s="80">
        <v>1186</v>
      </c>
      <c r="AB9" s="80">
        <v>1184</v>
      </c>
      <c r="AC9" s="80">
        <v>1195</v>
      </c>
      <c r="AD9" s="80">
        <v>1129</v>
      </c>
      <c r="AE9" s="80">
        <v>1110</v>
      </c>
      <c r="AF9" s="80">
        <v>1086</v>
      </c>
      <c r="AG9" s="80">
        <v>1083</v>
      </c>
      <c r="AH9" s="80">
        <v>1014</v>
      </c>
      <c r="AI9" s="80">
        <v>974</v>
      </c>
      <c r="AJ9" s="80">
        <v>889</v>
      </c>
      <c r="AK9" s="80">
        <v>837</v>
      </c>
      <c r="AL9" s="80">
        <v>872</v>
      </c>
    </row>
    <row r="10" spans="1:39" ht="15" customHeight="1" x14ac:dyDescent="0.2">
      <c r="A10"/>
      <c r="B10" s="79" t="s">
        <v>3</v>
      </c>
      <c r="C10" s="110">
        <v>42803</v>
      </c>
      <c r="D10" s="80">
        <v>339</v>
      </c>
      <c r="E10" s="80">
        <v>393</v>
      </c>
      <c r="F10" s="80">
        <v>406</v>
      </c>
      <c r="G10" s="80">
        <v>454</v>
      </c>
      <c r="H10" s="80">
        <v>451</v>
      </c>
      <c r="I10" s="80">
        <v>528</v>
      </c>
      <c r="J10" s="80">
        <v>536</v>
      </c>
      <c r="K10" s="80">
        <v>625</v>
      </c>
      <c r="L10" s="80">
        <v>733</v>
      </c>
      <c r="M10" s="80">
        <v>876</v>
      </c>
      <c r="N10" s="80">
        <v>915</v>
      </c>
      <c r="O10" s="80">
        <v>903</v>
      </c>
      <c r="P10" s="80">
        <v>972</v>
      </c>
      <c r="Q10" s="80">
        <v>1106</v>
      </c>
      <c r="R10" s="80">
        <v>1010</v>
      </c>
      <c r="S10" s="80">
        <v>1053</v>
      </c>
      <c r="T10" s="80">
        <v>1029</v>
      </c>
      <c r="U10" s="80">
        <v>1117</v>
      </c>
      <c r="V10" s="80">
        <v>1152</v>
      </c>
      <c r="W10" s="80">
        <v>1218</v>
      </c>
      <c r="X10" s="80">
        <v>1165</v>
      </c>
      <c r="Y10" s="80">
        <v>1323</v>
      </c>
      <c r="Z10" s="80">
        <v>1483</v>
      </c>
      <c r="AA10" s="80">
        <v>1516</v>
      </c>
      <c r="AB10" s="80">
        <v>1536</v>
      </c>
      <c r="AC10" s="80">
        <v>1627</v>
      </c>
      <c r="AD10" s="80">
        <v>1657</v>
      </c>
      <c r="AE10" s="80">
        <v>1769</v>
      </c>
      <c r="AF10" s="80">
        <v>1951</v>
      </c>
      <c r="AG10" s="80">
        <v>2003</v>
      </c>
      <c r="AH10" s="80">
        <v>2028</v>
      </c>
      <c r="AI10" s="80">
        <v>2135</v>
      </c>
      <c r="AJ10" s="80">
        <v>2192</v>
      </c>
      <c r="AK10" s="80">
        <v>2235</v>
      </c>
      <c r="AL10" s="80">
        <v>2367</v>
      </c>
    </row>
    <row r="11" spans="1:39" ht="15" customHeight="1" x14ac:dyDescent="0.2">
      <c r="A11"/>
      <c r="B11" s="79" t="s">
        <v>48</v>
      </c>
      <c r="C11" s="110">
        <v>36564</v>
      </c>
      <c r="D11" s="80" t="s">
        <v>12</v>
      </c>
      <c r="E11" s="80" t="s">
        <v>12</v>
      </c>
      <c r="F11" s="80" t="s">
        <v>12</v>
      </c>
      <c r="G11" s="80" t="s">
        <v>12</v>
      </c>
      <c r="H11" s="80" t="s">
        <v>12</v>
      </c>
      <c r="I11" s="80" t="s">
        <v>12</v>
      </c>
      <c r="J11" s="80" t="s">
        <v>12</v>
      </c>
      <c r="K11" s="80">
        <v>297</v>
      </c>
      <c r="L11" s="80">
        <v>720</v>
      </c>
      <c r="M11" s="80">
        <v>912</v>
      </c>
      <c r="N11" s="80">
        <v>949</v>
      </c>
      <c r="O11" s="80">
        <v>1027</v>
      </c>
      <c r="P11" s="80">
        <v>1065</v>
      </c>
      <c r="Q11" s="80">
        <v>1197</v>
      </c>
      <c r="R11" s="80">
        <v>1250</v>
      </c>
      <c r="S11" s="80">
        <v>1309</v>
      </c>
      <c r="T11" s="80">
        <v>1337</v>
      </c>
      <c r="U11" s="80">
        <v>1374</v>
      </c>
      <c r="V11" s="80">
        <v>1347</v>
      </c>
      <c r="W11" s="80">
        <v>1379</v>
      </c>
      <c r="X11" s="80">
        <v>1441</v>
      </c>
      <c r="Y11" s="80">
        <v>1430</v>
      </c>
      <c r="Z11" s="80">
        <v>1396</v>
      </c>
      <c r="AA11" s="80">
        <v>1522</v>
      </c>
      <c r="AB11" s="80">
        <v>1458</v>
      </c>
      <c r="AC11" s="80">
        <v>1542</v>
      </c>
      <c r="AD11" s="80">
        <v>1512</v>
      </c>
      <c r="AE11" s="80">
        <v>1502</v>
      </c>
      <c r="AF11" s="80">
        <v>1530</v>
      </c>
      <c r="AG11" s="80">
        <v>1604</v>
      </c>
      <c r="AH11" s="80">
        <v>1477</v>
      </c>
      <c r="AI11" s="80">
        <v>1513</v>
      </c>
      <c r="AJ11" s="80">
        <v>1515</v>
      </c>
      <c r="AK11" s="80">
        <v>1407</v>
      </c>
      <c r="AL11" s="80">
        <v>1552</v>
      </c>
    </row>
    <row r="12" spans="1:39" ht="15" customHeight="1" x14ac:dyDescent="0.2">
      <c r="A12"/>
      <c r="B12" s="79" t="s">
        <v>21</v>
      </c>
      <c r="C12" s="110">
        <v>34458</v>
      </c>
      <c r="D12" s="80">
        <v>1394</v>
      </c>
      <c r="E12" s="80">
        <v>1501</v>
      </c>
      <c r="F12" s="80">
        <v>1428</v>
      </c>
      <c r="G12" s="80">
        <v>1453</v>
      </c>
      <c r="H12" s="80">
        <v>1358</v>
      </c>
      <c r="I12" s="80">
        <v>1364</v>
      </c>
      <c r="J12" s="80">
        <v>1180</v>
      </c>
      <c r="K12" s="80">
        <v>1175</v>
      </c>
      <c r="L12" s="80">
        <v>1137</v>
      </c>
      <c r="M12" s="80">
        <v>1170</v>
      </c>
      <c r="N12" s="80">
        <v>1078</v>
      </c>
      <c r="O12" s="80">
        <v>1021</v>
      </c>
      <c r="P12" s="80">
        <v>1002</v>
      </c>
      <c r="Q12" s="80">
        <v>940</v>
      </c>
      <c r="R12" s="80">
        <v>834</v>
      </c>
      <c r="S12" s="80">
        <v>836</v>
      </c>
      <c r="T12" s="80">
        <v>813</v>
      </c>
      <c r="U12" s="80">
        <v>833</v>
      </c>
      <c r="V12" s="80">
        <v>708</v>
      </c>
      <c r="W12" s="80">
        <v>729</v>
      </c>
      <c r="X12" s="80">
        <v>680</v>
      </c>
      <c r="Y12" s="80">
        <v>688</v>
      </c>
      <c r="Z12" s="80">
        <v>679</v>
      </c>
      <c r="AA12" s="80">
        <v>710</v>
      </c>
      <c r="AB12" s="80">
        <v>697</v>
      </c>
      <c r="AC12" s="80">
        <v>697</v>
      </c>
      <c r="AD12" s="80">
        <v>793</v>
      </c>
      <c r="AE12" s="80">
        <v>861</v>
      </c>
      <c r="AF12" s="80">
        <v>955</v>
      </c>
      <c r="AG12" s="80">
        <v>916</v>
      </c>
      <c r="AH12" s="80">
        <v>1040</v>
      </c>
      <c r="AI12" s="80">
        <v>972</v>
      </c>
      <c r="AJ12" s="80">
        <v>938</v>
      </c>
      <c r="AK12" s="80">
        <v>895</v>
      </c>
      <c r="AL12" s="80">
        <v>983</v>
      </c>
    </row>
    <row r="13" spans="1:39" ht="15" customHeight="1" x14ac:dyDescent="0.2">
      <c r="A13"/>
      <c r="B13" s="79" t="s">
        <v>44</v>
      </c>
      <c r="C13" s="110">
        <v>33573</v>
      </c>
      <c r="D13" s="80" t="s">
        <v>12</v>
      </c>
      <c r="E13" s="80" t="s">
        <v>12</v>
      </c>
      <c r="F13" s="80" t="s">
        <v>12</v>
      </c>
      <c r="G13" s="80" t="s">
        <v>12</v>
      </c>
      <c r="H13" s="80" t="s">
        <v>12</v>
      </c>
      <c r="I13" s="80" t="s">
        <v>12</v>
      </c>
      <c r="J13" s="80" t="s">
        <v>12</v>
      </c>
      <c r="K13" s="80" t="s">
        <v>12</v>
      </c>
      <c r="L13" s="80" t="s">
        <v>12</v>
      </c>
      <c r="M13" s="80" t="s">
        <v>12</v>
      </c>
      <c r="N13" s="80" t="s">
        <v>12</v>
      </c>
      <c r="O13" s="80" t="s">
        <v>12</v>
      </c>
      <c r="P13" s="80" t="s">
        <v>12</v>
      </c>
      <c r="Q13" s="80" t="s">
        <v>12</v>
      </c>
      <c r="R13" s="80" t="s">
        <v>12</v>
      </c>
      <c r="S13" s="80" t="s">
        <v>12</v>
      </c>
      <c r="T13" s="80" t="s">
        <v>12</v>
      </c>
      <c r="U13" s="80" t="s">
        <v>12</v>
      </c>
      <c r="V13" s="80" t="s">
        <v>12</v>
      </c>
      <c r="W13" s="80" t="s">
        <v>12</v>
      </c>
      <c r="X13" s="80" t="s">
        <v>12</v>
      </c>
      <c r="Y13" s="80">
        <v>298</v>
      </c>
      <c r="Z13" s="80">
        <v>1107</v>
      </c>
      <c r="AA13" s="80">
        <v>2048</v>
      </c>
      <c r="AB13" s="80">
        <v>2385</v>
      </c>
      <c r="AC13" s="80">
        <v>2623</v>
      </c>
      <c r="AD13" s="80">
        <v>2700</v>
      </c>
      <c r="AE13" s="80">
        <v>2850</v>
      </c>
      <c r="AF13" s="80">
        <v>2852</v>
      </c>
      <c r="AG13" s="80">
        <v>2918</v>
      </c>
      <c r="AH13" s="80">
        <v>2790</v>
      </c>
      <c r="AI13" s="80">
        <v>2749</v>
      </c>
      <c r="AJ13" s="80">
        <v>2773</v>
      </c>
      <c r="AK13" s="80">
        <v>2777</v>
      </c>
      <c r="AL13" s="80">
        <v>2703</v>
      </c>
    </row>
    <row r="14" spans="1:39" ht="15" customHeight="1" x14ac:dyDescent="0.2">
      <c r="A14"/>
      <c r="B14" s="79" t="s">
        <v>49</v>
      </c>
      <c r="C14" s="110">
        <v>25680</v>
      </c>
      <c r="D14" s="80">
        <v>1756</v>
      </c>
      <c r="E14" s="80">
        <v>2058</v>
      </c>
      <c r="F14" s="80">
        <v>2556</v>
      </c>
      <c r="G14" s="80">
        <v>3344</v>
      </c>
      <c r="H14" s="80">
        <v>4757</v>
      </c>
      <c r="I14" s="80">
        <v>5620</v>
      </c>
      <c r="J14" s="80">
        <v>5589</v>
      </c>
      <c r="K14" s="80" t="s">
        <v>12</v>
      </c>
      <c r="L14" s="80" t="s">
        <v>12</v>
      </c>
      <c r="M14" s="80" t="s">
        <v>12</v>
      </c>
      <c r="N14" s="80" t="s">
        <v>12</v>
      </c>
      <c r="O14" s="80" t="s">
        <v>12</v>
      </c>
      <c r="P14" s="80" t="s">
        <v>12</v>
      </c>
      <c r="Q14" s="80" t="s">
        <v>12</v>
      </c>
      <c r="R14" s="80" t="s">
        <v>12</v>
      </c>
      <c r="S14" s="80" t="s">
        <v>12</v>
      </c>
      <c r="T14" s="80" t="s">
        <v>12</v>
      </c>
      <c r="U14" s="80" t="s">
        <v>12</v>
      </c>
      <c r="V14" s="80" t="s">
        <v>12</v>
      </c>
      <c r="W14" s="80" t="s">
        <v>12</v>
      </c>
      <c r="X14" s="80" t="s">
        <v>12</v>
      </c>
      <c r="Y14" s="80" t="s">
        <v>12</v>
      </c>
      <c r="Z14" s="80" t="s">
        <v>12</v>
      </c>
      <c r="AA14" s="80" t="s">
        <v>12</v>
      </c>
      <c r="AB14" s="80" t="s">
        <v>12</v>
      </c>
      <c r="AC14" s="80" t="s">
        <v>12</v>
      </c>
      <c r="AD14" s="80" t="s">
        <v>12</v>
      </c>
      <c r="AE14" s="80" t="s">
        <v>12</v>
      </c>
      <c r="AF14" s="80" t="s">
        <v>12</v>
      </c>
      <c r="AG14" s="80" t="s">
        <v>12</v>
      </c>
      <c r="AH14" s="80" t="s">
        <v>12</v>
      </c>
      <c r="AI14" s="80" t="s">
        <v>12</v>
      </c>
      <c r="AJ14" s="80" t="s">
        <v>12</v>
      </c>
      <c r="AK14" s="80" t="s">
        <v>12</v>
      </c>
      <c r="AL14" s="80" t="s">
        <v>12</v>
      </c>
    </row>
    <row r="15" spans="1:39" ht="15" customHeight="1" x14ac:dyDescent="0.2">
      <c r="A15"/>
      <c r="B15" s="79" t="s">
        <v>45</v>
      </c>
      <c r="C15" s="110">
        <v>23459</v>
      </c>
      <c r="D15" s="80">
        <v>73</v>
      </c>
      <c r="E15" s="80">
        <v>85</v>
      </c>
      <c r="F15" s="80">
        <v>169</v>
      </c>
      <c r="G15" s="80">
        <v>317</v>
      </c>
      <c r="H15" s="80">
        <v>478</v>
      </c>
      <c r="I15" s="80">
        <v>629</v>
      </c>
      <c r="J15" s="80">
        <v>827</v>
      </c>
      <c r="K15" s="80">
        <v>924</v>
      </c>
      <c r="L15" s="80">
        <v>953</v>
      </c>
      <c r="M15" s="80">
        <v>1017</v>
      </c>
      <c r="N15" s="80">
        <v>1142</v>
      </c>
      <c r="O15" s="80">
        <v>1199</v>
      </c>
      <c r="P15" s="80">
        <v>1227</v>
      </c>
      <c r="Q15" s="80">
        <v>1261</v>
      </c>
      <c r="R15" s="80">
        <v>809</v>
      </c>
      <c r="S15" s="80">
        <v>1073</v>
      </c>
      <c r="T15" s="80">
        <v>1275</v>
      </c>
      <c r="U15" s="80">
        <v>1159</v>
      </c>
      <c r="V15" s="80">
        <v>1106</v>
      </c>
      <c r="W15" s="80">
        <v>931</v>
      </c>
      <c r="X15" s="80">
        <v>839</v>
      </c>
      <c r="Y15" s="80">
        <v>702</v>
      </c>
      <c r="Z15" s="80">
        <v>552</v>
      </c>
      <c r="AA15" s="80">
        <v>457</v>
      </c>
      <c r="AB15" s="80">
        <v>413</v>
      </c>
      <c r="AC15" s="80">
        <v>352</v>
      </c>
      <c r="AD15" s="80">
        <v>350</v>
      </c>
      <c r="AE15" s="80">
        <v>312</v>
      </c>
      <c r="AF15" s="80">
        <v>346</v>
      </c>
      <c r="AG15" s="80">
        <v>387</v>
      </c>
      <c r="AH15" s="80">
        <v>397</v>
      </c>
      <c r="AI15" s="80">
        <v>409</v>
      </c>
      <c r="AJ15" s="80">
        <v>430</v>
      </c>
      <c r="AK15" s="80">
        <v>447</v>
      </c>
      <c r="AL15" s="80">
        <v>412</v>
      </c>
    </row>
    <row r="16" spans="1:39" ht="15" customHeight="1" x14ac:dyDescent="0.2">
      <c r="A16"/>
      <c r="B16" s="79" t="s">
        <v>50</v>
      </c>
      <c r="C16" s="110">
        <v>17419</v>
      </c>
      <c r="D16" s="80" t="s">
        <v>12</v>
      </c>
      <c r="E16" s="80" t="s">
        <v>12</v>
      </c>
      <c r="F16" s="80" t="s">
        <v>12</v>
      </c>
      <c r="G16" s="80" t="s">
        <v>12</v>
      </c>
      <c r="H16" s="80" t="s">
        <v>12</v>
      </c>
      <c r="I16" s="80">
        <v>95</v>
      </c>
      <c r="J16" s="80">
        <v>208</v>
      </c>
      <c r="K16" s="80">
        <v>470</v>
      </c>
      <c r="L16" s="80">
        <v>692</v>
      </c>
      <c r="M16" s="80">
        <v>768</v>
      </c>
      <c r="N16" s="80">
        <v>745</v>
      </c>
      <c r="O16" s="80">
        <v>782</v>
      </c>
      <c r="P16" s="80">
        <v>806</v>
      </c>
      <c r="Q16" s="80">
        <v>896</v>
      </c>
      <c r="R16" s="80">
        <v>823</v>
      </c>
      <c r="S16" s="80">
        <v>785</v>
      </c>
      <c r="T16" s="80">
        <v>750</v>
      </c>
      <c r="U16" s="80">
        <v>713</v>
      </c>
      <c r="V16" s="80">
        <v>672</v>
      </c>
      <c r="W16" s="80">
        <v>650</v>
      </c>
      <c r="X16" s="80">
        <v>597</v>
      </c>
      <c r="Y16" s="80">
        <v>578</v>
      </c>
      <c r="Z16" s="80">
        <v>559</v>
      </c>
      <c r="AA16" s="80">
        <v>543</v>
      </c>
      <c r="AB16" s="80">
        <v>500</v>
      </c>
      <c r="AC16" s="80">
        <v>492</v>
      </c>
      <c r="AD16" s="80">
        <v>493</v>
      </c>
      <c r="AE16" s="80">
        <v>527</v>
      </c>
      <c r="AF16" s="80">
        <v>461</v>
      </c>
      <c r="AG16" s="80">
        <v>487</v>
      </c>
      <c r="AH16" s="80">
        <v>500</v>
      </c>
      <c r="AI16" s="80">
        <v>504</v>
      </c>
      <c r="AJ16" s="80">
        <v>473</v>
      </c>
      <c r="AK16" s="80">
        <v>435</v>
      </c>
      <c r="AL16" s="80">
        <v>415</v>
      </c>
    </row>
    <row r="17" spans="1:38" ht="15" customHeight="1" x14ac:dyDescent="0.2">
      <c r="A17"/>
      <c r="B17" s="79" t="s">
        <v>51</v>
      </c>
      <c r="C17" s="110">
        <v>15554</v>
      </c>
      <c r="D17" s="80" t="s">
        <v>12</v>
      </c>
      <c r="E17" s="80" t="s">
        <v>12</v>
      </c>
      <c r="F17" s="80" t="s">
        <v>12</v>
      </c>
      <c r="G17" s="80" t="s">
        <v>12</v>
      </c>
      <c r="H17" s="80" t="s">
        <v>12</v>
      </c>
      <c r="I17" s="80">
        <v>125</v>
      </c>
      <c r="J17" s="80">
        <v>392</v>
      </c>
      <c r="K17" s="80">
        <v>622</v>
      </c>
      <c r="L17" s="80">
        <v>746</v>
      </c>
      <c r="M17" s="80">
        <v>869</v>
      </c>
      <c r="N17" s="80">
        <v>795</v>
      </c>
      <c r="O17" s="80">
        <v>746</v>
      </c>
      <c r="P17" s="80">
        <v>713</v>
      </c>
      <c r="Q17" s="80">
        <v>675</v>
      </c>
      <c r="R17" s="80">
        <v>656</v>
      </c>
      <c r="S17" s="80">
        <v>684</v>
      </c>
      <c r="T17" s="80">
        <v>604</v>
      </c>
      <c r="U17" s="80">
        <v>582</v>
      </c>
      <c r="V17" s="80">
        <v>543</v>
      </c>
      <c r="W17" s="80">
        <v>573</v>
      </c>
      <c r="X17" s="80">
        <v>518</v>
      </c>
      <c r="Y17" s="80">
        <v>482</v>
      </c>
      <c r="Z17" s="80">
        <v>546</v>
      </c>
      <c r="AA17" s="80">
        <v>460</v>
      </c>
      <c r="AB17" s="80">
        <v>427</v>
      </c>
      <c r="AC17" s="80">
        <v>440</v>
      </c>
      <c r="AD17" s="80">
        <v>394</v>
      </c>
      <c r="AE17" s="80">
        <v>392</v>
      </c>
      <c r="AF17" s="80">
        <v>410</v>
      </c>
      <c r="AG17" s="80">
        <v>362</v>
      </c>
      <c r="AH17" s="80">
        <v>375</v>
      </c>
      <c r="AI17" s="80">
        <v>377</v>
      </c>
      <c r="AJ17" s="80">
        <v>345</v>
      </c>
      <c r="AK17" s="80">
        <v>345</v>
      </c>
      <c r="AL17" s="80">
        <v>356</v>
      </c>
    </row>
    <row r="18" spans="1:38" ht="15" customHeight="1" x14ac:dyDescent="0.2">
      <c r="A18"/>
      <c r="B18" s="79" t="s">
        <v>52</v>
      </c>
      <c r="C18" s="110">
        <v>15055</v>
      </c>
      <c r="D18" s="80">
        <v>24</v>
      </c>
      <c r="E18" s="80">
        <v>26</v>
      </c>
      <c r="F18" s="80">
        <v>46</v>
      </c>
      <c r="G18" s="80">
        <v>42</v>
      </c>
      <c r="H18" s="80">
        <v>56</v>
      </c>
      <c r="I18" s="80">
        <v>71</v>
      </c>
      <c r="J18" s="80">
        <v>126</v>
      </c>
      <c r="K18" s="80">
        <v>168</v>
      </c>
      <c r="L18" s="80">
        <v>239</v>
      </c>
      <c r="M18" s="80">
        <v>299</v>
      </c>
      <c r="N18" s="80">
        <v>318</v>
      </c>
      <c r="O18" s="80">
        <v>383</v>
      </c>
      <c r="P18" s="80">
        <v>420</v>
      </c>
      <c r="Q18" s="80">
        <v>451</v>
      </c>
      <c r="R18" s="80">
        <v>454</v>
      </c>
      <c r="S18" s="80">
        <v>478</v>
      </c>
      <c r="T18" s="80">
        <v>447</v>
      </c>
      <c r="U18" s="80">
        <v>478</v>
      </c>
      <c r="V18" s="80">
        <v>541</v>
      </c>
      <c r="W18" s="80">
        <v>556</v>
      </c>
      <c r="X18" s="80">
        <v>600</v>
      </c>
      <c r="Y18" s="80">
        <v>638</v>
      </c>
      <c r="Z18" s="80">
        <v>662</v>
      </c>
      <c r="AA18" s="80">
        <v>715</v>
      </c>
      <c r="AB18" s="80">
        <v>659</v>
      </c>
      <c r="AC18" s="80">
        <v>636</v>
      </c>
      <c r="AD18" s="80">
        <v>655</v>
      </c>
      <c r="AE18" s="80">
        <v>608</v>
      </c>
      <c r="AF18" s="80">
        <v>666</v>
      </c>
      <c r="AG18" s="80">
        <v>614</v>
      </c>
      <c r="AH18" s="80">
        <v>655</v>
      </c>
      <c r="AI18" s="80">
        <v>625</v>
      </c>
      <c r="AJ18" s="80">
        <v>562</v>
      </c>
      <c r="AK18" s="80">
        <v>534</v>
      </c>
      <c r="AL18" s="80">
        <v>603</v>
      </c>
    </row>
    <row r="19" spans="1:38" ht="15" customHeight="1" x14ac:dyDescent="0.2">
      <c r="A19"/>
      <c r="B19" s="79" t="s">
        <v>36</v>
      </c>
      <c r="C19" s="110">
        <v>12448</v>
      </c>
      <c r="D19" s="80">
        <v>118</v>
      </c>
      <c r="E19" s="80">
        <v>107</v>
      </c>
      <c r="F19" s="80">
        <v>130</v>
      </c>
      <c r="G19" s="80">
        <v>141</v>
      </c>
      <c r="H19" s="80">
        <v>152</v>
      </c>
      <c r="I19" s="80">
        <v>182</v>
      </c>
      <c r="J19" s="80">
        <v>230</v>
      </c>
      <c r="K19" s="80">
        <v>254</v>
      </c>
      <c r="L19" s="80">
        <v>277</v>
      </c>
      <c r="M19" s="80">
        <v>410</v>
      </c>
      <c r="N19" s="80">
        <v>390</v>
      </c>
      <c r="O19" s="80">
        <v>381</v>
      </c>
      <c r="P19" s="80">
        <v>408</v>
      </c>
      <c r="Q19" s="80">
        <v>416</v>
      </c>
      <c r="R19" s="80">
        <v>331</v>
      </c>
      <c r="S19" s="80">
        <v>386</v>
      </c>
      <c r="T19" s="80">
        <v>347</v>
      </c>
      <c r="U19" s="80">
        <v>364</v>
      </c>
      <c r="V19" s="80">
        <v>358</v>
      </c>
      <c r="W19" s="80">
        <v>347</v>
      </c>
      <c r="X19" s="80">
        <v>331</v>
      </c>
      <c r="Y19" s="80">
        <v>351</v>
      </c>
      <c r="Z19" s="80">
        <v>352</v>
      </c>
      <c r="AA19" s="80">
        <v>402</v>
      </c>
      <c r="AB19" s="80">
        <v>410</v>
      </c>
      <c r="AC19" s="80">
        <v>401</v>
      </c>
      <c r="AD19" s="80">
        <v>416</v>
      </c>
      <c r="AE19" s="80">
        <v>465</v>
      </c>
      <c r="AF19" s="80">
        <v>482</v>
      </c>
      <c r="AG19" s="80">
        <v>455</v>
      </c>
      <c r="AH19" s="80">
        <v>522</v>
      </c>
      <c r="AI19" s="80">
        <v>494</v>
      </c>
      <c r="AJ19" s="80">
        <v>523</v>
      </c>
      <c r="AK19" s="80">
        <v>541</v>
      </c>
      <c r="AL19" s="80">
        <v>574</v>
      </c>
    </row>
    <row r="20" spans="1:38" ht="15" customHeight="1" x14ac:dyDescent="0.2">
      <c r="A20"/>
      <c r="B20" s="79" t="s">
        <v>22</v>
      </c>
      <c r="C20" s="110">
        <v>11908</v>
      </c>
      <c r="D20" s="80">
        <v>179</v>
      </c>
      <c r="E20" s="80">
        <v>158</v>
      </c>
      <c r="F20" s="80">
        <v>158</v>
      </c>
      <c r="G20" s="80">
        <v>185</v>
      </c>
      <c r="H20" s="80">
        <v>169</v>
      </c>
      <c r="I20" s="80">
        <v>184</v>
      </c>
      <c r="J20" s="80">
        <v>198</v>
      </c>
      <c r="K20" s="80">
        <v>218</v>
      </c>
      <c r="L20" s="80">
        <v>259</v>
      </c>
      <c r="M20" s="80">
        <v>255</v>
      </c>
      <c r="N20" s="80">
        <v>306</v>
      </c>
      <c r="O20" s="80">
        <v>266</v>
      </c>
      <c r="P20" s="80">
        <v>273</v>
      </c>
      <c r="Q20" s="80">
        <v>305</v>
      </c>
      <c r="R20" s="80">
        <v>329</v>
      </c>
      <c r="S20" s="80">
        <v>335</v>
      </c>
      <c r="T20" s="80">
        <v>333</v>
      </c>
      <c r="U20" s="80">
        <v>329</v>
      </c>
      <c r="V20" s="80">
        <v>321</v>
      </c>
      <c r="W20" s="80">
        <v>348</v>
      </c>
      <c r="X20" s="80">
        <v>371</v>
      </c>
      <c r="Y20" s="80">
        <v>403</v>
      </c>
      <c r="Z20" s="80">
        <v>426</v>
      </c>
      <c r="AA20" s="80">
        <v>502</v>
      </c>
      <c r="AB20" s="80">
        <v>473</v>
      </c>
      <c r="AC20" s="80">
        <v>502</v>
      </c>
      <c r="AD20" s="80">
        <v>488</v>
      </c>
      <c r="AE20" s="80">
        <v>501</v>
      </c>
      <c r="AF20" s="80">
        <v>475</v>
      </c>
      <c r="AG20" s="80">
        <v>474</v>
      </c>
      <c r="AH20" s="80">
        <v>415</v>
      </c>
      <c r="AI20" s="80">
        <v>425</v>
      </c>
      <c r="AJ20" s="80">
        <v>477</v>
      </c>
      <c r="AK20" s="80">
        <v>414</v>
      </c>
      <c r="AL20" s="80">
        <v>454</v>
      </c>
    </row>
    <row r="21" spans="1:38" ht="15" customHeight="1" x14ac:dyDescent="0.2">
      <c r="A21"/>
      <c r="B21" s="82" t="s">
        <v>53</v>
      </c>
      <c r="C21" s="111">
        <v>10443</v>
      </c>
      <c r="D21" s="83" t="s">
        <v>12</v>
      </c>
      <c r="E21" s="83" t="s">
        <v>12</v>
      </c>
      <c r="F21" s="83" t="s">
        <v>12</v>
      </c>
      <c r="G21" s="83" t="s">
        <v>12</v>
      </c>
      <c r="H21" s="83" t="s">
        <v>12</v>
      </c>
      <c r="I21" s="83" t="s">
        <v>12</v>
      </c>
      <c r="J21" s="83" t="s">
        <v>12</v>
      </c>
      <c r="K21" s="83">
        <v>5</v>
      </c>
      <c r="L21" s="83">
        <v>12</v>
      </c>
      <c r="M21" s="83">
        <v>13</v>
      </c>
      <c r="N21" s="83">
        <v>16</v>
      </c>
      <c r="O21" s="83">
        <v>18</v>
      </c>
      <c r="P21" s="83">
        <v>26</v>
      </c>
      <c r="Q21" s="83">
        <v>20</v>
      </c>
      <c r="R21" s="83">
        <v>25</v>
      </c>
      <c r="S21" s="83">
        <v>15</v>
      </c>
      <c r="T21" s="83">
        <v>26</v>
      </c>
      <c r="U21" s="83">
        <v>27</v>
      </c>
      <c r="V21" s="83">
        <v>27</v>
      </c>
      <c r="W21" s="83">
        <v>32</v>
      </c>
      <c r="X21" s="83">
        <v>41</v>
      </c>
      <c r="Y21" s="83">
        <v>59</v>
      </c>
      <c r="Z21" s="83">
        <v>81</v>
      </c>
      <c r="AA21" s="83">
        <v>91</v>
      </c>
      <c r="AB21" s="83">
        <v>362</v>
      </c>
      <c r="AC21" s="83">
        <v>448</v>
      </c>
      <c r="AD21" s="83">
        <v>646</v>
      </c>
      <c r="AE21" s="83">
        <v>677</v>
      </c>
      <c r="AF21" s="83">
        <v>807</v>
      </c>
      <c r="AG21" s="83">
        <v>1054</v>
      </c>
      <c r="AH21" s="83">
        <v>1193</v>
      </c>
      <c r="AI21" s="83">
        <v>1206</v>
      </c>
      <c r="AJ21" s="83">
        <v>1157</v>
      </c>
      <c r="AK21" s="83">
        <v>1190</v>
      </c>
      <c r="AL21" s="83">
        <v>1169</v>
      </c>
    </row>
    <row r="22" spans="1:38" ht="15" customHeight="1" x14ac:dyDescent="0.2">
      <c r="A22"/>
      <c r="B22" s="157" t="s">
        <v>24</v>
      </c>
      <c r="C22" s="158">
        <v>9970</v>
      </c>
      <c r="D22" s="159">
        <v>66</v>
      </c>
      <c r="E22" s="159">
        <v>50</v>
      </c>
      <c r="F22" s="159">
        <v>69</v>
      </c>
      <c r="G22" s="159">
        <v>76</v>
      </c>
      <c r="H22" s="159">
        <v>73</v>
      </c>
      <c r="I22" s="159">
        <v>47</v>
      </c>
      <c r="J22" s="159">
        <v>82</v>
      </c>
      <c r="K22" s="159">
        <v>64</v>
      </c>
      <c r="L22" s="159">
        <v>65</v>
      </c>
      <c r="M22" s="159">
        <v>92</v>
      </c>
      <c r="N22" s="159">
        <v>86</v>
      </c>
      <c r="O22" s="159">
        <v>99</v>
      </c>
      <c r="P22" s="159">
        <v>106</v>
      </c>
      <c r="Q22" s="159">
        <v>125</v>
      </c>
      <c r="R22" s="159">
        <v>110</v>
      </c>
      <c r="S22" s="159">
        <v>154</v>
      </c>
      <c r="T22" s="159">
        <v>147</v>
      </c>
      <c r="U22" s="159">
        <v>181</v>
      </c>
      <c r="V22" s="159">
        <v>205</v>
      </c>
      <c r="W22" s="159">
        <v>217</v>
      </c>
      <c r="X22" s="159">
        <v>279</v>
      </c>
      <c r="Y22" s="159">
        <v>289</v>
      </c>
      <c r="Z22" s="159">
        <v>323</v>
      </c>
      <c r="AA22" s="159">
        <v>367</v>
      </c>
      <c r="AB22" s="159">
        <v>424</v>
      </c>
      <c r="AC22" s="159">
        <v>457</v>
      </c>
      <c r="AD22" s="159">
        <v>472</v>
      </c>
      <c r="AE22" s="159">
        <v>506</v>
      </c>
      <c r="AF22" s="159">
        <v>609</v>
      </c>
      <c r="AG22" s="159">
        <v>623</v>
      </c>
      <c r="AH22" s="159">
        <v>664</v>
      </c>
      <c r="AI22" s="159">
        <v>697</v>
      </c>
      <c r="AJ22" s="159">
        <v>699</v>
      </c>
      <c r="AK22" s="159">
        <v>663</v>
      </c>
      <c r="AL22" s="159">
        <v>784</v>
      </c>
    </row>
    <row r="23" spans="1:38" ht="15" customHeight="1" x14ac:dyDescent="0.2">
      <c r="A23"/>
      <c r="B23" s="79" t="s">
        <v>54</v>
      </c>
      <c r="C23" s="110">
        <v>9061</v>
      </c>
      <c r="D23" s="80">
        <v>83</v>
      </c>
      <c r="E23" s="80">
        <v>100</v>
      </c>
      <c r="F23" s="80">
        <v>103</v>
      </c>
      <c r="G23" s="80">
        <v>123</v>
      </c>
      <c r="H23" s="80">
        <v>135</v>
      </c>
      <c r="I23" s="80">
        <v>141</v>
      </c>
      <c r="J23" s="80">
        <v>178</v>
      </c>
      <c r="K23" s="80">
        <v>163</v>
      </c>
      <c r="L23" s="80">
        <v>209</v>
      </c>
      <c r="M23" s="80">
        <v>186</v>
      </c>
      <c r="N23" s="80">
        <v>228</v>
      </c>
      <c r="O23" s="80">
        <v>192</v>
      </c>
      <c r="P23" s="80">
        <v>251</v>
      </c>
      <c r="Q23" s="80">
        <v>266</v>
      </c>
      <c r="R23" s="80">
        <v>241</v>
      </c>
      <c r="S23" s="80">
        <v>247</v>
      </c>
      <c r="T23" s="80">
        <v>240</v>
      </c>
      <c r="U23" s="80">
        <v>269</v>
      </c>
      <c r="V23" s="80">
        <v>274</v>
      </c>
      <c r="W23" s="80">
        <v>270</v>
      </c>
      <c r="X23" s="80">
        <v>262</v>
      </c>
      <c r="Y23" s="80">
        <v>322</v>
      </c>
      <c r="Z23" s="80">
        <v>347</v>
      </c>
      <c r="AA23" s="80">
        <v>331</v>
      </c>
      <c r="AB23" s="80">
        <v>351</v>
      </c>
      <c r="AC23" s="80">
        <v>358</v>
      </c>
      <c r="AD23" s="80">
        <v>337</v>
      </c>
      <c r="AE23" s="80">
        <v>396</v>
      </c>
      <c r="AF23" s="80">
        <v>392</v>
      </c>
      <c r="AG23" s="80">
        <v>334</v>
      </c>
      <c r="AH23" s="80">
        <v>346</v>
      </c>
      <c r="AI23" s="80">
        <v>381</v>
      </c>
      <c r="AJ23" s="80">
        <v>319</v>
      </c>
      <c r="AK23" s="80">
        <v>355</v>
      </c>
      <c r="AL23" s="80">
        <v>331</v>
      </c>
    </row>
    <row r="24" spans="1:38" ht="15" customHeight="1" x14ac:dyDescent="0.2">
      <c r="A24"/>
      <c r="B24" s="79" t="s">
        <v>55</v>
      </c>
      <c r="C24" s="110">
        <v>8221</v>
      </c>
      <c r="D24" s="80" t="s">
        <v>12</v>
      </c>
      <c r="E24" s="80" t="s">
        <v>12</v>
      </c>
      <c r="F24" s="80" t="s">
        <v>12</v>
      </c>
      <c r="G24" s="80" t="s">
        <v>12</v>
      </c>
      <c r="H24" s="80" t="s">
        <v>12</v>
      </c>
      <c r="I24" s="80">
        <v>12</v>
      </c>
      <c r="J24" s="80">
        <v>30</v>
      </c>
      <c r="K24" s="80">
        <v>54</v>
      </c>
      <c r="L24" s="80">
        <v>72</v>
      </c>
      <c r="M24" s="80">
        <v>79</v>
      </c>
      <c r="N24" s="80">
        <v>94</v>
      </c>
      <c r="O24" s="80">
        <v>119</v>
      </c>
      <c r="P24" s="80">
        <v>135</v>
      </c>
      <c r="Q24" s="80">
        <v>139</v>
      </c>
      <c r="R24" s="80">
        <v>180</v>
      </c>
      <c r="S24" s="80">
        <v>180</v>
      </c>
      <c r="T24" s="80">
        <v>201</v>
      </c>
      <c r="U24" s="80">
        <v>236</v>
      </c>
      <c r="V24" s="80">
        <v>254</v>
      </c>
      <c r="W24" s="80">
        <v>250</v>
      </c>
      <c r="X24" s="80">
        <v>318</v>
      </c>
      <c r="Y24" s="80">
        <v>276</v>
      </c>
      <c r="Z24" s="80">
        <v>319</v>
      </c>
      <c r="AA24" s="80">
        <v>366</v>
      </c>
      <c r="AB24" s="80">
        <v>349</v>
      </c>
      <c r="AC24" s="80">
        <v>423</v>
      </c>
      <c r="AD24" s="80">
        <v>446</v>
      </c>
      <c r="AE24" s="80">
        <v>461</v>
      </c>
      <c r="AF24" s="80">
        <v>463</v>
      </c>
      <c r="AG24" s="80">
        <v>504</v>
      </c>
      <c r="AH24" s="80">
        <v>483</v>
      </c>
      <c r="AI24" s="80">
        <v>448</v>
      </c>
      <c r="AJ24" s="80">
        <v>427</v>
      </c>
      <c r="AK24" s="80">
        <v>445</v>
      </c>
      <c r="AL24" s="80">
        <v>458</v>
      </c>
    </row>
    <row r="25" spans="1:38" ht="15" customHeight="1" x14ac:dyDescent="0.2">
      <c r="A25"/>
      <c r="B25" s="79" t="s">
        <v>56</v>
      </c>
      <c r="C25" s="110">
        <v>8215</v>
      </c>
      <c r="D25" s="80">
        <v>28</v>
      </c>
      <c r="E25" s="80">
        <v>27</v>
      </c>
      <c r="F25" s="80">
        <v>42</v>
      </c>
      <c r="G25" s="80">
        <v>42</v>
      </c>
      <c r="H25" s="80">
        <v>53</v>
      </c>
      <c r="I25" s="80">
        <v>71</v>
      </c>
      <c r="J25" s="80">
        <v>126</v>
      </c>
      <c r="K25" s="80">
        <v>108</v>
      </c>
      <c r="L25" s="80">
        <v>180</v>
      </c>
      <c r="M25" s="80">
        <v>196</v>
      </c>
      <c r="N25" s="80">
        <v>222</v>
      </c>
      <c r="O25" s="80">
        <v>233</v>
      </c>
      <c r="P25" s="80">
        <v>263</v>
      </c>
      <c r="Q25" s="80">
        <v>297</v>
      </c>
      <c r="R25" s="80">
        <v>287</v>
      </c>
      <c r="S25" s="80">
        <v>310</v>
      </c>
      <c r="T25" s="80">
        <v>330</v>
      </c>
      <c r="U25" s="80">
        <v>330</v>
      </c>
      <c r="V25" s="80">
        <v>311</v>
      </c>
      <c r="W25" s="80">
        <v>331</v>
      </c>
      <c r="X25" s="80">
        <v>327</v>
      </c>
      <c r="Y25" s="80">
        <v>355</v>
      </c>
      <c r="Z25" s="80">
        <v>295</v>
      </c>
      <c r="AA25" s="80">
        <v>309</v>
      </c>
      <c r="AB25" s="80">
        <v>326</v>
      </c>
      <c r="AC25" s="80">
        <v>311</v>
      </c>
      <c r="AD25" s="80">
        <v>315</v>
      </c>
      <c r="AE25" s="80">
        <v>288</v>
      </c>
      <c r="AF25" s="80">
        <v>301</v>
      </c>
      <c r="AG25" s="80">
        <v>305</v>
      </c>
      <c r="AH25" s="80">
        <v>299</v>
      </c>
      <c r="AI25" s="80">
        <v>272</v>
      </c>
      <c r="AJ25" s="80">
        <v>242</v>
      </c>
      <c r="AK25" s="80">
        <v>258</v>
      </c>
      <c r="AL25" s="80">
        <v>225</v>
      </c>
    </row>
    <row r="26" spans="1:38" ht="15" customHeight="1" x14ac:dyDescent="0.2">
      <c r="A26"/>
      <c r="B26" s="79" t="s">
        <v>57</v>
      </c>
      <c r="C26" s="110">
        <v>7420</v>
      </c>
      <c r="D26" s="80">
        <v>90</v>
      </c>
      <c r="E26" s="80">
        <v>100</v>
      </c>
      <c r="F26" s="80">
        <v>116</v>
      </c>
      <c r="G26" s="80">
        <v>119</v>
      </c>
      <c r="H26" s="80">
        <v>139</v>
      </c>
      <c r="I26" s="80">
        <v>133</v>
      </c>
      <c r="J26" s="80">
        <v>163</v>
      </c>
      <c r="K26" s="80">
        <v>217</v>
      </c>
      <c r="L26" s="80">
        <v>248</v>
      </c>
      <c r="M26" s="80">
        <v>254</v>
      </c>
      <c r="N26" s="80">
        <v>326</v>
      </c>
      <c r="O26" s="80">
        <v>272</v>
      </c>
      <c r="P26" s="80">
        <v>275</v>
      </c>
      <c r="Q26" s="80">
        <v>276</v>
      </c>
      <c r="R26" s="80">
        <v>270</v>
      </c>
      <c r="S26" s="80">
        <v>265</v>
      </c>
      <c r="T26" s="80">
        <v>265</v>
      </c>
      <c r="U26" s="80">
        <v>237</v>
      </c>
      <c r="V26" s="80">
        <v>243</v>
      </c>
      <c r="W26" s="80">
        <v>233</v>
      </c>
      <c r="X26" s="80">
        <v>243</v>
      </c>
      <c r="Y26" s="80">
        <v>203</v>
      </c>
      <c r="Z26" s="80">
        <v>234</v>
      </c>
      <c r="AA26" s="80">
        <v>213</v>
      </c>
      <c r="AB26" s="80">
        <v>227</v>
      </c>
      <c r="AC26" s="80">
        <v>211</v>
      </c>
      <c r="AD26" s="80">
        <v>223</v>
      </c>
      <c r="AE26" s="80">
        <v>203</v>
      </c>
      <c r="AF26" s="80">
        <v>193</v>
      </c>
      <c r="AG26" s="80">
        <v>210</v>
      </c>
      <c r="AH26" s="80">
        <v>166</v>
      </c>
      <c r="AI26" s="80">
        <v>217</v>
      </c>
      <c r="AJ26" s="80">
        <v>198</v>
      </c>
      <c r="AK26" s="80">
        <v>219</v>
      </c>
      <c r="AL26" s="80">
        <v>219</v>
      </c>
    </row>
    <row r="27" spans="1:38" ht="15" customHeight="1" x14ac:dyDescent="0.2">
      <c r="A27"/>
      <c r="B27" s="79" t="s">
        <v>46</v>
      </c>
      <c r="C27" s="110">
        <v>6787</v>
      </c>
      <c r="D27" s="80">
        <v>34</v>
      </c>
      <c r="E27" s="80">
        <v>44</v>
      </c>
      <c r="F27" s="80">
        <v>48</v>
      </c>
      <c r="G27" s="80">
        <v>60</v>
      </c>
      <c r="H27" s="80">
        <v>66</v>
      </c>
      <c r="I27" s="80">
        <v>69</v>
      </c>
      <c r="J27" s="80">
        <v>96</v>
      </c>
      <c r="K27" s="80">
        <v>67</v>
      </c>
      <c r="L27" s="80">
        <v>96</v>
      </c>
      <c r="M27" s="80">
        <v>100</v>
      </c>
      <c r="N27" s="80">
        <v>105</v>
      </c>
      <c r="O27" s="80">
        <v>105</v>
      </c>
      <c r="P27" s="80">
        <v>115</v>
      </c>
      <c r="Q27" s="80">
        <v>131</v>
      </c>
      <c r="R27" s="80">
        <v>122</v>
      </c>
      <c r="S27" s="80">
        <v>122</v>
      </c>
      <c r="T27" s="80">
        <v>127</v>
      </c>
      <c r="U27" s="80">
        <v>138</v>
      </c>
      <c r="V27" s="80">
        <v>145</v>
      </c>
      <c r="W27" s="80">
        <v>180</v>
      </c>
      <c r="X27" s="80">
        <v>220</v>
      </c>
      <c r="Y27" s="80">
        <v>211</v>
      </c>
      <c r="Z27" s="80">
        <v>239</v>
      </c>
      <c r="AA27" s="80">
        <v>245</v>
      </c>
      <c r="AB27" s="80">
        <v>260</v>
      </c>
      <c r="AC27" s="80">
        <v>318</v>
      </c>
      <c r="AD27" s="80">
        <v>294</v>
      </c>
      <c r="AE27" s="80">
        <v>388</v>
      </c>
      <c r="AF27" s="80">
        <v>340</v>
      </c>
      <c r="AG27" s="80">
        <v>406</v>
      </c>
      <c r="AH27" s="80">
        <v>376</v>
      </c>
      <c r="AI27" s="80">
        <v>430</v>
      </c>
      <c r="AJ27" s="80">
        <v>375</v>
      </c>
      <c r="AK27" s="80">
        <v>335</v>
      </c>
      <c r="AL27" s="80">
        <v>380</v>
      </c>
    </row>
    <row r="28" spans="1:38" ht="15" customHeight="1" x14ac:dyDescent="0.2">
      <c r="A28"/>
      <c r="B28" s="79" t="s">
        <v>58</v>
      </c>
      <c r="C28" s="110">
        <v>6616</v>
      </c>
      <c r="D28" s="80">
        <v>11</v>
      </c>
      <c r="E28" s="80">
        <v>17</v>
      </c>
      <c r="F28" s="80">
        <v>11</v>
      </c>
      <c r="G28" s="80">
        <v>22</v>
      </c>
      <c r="H28" s="80">
        <v>29</v>
      </c>
      <c r="I28" s="80">
        <v>46</v>
      </c>
      <c r="J28" s="80">
        <v>97</v>
      </c>
      <c r="K28" s="80">
        <v>128</v>
      </c>
      <c r="L28" s="80">
        <v>177</v>
      </c>
      <c r="M28" s="80">
        <v>176</v>
      </c>
      <c r="N28" s="80">
        <v>224</v>
      </c>
      <c r="O28" s="80">
        <v>222</v>
      </c>
      <c r="P28" s="80">
        <v>227</v>
      </c>
      <c r="Q28" s="80">
        <v>265</v>
      </c>
      <c r="R28" s="80">
        <v>249</v>
      </c>
      <c r="S28" s="80">
        <v>255</v>
      </c>
      <c r="T28" s="80">
        <v>247</v>
      </c>
      <c r="U28" s="80">
        <v>275</v>
      </c>
      <c r="V28" s="80">
        <v>293</v>
      </c>
      <c r="W28" s="80">
        <v>266</v>
      </c>
      <c r="X28" s="80">
        <v>272</v>
      </c>
      <c r="Y28" s="80">
        <v>269</v>
      </c>
      <c r="Z28" s="80">
        <v>248</v>
      </c>
      <c r="AA28" s="80">
        <v>270</v>
      </c>
      <c r="AB28" s="80">
        <v>237</v>
      </c>
      <c r="AC28" s="80">
        <v>260</v>
      </c>
      <c r="AD28" s="80">
        <v>224</v>
      </c>
      <c r="AE28" s="80">
        <v>245</v>
      </c>
      <c r="AF28" s="80">
        <v>199</v>
      </c>
      <c r="AG28" s="80">
        <v>229</v>
      </c>
      <c r="AH28" s="80">
        <v>210</v>
      </c>
      <c r="AI28" s="80">
        <v>180</v>
      </c>
      <c r="AJ28" s="80">
        <v>178</v>
      </c>
      <c r="AK28" s="80">
        <v>190</v>
      </c>
      <c r="AL28" s="80">
        <v>168</v>
      </c>
    </row>
    <row r="29" spans="1:38" ht="15" customHeight="1" x14ac:dyDescent="0.2">
      <c r="A29"/>
      <c r="B29" s="79" t="s">
        <v>59</v>
      </c>
      <c r="C29" s="110">
        <v>6321</v>
      </c>
      <c r="D29" s="80">
        <v>7</v>
      </c>
      <c r="E29" s="80">
        <v>9</v>
      </c>
      <c r="F29" s="80">
        <v>18</v>
      </c>
      <c r="G29" s="80">
        <v>32</v>
      </c>
      <c r="H29" s="80">
        <v>80</v>
      </c>
      <c r="I29" s="80">
        <v>40</v>
      </c>
      <c r="J29" s="80">
        <v>36</v>
      </c>
      <c r="K29" s="80">
        <v>37</v>
      </c>
      <c r="L29" s="80">
        <v>43</v>
      </c>
      <c r="M29" s="80">
        <v>55</v>
      </c>
      <c r="N29" s="80">
        <v>59</v>
      </c>
      <c r="O29" s="80">
        <v>54</v>
      </c>
      <c r="P29" s="80">
        <v>81</v>
      </c>
      <c r="Q29" s="80">
        <v>81</v>
      </c>
      <c r="R29" s="80">
        <v>92</v>
      </c>
      <c r="S29" s="80">
        <v>119</v>
      </c>
      <c r="T29" s="80">
        <v>104</v>
      </c>
      <c r="U29" s="80">
        <v>148</v>
      </c>
      <c r="V29" s="80">
        <v>134</v>
      </c>
      <c r="W29" s="80">
        <v>164</v>
      </c>
      <c r="X29" s="80">
        <v>162</v>
      </c>
      <c r="Y29" s="80">
        <v>183</v>
      </c>
      <c r="Z29" s="80">
        <v>164</v>
      </c>
      <c r="AA29" s="80">
        <v>192</v>
      </c>
      <c r="AB29" s="80">
        <v>207</v>
      </c>
      <c r="AC29" s="80">
        <v>224</v>
      </c>
      <c r="AD29" s="80">
        <v>257</v>
      </c>
      <c r="AE29" s="80">
        <v>311</v>
      </c>
      <c r="AF29" s="80">
        <v>350</v>
      </c>
      <c r="AG29" s="80">
        <v>422</v>
      </c>
      <c r="AH29" s="80">
        <v>418</v>
      </c>
      <c r="AI29" s="80">
        <v>433</v>
      </c>
      <c r="AJ29" s="80">
        <v>506</v>
      </c>
      <c r="AK29" s="80">
        <v>495</v>
      </c>
      <c r="AL29" s="80">
        <v>604</v>
      </c>
    </row>
    <row r="30" spans="1:38" ht="15" customHeight="1" x14ac:dyDescent="0.2">
      <c r="A30"/>
      <c r="B30" s="79" t="s">
        <v>37</v>
      </c>
      <c r="C30" s="110">
        <v>5640</v>
      </c>
      <c r="D30" s="80">
        <v>28</v>
      </c>
      <c r="E30" s="80">
        <v>33</v>
      </c>
      <c r="F30" s="80">
        <v>23</v>
      </c>
      <c r="G30" s="80">
        <v>32</v>
      </c>
      <c r="H30" s="80">
        <v>37</v>
      </c>
      <c r="I30" s="80">
        <v>25</v>
      </c>
      <c r="J30" s="80">
        <v>52</v>
      </c>
      <c r="K30" s="80">
        <v>43</v>
      </c>
      <c r="L30" s="80">
        <v>45</v>
      </c>
      <c r="M30" s="80">
        <v>45</v>
      </c>
      <c r="N30" s="80">
        <v>42</v>
      </c>
      <c r="O30" s="80">
        <v>55</v>
      </c>
      <c r="P30" s="80">
        <v>57</v>
      </c>
      <c r="Q30" s="80">
        <v>75</v>
      </c>
      <c r="R30" s="80">
        <v>76</v>
      </c>
      <c r="S30" s="80">
        <v>90</v>
      </c>
      <c r="T30" s="80">
        <v>103</v>
      </c>
      <c r="U30" s="80">
        <v>115</v>
      </c>
      <c r="V30" s="80">
        <v>104</v>
      </c>
      <c r="W30" s="80">
        <v>102</v>
      </c>
      <c r="X30" s="80">
        <v>123</v>
      </c>
      <c r="Y30" s="80">
        <v>132</v>
      </c>
      <c r="Z30" s="80">
        <v>141</v>
      </c>
      <c r="AA30" s="80">
        <v>147</v>
      </c>
      <c r="AB30" s="80">
        <v>188</v>
      </c>
      <c r="AC30" s="80">
        <v>256</v>
      </c>
      <c r="AD30" s="80">
        <v>223</v>
      </c>
      <c r="AE30" s="80">
        <v>295</v>
      </c>
      <c r="AF30" s="80">
        <v>323</v>
      </c>
      <c r="AG30" s="80">
        <v>360</v>
      </c>
      <c r="AH30" s="80">
        <v>418</v>
      </c>
      <c r="AI30" s="80">
        <v>428</v>
      </c>
      <c r="AJ30" s="80">
        <v>468</v>
      </c>
      <c r="AK30" s="80">
        <v>464</v>
      </c>
      <c r="AL30" s="80">
        <v>492</v>
      </c>
    </row>
    <row r="31" spans="1:38" ht="15" customHeight="1" x14ac:dyDescent="0.2">
      <c r="A31"/>
      <c r="B31" s="79" t="s">
        <v>60</v>
      </c>
      <c r="C31" s="110">
        <v>5640</v>
      </c>
      <c r="D31" s="80" t="s">
        <v>12</v>
      </c>
      <c r="E31" s="80" t="s">
        <v>12</v>
      </c>
      <c r="F31" s="80" t="s">
        <v>12</v>
      </c>
      <c r="G31" s="80" t="s">
        <v>12</v>
      </c>
      <c r="H31" s="80" t="s">
        <v>12</v>
      </c>
      <c r="I31" s="80" t="s">
        <v>12</v>
      </c>
      <c r="J31" s="80">
        <v>14</v>
      </c>
      <c r="K31" s="80">
        <v>15</v>
      </c>
      <c r="L31" s="80">
        <v>25</v>
      </c>
      <c r="M31" s="80">
        <v>32</v>
      </c>
      <c r="N31" s="80">
        <v>47</v>
      </c>
      <c r="O31" s="80">
        <v>44</v>
      </c>
      <c r="P31" s="80">
        <v>54</v>
      </c>
      <c r="Q31" s="80">
        <v>68</v>
      </c>
      <c r="R31" s="80">
        <v>86</v>
      </c>
      <c r="S31" s="80">
        <v>97</v>
      </c>
      <c r="T31" s="80">
        <v>113</v>
      </c>
      <c r="U31" s="80">
        <v>132</v>
      </c>
      <c r="V31" s="80">
        <v>147</v>
      </c>
      <c r="W31" s="80">
        <v>157</v>
      </c>
      <c r="X31" s="80">
        <v>178</v>
      </c>
      <c r="Y31" s="80">
        <v>208</v>
      </c>
      <c r="Z31" s="80">
        <v>176</v>
      </c>
      <c r="AA31" s="80">
        <v>251</v>
      </c>
      <c r="AB31" s="80">
        <v>241</v>
      </c>
      <c r="AC31" s="80">
        <v>267</v>
      </c>
      <c r="AD31" s="80">
        <v>301</v>
      </c>
      <c r="AE31" s="80">
        <v>303</v>
      </c>
      <c r="AF31" s="80">
        <v>346</v>
      </c>
      <c r="AG31" s="80">
        <v>382</v>
      </c>
      <c r="AH31" s="80">
        <v>373</v>
      </c>
      <c r="AI31" s="80">
        <v>373</v>
      </c>
      <c r="AJ31" s="80">
        <v>420</v>
      </c>
      <c r="AK31" s="80">
        <v>396</v>
      </c>
      <c r="AL31" s="80">
        <v>394</v>
      </c>
    </row>
    <row r="32" spans="1:38" ht="15" customHeight="1" x14ac:dyDescent="0.2">
      <c r="A32"/>
      <c r="B32" s="79" t="s">
        <v>61</v>
      </c>
      <c r="C32" s="110">
        <v>5326</v>
      </c>
      <c r="D32" s="80">
        <v>62</v>
      </c>
      <c r="E32" s="80">
        <v>69</v>
      </c>
      <c r="F32" s="80">
        <v>76</v>
      </c>
      <c r="G32" s="80">
        <v>72</v>
      </c>
      <c r="H32" s="80">
        <v>87</v>
      </c>
      <c r="I32" s="80">
        <v>84</v>
      </c>
      <c r="J32" s="80">
        <v>115</v>
      </c>
      <c r="K32" s="80">
        <v>99</v>
      </c>
      <c r="L32" s="80">
        <v>102</v>
      </c>
      <c r="M32" s="80">
        <v>114</v>
      </c>
      <c r="N32" s="80">
        <v>95</v>
      </c>
      <c r="O32" s="80">
        <v>98</v>
      </c>
      <c r="P32" s="80">
        <v>93</v>
      </c>
      <c r="Q32" s="80">
        <v>82</v>
      </c>
      <c r="R32" s="80">
        <v>91</v>
      </c>
      <c r="S32" s="80">
        <v>125</v>
      </c>
      <c r="T32" s="80">
        <v>112</v>
      </c>
      <c r="U32" s="80">
        <v>108</v>
      </c>
      <c r="V32" s="80">
        <v>126</v>
      </c>
      <c r="W32" s="80">
        <v>137</v>
      </c>
      <c r="X32" s="80">
        <v>140</v>
      </c>
      <c r="Y32" s="80">
        <v>153</v>
      </c>
      <c r="Z32" s="80">
        <v>149</v>
      </c>
      <c r="AA32" s="80">
        <v>191</v>
      </c>
      <c r="AB32" s="80">
        <v>232</v>
      </c>
      <c r="AC32" s="80">
        <v>228</v>
      </c>
      <c r="AD32" s="80">
        <v>235</v>
      </c>
      <c r="AE32" s="80">
        <v>275</v>
      </c>
      <c r="AF32" s="80">
        <v>296</v>
      </c>
      <c r="AG32" s="80">
        <v>296</v>
      </c>
      <c r="AH32" s="80">
        <v>243</v>
      </c>
      <c r="AI32" s="80">
        <v>231</v>
      </c>
      <c r="AJ32" s="80">
        <v>222</v>
      </c>
      <c r="AK32" s="80">
        <v>249</v>
      </c>
      <c r="AL32" s="80">
        <v>239</v>
      </c>
    </row>
    <row r="33" spans="1:38" ht="15" customHeight="1" x14ac:dyDescent="0.2">
      <c r="A33"/>
      <c r="B33" s="79" t="s">
        <v>62</v>
      </c>
      <c r="C33" s="110">
        <v>5211</v>
      </c>
      <c r="D33" s="80">
        <v>45</v>
      </c>
      <c r="E33" s="80">
        <v>43</v>
      </c>
      <c r="F33" s="80">
        <v>40</v>
      </c>
      <c r="G33" s="80">
        <v>60</v>
      </c>
      <c r="H33" s="80">
        <v>57</v>
      </c>
      <c r="I33" s="80">
        <v>62</v>
      </c>
      <c r="J33" s="80">
        <v>71</v>
      </c>
      <c r="K33" s="80">
        <v>66</v>
      </c>
      <c r="L33" s="80">
        <v>73</v>
      </c>
      <c r="M33" s="80">
        <v>73</v>
      </c>
      <c r="N33" s="80">
        <v>95</v>
      </c>
      <c r="O33" s="80">
        <v>109</v>
      </c>
      <c r="P33" s="80">
        <v>121</v>
      </c>
      <c r="Q33" s="80">
        <v>111</v>
      </c>
      <c r="R33" s="80">
        <v>125</v>
      </c>
      <c r="S33" s="80">
        <v>144</v>
      </c>
      <c r="T33" s="80">
        <v>139</v>
      </c>
      <c r="U33" s="80">
        <v>160</v>
      </c>
      <c r="V33" s="80">
        <v>163</v>
      </c>
      <c r="W33" s="80">
        <v>174</v>
      </c>
      <c r="X33" s="80">
        <v>189</v>
      </c>
      <c r="Y33" s="80">
        <v>173</v>
      </c>
      <c r="Z33" s="80">
        <v>195</v>
      </c>
      <c r="AA33" s="80">
        <v>194</v>
      </c>
      <c r="AB33" s="80">
        <v>223</v>
      </c>
      <c r="AC33" s="80">
        <v>192</v>
      </c>
      <c r="AD33" s="80">
        <v>259</v>
      </c>
      <c r="AE33" s="80">
        <v>242</v>
      </c>
      <c r="AF33" s="80">
        <v>229</v>
      </c>
      <c r="AG33" s="80">
        <v>250</v>
      </c>
      <c r="AH33" s="80">
        <v>271</v>
      </c>
      <c r="AI33" s="80">
        <v>222</v>
      </c>
      <c r="AJ33" s="80">
        <v>222</v>
      </c>
      <c r="AK33" s="80">
        <v>201</v>
      </c>
      <c r="AL33" s="80">
        <v>218</v>
      </c>
    </row>
    <row r="34" spans="1:38" ht="15" customHeight="1" x14ac:dyDescent="0.2">
      <c r="A34"/>
      <c r="B34" s="146" t="s">
        <v>63</v>
      </c>
      <c r="C34" s="147">
        <v>4960</v>
      </c>
      <c r="D34" s="148">
        <v>4</v>
      </c>
      <c r="E34" s="148">
        <v>8</v>
      </c>
      <c r="F34" s="148">
        <v>13</v>
      </c>
      <c r="G34" s="148">
        <v>28</v>
      </c>
      <c r="H34" s="148">
        <v>29</v>
      </c>
      <c r="I34" s="148">
        <v>69</v>
      </c>
      <c r="J34" s="148">
        <v>83</v>
      </c>
      <c r="K34" s="148">
        <v>125</v>
      </c>
      <c r="L34" s="148">
        <v>139</v>
      </c>
      <c r="M34" s="148">
        <v>149</v>
      </c>
      <c r="N34" s="148">
        <v>185</v>
      </c>
      <c r="O34" s="148">
        <v>192</v>
      </c>
      <c r="P34" s="148">
        <v>209</v>
      </c>
      <c r="Q34" s="148">
        <v>219</v>
      </c>
      <c r="R34" s="148">
        <v>226</v>
      </c>
      <c r="S34" s="148">
        <v>221</v>
      </c>
      <c r="T34" s="148">
        <v>204</v>
      </c>
      <c r="U34" s="148">
        <v>194</v>
      </c>
      <c r="V34" s="148">
        <v>183</v>
      </c>
      <c r="W34" s="148">
        <v>195</v>
      </c>
      <c r="X34" s="148">
        <v>183</v>
      </c>
      <c r="Y34" s="148">
        <v>174</v>
      </c>
      <c r="Z34" s="148">
        <v>151</v>
      </c>
      <c r="AA34" s="148">
        <v>154</v>
      </c>
      <c r="AB34" s="148">
        <v>185</v>
      </c>
      <c r="AC34" s="148">
        <v>169</v>
      </c>
      <c r="AD34" s="148">
        <v>150</v>
      </c>
      <c r="AE34" s="148">
        <v>174</v>
      </c>
      <c r="AF34" s="148">
        <v>162</v>
      </c>
      <c r="AG34" s="148">
        <v>169</v>
      </c>
      <c r="AH34" s="148">
        <v>142</v>
      </c>
      <c r="AI34" s="148">
        <v>140</v>
      </c>
      <c r="AJ34" s="148">
        <v>130</v>
      </c>
      <c r="AK34" s="148">
        <v>102</v>
      </c>
      <c r="AL34" s="148">
        <v>100</v>
      </c>
    </row>
    <row r="35" spans="1:38" ht="15" customHeight="1" x14ac:dyDescent="0.2">
      <c r="A35"/>
    </row>
    <row r="36" spans="1:38" ht="15" customHeight="1" x14ac:dyDescent="0.2">
      <c r="A36" s="9" t="s">
        <v>5</v>
      </c>
      <c r="B36" s="186" t="s">
        <v>40</v>
      </c>
      <c r="C36" s="186"/>
      <c r="D36" s="186"/>
      <c r="E36" s="186"/>
      <c r="F36" s="186"/>
      <c r="G36" s="186"/>
      <c r="H36" s="186"/>
      <c r="I36" s="186"/>
      <c r="J36" s="186"/>
      <c r="K36" s="186"/>
    </row>
    <row r="37" spans="1:38" s="49" customFormat="1" ht="15" customHeight="1" x14ac:dyDescent="0.2">
      <c r="A37" s="50" t="s">
        <v>6</v>
      </c>
      <c r="B37" s="155" t="s">
        <v>83</v>
      </c>
      <c r="C37" s="51"/>
      <c r="D37" s="51"/>
      <c r="E37" s="51"/>
      <c r="F37" s="51"/>
      <c r="G37" s="18"/>
    </row>
    <row r="38" spans="1:38" s="49" customFormat="1" ht="15" customHeight="1" x14ac:dyDescent="0.2">
      <c r="A38" s="52" t="s">
        <v>7</v>
      </c>
      <c r="B38" s="177" t="s">
        <v>84</v>
      </c>
      <c r="C38" s="177"/>
      <c r="D38" s="177"/>
      <c r="E38" s="53"/>
      <c r="F38" s="53"/>
      <c r="G38" s="18"/>
    </row>
    <row r="39" spans="1:38" ht="15" customHeight="1" x14ac:dyDescent="0.2">
      <c r="A39"/>
      <c r="B39" s="186"/>
      <c r="C39" s="186"/>
    </row>
    <row r="40" spans="1:38" ht="15" customHeight="1" x14ac:dyDescent="0.2">
      <c r="A40"/>
      <c r="B40" s="186"/>
      <c r="C40" s="18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</row>
    <row r="41" spans="1:38" ht="15" customHeight="1" x14ac:dyDescent="0.2">
      <c r="A41"/>
      <c r="B41" s="154"/>
      <c r="C41" s="51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</row>
    <row r="42" spans="1:38" s="144" customFormat="1" ht="30" customHeight="1" x14ac:dyDescent="0.2">
      <c r="B42" s="177"/>
      <c r="C42" s="177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</row>
    <row r="43" spans="1:38" s="2" customFormat="1" ht="15" customHeight="1" x14ac:dyDescent="0.2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</row>
    <row r="44" spans="1:38" s="2" customFormat="1" ht="15" customHeight="1" x14ac:dyDescent="0.2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</row>
    <row r="45" spans="1:38" s="2" customFormat="1" ht="15" customHeight="1" x14ac:dyDescent="0.2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</row>
    <row r="46" spans="1:38" s="2" customFormat="1" ht="15" customHeight="1" x14ac:dyDescent="0.2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</row>
    <row r="47" spans="1:38" s="2" customFormat="1" ht="30" customHeight="1" x14ac:dyDescent="0.2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</row>
    <row r="48" spans="1:38" ht="15" customHeight="1" x14ac:dyDescent="0.2">
      <c r="A48"/>
    </row>
    <row r="49" spans="1:38" ht="15" customHeight="1" x14ac:dyDescent="0.2">
      <c r="A49" s="9" t="s">
        <v>20</v>
      </c>
    </row>
    <row r="50" spans="1:38" ht="15" customHeight="1" x14ac:dyDescent="0.2">
      <c r="A50" s="9" t="s">
        <v>5</v>
      </c>
    </row>
    <row r="51" spans="1:38" s="49" customFormat="1" ht="15" customHeight="1" x14ac:dyDescent="0.2">
      <c r="A51" s="50" t="s">
        <v>6</v>
      </c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</row>
    <row r="52" spans="1:38" s="49" customFormat="1" ht="15" customHeight="1" x14ac:dyDescent="0.2">
      <c r="A52" s="52" t="s">
        <v>7</v>
      </c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</row>
    <row r="53" spans="1:38" ht="15" customHeight="1" x14ac:dyDescent="0.2">
      <c r="A53"/>
    </row>
    <row r="54" spans="1:38" ht="15" customHeight="1" x14ac:dyDescent="0.2">
      <c r="A54"/>
    </row>
    <row r="55" spans="1:38" ht="15" customHeight="1" x14ac:dyDescent="0.2">
      <c r="A55"/>
    </row>
    <row r="56" spans="1:38" ht="15" customHeight="1" x14ac:dyDescent="0.2">
      <c r="A56"/>
    </row>
    <row r="57" spans="1:38" ht="15" customHeight="1" x14ac:dyDescent="0.2">
      <c r="A57"/>
    </row>
    <row r="58" spans="1:38" ht="15" customHeight="1" x14ac:dyDescent="0.2">
      <c r="A58"/>
    </row>
    <row r="59" spans="1:38" ht="15" customHeight="1" x14ac:dyDescent="0.2">
      <c r="A59"/>
    </row>
    <row r="60" spans="1:38" ht="15" customHeight="1" x14ac:dyDescent="0.2">
      <c r="A60"/>
    </row>
    <row r="61" spans="1:38" ht="15" customHeight="1" x14ac:dyDescent="0.2">
      <c r="A61"/>
    </row>
    <row r="62" spans="1:38" ht="15" customHeight="1" x14ac:dyDescent="0.2">
      <c r="A62"/>
    </row>
    <row r="63" spans="1:38" ht="15" customHeight="1" x14ac:dyDescent="0.2">
      <c r="A63"/>
    </row>
    <row r="64" spans="1:38" ht="15" customHeight="1" x14ac:dyDescent="0.2">
      <c r="A64"/>
    </row>
    <row r="65" spans="1:1" ht="15" customHeight="1" x14ac:dyDescent="0.2">
      <c r="A65"/>
    </row>
    <row r="66" spans="1:1" ht="15" customHeight="1" x14ac:dyDescent="0.2">
      <c r="A66"/>
    </row>
    <row r="67" spans="1:1" ht="15" customHeight="1" x14ac:dyDescent="0.2">
      <c r="A67"/>
    </row>
    <row r="68" spans="1:1" ht="15" customHeight="1" x14ac:dyDescent="0.2">
      <c r="A68"/>
    </row>
    <row r="69" spans="1:1" ht="15" customHeight="1" x14ac:dyDescent="0.2">
      <c r="A69"/>
    </row>
    <row r="70" spans="1:1" ht="15" customHeight="1" x14ac:dyDescent="0.2">
      <c r="A70"/>
    </row>
    <row r="71" spans="1:1" ht="15" customHeight="1" x14ac:dyDescent="0.2">
      <c r="A71"/>
    </row>
    <row r="72" spans="1:1" ht="15" customHeight="1" x14ac:dyDescent="0.2">
      <c r="A72"/>
    </row>
    <row r="73" spans="1:1" ht="15" customHeight="1" x14ac:dyDescent="0.2">
      <c r="A73"/>
    </row>
    <row r="74" spans="1:1" ht="15" customHeight="1" x14ac:dyDescent="0.2">
      <c r="A74"/>
    </row>
    <row r="75" spans="1:1" ht="15" customHeight="1" x14ac:dyDescent="0.2">
      <c r="A75"/>
    </row>
    <row r="76" spans="1:1" ht="15" customHeight="1" x14ac:dyDescent="0.2">
      <c r="A76"/>
    </row>
    <row r="77" spans="1:1" ht="15" customHeight="1" x14ac:dyDescent="0.2">
      <c r="A77"/>
    </row>
    <row r="78" spans="1:1" ht="15" customHeight="1" x14ac:dyDescent="0.2">
      <c r="A78"/>
    </row>
    <row r="79" spans="1:1" ht="15" customHeight="1" x14ac:dyDescent="0.2">
      <c r="A79"/>
    </row>
    <row r="80" spans="1:1" ht="15" customHeight="1" x14ac:dyDescent="0.2">
      <c r="A80"/>
    </row>
    <row r="81" spans="1:1" ht="15" customHeight="1" x14ac:dyDescent="0.2">
      <c r="A81"/>
    </row>
    <row r="82" spans="1:1" ht="15" customHeight="1" x14ac:dyDescent="0.2">
      <c r="A82"/>
    </row>
    <row r="83" spans="1:1" ht="15" customHeight="1" x14ac:dyDescent="0.2">
      <c r="A83"/>
    </row>
    <row r="84" spans="1:1" ht="15" customHeight="1" x14ac:dyDescent="0.2">
      <c r="A84"/>
    </row>
    <row r="85" spans="1:1" ht="15" customHeight="1" x14ac:dyDescent="0.2">
      <c r="A85"/>
    </row>
    <row r="86" spans="1:1" ht="15" customHeight="1" x14ac:dyDescent="0.2">
      <c r="A86"/>
    </row>
    <row r="87" spans="1:1" ht="15" customHeight="1" x14ac:dyDescent="0.2">
      <c r="A87"/>
    </row>
    <row r="88" spans="1:1" ht="15" customHeight="1" x14ac:dyDescent="0.2">
      <c r="A88"/>
    </row>
    <row r="92" spans="1:1" ht="15" customHeight="1" x14ac:dyDescent="0.2">
      <c r="A92"/>
    </row>
    <row r="93" spans="1:1" ht="15" customHeight="1" x14ac:dyDescent="0.2">
      <c r="A93"/>
    </row>
    <row r="94" spans="1:1" ht="15" customHeight="1" x14ac:dyDescent="0.2">
      <c r="A94"/>
    </row>
    <row r="95" spans="1:1" ht="15" customHeight="1" x14ac:dyDescent="0.2">
      <c r="A95"/>
    </row>
    <row r="96" spans="1:1" ht="15" customHeight="1" x14ac:dyDescent="0.2">
      <c r="A96"/>
    </row>
    <row r="97" spans="1:1" ht="15" customHeight="1" x14ac:dyDescent="0.2">
      <c r="A97"/>
    </row>
    <row r="98" spans="1:1" ht="15" customHeight="1" x14ac:dyDescent="0.2">
      <c r="A98"/>
    </row>
    <row r="99" spans="1:1" ht="15" customHeight="1" x14ac:dyDescent="0.2">
      <c r="A99"/>
    </row>
    <row r="100" spans="1:1" ht="15" customHeight="1" x14ac:dyDescent="0.2">
      <c r="A100"/>
    </row>
    <row r="101" spans="1:1" ht="15" customHeight="1" x14ac:dyDescent="0.2">
      <c r="A101"/>
    </row>
    <row r="102" spans="1:1" ht="15" customHeight="1" x14ac:dyDescent="0.2">
      <c r="A102"/>
    </row>
    <row r="103" spans="1:1" ht="15" customHeight="1" x14ac:dyDescent="0.2">
      <c r="A103"/>
    </row>
    <row r="104" spans="1:1" ht="15" customHeight="1" x14ac:dyDescent="0.2">
      <c r="A104"/>
    </row>
    <row r="105" spans="1:1" ht="15" customHeight="1" x14ac:dyDescent="0.2">
      <c r="A105"/>
    </row>
    <row r="106" spans="1:1" ht="15" customHeight="1" x14ac:dyDescent="0.2">
      <c r="A106"/>
    </row>
    <row r="107" spans="1:1" ht="15" customHeight="1" x14ac:dyDescent="0.2">
      <c r="A107"/>
    </row>
    <row r="108" spans="1:1" ht="15" customHeight="1" x14ac:dyDescent="0.2">
      <c r="A108"/>
    </row>
    <row r="109" spans="1:1" ht="15" customHeight="1" x14ac:dyDescent="0.2">
      <c r="A109"/>
    </row>
    <row r="110" spans="1:1" ht="15" customHeight="1" x14ac:dyDescent="0.2">
      <c r="A110"/>
    </row>
    <row r="111" spans="1:1" ht="15" customHeight="1" x14ac:dyDescent="0.2">
      <c r="A111"/>
    </row>
    <row r="112" spans="1:1" ht="15" customHeight="1" x14ac:dyDescent="0.2">
      <c r="A112"/>
    </row>
    <row r="113" spans="1:1" ht="15" customHeight="1" x14ac:dyDescent="0.2">
      <c r="A113"/>
    </row>
    <row r="114" spans="1:1" ht="15" customHeight="1" x14ac:dyDescent="0.2">
      <c r="A114"/>
    </row>
    <row r="115" spans="1:1" ht="15" customHeight="1" x14ac:dyDescent="0.2">
      <c r="A115"/>
    </row>
    <row r="116" spans="1:1" ht="15" customHeight="1" x14ac:dyDescent="0.2">
      <c r="A116"/>
    </row>
    <row r="117" spans="1:1" ht="15" customHeight="1" x14ac:dyDescent="0.2">
      <c r="A117"/>
    </row>
    <row r="118" spans="1:1" ht="15" customHeight="1" x14ac:dyDescent="0.2">
      <c r="A118"/>
    </row>
    <row r="119" spans="1:1" ht="15" customHeight="1" x14ac:dyDescent="0.2">
      <c r="A119"/>
    </row>
    <row r="120" spans="1:1" ht="15" customHeight="1" x14ac:dyDescent="0.2">
      <c r="A120"/>
    </row>
    <row r="121" spans="1:1" ht="15" customHeight="1" x14ac:dyDescent="0.2">
      <c r="A121"/>
    </row>
    <row r="122" spans="1:1" ht="15" customHeight="1" x14ac:dyDescent="0.2">
      <c r="A122"/>
    </row>
    <row r="123" spans="1:1" ht="15" customHeight="1" x14ac:dyDescent="0.2">
      <c r="A123"/>
    </row>
    <row r="124" spans="1:1" ht="15" customHeight="1" x14ac:dyDescent="0.2">
      <c r="A124"/>
    </row>
    <row r="125" spans="1:1" ht="15" customHeight="1" x14ac:dyDescent="0.2">
      <c r="A125"/>
    </row>
    <row r="126" spans="1:1" ht="15" customHeight="1" x14ac:dyDescent="0.2">
      <c r="A126"/>
    </row>
    <row r="127" spans="1:1" ht="15" customHeight="1" x14ac:dyDescent="0.2">
      <c r="A127"/>
    </row>
    <row r="256" ht="30" customHeight="1" x14ac:dyDescent="0.2"/>
    <row r="258" ht="30" customHeight="1" x14ac:dyDescent="0.2"/>
  </sheetData>
  <mergeCells count="6">
    <mergeCell ref="B2:AK2"/>
    <mergeCell ref="B40:AG40"/>
    <mergeCell ref="B39:C39"/>
    <mergeCell ref="B42:C42"/>
    <mergeCell ref="B36:K36"/>
    <mergeCell ref="B38:D38"/>
  </mergeCells>
  <hyperlinks>
    <hyperlink ref="C1" location="Indice!A1" display="[índice Ç]" xr:uid="{00000000-0004-0000-0200-000002000000}"/>
    <hyperlink ref="B38" r:id="rId1" display="http://observatorioemigracao.pt/np4/6133.html" xr:uid="{DC37983F-3C89-4C6E-9FA1-03F89DC05E7A}"/>
    <hyperlink ref="B38:D38" r:id="rId2" display="http://observatorioemigracao.pt/np4/8713.html" xr:uid="{501BC772-1519-43BD-829E-5A07B7E72233}"/>
  </hyperlinks>
  <pageMargins left="0.7" right="0.7" top="0.75" bottom="0.75" header="0.3" footer="0.3"/>
  <pageSetup paperSize="9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37"/>
  <sheetViews>
    <sheetView showGridLines="0" workbookViewId="0">
      <selection activeCell="C1" sqref="C1"/>
    </sheetView>
  </sheetViews>
  <sheetFormatPr defaultRowHeight="11.25" x14ac:dyDescent="0.2"/>
  <cols>
    <col min="1" max="1" width="14.83203125" customWidth="1"/>
    <col min="2" max="2" width="12.83203125" customWidth="1"/>
    <col min="3" max="3" width="30.83203125" customWidth="1"/>
    <col min="4" max="4" width="12.83203125" customWidth="1"/>
    <col min="5" max="5" width="30.83203125" customWidth="1"/>
    <col min="6" max="6" width="12.83203125" customWidth="1"/>
    <col min="7" max="7" width="30.83203125" customWidth="1"/>
    <col min="8" max="8" width="12.83203125" customWidth="1"/>
    <col min="9" max="9" width="30.83203125" customWidth="1"/>
    <col min="10" max="10" width="12.83203125" customWidth="1"/>
    <col min="11" max="11" width="30.83203125" customWidth="1"/>
    <col min="12" max="12" width="12.83203125" customWidth="1"/>
  </cols>
  <sheetData>
    <row r="1" spans="1:15" s="2" customFormat="1" ht="30" customHeight="1" x14ac:dyDescent="0.2">
      <c r="A1" s="3"/>
      <c r="B1" s="4"/>
      <c r="C1" s="7" t="s">
        <v>32</v>
      </c>
      <c r="D1" s="5"/>
    </row>
    <row r="2" spans="1:15" s="2" customFormat="1" ht="30" customHeight="1" thickBot="1" x14ac:dyDescent="0.25">
      <c r="B2" s="187" t="s">
        <v>82</v>
      </c>
      <c r="C2" s="187"/>
      <c r="D2" s="187"/>
      <c r="E2" s="187"/>
      <c r="F2" s="187"/>
      <c r="G2" s="187"/>
    </row>
    <row r="3" spans="1:15" ht="45" customHeight="1" x14ac:dyDescent="0.2">
      <c r="B3" s="27" t="s">
        <v>13</v>
      </c>
      <c r="C3" s="28" t="s">
        <v>8</v>
      </c>
      <c r="D3" s="29" t="s">
        <v>65</v>
      </c>
      <c r="E3" s="30" t="s">
        <v>8</v>
      </c>
      <c r="F3" s="29" t="s">
        <v>38</v>
      </c>
      <c r="G3" s="30" t="s">
        <v>8</v>
      </c>
      <c r="H3" s="29" t="s">
        <v>26</v>
      </c>
      <c r="I3" s="30" t="s">
        <v>8</v>
      </c>
      <c r="J3" s="29" t="s">
        <v>39</v>
      </c>
      <c r="K3" s="30" t="s">
        <v>8</v>
      </c>
      <c r="L3" s="29" t="s">
        <v>64</v>
      </c>
    </row>
    <row r="4" spans="1:15" ht="30" customHeight="1" x14ac:dyDescent="0.2">
      <c r="B4" s="101" t="s">
        <v>12</v>
      </c>
      <c r="C4" s="102" t="s">
        <v>0</v>
      </c>
      <c r="D4" s="104">
        <f>+('Quadro 1'!C5+'Quadro 1'!C6+'Quadro 1'!C7)/3</f>
        <v>79343.333333333328</v>
      </c>
      <c r="E4" s="102" t="s">
        <v>0</v>
      </c>
      <c r="F4" s="103">
        <f>+SUM('Quadro 1'!C8:C17)/10</f>
        <v>82694.2</v>
      </c>
      <c r="G4" s="102" t="s">
        <v>0</v>
      </c>
      <c r="H4" s="103">
        <f>+SUM('Quadro 1'!C18:C27)/10</f>
        <v>74380</v>
      </c>
      <c r="I4" s="102" t="s">
        <v>0</v>
      </c>
      <c r="J4" s="103">
        <f>+SUM('Quadro 1'!C28:C37)/10</f>
        <v>84712.6</v>
      </c>
      <c r="K4" s="102" t="s">
        <v>0</v>
      </c>
      <c r="L4" s="104">
        <f>+SUM('Quadro 1'!C38:C39)/2</f>
        <v>87779</v>
      </c>
    </row>
    <row r="5" spans="1:15" ht="15" customHeight="1" x14ac:dyDescent="0.2">
      <c r="B5" s="84">
        <v>1</v>
      </c>
      <c r="C5" s="88" t="s">
        <v>23</v>
      </c>
      <c r="D5" s="87">
        <v>3513.6666666666665</v>
      </c>
      <c r="E5" s="92" t="s">
        <v>23</v>
      </c>
      <c r="F5" s="86">
        <v>3425.7</v>
      </c>
      <c r="G5" s="85" t="s">
        <v>47</v>
      </c>
      <c r="H5" s="86">
        <v>4072.5</v>
      </c>
      <c r="I5" s="85" t="s">
        <v>25</v>
      </c>
      <c r="J5" s="86">
        <v>4574.7</v>
      </c>
      <c r="K5" s="85" t="s">
        <v>25</v>
      </c>
      <c r="L5" s="87">
        <v>4475.5</v>
      </c>
    </row>
    <row r="6" spans="1:15" ht="15" customHeight="1" x14ac:dyDescent="0.2">
      <c r="B6" s="84">
        <v>2</v>
      </c>
      <c r="C6" s="85" t="s">
        <v>49</v>
      </c>
      <c r="D6" s="87">
        <v>2123.3333333333335</v>
      </c>
      <c r="E6" s="92" t="s">
        <v>47</v>
      </c>
      <c r="F6" s="86">
        <v>3220.7</v>
      </c>
      <c r="G6" s="81" t="s">
        <v>1</v>
      </c>
      <c r="H6" s="89">
        <v>2692.5</v>
      </c>
      <c r="I6" s="81" t="s">
        <v>1</v>
      </c>
      <c r="J6" s="89">
        <v>3263.1</v>
      </c>
      <c r="K6" s="81" t="s">
        <v>1</v>
      </c>
      <c r="L6" s="94">
        <v>3015.5</v>
      </c>
    </row>
    <row r="7" spans="1:15" ht="15" customHeight="1" x14ac:dyDescent="0.2">
      <c r="B7" s="84">
        <v>3</v>
      </c>
      <c r="C7" s="88" t="s">
        <v>34</v>
      </c>
      <c r="D7" s="87">
        <v>1766</v>
      </c>
      <c r="E7" s="93" t="s">
        <v>1</v>
      </c>
      <c r="F7" s="89">
        <v>3062.9</v>
      </c>
      <c r="G7" s="85" t="s">
        <v>23</v>
      </c>
      <c r="H7" s="86">
        <v>2473.1</v>
      </c>
      <c r="I7" s="85" t="s">
        <v>44</v>
      </c>
      <c r="J7" s="86">
        <v>2668.8</v>
      </c>
      <c r="K7" s="85" t="s">
        <v>23</v>
      </c>
      <c r="L7" s="87">
        <v>2822</v>
      </c>
      <c r="O7" s="170"/>
    </row>
    <row r="8" spans="1:15" ht="15" customHeight="1" x14ac:dyDescent="0.2">
      <c r="B8" s="84">
        <v>4</v>
      </c>
      <c r="C8" s="81" t="s">
        <v>1</v>
      </c>
      <c r="D8" s="94">
        <v>1640.6666666666667</v>
      </c>
      <c r="E8" s="92" t="s">
        <v>49</v>
      </c>
      <c r="F8" s="86">
        <v>1931</v>
      </c>
      <c r="G8" s="85" t="s">
        <v>25</v>
      </c>
      <c r="H8" s="86">
        <v>2334.1</v>
      </c>
      <c r="I8" s="85" t="s">
        <v>23</v>
      </c>
      <c r="J8" s="86">
        <v>2333.6</v>
      </c>
      <c r="K8" s="85" t="s">
        <v>44</v>
      </c>
      <c r="L8" s="87">
        <v>2740</v>
      </c>
    </row>
    <row r="9" spans="1:15" ht="15" customHeight="1" x14ac:dyDescent="0.2">
      <c r="B9" s="84">
        <v>5</v>
      </c>
      <c r="C9" s="88" t="s">
        <v>21</v>
      </c>
      <c r="D9" s="87">
        <v>1441</v>
      </c>
      <c r="E9" s="92" t="s">
        <v>34</v>
      </c>
      <c r="F9" s="90">
        <v>1813.7</v>
      </c>
      <c r="G9" s="85" t="s">
        <v>34</v>
      </c>
      <c r="H9" s="90">
        <v>1347.1</v>
      </c>
      <c r="I9" s="85" t="s">
        <v>3</v>
      </c>
      <c r="J9" s="90">
        <v>1841.4</v>
      </c>
      <c r="K9" s="85" t="s">
        <v>3</v>
      </c>
      <c r="L9" s="91">
        <v>2301</v>
      </c>
    </row>
    <row r="10" spans="1:15" ht="15" customHeight="1" x14ac:dyDescent="0.2">
      <c r="B10" s="84">
        <v>6</v>
      </c>
      <c r="C10" s="79" t="s">
        <v>25</v>
      </c>
      <c r="D10" s="91">
        <v>386.66666666666669</v>
      </c>
      <c r="E10" s="92" t="s">
        <v>21</v>
      </c>
      <c r="F10" s="90">
        <v>1193.8</v>
      </c>
      <c r="G10" s="92" t="s">
        <v>48</v>
      </c>
      <c r="H10" s="90">
        <v>1346</v>
      </c>
      <c r="I10" s="92" t="s">
        <v>48</v>
      </c>
      <c r="J10" s="90">
        <v>1517.5</v>
      </c>
      <c r="K10" s="92" t="s">
        <v>48</v>
      </c>
      <c r="L10" s="91">
        <v>1479.5</v>
      </c>
    </row>
    <row r="11" spans="1:15" ht="15" customHeight="1" x14ac:dyDescent="0.2">
      <c r="B11" s="84">
        <v>7</v>
      </c>
      <c r="C11" s="85" t="s">
        <v>3</v>
      </c>
      <c r="D11" s="87">
        <v>379.33333333333331</v>
      </c>
      <c r="E11" s="95" t="s">
        <v>25</v>
      </c>
      <c r="F11" s="90">
        <v>1008.2</v>
      </c>
      <c r="G11" s="92" t="s">
        <v>3</v>
      </c>
      <c r="H11" s="90">
        <v>1165.5999999999999</v>
      </c>
      <c r="I11" s="92" t="s">
        <v>47</v>
      </c>
      <c r="J11" s="90">
        <v>1309.7</v>
      </c>
      <c r="K11" s="92" t="s">
        <v>53</v>
      </c>
      <c r="L11" s="91">
        <v>1179.5</v>
      </c>
    </row>
    <row r="12" spans="1:15" ht="15" customHeight="1" x14ac:dyDescent="0.2">
      <c r="B12" s="84">
        <v>8</v>
      </c>
      <c r="C12" s="88" t="s">
        <v>22</v>
      </c>
      <c r="D12" s="87">
        <v>165</v>
      </c>
      <c r="E12" s="92" t="s">
        <v>45</v>
      </c>
      <c r="F12" s="90">
        <v>871.3</v>
      </c>
      <c r="G12" s="95" t="s">
        <v>45</v>
      </c>
      <c r="H12" s="90">
        <v>970.7</v>
      </c>
      <c r="I12" s="92" t="s">
        <v>34</v>
      </c>
      <c r="J12" s="90">
        <v>1085</v>
      </c>
      <c r="K12" s="92" t="s">
        <v>47</v>
      </c>
      <c r="L12" s="91">
        <v>1009</v>
      </c>
    </row>
    <row r="13" spans="1:15" ht="15" customHeight="1" x14ac:dyDescent="0.2">
      <c r="B13" s="84">
        <v>9</v>
      </c>
      <c r="C13" s="88" t="s">
        <v>68</v>
      </c>
      <c r="D13" s="87">
        <v>135.66666666666666</v>
      </c>
      <c r="E13" s="92" t="s">
        <v>3</v>
      </c>
      <c r="F13" s="90">
        <v>699.3</v>
      </c>
      <c r="G13" s="92" t="s">
        <v>21</v>
      </c>
      <c r="H13" s="90">
        <v>774</v>
      </c>
      <c r="I13" s="92" t="s">
        <v>21</v>
      </c>
      <c r="J13" s="90">
        <v>857.9</v>
      </c>
      <c r="K13" s="95" t="s">
        <v>21</v>
      </c>
      <c r="L13" s="91">
        <v>939</v>
      </c>
    </row>
    <row r="14" spans="1:15" ht="15" customHeight="1" x14ac:dyDescent="0.2">
      <c r="B14" s="84">
        <v>10</v>
      </c>
      <c r="C14" s="88" t="s">
        <v>36</v>
      </c>
      <c r="D14" s="87">
        <v>118.33333333333333</v>
      </c>
      <c r="E14" s="92" t="s">
        <v>51</v>
      </c>
      <c r="F14" s="90">
        <v>500.8</v>
      </c>
      <c r="G14" s="92" t="s">
        <v>50</v>
      </c>
      <c r="H14" s="90">
        <v>702.3</v>
      </c>
      <c r="I14" s="95" t="s">
        <v>53</v>
      </c>
      <c r="J14" s="90">
        <v>764.1</v>
      </c>
      <c r="K14" s="92" t="s">
        <v>34</v>
      </c>
      <c r="L14" s="91">
        <v>854.5</v>
      </c>
    </row>
    <row r="15" spans="1:15" ht="15" customHeight="1" x14ac:dyDescent="0.2">
      <c r="B15" s="84">
        <v>11</v>
      </c>
      <c r="C15" s="88" t="s">
        <v>45</v>
      </c>
      <c r="D15" s="87">
        <v>109</v>
      </c>
      <c r="E15" s="92" t="s">
        <v>48</v>
      </c>
      <c r="F15" s="90">
        <v>497</v>
      </c>
      <c r="G15" s="92" t="s">
        <v>51</v>
      </c>
      <c r="H15" s="90">
        <v>586.29999999999995</v>
      </c>
      <c r="I15" s="92" t="s">
        <v>52</v>
      </c>
      <c r="J15" s="90">
        <v>639.5</v>
      </c>
      <c r="K15" s="92" t="s">
        <v>24</v>
      </c>
      <c r="L15" s="91">
        <v>723.5</v>
      </c>
    </row>
    <row r="16" spans="1:15" ht="15" customHeight="1" x14ac:dyDescent="0.2">
      <c r="B16" s="84">
        <v>12</v>
      </c>
      <c r="C16" s="79" t="s">
        <v>57</v>
      </c>
      <c r="D16" s="91">
        <v>102</v>
      </c>
      <c r="E16" s="92" t="s">
        <v>50</v>
      </c>
      <c r="F16" s="90">
        <v>456.6</v>
      </c>
      <c r="G16" s="92" t="s">
        <v>52</v>
      </c>
      <c r="H16" s="90">
        <v>530.5</v>
      </c>
      <c r="I16" s="92" t="s">
        <v>24</v>
      </c>
      <c r="J16" s="90">
        <v>551.79999999999995</v>
      </c>
      <c r="K16" s="92" t="s">
        <v>52</v>
      </c>
      <c r="L16" s="91">
        <v>568.5</v>
      </c>
    </row>
    <row r="17" spans="1:12" ht="15" customHeight="1" x14ac:dyDescent="0.2">
      <c r="B17" s="84">
        <v>13</v>
      </c>
      <c r="C17" s="85" t="s">
        <v>54</v>
      </c>
      <c r="D17" s="87">
        <v>95.333333333333329</v>
      </c>
      <c r="E17" s="95" t="s">
        <v>36</v>
      </c>
      <c r="F17" s="90">
        <v>282.5</v>
      </c>
      <c r="G17" s="79" t="s">
        <v>36</v>
      </c>
      <c r="H17" s="90">
        <v>358.3</v>
      </c>
      <c r="I17" s="79" t="s">
        <v>50</v>
      </c>
      <c r="J17" s="90">
        <v>498</v>
      </c>
      <c r="K17" s="79" t="s">
        <v>36</v>
      </c>
      <c r="L17" s="91">
        <v>557.5</v>
      </c>
    </row>
    <row r="18" spans="1:12" ht="15" customHeight="1" x14ac:dyDescent="0.2">
      <c r="B18" s="84">
        <v>14</v>
      </c>
      <c r="C18" s="88" t="s">
        <v>66</v>
      </c>
      <c r="D18" s="87">
        <v>86.666666666666671</v>
      </c>
      <c r="E18" s="92" t="s">
        <v>22</v>
      </c>
      <c r="F18" s="90">
        <v>231.3</v>
      </c>
      <c r="G18" s="92" t="s">
        <v>22</v>
      </c>
      <c r="H18" s="90">
        <v>350</v>
      </c>
      <c r="I18" s="92" t="s">
        <v>22</v>
      </c>
      <c r="J18" s="90">
        <v>473.2</v>
      </c>
      <c r="K18" s="92" t="s">
        <v>59</v>
      </c>
      <c r="L18" s="91">
        <v>549.5</v>
      </c>
    </row>
    <row r="19" spans="1:12" ht="15" customHeight="1" x14ac:dyDescent="0.2">
      <c r="B19" s="84">
        <v>15</v>
      </c>
      <c r="C19" s="88" t="s">
        <v>35</v>
      </c>
      <c r="D19" s="87">
        <v>77.666666666666671</v>
      </c>
      <c r="E19" s="92" t="s">
        <v>57</v>
      </c>
      <c r="F19" s="91">
        <v>214.6</v>
      </c>
      <c r="G19" s="92" t="s">
        <v>56</v>
      </c>
      <c r="H19" s="91">
        <v>317.3</v>
      </c>
      <c r="I19" s="92" t="s">
        <v>36</v>
      </c>
      <c r="J19" s="91">
        <v>457</v>
      </c>
      <c r="K19" s="92" t="s">
        <v>76</v>
      </c>
      <c r="L19" s="91">
        <v>507</v>
      </c>
    </row>
    <row r="20" spans="1:12" ht="15" customHeight="1" x14ac:dyDescent="0.2">
      <c r="B20" s="84">
        <v>16</v>
      </c>
      <c r="C20" s="88" t="s">
        <v>61</v>
      </c>
      <c r="D20" s="87">
        <v>69</v>
      </c>
      <c r="E20" s="95" t="s">
        <v>52</v>
      </c>
      <c r="F20" s="91">
        <v>212.2</v>
      </c>
      <c r="G20" s="95" t="s">
        <v>54</v>
      </c>
      <c r="H20" s="91">
        <v>273.8</v>
      </c>
      <c r="I20" s="95" t="s">
        <v>55</v>
      </c>
      <c r="J20" s="91">
        <v>437</v>
      </c>
      <c r="K20" s="95" t="s">
        <v>37</v>
      </c>
      <c r="L20" s="91">
        <v>478</v>
      </c>
    </row>
    <row r="21" spans="1:12" ht="15" customHeight="1" x14ac:dyDescent="0.2">
      <c r="B21" s="84">
        <v>17</v>
      </c>
      <c r="C21" s="88" t="s">
        <v>24</v>
      </c>
      <c r="D21" s="87">
        <v>61.666666666666664</v>
      </c>
      <c r="E21" s="92" t="s">
        <v>54</v>
      </c>
      <c r="F21" s="91">
        <v>180.6</v>
      </c>
      <c r="G21" s="92" t="s">
        <v>58</v>
      </c>
      <c r="H21" s="91">
        <v>263.89999999999998</v>
      </c>
      <c r="I21" s="92" t="s">
        <v>51</v>
      </c>
      <c r="J21" s="91">
        <v>398.2</v>
      </c>
      <c r="K21" s="92" t="s">
        <v>55</v>
      </c>
      <c r="L21" s="91">
        <v>451.5</v>
      </c>
    </row>
    <row r="22" spans="1:12" ht="15" customHeight="1" x14ac:dyDescent="0.2">
      <c r="B22" s="84">
        <v>18</v>
      </c>
      <c r="C22" s="85" t="s">
        <v>67</v>
      </c>
      <c r="D22" s="87">
        <v>61</v>
      </c>
      <c r="E22" s="95" t="s">
        <v>56</v>
      </c>
      <c r="F22" s="91">
        <v>149.4</v>
      </c>
      <c r="G22" s="95" t="s">
        <v>57</v>
      </c>
      <c r="H22" s="91">
        <v>246.9</v>
      </c>
      <c r="I22" s="95" t="s">
        <v>45</v>
      </c>
      <c r="J22" s="91">
        <v>385.3</v>
      </c>
      <c r="K22" s="95" t="s">
        <v>22</v>
      </c>
      <c r="L22" s="91">
        <v>434</v>
      </c>
    </row>
    <row r="23" spans="1:12" ht="15" customHeight="1" x14ac:dyDescent="0.2">
      <c r="B23" s="160">
        <v>19</v>
      </c>
      <c r="C23" s="85" t="s">
        <v>69</v>
      </c>
      <c r="D23" s="87">
        <v>57</v>
      </c>
      <c r="E23" s="95" t="s">
        <v>69</v>
      </c>
      <c r="F23" s="91">
        <v>141.1</v>
      </c>
      <c r="G23" s="95" t="s">
        <v>55</v>
      </c>
      <c r="H23" s="91">
        <v>235.3</v>
      </c>
      <c r="I23" s="95" t="s">
        <v>54</v>
      </c>
      <c r="J23" s="91">
        <v>354.5</v>
      </c>
      <c r="K23" s="95" t="s">
        <v>45</v>
      </c>
      <c r="L23" s="91">
        <v>429.5</v>
      </c>
    </row>
    <row r="24" spans="1:12" ht="15" customHeight="1" x14ac:dyDescent="0.2">
      <c r="B24" s="160">
        <v>20</v>
      </c>
      <c r="C24" s="88" t="s">
        <v>27</v>
      </c>
      <c r="D24" s="87">
        <v>56.666666666666664</v>
      </c>
      <c r="E24" s="95" t="s">
        <v>58</v>
      </c>
      <c r="F24" s="91">
        <v>134.80000000000001</v>
      </c>
      <c r="G24" s="95" t="s">
        <v>24</v>
      </c>
      <c r="H24" s="91">
        <v>203</v>
      </c>
      <c r="I24" s="95" t="s">
        <v>46</v>
      </c>
      <c r="J24" s="91">
        <v>343.2</v>
      </c>
      <c r="K24" s="95" t="s">
        <v>50</v>
      </c>
      <c r="L24" s="91">
        <v>425</v>
      </c>
    </row>
    <row r="25" spans="1:12" ht="15" customHeight="1" x14ac:dyDescent="0.2">
      <c r="B25" s="160">
        <v>21</v>
      </c>
      <c r="C25" s="85" t="s">
        <v>70</v>
      </c>
      <c r="D25" s="87">
        <v>49.333333333333336</v>
      </c>
      <c r="E25" s="95" t="s">
        <v>73</v>
      </c>
      <c r="F25" s="91">
        <v>133.5</v>
      </c>
      <c r="G25" s="95" t="s">
        <v>63</v>
      </c>
      <c r="H25" s="91">
        <v>195</v>
      </c>
      <c r="I25" s="95" t="s">
        <v>59</v>
      </c>
      <c r="J25" s="91">
        <v>332</v>
      </c>
      <c r="K25" s="95" t="s">
        <v>60</v>
      </c>
      <c r="L25" s="91">
        <v>395</v>
      </c>
    </row>
    <row r="26" spans="1:12" ht="15" customHeight="1" x14ac:dyDescent="0.2">
      <c r="B26" s="160">
        <v>22</v>
      </c>
      <c r="C26" s="88" t="s">
        <v>71</v>
      </c>
      <c r="D26" s="87">
        <v>43.333333333333336</v>
      </c>
      <c r="E26" s="95" t="s">
        <v>68</v>
      </c>
      <c r="F26" s="91">
        <v>132.80000000000001</v>
      </c>
      <c r="G26" s="95" t="s">
        <v>46</v>
      </c>
      <c r="H26" s="91">
        <v>163.5</v>
      </c>
      <c r="I26" s="95" t="s">
        <v>60</v>
      </c>
      <c r="J26" s="91">
        <v>325.7</v>
      </c>
      <c r="K26" s="95" t="s">
        <v>46</v>
      </c>
      <c r="L26" s="91">
        <v>357.5</v>
      </c>
    </row>
    <row r="27" spans="1:12" ht="15" customHeight="1" x14ac:dyDescent="0.2">
      <c r="B27" s="160">
        <v>23</v>
      </c>
      <c r="C27" s="88" t="s">
        <v>62</v>
      </c>
      <c r="D27" s="87">
        <v>42.666666666666664</v>
      </c>
      <c r="E27" s="95" t="s">
        <v>63</v>
      </c>
      <c r="F27" s="91">
        <v>120.8</v>
      </c>
      <c r="G27" s="95" t="s">
        <v>62</v>
      </c>
      <c r="H27" s="91">
        <v>157.30000000000001</v>
      </c>
      <c r="I27" s="95" t="s">
        <v>37</v>
      </c>
      <c r="J27" s="91">
        <v>310.60000000000002</v>
      </c>
      <c r="K27" s="95" t="s">
        <v>51</v>
      </c>
      <c r="L27" s="91">
        <v>350.5</v>
      </c>
    </row>
    <row r="28" spans="1:12" ht="15" customHeight="1" x14ac:dyDescent="0.2">
      <c r="B28" s="160">
        <v>24</v>
      </c>
      <c r="C28" s="88" t="s">
        <v>46</v>
      </c>
      <c r="D28" s="87">
        <v>42</v>
      </c>
      <c r="E28" s="95" t="s">
        <v>27</v>
      </c>
      <c r="F28" s="91">
        <v>98.4</v>
      </c>
      <c r="G28" s="95" t="s">
        <v>69</v>
      </c>
      <c r="H28" s="91">
        <v>151.1</v>
      </c>
      <c r="I28" s="95" t="s">
        <v>56</v>
      </c>
      <c r="J28" s="91">
        <v>296.8</v>
      </c>
      <c r="K28" s="95" t="s">
        <v>54</v>
      </c>
      <c r="L28" s="91">
        <v>343</v>
      </c>
    </row>
    <row r="29" spans="1:12" ht="15" customHeight="1" x14ac:dyDescent="0.2">
      <c r="B29" s="161">
        <v>25</v>
      </c>
      <c r="C29" s="150" t="s">
        <v>72</v>
      </c>
      <c r="D29" s="151">
        <v>38</v>
      </c>
      <c r="E29" s="152" t="s">
        <v>61</v>
      </c>
      <c r="F29" s="153">
        <v>95.9</v>
      </c>
      <c r="G29" s="152" t="s">
        <v>74</v>
      </c>
      <c r="H29" s="153">
        <v>147.6</v>
      </c>
      <c r="I29" s="152" t="s">
        <v>76</v>
      </c>
      <c r="J29" s="153">
        <v>269.2</v>
      </c>
      <c r="K29" s="152" t="s">
        <v>77</v>
      </c>
      <c r="L29" s="153">
        <v>301.5</v>
      </c>
    </row>
    <row r="30" spans="1:12" ht="15" customHeight="1" x14ac:dyDescent="0.2">
      <c r="B30" s="162"/>
      <c r="C30" s="163"/>
      <c r="D30" s="164"/>
      <c r="E30" s="165"/>
      <c r="F30" s="48"/>
      <c r="G30" s="165"/>
      <c r="H30" s="48"/>
      <c r="I30" s="165"/>
      <c r="J30" s="48"/>
      <c r="K30" s="165"/>
      <c r="L30" s="48"/>
    </row>
    <row r="31" spans="1:12" ht="30" customHeight="1" x14ac:dyDescent="0.2">
      <c r="A31" s="9" t="s">
        <v>20</v>
      </c>
      <c r="B31" s="199" t="s">
        <v>75</v>
      </c>
      <c r="C31" s="199"/>
      <c r="D31" s="199"/>
      <c r="E31" s="199"/>
      <c r="F31" s="199"/>
      <c r="G31" s="199"/>
      <c r="I31" s="48"/>
      <c r="K31" s="48"/>
    </row>
    <row r="32" spans="1:12" ht="15" customHeight="1" x14ac:dyDescent="0.2">
      <c r="A32" s="9" t="s">
        <v>5</v>
      </c>
      <c r="B32" s="186" t="s">
        <v>40</v>
      </c>
      <c r="C32" s="186"/>
      <c r="D32" s="186"/>
      <c r="E32" s="186"/>
      <c r="F32" s="186"/>
      <c r="G32" s="186"/>
      <c r="H32" s="186"/>
      <c r="I32" s="186"/>
      <c r="J32" s="186"/>
      <c r="K32" s="186"/>
    </row>
    <row r="33" spans="1:7" s="49" customFormat="1" ht="15" customHeight="1" x14ac:dyDescent="0.2">
      <c r="A33" s="50" t="s">
        <v>6</v>
      </c>
      <c r="B33" s="198" t="s">
        <v>83</v>
      </c>
      <c r="C33" s="198"/>
      <c r="D33" s="51"/>
      <c r="E33" s="51"/>
      <c r="F33" s="51"/>
      <c r="G33" s="18"/>
    </row>
    <row r="34" spans="1:7" s="49" customFormat="1" ht="15" customHeight="1" x14ac:dyDescent="0.2">
      <c r="A34" s="52" t="s">
        <v>7</v>
      </c>
      <c r="B34" s="177" t="s">
        <v>84</v>
      </c>
      <c r="C34" s="177"/>
      <c r="D34" s="177"/>
      <c r="E34" s="53"/>
      <c r="F34" s="53"/>
      <c r="G34" s="18"/>
    </row>
    <row r="35" spans="1:7" ht="15" customHeight="1" x14ac:dyDescent="0.2"/>
    <row r="36" spans="1:7" ht="15" customHeight="1" x14ac:dyDescent="0.2"/>
    <row r="37" spans="1:7" ht="15" customHeight="1" x14ac:dyDescent="0.2"/>
    <row r="38" spans="1:7" ht="15" customHeight="1" x14ac:dyDescent="0.2"/>
    <row r="39" spans="1:7" ht="15" customHeight="1" x14ac:dyDescent="0.2"/>
    <row r="40" spans="1:7" ht="15" customHeight="1" x14ac:dyDescent="0.2"/>
    <row r="41" spans="1:7" ht="15" customHeight="1" x14ac:dyDescent="0.2"/>
    <row r="42" spans="1:7" ht="15" customHeight="1" x14ac:dyDescent="0.2"/>
    <row r="43" spans="1:7" ht="15" customHeight="1" x14ac:dyDescent="0.2"/>
    <row r="44" spans="1:7" ht="15" customHeight="1" x14ac:dyDescent="0.2"/>
    <row r="45" spans="1:7" ht="15" customHeight="1" x14ac:dyDescent="0.2"/>
    <row r="46" spans="1:7" ht="15" customHeight="1" x14ac:dyDescent="0.2"/>
    <row r="47" spans="1:7" ht="15" customHeight="1" x14ac:dyDescent="0.2"/>
    <row r="48" spans="1:7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spans="1:12" ht="15" customHeight="1" x14ac:dyDescent="0.2"/>
    <row r="226" spans="1:12" ht="15" customHeight="1" x14ac:dyDescent="0.2"/>
    <row r="227" spans="1:12" ht="15" customHeight="1" x14ac:dyDescent="0.2"/>
    <row r="228" spans="1:12" ht="15" customHeight="1" x14ac:dyDescent="0.2"/>
    <row r="229" spans="1:12" ht="15" customHeight="1" x14ac:dyDescent="0.2"/>
    <row r="230" spans="1:12" ht="15" customHeight="1" x14ac:dyDescent="0.2"/>
    <row r="231" spans="1:12" ht="15" customHeight="1" x14ac:dyDescent="0.2"/>
    <row r="232" spans="1:12" ht="15" customHeight="1" x14ac:dyDescent="0.2"/>
    <row r="233" spans="1:12" ht="30" customHeight="1" x14ac:dyDescent="0.2"/>
    <row r="235" spans="1:12" ht="30" customHeight="1" x14ac:dyDescent="0.2">
      <c r="A235" s="9"/>
      <c r="F235" s="142"/>
      <c r="H235" s="142"/>
      <c r="J235" s="142"/>
      <c r="L235" s="142"/>
    </row>
    <row r="236" spans="1:12" x14ac:dyDescent="0.2">
      <c r="A236" s="11"/>
      <c r="F236" s="143"/>
      <c r="H236" s="143"/>
      <c r="J236" s="143"/>
      <c r="L236" s="143"/>
    </row>
    <row r="237" spans="1:12" ht="11.25" customHeight="1" x14ac:dyDescent="0.2">
      <c r="A237" s="10"/>
      <c r="F237" s="143"/>
      <c r="H237" s="143"/>
      <c r="J237" s="143"/>
      <c r="L237" s="143"/>
    </row>
  </sheetData>
  <mergeCells count="5">
    <mergeCell ref="B34:D34"/>
    <mergeCell ref="B31:G31"/>
    <mergeCell ref="B32:K32"/>
    <mergeCell ref="B2:G2"/>
    <mergeCell ref="B33:C33"/>
  </mergeCells>
  <hyperlinks>
    <hyperlink ref="C1" location="Indice!A1" display="[índice Ç]" xr:uid="{00000000-0004-0000-0300-000002000000}"/>
    <hyperlink ref="B34" r:id="rId1" display="http://observatorioemigracao.pt/np4/6133.html" xr:uid="{FA30CC77-E672-4579-AE20-76596D775617}"/>
    <hyperlink ref="B34:D34" r:id="rId2" display="http://observatorioemigracao.pt/np4/8713.html" xr:uid="{B9B0E743-DE10-4701-8A85-CE843C615BF5}"/>
  </hyperlinks>
  <pageMargins left="0.7" right="0.7" top="0.75" bottom="0.75" header="0.3" footer="0.3"/>
  <pageSetup paperSize="9" orientation="portrait" horizontalDpi="4294967293" verticalDpi="300" r:id="rId3"/>
  <ignoredErrors>
    <ignoredError sqref="F4 H4 J4 L4" formulaRange="1"/>
  </ignoredError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94"/>
  <sheetViews>
    <sheetView showGridLines="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2" width="14.83203125" style="1" customWidth="1"/>
    <col min="3" max="3" width="28.83203125" style="1" customWidth="1"/>
    <col min="4" max="7" width="14.83203125" style="2" customWidth="1"/>
    <col min="8" max="16384" width="12.83203125" style="2"/>
  </cols>
  <sheetData>
    <row r="1" spans="1:12" ht="30" customHeight="1" x14ac:dyDescent="0.2">
      <c r="A1" s="3"/>
      <c r="B1" s="4"/>
      <c r="C1" s="7" t="s">
        <v>32</v>
      </c>
      <c r="D1" s="4"/>
      <c r="E1" s="4"/>
      <c r="F1" s="4"/>
      <c r="G1" s="7"/>
      <c r="H1" s="6"/>
      <c r="I1" s="6"/>
      <c r="J1" s="6"/>
    </row>
    <row r="2" spans="1:12" ht="45" customHeight="1" thickBot="1" x14ac:dyDescent="0.25">
      <c r="B2" s="187" t="s">
        <v>79</v>
      </c>
      <c r="C2" s="211"/>
      <c r="D2" s="211"/>
      <c r="E2" s="211"/>
      <c r="F2" s="211"/>
      <c r="G2" s="211"/>
      <c r="H2" s="33"/>
      <c r="I2" s="200"/>
      <c r="J2" s="200"/>
      <c r="K2" s="200"/>
      <c r="L2" s="200"/>
    </row>
    <row r="3" spans="1:12" customFormat="1" ht="30" customHeight="1" x14ac:dyDescent="0.2">
      <c r="B3" s="207" t="s">
        <v>13</v>
      </c>
      <c r="C3" s="209" t="s">
        <v>8</v>
      </c>
      <c r="D3" s="201" t="s">
        <v>4</v>
      </c>
      <c r="E3" s="203" t="s">
        <v>30</v>
      </c>
      <c r="F3" s="204"/>
      <c r="G3" s="205" t="s">
        <v>31</v>
      </c>
    </row>
    <row r="4" spans="1:12" customFormat="1" ht="30" customHeight="1" x14ac:dyDescent="0.2">
      <c r="B4" s="208"/>
      <c r="C4" s="210"/>
      <c r="D4" s="202"/>
      <c r="E4" s="113" t="s">
        <v>0</v>
      </c>
      <c r="F4" s="126" t="s">
        <v>29</v>
      </c>
      <c r="G4" s="206"/>
    </row>
    <row r="5" spans="1:12" customFormat="1" ht="30" customHeight="1" x14ac:dyDescent="0.2">
      <c r="B5" s="118" t="s">
        <v>12</v>
      </c>
      <c r="C5" s="119" t="s">
        <v>0</v>
      </c>
      <c r="D5" s="105">
        <v>2831456</v>
      </c>
      <c r="E5" s="106">
        <f>D5/D$5*100</f>
        <v>100</v>
      </c>
      <c r="F5" s="132" t="s">
        <v>12</v>
      </c>
      <c r="G5" s="128" t="s">
        <v>12</v>
      </c>
      <c r="I5" s="47"/>
    </row>
    <row r="6" spans="1:12" customFormat="1" ht="30" customHeight="1" x14ac:dyDescent="0.2">
      <c r="B6" s="120" t="s">
        <v>12</v>
      </c>
      <c r="C6" s="121" t="s">
        <v>78</v>
      </c>
      <c r="D6" s="123">
        <v>1891960</v>
      </c>
      <c r="E6" s="124">
        <f t="shared" ref="E6:E23" si="0">D6/D$5*100</f>
        <v>66.819332527152113</v>
      </c>
      <c r="F6" s="133" t="s">
        <v>12</v>
      </c>
      <c r="G6" s="127" t="s">
        <v>12</v>
      </c>
    </row>
    <row r="7" spans="1:12" customFormat="1" ht="30" customHeight="1" x14ac:dyDescent="0.2">
      <c r="B7" s="122" t="s">
        <v>12</v>
      </c>
      <c r="C7" s="112" t="s">
        <v>29</v>
      </c>
      <c r="D7" s="123">
        <v>939496</v>
      </c>
      <c r="E7" s="124">
        <f t="shared" si="0"/>
        <v>33.180667472847894</v>
      </c>
      <c r="F7" s="129">
        <f>D7/D$7*100</f>
        <v>100</v>
      </c>
      <c r="G7" s="127" t="s">
        <v>12</v>
      </c>
    </row>
    <row r="8" spans="1:12" customFormat="1" ht="15" customHeight="1" x14ac:dyDescent="0.2">
      <c r="B8" s="84">
        <v>1</v>
      </c>
      <c r="C8" s="136" t="s">
        <v>1</v>
      </c>
      <c r="D8" s="138">
        <v>101138</v>
      </c>
      <c r="E8" s="139">
        <f t="shared" si="0"/>
        <v>3.5719431981284542</v>
      </c>
      <c r="F8" s="140">
        <f t="shared" ref="F8:F24" si="1">D8/D$7*100</f>
        <v>10.765133646125156</v>
      </c>
      <c r="G8" s="141">
        <f>F8</f>
        <v>10.765133646125156</v>
      </c>
      <c r="H8" s="54"/>
      <c r="I8" s="54"/>
      <c r="J8" s="54"/>
    </row>
    <row r="9" spans="1:12" customFormat="1" ht="15" customHeight="1" x14ac:dyDescent="0.2">
      <c r="B9" s="84">
        <v>2</v>
      </c>
      <c r="C9" s="115" t="s">
        <v>23</v>
      </c>
      <c r="D9" s="96">
        <v>98509</v>
      </c>
      <c r="E9" s="130">
        <f t="shared" si="0"/>
        <v>3.4790934416780628</v>
      </c>
      <c r="F9" s="125">
        <f t="shared" si="1"/>
        <v>10.485302758074543</v>
      </c>
      <c r="G9" s="134">
        <f>G8+F9</f>
        <v>21.250436404199696</v>
      </c>
    </row>
    <row r="10" spans="1:12" customFormat="1" ht="15" customHeight="1" x14ac:dyDescent="0.2">
      <c r="B10" s="84">
        <v>3</v>
      </c>
      <c r="C10" s="114" t="s">
        <v>25</v>
      </c>
      <c r="D10" s="96">
        <v>89281</v>
      </c>
      <c r="E10" s="97">
        <f t="shared" si="0"/>
        <v>3.153183379858278</v>
      </c>
      <c r="F10" s="125">
        <f t="shared" si="1"/>
        <v>9.5030739886066566</v>
      </c>
      <c r="G10" s="134">
        <f t="shared" ref="G10:G23" si="2">G9+F10</f>
        <v>30.753510392806355</v>
      </c>
    </row>
    <row r="11" spans="1:12" customFormat="1" ht="15" customHeight="1" x14ac:dyDescent="0.2">
      <c r="B11" s="84">
        <v>4</v>
      </c>
      <c r="C11" s="116" t="s">
        <v>47</v>
      </c>
      <c r="D11" s="96">
        <v>88047</v>
      </c>
      <c r="E11" s="97">
        <f t="shared" si="0"/>
        <v>3.1096015618819433</v>
      </c>
      <c r="F11" s="125">
        <f t="shared" si="1"/>
        <v>9.3717269685022622</v>
      </c>
      <c r="G11" s="134">
        <f t="shared" si="2"/>
        <v>40.125237361308621</v>
      </c>
    </row>
    <row r="12" spans="1:12" customFormat="1" ht="15" customHeight="1" x14ac:dyDescent="0.2">
      <c r="B12" s="84">
        <v>5</v>
      </c>
      <c r="C12" s="114" t="s">
        <v>34</v>
      </c>
      <c r="D12" s="96">
        <v>49465</v>
      </c>
      <c r="E12" s="97">
        <f t="shared" si="0"/>
        <v>1.746981058508414</v>
      </c>
      <c r="F12" s="125">
        <f t="shared" si="1"/>
        <v>5.2650570092900875</v>
      </c>
      <c r="G12" s="134">
        <f t="shared" si="2"/>
        <v>45.39029437059871</v>
      </c>
    </row>
    <row r="13" spans="1:12" customFormat="1" ht="15" customHeight="1" x14ac:dyDescent="0.2">
      <c r="B13" s="84">
        <v>6</v>
      </c>
      <c r="C13" s="116" t="s">
        <v>3</v>
      </c>
      <c r="D13" s="96">
        <v>42803</v>
      </c>
      <c r="E13" s="97">
        <f t="shared" si="0"/>
        <v>1.5116957494659991</v>
      </c>
      <c r="F13" s="125">
        <f t="shared" si="1"/>
        <v>4.5559534048042787</v>
      </c>
      <c r="G13" s="134">
        <f t="shared" si="2"/>
        <v>49.946247775402988</v>
      </c>
    </row>
    <row r="14" spans="1:12" customFormat="1" ht="15" customHeight="1" x14ac:dyDescent="0.2">
      <c r="A14" s="2"/>
      <c r="B14" s="137">
        <v>7</v>
      </c>
      <c r="C14" s="116" t="s">
        <v>48</v>
      </c>
      <c r="D14" s="166">
        <v>36564</v>
      </c>
      <c r="E14" s="167">
        <f t="shared" si="0"/>
        <v>1.2913497507995886</v>
      </c>
      <c r="F14" s="168">
        <f t="shared" si="1"/>
        <v>3.8918739409215157</v>
      </c>
      <c r="G14" s="169">
        <f t="shared" si="2"/>
        <v>53.838121716324501</v>
      </c>
    </row>
    <row r="15" spans="1:12" customFormat="1" ht="15" customHeight="1" x14ac:dyDescent="0.2">
      <c r="A15" s="2"/>
      <c r="B15" s="84">
        <v>8</v>
      </c>
      <c r="C15" s="114" t="s">
        <v>21</v>
      </c>
      <c r="D15" s="96">
        <v>34458</v>
      </c>
      <c r="E15" s="97">
        <f t="shared" si="0"/>
        <v>1.216971056587141</v>
      </c>
      <c r="F15" s="125">
        <f t="shared" si="1"/>
        <v>3.667711198344644</v>
      </c>
      <c r="G15" s="134">
        <f t="shared" si="2"/>
        <v>57.505832914669142</v>
      </c>
    </row>
    <row r="16" spans="1:12" customFormat="1" ht="15" customHeight="1" x14ac:dyDescent="0.2">
      <c r="A16" s="2"/>
      <c r="B16" s="84">
        <v>9</v>
      </c>
      <c r="C16" s="114" t="s">
        <v>44</v>
      </c>
      <c r="D16" s="96">
        <v>33573</v>
      </c>
      <c r="E16" s="97">
        <f t="shared" si="0"/>
        <v>1.1857150526089757</v>
      </c>
      <c r="F16" s="125">
        <f t="shared" si="1"/>
        <v>3.5735117552389792</v>
      </c>
      <c r="G16" s="134">
        <f t="shared" si="2"/>
        <v>61.079344669908124</v>
      </c>
    </row>
    <row r="17" spans="1:11" customFormat="1" ht="15" customHeight="1" x14ac:dyDescent="0.2">
      <c r="A17" s="2"/>
      <c r="B17" s="84">
        <v>10</v>
      </c>
      <c r="C17" s="114" t="s">
        <v>49</v>
      </c>
      <c r="D17" s="96">
        <v>25680</v>
      </c>
      <c r="E17" s="97">
        <f t="shared" si="0"/>
        <v>0.90695387814608464</v>
      </c>
      <c r="F17" s="125">
        <f t="shared" si="1"/>
        <v>2.7333804507948942</v>
      </c>
      <c r="G17" s="134">
        <f t="shared" si="2"/>
        <v>63.812725120703021</v>
      </c>
    </row>
    <row r="18" spans="1:11" customFormat="1" ht="15" customHeight="1" x14ac:dyDescent="0.2">
      <c r="A18" s="2"/>
      <c r="B18" s="84">
        <v>11</v>
      </c>
      <c r="C18" s="114" t="s">
        <v>45</v>
      </c>
      <c r="D18" s="96">
        <v>23459</v>
      </c>
      <c r="E18" s="97">
        <f t="shared" si="0"/>
        <v>0.82851366929240644</v>
      </c>
      <c r="F18" s="125">
        <f t="shared" si="1"/>
        <v>2.4969771026167225</v>
      </c>
      <c r="G18" s="134">
        <f t="shared" si="2"/>
        <v>66.309702223319746</v>
      </c>
    </row>
    <row r="19" spans="1:11" customFormat="1" ht="15" customHeight="1" x14ac:dyDescent="0.2">
      <c r="A19" s="2"/>
      <c r="B19" s="84">
        <v>12</v>
      </c>
      <c r="C19" s="114" t="s">
        <v>50</v>
      </c>
      <c r="D19" s="96">
        <v>17419</v>
      </c>
      <c r="E19" s="130">
        <f t="shared" si="0"/>
        <v>0.61519585683125577</v>
      </c>
      <c r="F19" s="125">
        <f t="shared" si="1"/>
        <v>1.854079208426646</v>
      </c>
      <c r="G19" s="134">
        <f t="shared" si="2"/>
        <v>68.163781431746386</v>
      </c>
    </row>
    <row r="20" spans="1:11" customFormat="1" ht="15" customHeight="1" x14ac:dyDescent="0.2">
      <c r="A20" s="2"/>
      <c r="B20" s="84">
        <v>13</v>
      </c>
      <c r="C20" s="115" t="s">
        <v>51</v>
      </c>
      <c r="D20" s="96">
        <v>15554</v>
      </c>
      <c r="E20" s="97">
        <f t="shared" si="0"/>
        <v>0.54932868460608253</v>
      </c>
      <c r="F20" s="125">
        <f t="shared" si="1"/>
        <v>1.6555685175881536</v>
      </c>
      <c r="G20" s="134">
        <f t="shared" si="2"/>
        <v>69.819349949334537</v>
      </c>
    </row>
    <row r="21" spans="1:11" customFormat="1" ht="15" customHeight="1" x14ac:dyDescent="0.2">
      <c r="A21" s="2"/>
      <c r="B21" s="84">
        <v>14</v>
      </c>
      <c r="C21" s="114" t="s">
        <v>52</v>
      </c>
      <c r="D21" s="96">
        <v>15055</v>
      </c>
      <c r="E21" s="97">
        <f t="shared" si="0"/>
        <v>0.53170524281500398</v>
      </c>
      <c r="F21" s="125">
        <f t="shared" si="1"/>
        <v>1.6024549332833773</v>
      </c>
      <c r="G21" s="134">
        <f t="shared" si="2"/>
        <v>71.42180488261792</v>
      </c>
    </row>
    <row r="22" spans="1:11" customFormat="1" ht="15" customHeight="1" x14ac:dyDescent="0.2">
      <c r="A22" s="2"/>
      <c r="B22" s="84">
        <v>15</v>
      </c>
      <c r="C22" s="114" t="s">
        <v>36</v>
      </c>
      <c r="D22" s="96">
        <v>12448</v>
      </c>
      <c r="E22" s="97">
        <f t="shared" si="0"/>
        <v>0.43963247177423914</v>
      </c>
      <c r="F22" s="125">
        <f t="shared" si="1"/>
        <v>1.3249657263043164</v>
      </c>
      <c r="G22" s="134">
        <f t="shared" si="2"/>
        <v>72.746770608922233</v>
      </c>
    </row>
    <row r="23" spans="1:11" customFormat="1" ht="15" customHeight="1" x14ac:dyDescent="0.2">
      <c r="A23" s="2"/>
      <c r="B23" s="84">
        <v>16</v>
      </c>
      <c r="C23" s="114" t="s">
        <v>22</v>
      </c>
      <c r="D23" s="96">
        <v>11908</v>
      </c>
      <c r="E23" s="97">
        <f t="shared" si="0"/>
        <v>0.4205610117197654</v>
      </c>
      <c r="F23" s="125">
        <f t="shared" si="1"/>
        <v>1.2674881000025546</v>
      </c>
      <c r="G23" s="134">
        <f t="shared" si="2"/>
        <v>74.014258708924785</v>
      </c>
    </row>
    <row r="24" spans="1:11" customFormat="1" ht="15" customHeight="1" x14ac:dyDescent="0.2">
      <c r="B24" s="98">
        <v>17</v>
      </c>
      <c r="C24" s="117" t="s">
        <v>53</v>
      </c>
      <c r="D24" s="99">
        <v>10443</v>
      </c>
      <c r="E24" s="100">
        <f>D24/D$5*100</f>
        <v>0.36882084694235051</v>
      </c>
      <c r="F24" s="131">
        <f t="shared" si="1"/>
        <v>1.1115534286468489</v>
      </c>
      <c r="G24" s="135">
        <f>G23+F24</f>
        <v>75.125812137571629</v>
      </c>
    </row>
    <row r="25" spans="1:11" customFormat="1" ht="15" customHeight="1" x14ac:dyDescent="0.2"/>
    <row r="26" spans="1:11" customFormat="1" ht="15" customHeight="1" x14ac:dyDescent="0.2">
      <c r="A26" s="9" t="s">
        <v>5</v>
      </c>
      <c r="B26" s="186" t="s">
        <v>40</v>
      </c>
      <c r="C26" s="186"/>
      <c r="D26" s="186"/>
      <c r="E26" s="186"/>
      <c r="F26" s="186"/>
      <c r="G26" s="186"/>
      <c r="H26" s="186"/>
      <c r="I26" s="186"/>
      <c r="J26" s="186"/>
      <c r="K26" s="186"/>
    </row>
    <row r="27" spans="1:11" s="49" customFormat="1" ht="15" customHeight="1" x14ac:dyDescent="0.2">
      <c r="A27" s="50" t="s">
        <v>6</v>
      </c>
      <c r="B27" s="198" t="s">
        <v>83</v>
      </c>
      <c r="C27" s="198"/>
      <c r="D27" s="51"/>
      <c r="E27" s="51"/>
      <c r="F27" s="51"/>
      <c r="G27" s="18"/>
    </row>
    <row r="28" spans="1:11" s="49" customFormat="1" ht="15" customHeight="1" x14ac:dyDescent="0.2">
      <c r="A28" s="52" t="s">
        <v>7</v>
      </c>
      <c r="B28" s="177" t="s">
        <v>84</v>
      </c>
      <c r="C28" s="177"/>
      <c r="D28" s="177"/>
      <c r="E28" s="53"/>
      <c r="F28" s="53"/>
      <c r="G28" s="18"/>
    </row>
    <row r="29" spans="1:11" customFormat="1" ht="15" customHeight="1" x14ac:dyDescent="0.2"/>
    <row r="30" spans="1:11" customFormat="1" ht="15" customHeight="1" x14ac:dyDescent="0.2"/>
    <row r="31" spans="1:11" customFormat="1" ht="15" customHeight="1" x14ac:dyDescent="0.2"/>
    <row r="32" spans="1:11" customFormat="1" ht="15" customHeight="1" x14ac:dyDescent="0.2"/>
    <row r="33" spans="1:7" customFormat="1" ht="15" customHeight="1" x14ac:dyDescent="0.2"/>
    <row r="34" spans="1:7" customFormat="1" ht="15" customHeight="1" x14ac:dyDescent="0.2"/>
    <row r="35" spans="1:7" customFormat="1" ht="15" customHeight="1" x14ac:dyDescent="0.2"/>
    <row r="36" spans="1:7" customFormat="1" ht="15" customHeight="1" x14ac:dyDescent="0.2"/>
    <row r="37" spans="1:7" customFormat="1" ht="15" customHeight="1" x14ac:dyDescent="0.2"/>
    <row r="38" spans="1:7" customFormat="1" ht="15" customHeight="1" x14ac:dyDescent="0.2"/>
    <row r="39" spans="1:7" customFormat="1" ht="30" customHeight="1" x14ac:dyDescent="0.2">
      <c r="A39" s="2"/>
      <c r="G39" s="32"/>
    </row>
    <row r="40" spans="1:7" customFormat="1" ht="15" customHeight="1" x14ac:dyDescent="0.2">
      <c r="A40" s="2"/>
      <c r="G40" s="37"/>
    </row>
    <row r="41" spans="1:7" customFormat="1" ht="15" customHeight="1" x14ac:dyDescent="0.2">
      <c r="A41" s="2"/>
    </row>
    <row r="42" spans="1:7" customFormat="1" ht="15" customHeight="1" x14ac:dyDescent="0.2">
      <c r="A42" s="2"/>
    </row>
    <row r="43" spans="1:7" customFormat="1" ht="15" customHeight="1" x14ac:dyDescent="0.2">
      <c r="A43" s="2"/>
    </row>
    <row r="44" spans="1:7" customFormat="1" ht="15" customHeight="1" x14ac:dyDescent="0.2">
      <c r="A44" s="2"/>
    </row>
    <row r="45" spans="1:7" customFormat="1" ht="15" customHeight="1" x14ac:dyDescent="0.2"/>
    <row r="46" spans="1:7" customFormat="1" ht="15" customHeight="1" x14ac:dyDescent="0.2"/>
    <row r="47" spans="1:7" customFormat="1" ht="15" customHeight="1" x14ac:dyDescent="0.2"/>
    <row r="48" spans="1:7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spans="2:6" customFormat="1" ht="15" customHeight="1" x14ac:dyDescent="0.2">
      <c r="B81" s="1"/>
      <c r="C81" s="1"/>
      <c r="D81" s="2"/>
      <c r="E81" s="2"/>
      <c r="F81" s="2"/>
    </row>
    <row r="82" spans="2:6" customFormat="1" ht="15" customHeight="1" x14ac:dyDescent="0.2">
      <c r="B82" s="1"/>
      <c r="C82" s="1"/>
      <c r="D82" s="2"/>
      <c r="E82" s="2"/>
      <c r="F82" s="2"/>
    </row>
    <row r="83" spans="2:6" customFormat="1" ht="15" customHeight="1" x14ac:dyDescent="0.2">
      <c r="B83" s="1"/>
      <c r="C83" s="1"/>
      <c r="D83" s="2"/>
      <c r="E83" s="2"/>
      <c r="F83" s="2"/>
    </row>
    <row r="84" spans="2:6" customFormat="1" ht="15" customHeight="1" x14ac:dyDescent="0.2">
      <c r="B84" s="1"/>
      <c r="C84" s="1"/>
      <c r="D84" s="2"/>
      <c r="E84" s="2"/>
      <c r="F84" s="2"/>
    </row>
    <row r="85" spans="2:6" customFormat="1" ht="15" customHeight="1" x14ac:dyDescent="0.2">
      <c r="B85" s="1"/>
      <c r="C85" s="1"/>
      <c r="D85" s="2"/>
      <c r="E85" s="2"/>
      <c r="F85" s="2"/>
    </row>
    <row r="86" spans="2:6" customFormat="1" ht="15" customHeight="1" x14ac:dyDescent="0.2">
      <c r="B86" s="1"/>
      <c r="C86" s="1"/>
      <c r="D86" s="2"/>
      <c r="E86" s="2"/>
      <c r="F86" s="2"/>
    </row>
    <row r="87" spans="2:6" customFormat="1" ht="15" customHeight="1" x14ac:dyDescent="0.2">
      <c r="B87" s="1"/>
      <c r="C87" s="1"/>
      <c r="D87" s="2"/>
      <c r="E87" s="2"/>
      <c r="F87" s="2"/>
    </row>
    <row r="88" spans="2:6" customFormat="1" ht="15" customHeight="1" x14ac:dyDescent="0.2">
      <c r="B88" s="1"/>
      <c r="C88" s="1"/>
      <c r="D88" s="2"/>
      <c r="E88" s="2"/>
      <c r="F88" s="2"/>
    </row>
    <row r="89" spans="2:6" customFormat="1" ht="15" customHeight="1" x14ac:dyDescent="0.2">
      <c r="B89" s="1"/>
      <c r="C89" s="1"/>
      <c r="D89" s="2"/>
      <c r="E89" s="2"/>
      <c r="F89" s="2"/>
    </row>
    <row r="90" spans="2:6" customFormat="1" ht="15" customHeight="1" x14ac:dyDescent="0.2">
      <c r="B90" s="1"/>
      <c r="C90" s="1"/>
      <c r="D90" s="2"/>
      <c r="E90" s="2"/>
      <c r="F90" s="2"/>
    </row>
    <row r="91" spans="2:6" customFormat="1" ht="15" customHeight="1" x14ac:dyDescent="0.2">
      <c r="B91" s="1"/>
      <c r="C91" s="1"/>
      <c r="D91" s="2"/>
      <c r="E91" s="2"/>
      <c r="F91" s="2"/>
    </row>
    <row r="92" spans="2:6" customFormat="1" ht="15" customHeight="1" x14ac:dyDescent="0.2">
      <c r="B92" s="1"/>
      <c r="C92" s="1"/>
      <c r="D92" s="2"/>
      <c r="E92" s="2"/>
      <c r="F92" s="2"/>
    </row>
    <row r="93" spans="2:6" customFormat="1" ht="15" customHeight="1" x14ac:dyDescent="0.2">
      <c r="B93" s="1"/>
      <c r="C93" s="1"/>
      <c r="D93" s="2"/>
      <c r="E93" s="2"/>
      <c r="F93" s="2"/>
    </row>
    <row r="94" spans="2:6" customFormat="1" ht="15" customHeight="1" x14ac:dyDescent="0.2">
      <c r="B94" s="1"/>
      <c r="C94" s="1"/>
      <c r="D94" s="2"/>
      <c r="E94" s="2"/>
      <c r="F94" s="2"/>
    </row>
  </sheetData>
  <mergeCells count="10">
    <mergeCell ref="B28:D28"/>
    <mergeCell ref="I2:L2"/>
    <mergeCell ref="D3:D4"/>
    <mergeCell ref="E3:F3"/>
    <mergeCell ref="G3:G4"/>
    <mergeCell ref="B3:B4"/>
    <mergeCell ref="C3:C4"/>
    <mergeCell ref="B2:G2"/>
    <mergeCell ref="B26:K26"/>
    <mergeCell ref="B27:C27"/>
  </mergeCells>
  <hyperlinks>
    <hyperlink ref="C1" location="Indice!A1" display="[índice Ç]" xr:uid="{00000000-0004-0000-0400-000002000000}"/>
    <hyperlink ref="B28" r:id="rId1" display="http://observatorioemigracao.pt/np4/6133.html" xr:uid="{700579A0-8F53-466E-B699-C6E6383B9C20}"/>
    <hyperlink ref="B28:D28" r:id="rId2" display="http://observatorioemigracao.pt/np4/8713.html" xr:uid="{6FBF1CF9-2BEF-440E-81B3-B3D9D8A7A880}"/>
  </hyperlinks>
  <pageMargins left="0.7" right="0.7" top="0.75" bottom="0.75" header="0.3" footer="0.3"/>
  <pageSetup paperSize="9" orientation="portrait" horizontalDpi="4294967293" verticalDpi="0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95"/>
  <sheetViews>
    <sheetView showGridLines="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3" width="15.83203125" style="1" customWidth="1"/>
    <col min="4" max="7" width="15.83203125" style="2" customWidth="1"/>
    <col min="8" max="16384" width="12.83203125" style="2"/>
  </cols>
  <sheetData>
    <row r="1" spans="1:7" ht="30" customHeight="1" x14ac:dyDescent="0.2">
      <c r="A1" s="3"/>
      <c r="B1" s="4"/>
      <c r="C1" s="7" t="s">
        <v>32</v>
      </c>
      <c r="D1" s="6"/>
      <c r="E1" s="6"/>
      <c r="G1" s="7"/>
    </row>
    <row r="2" spans="1:7" ht="30" customHeight="1" x14ac:dyDescent="0.2">
      <c r="B2" s="212" t="s">
        <v>80</v>
      </c>
      <c r="C2" s="213"/>
      <c r="D2" s="213"/>
      <c r="E2" s="213"/>
      <c r="F2" s="213"/>
      <c r="G2" s="8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11" customFormat="1" ht="15" customHeight="1" x14ac:dyDescent="0.2"/>
    <row r="18" spans="1:11" customFormat="1" ht="15" customHeight="1" x14ac:dyDescent="0.2"/>
    <row r="19" spans="1:11" customFormat="1" ht="15" customHeight="1" x14ac:dyDescent="0.2"/>
    <row r="20" spans="1:11" customFormat="1" ht="15" customHeight="1" x14ac:dyDescent="0.2"/>
    <row r="21" spans="1:11" customFormat="1" ht="15" customHeight="1" x14ac:dyDescent="0.2">
      <c r="A21" s="2"/>
      <c r="B21" s="1"/>
      <c r="C21" s="1"/>
      <c r="D21" s="2"/>
      <c r="E21" s="2"/>
      <c r="F21" s="2"/>
      <c r="G21" s="2"/>
    </row>
    <row r="22" spans="1:11" customFormat="1" ht="15" customHeight="1" x14ac:dyDescent="0.2">
      <c r="A22" s="2"/>
      <c r="B22" s="1"/>
      <c r="C22" s="1"/>
      <c r="D22" s="2"/>
      <c r="E22" s="2"/>
      <c r="F22" s="2"/>
      <c r="G22" s="2"/>
    </row>
    <row r="23" spans="1:11" customFormat="1" ht="15" customHeight="1" x14ac:dyDescent="0.2">
      <c r="A23" s="9" t="s">
        <v>5</v>
      </c>
      <c r="B23" s="186" t="s">
        <v>40</v>
      </c>
      <c r="C23" s="186"/>
      <c r="D23" s="186"/>
      <c r="E23" s="186"/>
      <c r="F23" s="186"/>
      <c r="G23" s="186"/>
      <c r="H23" s="186"/>
      <c r="I23" s="186"/>
      <c r="J23" s="186"/>
      <c r="K23" s="186"/>
    </row>
    <row r="24" spans="1:11" s="49" customFormat="1" ht="15" customHeight="1" x14ac:dyDescent="0.2">
      <c r="A24" s="50" t="s">
        <v>6</v>
      </c>
      <c r="B24" s="198" t="s">
        <v>83</v>
      </c>
      <c r="C24" s="198"/>
      <c r="D24" s="51"/>
      <c r="E24" s="51"/>
      <c r="F24" s="51"/>
      <c r="G24" s="18"/>
    </row>
    <row r="25" spans="1:11" s="49" customFormat="1" ht="15" customHeight="1" x14ac:dyDescent="0.2">
      <c r="A25" s="52" t="s">
        <v>7</v>
      </c>
      <c r="B25" s="177" t="s">
        <v>84</v>
      </c>
      <c r="C25" s="177"/>
      <c r="D25" s="177"/>
      <c r="E25" s="53"/>
      <c r="F25" s="53"/>
      <c r="G25" s="18"/>
    </row>
    <row r="26" spans="1:11" customFormat="1" ht="15" customHeight="1" x14ac:dyDescent="0.2"/>
    <row r="27" spans="1:11" customFormat="1" ht="15" customHeight="1" x14ac:dyDescent="0.2"/>
    <row r="28" spans="1:11" customFormat="1" ht="15" customHeight="1" x14ac:dyDescent="0.2"/>
    <row r="29" spans="1:11" customFormat="1" ht="15" customHeight="1" x14ac:dyDescent="0.2"/>
    <row r="30" spans="1:11" customFormat="1" ht="15" customHeight="1" x14ac:dyDescent="0.2"/>
    <row r="31" spans="1:11" customFormat="1" ht="15" customHeight="1" x14ac:dyDescent="0.2"/>
    <row r="32" spans="1:11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5:D25"/>
    <mergeCell ref="B2:F2"/>
    <mergeCell ref="B23:K23"/>
    <mergeCell ref="B24:C24"/>
  </mergeCells>
  <hyperlinks>
    <hyperlink ref="C1" location="Indice!A1" display="[índice Ç]" xr:uid="{00000000-0004-0000-0500-000002000000}"/>
    <hyperlink ref="B25" r:id="rId1" display="http://observatorioemigracao.pt/np4/6133.html" xr:uid="{FA15CD2B-BFFC-4783-B139-3B6CA1A2FE6A}"/>
    <hyperlink ref="B25:D25" r:id="rId2" display="http://observatorioemigracao.pt/np4/8713.html" xr:uid="{2189D5CA-809B-406D-82C2-48B3157EE0AB}"/>
  </hyperlinks>
  <pageMargins left="0.7" right="0.7" top="0.75" bottom="0.75" header="0.3" footer="0.3"/>
  <pageSetup paperSize="9" orientation="portrait" horizontalDpi="4294967293" verticalDpi="300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95"/>
  <sheetViews>
    <sheetView showGridLines="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3" width="15.83203125" style="1" customWidth="1"/>
    <col min="4" max="7" width="15.83203125" style="2" customWidth="1"/>
    <col min="8" max="16384" width="12.83203125" style="2"/>
  </cols>
  <sheetData>
    <row r="1" spans="1:7" ht="30" customHeight="1" x14ac:dyDescent="0.2">
      <c r="A1" s="3"/>
      <c r="B1" s="4"/>
      <c r="C1" s="7" t="s">
        <v>32</v>
      </c>
      <c r="D1" s="6"/>
      <c r="E1" s="6"/>
      <c r="F1" s="6"/>
      <c r="G1" s="7"/>
    </row>
    <row r="2" spans="1:7" ht="30" customHeight="1" x14ac:dyDescent="0.2">
      <c r="B2" s="212" t="s">
        <v>88</v>
      </c>
      <c r="C2" s="213"/>
      <c r="D2" s="213"/>
      <c r="E2" s="213"/>
      <c r="F2" s="213"/>
      <c r="G2" s="215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11" customFormat="1" ht="15" customHeight="1" x14ac:dyDescent="0.2"/>
    <row r="18" spans="1:11" customFormat="1" ht="15" customHeight="1" x14ac:dyDescent="0.2"/>
    <row r="19" spans="1:11" customFormat="1" ht="15" customHeight="1" x14ac:dyDescent="0.2"/>
    <row r="20" spans="1:11" customFormat="1" ht="15" customHeight="1" x14ac:dyDescent="0.2"/>
    <row r="21" spans="1:11" customFormat="1" ht="15" customHeight="1" x14ac:dyDescent="0.2">
      <c r="A21" s="9"/>
      <c r="B21" s="216"/>
      <c r="C21" s="186"/>
      <c r="D21" s="186"/>
      <c r="E21" s="186"/>
      <c r="F21" s="186"/>
      <c r="G21" s="217"/>
    </row>
    <row r="22" spans="1:11" customFormat="1" ht="15" customHeight="1" x14ac:dyDescent="0.2">
      <c r="A22" s="11"/>
      <c r="B22" s="214"/>
      <c r="C22" s="215"/>
      <c r="D22" s="215"/>
      <c r="E22" s="215"/>
      <c r="F22" s="215"/>
      <c r="G22" s="215"/>
    </row>
    <row r="23" spans="1:11" customFormat="1" ht="15" customHeight="1" x14ac:dyDescent="0.2">
      <c r="A23" s="9" t="s">
        <v>5</v>
      </c>
      <c r="B23" s="186" t="s">
        <v>40</v>
      </c>
      <c r="C23" s="186"/>
      <c r="D23" s="186"/>
      <c r="E23" s="186"/>
      <c r="F23" s="186"/>
      <c r="G23" s="186"/>
      <c r="H23" s="186"/>
      <c r="I23" s="186"/>
      <c r="J23" s="186"/>
      <c r="K23" s="186"/>
    </row>
    <row r="24" spans="1:11" s="49" customFormat="1" ht="15" customHeight="1" x14ac:dyDescent="0.2">
      <c r="A24" s="50" t="s">
        <v>6</v>
      </c>
      <c r="B24" s="198" t="s">
        <v>83</v>
      </c>
      <c r="C24" s="198"/>
      <c r="D24" s="51"/>
      <c r="E24" s="51"/>
      <c r="F24" s="51"/>
      <c r="G24" s="18"/>
    </row>
    <row r="25" spans="1:11" s="49" customFormat="1" ht="15" customHeight="1" x14ac:dyDescent="0.2">
      <c r="A25" s="52" t="s">
        <v>7</v>
      </c>
      <c r="B25" s="177" t="s">
        <v>84</v>
      </c>
      <c r="C25" s="177"/>
      <c r="D25" s="177"/>
      <c r="E25" s="53"/>
      <c r="F25" s="53"/>
      <c r="G25" s="18"/>
    </row>
    <row r="26" spans="1:11" customFormat="1" ht="15" customHeight="1" x14ac:dyDescent="0.2"/>
    <row r="27" spans="1:11" customFormat="1" ht="15" customHeight="1" x14ac:dyDescent="0.2"/>
    <row r="28" spans="1:11" customFormat="1" ht="15" customHeight="1" x14ac:dyDescent="0.2"/>
    <row r="29" spans="1:11" customFormat="1" ht="15" customHeight="1" x14ac:dyDescent="0.2"/>
    <row r="30" spans="1:11" customFormat="1" ht="15" customHeight="1" x14ac:dyDescent="0.2"/>
    <row r="31" spans="1:11" customFormat="1" ht="15" customHeight="1" x14ac:dyDescent="0.2"/>
    <row r="32" spans="1:11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6">
    <mergeCell ref="B25:D25"/>
    <mergeCell ref="B22:G22"/>
    <mergeCell ref="B2:G2"/>
    <mergeCell ref="B21:G21"/>
    <mergeCell ref="B23:K23"/>
    <mergeCell ref="B24:C24"/>
  </mergeCells>
  <hyperlinks>
    <hyperlink ref="C1" location="Indice!A1" display="[índice Ç]" xr:uid="{00000000-0004-0000-0600-000002000000}"/>
    <hyperlink ref="B25" r:id="rId1" display="http://observatorioemigracao.pt/np4/6133.html" xr:uid="{D7EDBE67-9ABF-4B83-9EFF-65E7356D40B5}"/>
    <hyperlink ref="B25:D25" r:id="rId2" display="http://observatorioemigracao.pt/np4/8713.html" xr:uid="{CB8F75C8-03CF-4890-A397-0D06BBC20129}"/>
  </hyperlinks>
  <pageMargins left="0.7" right="0.7" top="0.75" bottom="0.75" header="0.3" footer="0.3"/>
  <pageSetup paperSize="9" orientation="portrait" horizontalDpi="4294967293" verticalDpi="0" r:id="rId3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63"/>
  <sheetViews>
    <sheetView showGridLines="0" zoomScaleNormal="10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3" width="15.83203125" style="1" customWidth="1"/>
    <col min="4" max="7" width="15.83203125" style="2" customWidth="1"/>
    <col min="8" max="16384" width="12.83203125" style="2"/>
  </cols>
  <sheetData>
    <row r="1" spans="1:7" ht="30" customHeight="1" x14ac:dyDescent="0.2">
      <c r="A1" s="3"/>
      <c r="B1" s="4"/>
      <c r="C1" s="7" t="s">
        <v>32</v>
      </c>
      <c r="D1" s="6"/>
      <c r="E1" s="6"/>
      <c r="F1" s="6"/>
      <c r="G1" s="7"/>
    </row>
    <row r="2" spans="1:7" ht="45" customHeight="1" x14ac:dyDescent="0.2">
      <c r="B2" s="212" t="s">
        <v>81</v>
      </c>
      <c r="C2" s="212"/>
      <c r="D2" s="212"/>
      <c r="E2" s="212"/>
      <c r="F2" s="212"/>
      <c r="G2" s="212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7" customFormat="1" ht="15" customHeight="1" x14ac:dyDescent="0.2"/>
    <row r="18" spans="1:7" customFormat="1" ht="15" customHeight="1" x14ac:dyDescent="0.2"/>
    <row r="19" spans="1:7" customFormat="1" ht="15" customHeight="1" x14ac:dyDescent="0.2"/>
    <row r="20" spans="1:7" customFormat="1" ht="15" customHeight="1" x14ac:dyDescent="0.2"/>
    <row r="21" spans="1:7" customFormat="1" ht="15" customHeight="1" x14ac:dyDescent="0.2"/>
    <row r="22" spans="1:7" customFormat="1" ht="15" customHeight="1" x14ac:dyDescent="0.2"/>
    <row r="23" spans="1:7" customFormat="1" ht="15" customHeight="1" x14ac:dyDescent="0.2"/>
    <row r="24" spans="1:7" customFormat="1" ht="15" customHeight="1" x14ac:dyDescent="0.2"/>
    <row r="25" spans="1:7" customFormat="1" ht="15" customHeight="1" x14ac:dyDescent="0.2"/>
    <row r="26" spans="1:7" customFormat="1" ht="15" customHeight="1" x14ac:dyDescent="0.2"/>
    <row r="27" spans="1:7" customFormat="1" ht="15" customHeight="1" x14ac:dyDescent="0.2"/>
    <row r="28" spans="1:7" customFormat="1" ht="15" customHeight="1" x14ac:dyDescent="0.2"/>
    <row r="29" spans="1:7" customFormat="1" ht="15" customHeight="1" x14ac:dyDescent="0.2"/>
    <row r="30" spans="1:7" customFormat="1" ht="15" customHeight="1" x14ac:dyDescent="0.2"/>
    <row r="31" spans="1:7" customFormat="1" ht="15" customHeight="1" x14ac:dyDescent="0.2"/>
    <row r="32" spans="1:7" customFormat="1" ht="15" customHeight="1" x14ac:dyDescent="0.2">
      <c r="A32" s="9"/>
      <c r="B32" s="216"/>
      <c r="C32" s="186"/>
      <c r="D32" s="186"/>
      <c r="E32" s="186"/>
      <c r="F32" s="186"/>
      <c r="G32" s="217"/>
    </row>
    <row r="33" spans="1:11" customFormat="1" ht="15" customHeight="1" x14ac:dyDescent="0.2">
      <c r="A33" s="9" t="s">
        <v>5</v>
      </c>
      <c r="B33" s="186" t="s">
        <v>40</v>
      </c>
      <c r="C33" s="186"/>
      <c r="D33" s="186"/>
      <c r="E33" s="186"/>
      <c r="F33" s="186"/>
      <c r="G33" s="186"/>
      <c r="H33" s="186"/>
      <c r="I33" s="186"/>
      <c r="J33" s="186"/>
      <c r="K33" s="186"/>
    </row>
    <row r="34" spans="1:11" s="49" customFormat="1" ht="15" customHeight="1" x14ac:dyDescent="0.2">
      <c r="A34" s="50" t="s">
        <v>6</v>
      </c>
      <c r="B34" s="198" t="s">
        <v>83</v>
      </c>
      <c r="C34" s="198"/>
      <c r="D34" s="51"/>
      <c r="E34" s="51"/>
      <c r="F34" s="51"/>
      <c r="G34" s="18"/>
    </row>
    <row r="35" spans="1:11" s="49" customFormat="1" ht="15" customHeight="1" x14ac:dyDescent="0.2">
      <c r="A35" s="52" t="s">
        <v>7</v>
      </c>
      <c r="B35" s="177" t="s">
        <v>84</v>
      </c>
      <c r="C35" s="177"/>
      <c r="D35" s="177"/>
      <c r="E35" s="53"/>
      <c r="F35" s="53"/>
      <c r="G35" s="18"/>
    </row>
    <row r="36" spans="1:11" customFormat="1" ht="15" customHeight="1" x14ac:dyDescent="0.2"/>
    <row r="37" spans="1:11" customFormat="1" ht="15" customHeight="1" x14ac:dyDescent="0.2"/>
    <row r="38" spans="1:11" customFormat="1" ht="15" customHeight="1" x14ac:dyDescent="0.2"/>
    <row r="39" spans="1:11" customFormat="1" ht="15" customHeight="1" x14ac:dyDescent="0.2"/>
    <row r="40" spans="1:11" customFormat="1" ht="15" customHeight="1" x14ac:dyDescent="0.2"/>
    <row r="41" spans="1:11" customFormat="1" ht="15" customHeight="1" x14ac:dyDescent="0.2"/>
    <row r="42" spans="1:11" customFormat="1" ht="15" customHeight="1" x14ac:dyDescent="0.2"/>
    <row r="43" spans="1:11" customFormat="1" ht="15" customHeight="1" x14ac:dyDescent="0.2"/>
    <row r="44" spans="1:11" customFormat="1" ht="15" customHeight="1" x14ac:dyDescent="0.2"/>
    <row r="45" spans="1:11" customFormat="1" ht="15" customHeight="1" x14ac:dyDescent="0.2"/>
    <row r="46" spans="1:11" customFormat="1" ht="15" customHeight="1" x14ac:dyDescent="0.2"/>
    <row r="47" spans="1:11" customFormat="1" ht="15" customHeight="1" x14ac:dyDescent="0.2"/>
    <row r="48" spans="1:11" customFormat="1" ht="15" customHeight="1" x14ac:dyDescent="0.2"/>
    <row r="49" spans="2:3" customFormat="1" ht="15" customHeight="1" x14ac:dyDescent="0.2"/>
    <row r="50" spans="2:3" customFormat="1" ht="15" customHeight="1" x14ac:dyDescent="0.2"/>
    <row r="51" spans="2:3" customFormat="1" ht="15" customHeight="1" x14ac:dyDescent="0.2"/>
    <row r="52" spans="2:3" customFormat="1" ht="15" customHeight="1" x14ac:dyDescent="0.2"/>
    <row r="53" spans="2:3" customFormat="1" ht="15" customHeight="1" x14ac:dyDescent="0.2"/>
    <row r="54" spans="2:3" customFormat="1" ht="15" customHeight="1" x14ac:dyDescent="0.2"/>
    <row r="55" spans="2:3" customFormat="1" ht="15" customHeight="1" x14ac:dyDescent="0.2"/>
    <row r="56" spans="2:3" customFormat="1" ht="15" customHeight="1" x14ac:dyDescent="0.2"/>
    <row r="57" spans="2:3" customFormat="1" ht="15" customHeight="1" x14ac:dyDescent="0.2"/>
    <row r="58" spans="2:3" customFormat="1" ht="15" customHeight="1" x14ac:dyDescent="0.2"/>
    <row r="59" spans="2:3" customFormat="1" ht="15" customHeight="1" x14ac:dyDescent="0.2">
      <c r="B59" s="1"/>
      <c r="C59" s="1"/>
    </row>
    <row r="60" spans="2:3" customFormat="1" ht="15" customHeight="1" x14ac:dyDescent="0.2">
      <c r="B60" s="1"/>
      <c r="C60" s="1"/>
    </row>
    <row r="61" spans="2:3" customFormat="1" ht="15" customHeight="1" x14ac:dyDescent="0.2">
      <c r="B61" s="1"/>
      <c r="C61" s="1"/>
    </row>
    <row r="62" spans="2:3" customFormat="1" ht="15" customHeight="1" x14ac:dyDescent="0.2">
      <c r="B62" s="1"/>
      <c r="C62" s="1"/>
    </row>
    <row r="63" spans="2:3" customFormat="1" ht="15" customHeight="1" x14ac:dyDescent="0.2">
      <c r="B63" s="1"/>
      <c r="C63" s="1"/>
    </row>
  </sheetData>
  <sortState ref="B49:C75">
    <sortCondition descending="1" ref="C49:C75"/>
  </sortState>
  <mergeCells count="5">
    <mergeCell ref="B35:D35"/>
    <mergeCell ref="B32:G32"/>
    <mergeCell ref="B2:G2"/>
    <mergeCell ref="B33:K33"/>
    <mergeCell ref="B34:C34"/>
  </mergeCells>
  <hyperlinks>
    <hyperlink ref="C1" location="Indice!A1" display="[índice Ç]" xr:uid="{00000000-0004-0000-0700-000002000000}"/>
    <hyperlink ref="B35" r:id="rId1" display="http://observatorioemigracao.pt/np4/6133.html" xr:uid="{E76301FD-2687-4939-8C49-5C87CB4320FB}"/>
    <hyperlink ref="B35:D35" r:id="rId2" display="http://observatorioemigracao.pt/np4/8713.html" xr:uid="{57128BE1-CF00-47E2-9AD7-F484257C9BCF}"/>
  </hyperlinks>
  <pageMargins left="0.7" right="0.7" top="0.75" bottom="0.75" header="0.3" footer="0.3"/>
  <pageSetup paperSize="9" orientation="portrait" horizontalDpi="4294967293" verticalDpi="0" r:id="rId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15"/>
  <sheetViews>
    <sheetView showGridLines="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2" width="14.83203125" style="1" customWidth="1"/>
    <col min="3" max="7" width="14.83203125" style="2" customWidth="1"/>
    <col min="8" max="8" width="12.83203125" style="2" customWidth="1"/>
    <col min="9" max="16384" width="12.83203125" style="2"/>
  </cols>
  <sheetData>
    <row r="1" spans="1:8" ht="30" customHeight="1" x14ac:dyDescent="0.2">
      <c r="A1" s="3"/>
      <c r="B1" s="4"/>
      <c r="C1" s="7" t="s">
        <v>32</v>
      </c>
      <c r="D1" s="6"/>
      <c r="E1"/>
    </row>
    <row r="2" spans="1:8" customFormat="1" ht="30" customHeight="1" x14ac:dyDescent="0.2">
      <c r="B2" s="218" t="s">
        <v>10</v>
      </c>
      <c r="C2" s="219"/>
      <c r="D2" s="219"/>
      <c r="E2" s="219"/>
      <c r="F2" s="219"/>
      <c r="G2" s="219"/>
    </row>
    <row r="3" spans="1:8" customFormat="1" ht="15" customHeight="1" x14ac:dyDescent="0.2"/>
    <row r="4" spans="1:8" customFormat="1" ht="30" customHeight="1" x14ac:dyDescent="0.2">
      <c r="B4" s="220" t="s">
        <v>87</v>
      </c>
      <c r="C4" s="220"/>
      <c r="D4" s="220"/>
      <c r="E4" s="220"/>
      <c r="F4" s="220"/>
      <c r="G4" s="220"/>
    </row>
    <row r="5" spans="1:8" customFormat="1" ht="15" customHeight="1" x14ac:dyDescent="0.2">
      <c r="B5" s="186" t="s">
        <v>9</v>
      </c>
      <c r="C5" s="186"/>
      <c r="D5" s="186"/>
      <c r="E5" s="186"/>
      <c r="F5" s="186"/>
      <c r="G5" s="186"/>
    </row>
    <row r="6" spans="1:8" customFormat="1" ht="15" customHeight="1" x14ac:dyDescent="0.2">
      <c r="B6" s="186" t="s">
        <v>85</v>
      </c>
      <c r="C6" s="186"/>
      <c r="D6" s="186"/>
      <c r="E6" s="186"/>
      <c r="F6" s="186"/>
      <c r="G6" s="186"/>
    </row>
    <row r="7" spans="1:8" customFormat="1" ht="15" customHeight="1" x14ac:dyDescent="0.2">
      <c r="B7" s="186" t="s">
        <v>86</v>
      </c>
      <c r="C7" s="186"/>
      <c r="D7" s="186"/>
      <c r="E7" s="186"/>
      <c r="F7" s="186"/>
      <c r="G7" s="186"/>
      <c r="H7" s="34"/>
    </row>
    <row r="8" spans="1:8" customFormat="1" ht="30" customHeight="1" x14ac:dyDescent="0.2">
      <c r="B8" s="21"/>
    </row>
    <row r="9" spans="1:8" s="49" customFormat="1" ht="15" customHeight="1" x14ac:dyDescent="0.2">
      <c r="A9" s="50" t="s">
        <v>6</v>
      </c>
      <c r="B9" s="198" t="s">
        <v>83</v>
      </c>
      <c r="C9" s="198"/>
      <c r="D9" s="51"/>
      <c r="E9" s="51"/>
      <c r="F9" s="51"/>
      <c r="G9" s="18"/>
    </row>
    <row r="10" spans="1:8" s="49" customFormat="1" ht="15" customHeight="1" x14ac:dyDescent="0.2">
      <c r="A10" s="52" t="s">
        <v>7</v>
      </c>
      <c r="B10" s="177" t="s">
        <v>84</v>
      </c>
      <c r="C10" s="177"/>
      <c r="D10" s="177"/>
      <c r="E10" s="53"/>
      <c r="F10" s="53"/>
      <c r="G10" s="18"/>
    </row>
    <row r="11" spans="1:8" customFormat="1" ht="15" customHeight="1" x14ac:dyDescent="0.2"/>
    <row r="12" spans="1:8" customFormat="1" ht="45" customHeight="1" x14ac:dyDescent="0.2"/>
    <row r="13" spans="1:8" customFormat="1" ht="15" customHeight="1" x14ac:dyDescent="0.2"/>
    <row r="14" spans="1:8" customFormat="1" ht="15" customHeight="1" x14ac:dyDescent="0.2"/>
    <row r="15" spans="1:8" customFormat="1" ht="15" customHeight="1" x14ac:dyDescent="0.2"/>
    <row r="16" spans="1:8" customFormat="1" ht="15" customHeight="1" x14ac:dyDescent="0.2"/>
    <row r="17" customFormat="1" ht="15" customHeight="1" x14ac:dyDescent="0.2"/>
    <row r="18" customFormat="1" ht="15" customHeight="1" x14ac:dyDescent="0.2"/>
    <row r="19" customFormat="1" ht="15" customHeight="1" x14ac:dyDescent="0.2"/>
    <row r="20" customFormat="1" ht="15" customHeight="1" x14ac:dyDescent="0.2"/>
    <row r="21" customFormat="1" ht="15" customHeight="1" x14ac:dyDescent="0.2"/>
    <row r="22" customFormat="1" ht="15" customHeight="1" x14ac:dyDescent="0.2"/>
    <row r="23" customFormat="1" ht="15" customHeight="1" x14ac:dyDescent="0.2"/>
    <row r="24" customFormat="1" ht="15" customHeight="1" x14ac:dyDescent="0.2"/>
    <row r="25" customFormat="1" ht="15" customHeight="1" x14ac:dyDescent="0.2"/>
    <row r="26" customFormat="1" ht="15" customHeight="1" x14ac:dyDescent="0.2"/>
    <row r="27" customFormat="1" ht="15" customHeight="1" x14ac:dyDescent="0.2"/>
    <row r="28" customFormat="1" ht="15" customHeight="1" x14ac:dyDescent="0.2"/>
    <row r="29" customFormat="1" ht="15" customHeight="1" x14ac:dyDescent="0.2"/>
    <row r="30" customFormat="1" ht="15" customHeight="1" x14ac:dyDescent="0.2"/>
    <row r="31" customFormat="1" ht="15" customHeight="1" x14ac:dyDescent="0.2"/>
    <row r="32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  <row r="96" customFormat="1" ht="15" customHeight="1" x14ac:dyDescent="0.2"/>
    <row r="97" spans="1:1" customFormat="1" ht="15" customHeight="1" x14ac:dyDescent="0.2"/>
    <row r="98" spans="1:1" customFormat="1" ht="15" customHeight="1" x14ac:dyDescent="0.2"/>
    <row r="99" spans="1:1" customFormat="1" ht="15" customHeight="1" x14ac:dyDescent="0.2">
      <c r="A99" s="2"/>
    </row>
    <row r="100" spans="1:1" customFormat="1" ht="15" customHeight="1" x14ac:dyDescent="0.2">
      <c r="A100" s="2"/>
    </row>
    <row r="101" spans="1:1" customFormat="1" ht="15" customHeight="1" x14ac:dyDescent="0.2">
      <c r="A101" s="2"/>
    </row>
    <row r="102" spans="1:1" customFormat="1" ht="15" customHeight="1" x14ac:dyDescent="0.2">
      <c r="A102" s="2"/>
    </row>
    <row r="103" spans="1:1" customFormat="1" ht="15" customHeight="1" x14ac:dyDescent="0.2">
      <c r="A103" s="2"/>
    </row>
    <row r="104" spans="1:1" customFormat="1" ht="15" customHeight="1" x14ac:dyDescent="0.2">
      <c r="A104" s="2"/>
    </row>
    <row r="105" spans="1:1" customFormat="1" ht="15" customHeight="1" x14ac:dyDescent="0.2">
      <c r="A105" s="2"/>
    </row>
    <row r="106" spans="1:1" customFormat="1" ht="15" customHeight="1" x14ac:dyDescent="0.2">
      <c r="A106" s="2"/>
    </row>
    <row r="107" spans="1:1" customFormat="1" ht="15" customHeight="1" x14ac:dyDescent="0.2">
      <c r="A107" s="2"/>
    </row>
    <row r="108" spans="1:1" customFormat="1" ht="15" customHeight="1" x14ac:dyDescent="0.2">
      <c r="A108" s="2"/>
    </row>
    <row r="109" spans="1:1" customFormat="1" ht="15" customHeight="1" x14ac:dyDescent="0.2">
      <c r="A109" s="2"/>
    </row>
    <row r="110" spans="1:1" customFormat="1" ht="15" customHeight="1" x14ac:dyDescent="0.2">
      <c r="A110" s="2"/>
    </row>
    <row r="111" spans="1:1" customFormat="1" ht="15" customHeight="1" x14ac:dyDescent="0.2">
      <c r="A111" s="2"/>
    </row>
    <row r="112" spans="1:1" customFormat="1" ht="15" customHeight="1" x14ac:dyDescent="0.2">
      <c r="A112" s="2"/>
    </row>
    <row r="113" spans="1:1" customFormat="1" ht="15" customHeight="1" x14ac:dyDescent="0.2">
      <c r="A113" s="2"/>
    </row>
    <row r="114" spans="1:1" customFormat="1" ht="15" customHeight="1" x14ac:dyDescent="0.2">
      <c r="A114" s="2"/>
    </row>
    <row r="115" spans="1:1" customFormat="1" ht="15" customHeight="1" x14ac:dyDescent="0.2">
      <c r="A115" s="2"/>
    </row>
  </sheetData>
  <mergeCells count="7">
    <mergeCell ref="B10:D10"/>
    <mergeCell ref="B7:G7"/>
    <mergeCell ref="B2:G2"/>
    <mergeCell ref="B5:G5"/>
    <mergeCell ref="B6:G6"/>
    <mergeCell ref="B4:G4"/>
    <mergeCell ref="B9:C9"/>
  </mergeCells>
  <hyperlinks>
    <hyperlink ref="C1" location="Indice!A1" display="[índice Ç]" xr:uid="{00000000-0004-0000-0800-000000000000}"/>
    <hyperlink ref="B10" r:id="rId1" display="http://observatorioemigracao.pt/np4/6133.html" xr:uid="{B0564F99-6EF8-4BCA-8611-AF4F064C1E6A}"/>
    <hyperlink ref="B10:D10" r:id="rId2" display="http://observatorioemigracao.pt/np4/8713.html" xr:uid="{4CCCA1B2-B38D-4EB9-8FD0-84C3322922D3}"/>
  </hyperlinks>
  <pageMargins left="0.7" right="0.7" top="0.75" bottom="0.75" header="0.3" footer="0.3"/>
  <pageSetup paperSize="9" orientation="portrait" horizont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Indice</vt:lpstr>
      <vt:lpstr>Quadro 1</vt:lpstr>
      <vt:lpstr>Quadro 2</vt:lpstr>
      <vt:lpstr>Quadro 3</vt:lpstr>
      <vt:lpstr>Quadro 4</vt:lpstr>
      <vt:lpstr>Grafico 1</vt:lpstr>
      <vt:lpstr>Grafico 2</vt:lpstr>
      <vt:lpstr>Grafico 3</vt:lpstr>
      <vt:lpstr>Metainformação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Rui Pedro Pena Pires</cp:lastModifiedBy>
  <dcterms:created xsi:type="dcterms:W3CDTF">2015-09-02T20:08:05Z</dcterms:created>
  <dcterms:modified xsi:type="dcterms:W3CDTF">2022-09-29T09:50:35Z</dcterms:modified>
</cp:coreProperties>
</file>