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ES\Desktop\Ficheiros exel\Fact Sheets\"/>
    </mc:Choice>
  </mc:AlternateContent>
  <bookViews>
    <workbookView xWindow="0" yWindow="0" windowWidth="19200" windowHeight="10890" tabRatio="922"/>
  </bookViews>
  <sheets>
    <sheet name="Índice" sheetId="18" r:id="rId1"/>
    <sheet name="Quadro 1" sheetId="1" r:id="rId2"/>
    <sheet name="Quadro 2" sheetId="9" r:id="rId3"/>
    <sheet name="Quadro 3" sheetId="7" r:id="rId4"/>
    <sheet name="Quadro 4" sheetId="13" r:id="rId5"/>
    <sheet name="Quadro 5" sheetId="15" r:id="rId6"/>
    <sheet name="Gráfico 1" sheetId="12" r:id="rId7"/>
    <sheet name="Gráfico 2" sheetId="16" r:id="rId8"/>
    <sheet name="Gráfico 3" sheetId="17" r:id="rId9"/>
    <sheet name="Metainformação" sheetId="10" r:id="rId10"/>
  </sheets>
  <calcPr calcId="162913"/>
</workbook>
</file>

<file path=xl/calcChain.xml><?xml version="1.0" encoding="utf-8"?>
<calcChain xmlns="http://schemas.openxmlformats.org/spreadsheetml/2006/main">
  <c r="B10" i="18" l="1"/>
  <c r="E6" i="18"/>
  <c r="E5" i="18"/>
  <c r="E4" i="18"/>
  <c r="B8" i="18"/>
  <c r="B7" i="18"/>
  <c r="B6" i="18"/>
  <c r="B5" i="18"/>
  <c r="B4" i="18"/>
  <c r="B11" i="18"/>
  <c r="D5" i="13" l="1"/>
  <c r="C5" i="13"/>
  <c r="E7" i="13"/>
  <c r="E15" i="13"/>
  <c r="E10" i="13"/>
  <c r="E17" i="13"/>
  <c r="E13" i="13"/>
  <c r="E23" i="13"/>
  <c r="E11" i="13"/>
  <c r="E24" i="13"/>
  <c r="E6" i="13"/>
  <c r="E29" i="13"/>
  <c r="E20" i="13"/>
  <c r="E14" i="13"/>
  <c r="E22" i="13"/>
  <c r="E25" i="13"/>
  <c r="E8" i="13"/>
  <c r="E18" i="13"/>
  <c r="E27" i="13"/>
  <c r="E9" i="13"/>
  <c r="E28" i="13"/>
  <c r="E26" i="13"/>
  <c r="E16" i="13"/>
  <c r="E21" i="13"/>
  <c r="E19" i="13"/>
  <c r="E12" i="13"/>
  <c r="B24" i="17"/>
  <c r="B24" i="16"/>
  <c r="B37" i="15"/>
  <c r="B38" i="13"/>
  <c r="E5" i="13" l="1"/>
  <c r="B16" i="10"/>
  <c r="B24" i="12" l="1"/>
  <c r="E37" i="9" l="1"/>
  <c r="E36" i="9"/>
  <c r="E34" i="9"/>
  <c r="E32" i="9"/>
  <c r="E31" i="9"/>
  <c r="E30" i="9"/>
  <c r="E29" i="9"/>
  <c r="E28" i="9"/>
  <c r="D33" i="9"/>
  <c r="C33" i="9"/>
  <c r="D6" i="9"/>
  <c r="C6" i="9"/>
  <c r="E6" i="9" s="1"/>
  <c r="D6" i="1"/>
  <c r="C6" i="1"/>
  <c r="F6" i="1"/>
  <c r="H37" i="1"/>
  <c r="G37" i="1"/>
  <c r="H36" i="1"/>
  <c r="G36" i="1"/>
  <c r="H34" i="1"/>
  <c r="G34" i="1"/>
  <c r="E37" i="1"/>
  <c r="E36" i="1"/>
  <c r="E35" i="1"/>
  <c r="E34" i="1"/>
  <c r="F33" i="1"/>
  <c r="D33" i="1"/>
  <c r="H33" i="1" s="1"/>
  <c r="C33" i="1"/>
  <c r="H32" i="1"/>
  <c r="G32" i="1"/>
  <c r="E32" i="1"/>
  <c r="H31" i="1"/>
  <c r="G31" i="1"/>
  <c r="E31" i="1"/>
  <c r="H30" i="1"/>
  <c r="G30" i="1"/>
  <c r="E30" i="1"/>
  <c r="H29" i="1"/>
  <c r="G29" i="1"/>
  <c r="E29" i="1"/>
  <c r="G33" i="1" l="1"/>
  <c r="E33" i="1"/>
  <c r="C5" i="1"/>
  <c r="C5" i="9"/>
  <c r="F5" i="1"/>
  <c r="G5" i="1" s="1"/>
  <c r="D5" i="1"/>
  <c r="E5" i="1" s="1"/>
  <c r="D5" i="9"/>
  <c r="F5" i="9" s="1"/>
  <c r="E5" i="9" l="1"/>
  <c r="H5" i="1"/>
  <c r="F37" i="9"/>
  <c r="F36" i="9"/>
  <c r="F34" i="9"/>
  <c r="F33" i="9"/>
  <c r="F25" i="9"/>
  <c r="F22" i="9"/>
  <c r="F21" i="9"/>
  <c r="F20" i="9"/>
  <c r="F19" i="9"/>
  <c r="F18" i="9"/>
  <c r="F17" i="9"/>
  <c r="F15" i="9"/>
  <c r="F14" i="9"/>
  <c r="F12" i="9"/>
  <c r="F11" i="9"/>
  <c r="F8" i="9"/>
  <c r="F7" i="9"/>
  <c r="E33" i="9"/>
  <c r="E25" i="9"/>
  <c r="E22" i="9"/>
  <c r="E21" i="9"/>
  <c r="E20" i="9"/>
  <c r="E19" i="9"/>
  <c r="E18" i="9"/>
  <c r="E17" i="9"/>
  <c r="E15" i="9"/>
  <c r="E14" i="9"/>
  <c r="E12" i="9"/>
  <c r="E11" i="9"/>
  <c r="E8" i="9"/>
  <c r="E7" i="9"/>
  <c r="B41" i="9"/>
  <c r="F6" i="9"/>
  <c r="B32" i="7" l="1"/>
  <c r="C4" i="7"/>
  <c r="D15" i="7" l="1"/>
  <c r="D27" i="7"/>
  <c r="D23" i="7"/>
  <c r="D18" i="7"/>
  <c r="D29" i="7"/>
  <c r="D25" i="7"/>
  <c r="D6" i="7"/>
  <c r="D28" i="7"/>
  <c r="D24" i="7"/>
  <c r="D26" i="7"/>
  <c r="D14" i="7"/>
  <c r="D5" i="7"/>
  <c r="E5" i="7" s="1"/>
  <c r="D10" i="7"/>
  <c r="D20" i="7"/>
  <c r="D8" i="7"/>
  <c r="D12" i="7"/>
  <c r="D17" i="7"/>
  <c r="D22" i="7"/>
  <c r="D4" i="7"/>
  <c r="D9" i="7"/>
  <c r="D13" i="7"/>
  <c r="D19" i="7"/>
  <c r="D7" i="7"/>
  <c r="D11" i="7"/>
  <c r="D16" i="7"/>
  <c r="D21" i="7"/>
  <c r="E6" i="7" l="1"/>
  <c r="E7" i="7" s="1"/>
  <c r="E8" i="7" s="1"/>
  <c r="E9" i="7" s="1"/>
  <c r="E10" i="7" s="1"/>
  <c r="E11" i="7" s="1"/>
  <c r="E12" i="7" s="1"/>
  <c r="E13" i="7" s="1"/>
  <c r="E14" i="7" s="1"/>
  <c r="E15" i="7" s="1"/>
  <c r="E16" i="7" s="1"/>
  <c r="E17" i="7" s="1"/>
  <c r="E18" i="7" s="1"/>
  <c r="E19" i="7" s="1"/>
  <c r="E20" i="7" s="1"/>
  <c r="E21" i="7" s="1"/>
  <c r="E22" i="7" s="1"/>
  <c r="E23" i="7" s="1"/>
  <c r="E24" i="7" s="1"/>
  <c r="E25" i="7" s="1"/>
  <c r="E26" i="7" s="1"/>
  <c r="E27" i="7" s="1"/>
  <c r="E28" i="7" s="1"/>
  <c r="E29" i="7" s="1"/>
  <c r="H17" i="1" l="1"/>
  <c r="H13" i="1"/>
  <c r="H14" i="1"/>
  <c r="H28" i="1"/>
  <c r="H8" i="1"/>
  <c r="H20" i="1"/>
  <c r="H25" i="1"/>
  <c r="H23" i="1"/>
  <c r="H11" i="1"/>
  <c r="H22" i="1"/>
  <c r="H18" i="1"/>
  <c r="H15" i="1"/>
  <c r="H19" i="1"/>
  <c r="H21" i="1"/>
  <c r="H16" i="1"/>
  <c r="H7" i="1"/>
  <c r="H12" i="1"/>
  <c r="G17" i="1"/>
  <c r="G13" i="1"/>
  <c r="G14" i="1"/>
  <c r="G28" i="1"/>
  <c r="G8" i="1"/>
  <c r="G26" i="1"/>
  <c r="G20" i="1"/>
  <c r="G25" i="1"/>
  <c r="G23" i="1"/>
  <c r="G11" i="1"/>
  <c r="G22" i="1"/>
  <c r="G18" i="1"/>
  <c r="G15" i="1"/>
  <c r="G19" i="1"/>
  <c r="G21" i="1"/>
  <c r="G16" i="1"/>
  <c r="G7" i="1"/>
  <c r="G12" i="1"/>
  <c r="E17" i="1"/>
  <c r="E13" i="1"/>
  <c r="E14" i="1"/>
  <c r="E28" i="1"/>
  <c r="E8" i="1"/>
  <c r="E27" i="1"/>
  <c r="E20" i="1"/>
  <c r="E25" i="1"/>
  <c r="E24" i="1"/>
  <c r="E23" i="1"/>
  <c r="E11" i="1"/>
  <c r="E22" i="1"/>
  <c r="E18" i="1"/>
  <c r="E15" i="1"/>
  <c r="E19" i="1"/>
  <c r="E21" i="1"/>
  <c r="E16" i="1"/>
  <c r="E7" i="1"/>
  <c r="E12" i="1"/>
  <c r="G6" i="1" l="1"/>
  <c r="E6" i="1"/>
  <c r="H6" i="1"/>
  <c r="B41" i="1"/>
</calcChain>
</file>

<file path=xl/sharedStrings.xml><?xml version="1.0" encoding="utf-8"?>
<sst xmlns="http://schemas.openxmlformats.org/spreadsheetml/2006/main" count="363" uniqueCount="89">
  <si>
    <t>OEm</t>
  </si>
  <si>
    <t>Observatório da Emigração</t>
  </si>
  <si>
    <t>Total</t>
  </si>
  <si>
    <t>Alemanha</t>
  </si>
  <si>
    <t>Áustria</t>
  </si>
  <si>
    <t>Bélgica</t>
  </si>
  <si>
    <t>Bulgária</t>
  </si>
  <si>
    <t>Chipre</t>
  </si>
  <si>
    <t>Dinamarca</t>
  </si>
  <si>
    <t>Eslováquia</t>
  </si>
  <si>
    <t>Eslovénia</t>
  </si>
  <si>
    <t>Espanha</t>
  </si>
  <si>
    <t>Estónia</t>
  </si>
  <si>
    <t>Finlândia</t>
  </si>
  <si>
    <t>França</t>
  </si>
  <si>
    <t>Grécia</t>
  </si>
  <si>
    <t>Hungria</t>
  </si>
  <si>
    <t>Irlanda</t>
  </si>
  <si>
    <t>Itália</t>
  </si>
  <si>
    <t>Letónia</t>
  </si>
  <si>
    <t>Lituânia</t>
  </si>
  <si>
    <t>Luxemburgo</t>
  </si>
  <si>
    <t>Malta</t>
  </si>
  <si>
    <t>Polónia</t>
  </si>
  <si>
    <t>Reino Unido</t>
  </si>
  <si>
    <t>República Checa</t>
  </si>
  <si>
    <t>Roménia</t>
  </si>
  <si>
    <t>Suécia</t>
  </si>
  <si>
    <t>Fonte</t>
  </si>
  <si>
    <t>link</t>
  </si>
  <si>
    <t>País de residência</t>
  </si>
  <si>
    <t>População nascida no estrangeiro</t>
  </si>
  <si>
    <t>N</t>
  </si>
  <si>
    <t>% da população total</t>
  </si>
  <si>
    <t>População nascida em Portugal
(emigrantes portugueses)</t>
  </si>
  <si>
    <t>Países Baixos</t>
  </si>
  <si>
    <t>População
total</t>
  </si>
  <si>
    <t>Notas</t>
  </si>
  <si>
    <t>%</t>
  </si>
  <si>
    <t>% acumulada</t>
  </si>
  <si>
    <t>Variação</t>
  </si>
  <si>
    <t>2011
(A)</t>
  </si>
  <si>
    <t>2001
(B)</t>
  </si>
  <si>
    <t>N (A-B)</t>
  </si>
  <si>
    <t>% (A/Bx100)</t>
  </si>
  <si>
    <t>% da população nascida no estrangeiro</t>
  </si>
  <si>
    <t>UE</t>
  </si>
  <si>
    <t>EFTA</t>
  </si>
  <si>
    <t>Liechtenstein</t>
  </si>
  <si>
    <t>Islândia</t>
  </si>
  <si>
    <t>Noruega</t>
  </si>
  <si>
    <t>Suíça</t>
  </si>
  <si>
    <t>Fontes</t>
  </si>
  <si>
    <t>Disponível em: Population, Data, Database (populat), Population and Housing Census (cens).</t>
  </si>
  <si>
    <t>Eurostat, Estatísticas da População, dados dos censos nacionais.</t>
  </si>
  <si>
    <t>Definições (indicador)</t>
  </si>
  <si>
    <t>Países membros da EFTA em 2011: Islândia, Liechtenstein, Noruega e Suíça.</t>
  </si>
  <si>
    <t>Migrante internacional: indivíduo residente, há pelo menos um ano, no momento da operação de observação estatística, num país diferente daquele em que nasceu.</t>
  </si>
  <si>
    <t>n.s.</t>
  </si>
  <si>
    <t>Países membros da União Europeia em 2011: Alemanha, Áustria, Bélgica, Bulgária, Chipre, Dinamarca, Eslováquia, Eslovénia, Espanha, Estónia, Finlândia, França, Grécia, Hungria, Irlanda, Itália, Letónia, Lituânia, Luxemburgo, Malta, Países Baixos, Polónia, Portugal, Reino Unido, República Checa, Roménia e Suécia.</t>
  </si>
  <si>
    <t>Território</t>
  </si>
  <si>
    <t>Origem dos dados: recenseamentos nacionais da população a cargo dos organismos de estatística 
dos estados-membros.</t>
  </si>
  <si>
    <t>Periodicidade: decenal /quinquenal.</t>
  </si>
  <si>
    <t>..</t>
  </si>
  <si>
    <t>Variação relativa (%)</t>
  </si>
  <si>
    <t>Variação absoluta (N)</t>
  </si>
  <si>
    <t>Origem e periodicidade</t>
  </si>
  <si>
    <t>Atualizado em</t>
  </si>
  <si>
    <t>(n.s.) Não significativo; o valor dos nascidos em Portugal residentes na Alemanha em 2001 foi estimado a partir dos dados da OCDE disponíveis na DIOC-2001; a fiabilidade do resultado obtido é baixa.</t>
  </si>
  <si>
    <r>
      <t xml:space="preserve">Quadro elaborado pelo Observatório da Emigração, valores do Eurostat, dados dos censos nacionais de 2001 e de 2011, excepto para a Alemanha (ver nota </t>
    </r>
    <r>
      <rPr>
        <i/>
        <sz val="8"/>
        <color theme="1"/>
        <rFont val="Arial"/>
        <family val="2"/>
      </rPr>
      <t>supra</t>
    </r>
    <r>
      <rPr>
        <sz val="8"/>
        <color theme="1"/>
        <rFont val="Arial"/>
        <family val="2"/>
      </rPr>
      <t>).</t>
    </r>
  </si>
  <si>
    <t>www.observatorioemigracao.pt/np4/3878.html</t>
  </si>
  <si>
    <t>Quadro elaborado pelo Observatório da Emigração, valores do Eurostat, dados dos censos nacionais de 2011.</t>
  </si>
  <si>
    <t>A Croácia não integrava ainda, em 2011, a União Europeia; os dados da Bélgica estarão em breve disponíveis; os dados da Bulgária, Liechtenstein, Lituânia e Países Baixos não estão disponíveis por imperativos legais de confidencialidade; os dados sobre o número de emigrantes nascidos em Portugal a residir em França e na Polónia têm problemas de fiabilidade.</t>
  </si>
  <si>
    <r>
      <rPr>
        <b/>
        <sz val="9"/>
        <color rgb="FFC00000"/>
        <rFont val="Arial"/>
        <family val="2"/>
      </rPr>
      <t>Quadro 1</t>
    </r>
    <r>
      <rPr>
        <b/>
        <sz val="9"/>
        <color theme="1"/>
        <rFont val="Arial"/>
        <family val="2"/>
      </rPr>
      <t xml:space="preserve"> Emigrantes nascidos em Portugal residentes em países da União Europeia e da EFTA, 2011</t>
    </r>
  </si>
  <si>
    <r>
      <rPr>
        <b/>
        <sz val="9"/>
        <color rgb="FFC00000"/>
        <rFont val="Arial"/>
        <family val="2"/>
      </rPr>
      <t>Quadro 2</t>
    </r>
    <r>
      <rPr>
        <b/>
        <sz val="9"/>
        <color theme="1"/>
        <rFont val="Arial"/>
        <family val="2"/>
      </rPr>
      <t xml:space="preserve">  Emigrantes nascidos em Portugal residentes em países da União Europeia e da EFTA,
variação 2001-2011</t>
    </r>
  </si>
  <si>
    <r>
      <rPr>
        <b/>
        <sz val="9"/>
        <color rgb="FFC00000"/>
        <rFont val="Arial"/>
        <family val="2"/>
      </rPr>
      <t>Quadro 3</t>
    </r>
    <r>
      <rPr>
        <b/>
        <sz val="9"/>
        <color theme="1"/>
        <rFont val="Arial"/>
        <family val="2"/>
      </rPr>
      <t xml:space="preserve"> Emigrantes nascidos em Portugal residentes em países da União Europeia e da EFTA, 2011 (quadro ordenado por número de portugueses emigrados)</t>
    </r>
  </si>
  <si>
    <r>
      <rPr>
        <b/>
        <sz val="9"/>
        <color rgb="FFC00000"/>
        <rFont val="Arial"/>
        <family val="2"/>
      </rPr>
      <t>Quadro 4</t>
    </r>
    <r>
      <rPr>
        <b/>
        <sz val="9"/>
        <color theme="1"/>
        <rFont val="Arial"/>
        <family val="2"/>
      </rPr>
      <t xml:space="preserve">  Emigrantes nascidos em Portugal residentes em países da União Europeia e da EFTA, 2011 (quadro ordenado por percentagem dos emigrantes portugueses na população emigrada total dos países de residência)</t>
    </r>
  </si>
  <si>
    <r>
      <rPr>
        <b/>
        <sz val="9"/>
        <color rgb="FFC00000"/>
        <rFont val="Arial"/>
        <family val="2"/>
      </rPr>
      <t>Quadro 5</t>
    </r>
    <r>
      <rPr>
        <b/>
        <sz val="9"/>
        <color theme="1"/>
        <rFont val="Arial"/>
        <family val="2"/>
      </rPr>
      <t xml:space="preserve">  Variação do número de emigrantes nascidos em Portugal residentes em países da União Europeia e da EFTA, 2001-2011 (quadro ordenado pelas variações absolutas)</t>
    </r>
  </si>
  <si>
    <r>
      <rPr>
        <b/>
        <sz val="9"/>
        <color rgb="FFC00000"/>
        <rFont val="Arial"/>
        <family val="2"/>
      </rPr>
      <t>Gráfico 1</t>
    </r>
    <r>
      <rPr>
        <b/>
        <sz val="9"/>
        <color theme="1"/>
        <rFont val="Arial"/>
        <family val="2"/>
      </rPr>
      <t xml:space="preserve"> Emigrantes nascidos em Portugal residentes em países da União Europeia e da EFTA, 2011 (principais países)</t>
    </r>
  </si>
  <si>
    <r>
      <rPr>
        <b/>
        <sz val="9"/>
        <color rgb="FFC00000"/>
        <rFont val="Arial"/>
        <family val="2"/>
      </rPr>
      <t>Gráfico 2</t>
    </r>
    <r>
      <rPr>
        <b/>
        <sz val="9"/>
        <color theme="1"/>
        <rFont val="Arial"/>
        <family val="2"/>
      </rPr>
      <t xml:space="preserve">  Percentagem de emigrantes nascidos em Portugal na população emigrada dos países da União Europeia e da EFTA, 2011 (principais países)</t>
    </r>
  </si>
  <si>
    <r>
      <rPr>
        <b/>
        <sz val="9"/>
        <color rgb="FFC00000"/>
        <rFont val="Arial"/>
        <family val="2"/>
      </rPr>
      <t xml:space="preserve">Gráfico 3 </t>
    </r>
    <r>
      <rPr>
        <b/>
        <sz val="9"/>
        <color theme="1"/>
        <rFont val="Arial"/>
        <family val="2"/>
      </rPr>
      <t xml:space="preserve"> Variação do número de emigrantes nascidos em Portugal residentes em países da União Europeia e da EFTA, 2001-2011 (principais países)</t>
    </r>
  </si>
  <si>
    <t>Metainformação</t>
  </si>
  <si>
    <t>Gráfico elaborado pelo Observatório da Emigração, valores do Eurostat, dados dos censos nacionais de 2011.</t>
  </si>
  <si>
    <t>O Observatório da Emigração integra o Centro de Investigação e Estudos de Sociologia (CIES-IUL) do ISCTE, Instituto Universitário de Lisboa (ISCTE-IUL).</t>
  </si>
  <si>
    <t>Emigração portuguesa na União Europeia: índice de quadros e gráficos</t>
  </si>
  <si>
    <r>
      <t xml:space="preserve">[índice </t>
    </r>
    <r>
      <rPr>
        <b/>
        <sz val="8"/>
        <color indexed="60"/>
        <rFont val="Wingdings 3"/>
        <family val="1"/>
        <charset val="2"/>
      </rPr>
      <t>Ç</t>
    </r>
    <r>
      <rPr>
        <b/>
        <sz val="8"/>
        <color indexed="60"/>
        <rFont val="Arial"/>
        <family val="2"/>
      </rPr>
      <t>]</t>
    </r>
  </si>
  <si>
    <t>Endereço da consulta: contacto direto com o Eurostat para os dados de 2011 e, para 2001, http://ec.europa.eu/eurostat/web/population-and-housing-census/census-data/database</t>
  </si>
  <si>
    <t xml:space="preserve">http://observatorioemigracao.pt/np4/3878.html
</t>
  </si>
  <si>
    <t>http://observatorioemigracao.pt/np4/3878.html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</si>
</sst>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8" x14ac:knownFonts="1"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E0042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rgb="FFC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C00000"/>
      <name val="Arial"/>
      <family val="2"/>
    </font>
    <font>
      <b/>
      <sz val="8"/>
      <color rgb="FFC00000"/>
      <name val="Arial"/>
      <family val="2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indexed="60"/>
      <name val="Wingdings 3"/>
      <family val="1"/>
      <charset val="2"/>
    </font>
    <font>
      <b/>
      <sz val="8"/>
      <color indexed="6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01">
    <xf numFmtId="0" fontId="0" fillId="0" borderId="0" xfId="0"/>
    <xf numFmtId="3" fontId="3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3" fontId="6" fillId="2" borderId="0" xfId="0" applyNumberFormat="1" applyFont="1" applyFill="1" applyBorder="1" applyAlignment="1">
      <alignment horizontal="left" vertical="center" indent="1"/>
    </xf>
    <xf numFmtId="3" fontId="6" fillId="0" borderId="0" xfId="0" applyNumberFormat="1" applyFont="1" applyFill="1" applyBorder="1" applyAlignment="1">
      <alignment horizontal="left" vertical="center" indent="1"/>
    </xf>
    <xf numFmtId="3" fontId="5" fillId="0" borderId="0" xfId="0" applyNumberFormat="1" applyFont="1" applyFill="1" applyBorder="1" applyAlignment="1">
      <alignment horizontal="left" vertical="center" indent="1"/>
    </xf>
    <xf numFmtId="3" fontId="2" fillId="0" borderId="0" xfId="0" applyNumberFormat="1" applyFont="1" applyAlignment="1">
      <alignment horizontal="right" vertical="center" indent="1"/>
    </xf>
    <xf numFmtId="3" fontId="1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horizontal="left" vertical="center" wrapText="1" indent="1"/>
    </xf>
    <xf numFmtId="3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3" fontId="6" fillId="2" borderId="16" xfId="0" applyNumberFormat="1" applyFont="1" applyFill="1" applyBorder="1" applyAlignment="1">
      <alignment horizontal="right" vertical="center" indent="2"/>
    </xf>
    <xf numFmtId="3" fontId="6" fillId="2" borderId="10" xfId="0" applyNumberFormat="1" applyFont="1" applyFill="1" applyBorder="1" applyAlignment="1">
      <alignment horizontal="right" vertical="center" indent="2"/>
    </xf>
    <xf numFmtId="3" fontId="6" fillId="2" borderId="0" xfId="0" applyNumberFormat="1" applyFont="1" applyFill="1" applyBorder="1" applyAlignment="1">
      <alignment horizontal="right" vertical="center" indent="2"/>
    </xf>
    <xf numFmtId="3" fontId="6" fillId="0" borderId="16" xfId="0" applyNumberFormat="1" applyFont="1" applyFill="1" applyBorder="1" applyAlignment="1">
      <alignment horizontal="right" vertical="center" indent="2"/>
    </xf>
    <xf numFmtId="3" fontId="6" fillId="0" borderId="10" xfId="0" applyNumberFormat="1" applyFont="1" applyFill="1" applyBorder="1" applyAlignment="1">
      <alignment horizontal="right" vertical="center" indent="2"/>
    </xf>
    <xf numFmtId="3" fontId="6" fillId="0" borderId="0" xfId="0" applyNumberFormat="1" applyFont="1" applyFill="1" applyBorder="1" applyAlignment="1">
      <alignment horizontal="right" vertical="center" indent="2"/>
    </xf>
    <xf numFmtId="164" fontId="6" fillId="2" borderId="11" xfId="0" applyNumberFormat="1" applyFont="1" applyFill="1" applyBorder="1" applyAlignment="1">
      <alignment horizontal="right" vertical="center" indent="3"/>
    </xf>
    <xf numFmtId="164" fontId="6" fillId="0" borderId="11" xfId="0" applyNumberFormat="1" applyFont="1" applyFill="1" applyBorder="1" applyAlignment="1">
      <alignment horizontal="right" vertical="center" indent="3"/>
    </xf>
    <xf numFmtId="164" fontId="6" fillId="2" borderId="0" xfId="0" applyNumberFormat="1" applyFont="1" applyFill="1" applyBorder="1" applyAlignment="1">
      <alignment horizontal="right" vertical="center" indent="3"/>
    </xf>
    <xf numFmtId="164" fontId="6" fillId="0" borderId="0" xfId="0" applyNumberFormat="1" applyFont="1" applyFill="1" applyBorder="1" applyAlignment="1">
      <alignment horizontal="right" vertical="center" indent="3"/>
    </xf>
    <xf numFmtId="3" fontId="5" fillId="0" borderId="0" xfId="0" applyNumberFormat="1" applyFont="1" applyBorder="1" applyAlignment="1">
      <alignment horizontal="right" vertical="top" indent="1"/>
    </xf>
    <xf numFmtId="3" fontId="6" fillId="0" borderId="2" xfId="0" applyNumberFormat="1" applyFont="1" applyFill="1" applyBorder="1" applyAlignment="1">
      <alignment horizontal="left" vertical="center" indent="1"/>
    </xf>
    <xf numFmtId="3" fontId="6" fillId="0" borderId="17" xfId="0" applyNumberFormat="1" applyFont="1" applyFill="1" applyBorder="1" applyAlignment="1">
      <alignment horizontal="right" vertical="center" indent="2"/>
    </xf>
    <xf numFmtId="3" fontId="6" fillId="0" borderId="12" xfId="0" applyNumberFormat="1" applyFont="1" applyFill="1" applyBorder="1" applyAlignment="1">
      <alignment horizontal="right" vertical="center" indent="2"/>
    </xf>
    <xf numFmtId="164" fontId="6" fillId="0" borderId="13" xfId="0" applyNumberFormat="1" applyFont="1" applyFill="1" applyBorder="1" applyAlignment="1">
      <alignment horizontal="right" vertical="center" indent="3"/>
    </xf>
    <xf numFmtId="3" fontId="6" fillId="0" borderId="2" xfId="0" applyNumberFormat="1" applyFont="1" applyFill="1" applyBorder="1" applyAlignment="1">
      <alignment horizontal="right" vertical="center" indent="2"/>
    </xf>
    <xf numFmtId="164" fontId="6" fillId="0" borderId="2" xfId="0" applyNumberFormat="1" applyFont="1" applyFill="1" applyBorder="1" applyAlignment="1">
      <alignment horizontal="right" vertical="center" indent="3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 indent="1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3" fontId="5" fillId="0" borderId="16" xfId="0" applyNumberFormat="1" applyFont="1" applyFill="1" applyBorder="1" applyAlignment="1">
      <alignment horizontal="right" vertical="center" indent="3"/>
    </xf>
    <xf numFmtId="3" fontId="5" fillId="0" borderId="0" xfId="0" applyNumberFormat="1" applyFont="1" applyFill="1" applyBorder="1" applyAlignment="1">
      <alignment horizontal="right" vertical="center" indent="3"/>
    </xf>
    <xf numFmtId="3" fontId="6" fillId="2" borderId="16" xfId="0" applyNumberFormat="1" applyFont="1" applyFill="1" applyBorder="1" applyAlignment="1">
      <alignment horizontal="right" vertical="center" indent="3"/>
    </xf>
    <xf numFmtId="3" fontId="6" fillId="2" borderId="0" xfId="0" applyNumberFormat="1" applyFont="1" applyFill="1" applyBorder="1" applyAlignment="1">
      <alignment horizontal="right" vertical="center" indent="3"/>
    </xf>
    <xf numFmtId="3" fontId="6" fillId="0" borderId="16" xfId="0" applyNumberFormat="1" applyFont="1" applyFill="1" applyBorder="1" applyAlignment="1">
      <alignment horizontal="right" vertical="center" indent="3"/>
    </xf>
    <xf numFmtId="3" fontId="6" fillId="0" borderId="0" xfId="0" applyNumberFormat="1" applyFont="1" applyFill="1" applyBorder="1" applyAlignment="1">
      <alignment horizontal="right" vertical="center" indent="3"/>
    </xf>
    <xf numFmtId="3" fontId="6" fillId="0" borderId="17" xfId="0" applyNumberFormat="1" applyFont="1" applyFill="1" applyBorder="1" applyAlignment="1">
      <alignment horizontal="right" vertical="center" indent="3"/>
    </xf>
    <xf numFmtId="3" fontId="6" fillId="0" borderId="2" xfId="0" applyNumberFormat="1" applyFont="1" applyFill="1" applyBorder="1" applyAlignment="1">
      <alignment horizontal="right" vertical="center" indent="3"/>
    </xf>
    <xf numFmtId="3" fontId="5" fillId="0" borderId="0" xfId="0" applyNumberFormat="1" applyFont="1" applyFill="1" applyBorder="1" applyAlignment="1">
      <alignment horizontal="right" vertical="center" indent="5"/>
    </xf>
    <xf numFmtId="3" fontId="6" fillId="2" borderId="0" xfId="0" applyNumberFormat="1" applyFont="1" applyFill="1" applyBorder="1" applyAlignment="1">
      <alignment horizontal="right" vertical="center" indent="5"/>
    </xf>
    <xf numFmtId="3" fontId="6" fillId="0" borderId="0" xfId="0" applyNumberFormat="1" applyFont="1" applyFill="1" applyBorder="1" applyAlignment="1">
      <alignment horizontal="right" vertical="center" indent="5"/>
    </xf>
    <xf numFmtId="3" fontId="6" fillId="0" borderId="2" xfId="0" applyNumberFormat="1" applyFont="1" applyFill="1" applyBorder="1" applyAlignment="1">
      <alignment horizontal="right" vertical="center" indent="5"/>
    </xf>
    <xf numFmtId="3" fontId="2" fillId="0" borderId="1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right" vertical="center" wrapText="1" indent="4"/>
    </xf>
    <xf numFmtId="3" fontId="6" fillId="2" borderId="0" xfId="0" applyNumberFormat="1" applyFont="1" applyFill="1" applyBorder="1" applyAlignment="1">
      <alignment horizontal="right" vertical="center" indent="4"/>
    </xf>
    <xf numFmtId="3" fontId="6" fillId="0" borderId="0" xfId="0" applyNumberFormat="1" applyFont="1" applyFill="1" applyBorder="1" applyAlignment="1">
      <alignment horizontal="right" vertical="center" indent="4"/>
    </xf>
    <xf numFmtId="164" fontId="2" fillId="0" borderId="0" xfId="0" applyNumberFormat="1" applyFont="1" applyBorder="1" applyAlignment="1">
      <alignment horizontal="right" vertical="center" indent="5"/>
    </xf>
    <xf numFmtId="164" fontId="1" fillId="2" borderId="0" xfId="0" applyNumberFormat="1" applyFont="1" applyFill="1" applyBorder="1" applyAlignment="1">
      <alignment horizontal="right" vertical="center" indent="5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vertical="center" wrapText="1"/>
    </xf>
    <xf numFmtId="0" fontId="2" fillId="0" borderId="0" xfId="0" applyFont="1" applyBorder="1" applyAlignment="1">
      <alignment horizontal="left" vertical="center" wrapText="1" indent="1"/>
    </xf>
    <xf numFmtId="3" fontId="2" fillId="0" borderId="16" xfId="0" applyNumberFormat="1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right" vertical="center" wrapText="1" indent="2"/>
    </xf>
    <xf numFmtId="3" fontId="5" fillId="0" borderId="0" xfId="0" applyNumberFormat="1" applyFont="1" applyBorder="1" applyAlignment="1">
      <alignment horizontal="right" vertical="center" wrapText="1" indent="2"/>
    </xf>
    <xf numFmtId="165" fontId="5" fillId="0" borderId="11" xfId="0" applyNumberFormat="1" applyFont="1" applyBorder="1" applyAlignment="1">
      <alignment horizontal="right" vertical="center" wrapText="1" indent="3"/>
    </xf>
    <xf numFmtId="165" fontId="5" fillId="0" borderId="0" xfId="0" applyNumberFormat="1" applyFont="1" applyBorder="1" applyAlignment="1">
      <alignment horizontal="right" vertical="center" wrapText="1" indent="3"/>
    </xf>
    <xf numFmtId="3" fontId="5" fillId="0" borderId="18" xfId="0" applyNumberFormat="1" applyFont="1" applyFill="1" applyBorder="1" applyAlignment="1">
      <alignment horizontal="left" vertical="center" indent="1"/>
    </xf>
    <xf numFmtId="3" fontId="5" fillId="0" borderId="19" xfId="0" applyNumberFormat="1" applyFont="1" applyFill="1" applyBorder="1" applyAlignment="1">
      <alignment horizontal="right" vertical="center" indent="2"/>
    </xf>
    <xf numFmtId="3" fontId="5" fillId="0" borderId="20" xfId="0" applyNumberFormat="1" applyFont="1" applyFill="1" applyBorder="1" applyAlignment="1">
      <alignment horizontal="right" vertical="center" indent="2"/>
    </xf>
    <xf numFmtId="164" fontId="5" fillId="0" borderId="21" xfId="0" applyNumberFormat="1" applyFont="1" applyFill="1" applyBorder="1" applyAlignment="1">
      <alignment horizontal="right" vertical="center" indent="3"/>
    </xf>
    <xf numFmtId="3" fontId="5" fillId="0" borderId="18" xfId="0" applyNumberFormat="1" applyFont="1" applyFill="1" applyBorder="1" applyAlignment="1">
      <alignment horizontal="right" vertical="center" indent="2"/>
    </xf>
    <xf numFmtId="164" fontId="5" fillId="0" borderId="18" xfId="0" applyNumberFormat="1" applyFont="1" applyFill="1" applyBorder="1" applyAlignment="1">
      <alignment horizontal="right" vertical="center" indent="3"/>
    </xf>
    <xf numFmtId="0" fontId="2" fillId="0" borderId="3" xfId="0" applyFont="1" applyBorder="1" applyAlignment="1">
      <alignment horizontal="left" vertical="center" wrapText="1" indent="1"/>
    </xf>
    <xf numFmtId="3" fontId="5" fillId="0" borderId="19" xfId="0" applyNumberFormat="1" applyFont="1" applyFill="1" applyBorder="1" applyAlignment="1">
      <alignment horizontal="right" vertical="center" indent="3"/>
    </xf>
    <xf numFmtId="3" fontId="5" fillId="0" borderId="18" xfId="0" applyNumberFormat="1" applyFont="1" applyFill="1" applyBorder="1" applyAlignment="1">
      <alignment horizontal="right" vertical="center" indent="3"/>
    </xf>
    <xf numFmtId="3" fontId="5" fillId="0" borderId="18" xfId="0" applyNumberFormat="1" applyFont="1" applyFill="1" applyBorder="1" applyAlignment="1">
      <alignment horizontal="right" vertical="center" indent="5"/>
    </xf>
    <xf numFmtId="3" fontId="2" fillId="0" borderId="22" xfId="0" applyNumberFormat="1" applyFont="1" applyBorder="1" applyAlignment="1">
      <alignment horizontal="right" vertical="center" wrapText="1" indent="3"/>
    </xf>
    <xf numFmtId="3" fontId="5" fillId="0" borderId="3" xfId="0" applyNumberFormat="1" applyFont="1" applyBorder="1" applyAlignment="1">
      <alignment horizontal="right" vertical="center" wrapText="1" indent="3"/>
    </xf>
    <xf numFmtId="1" fontId="5" fillId="0" borderId="3" xfId="0" applyNumberFormat="1" applyFont="1" applyBorder="1" applyAlignment="1">
      <alignment horizontal="right" vertical="center" wrapText="1" indent="5"/>
    </xf>
    <xf numFmtId="3" fontId="6" fillId="2" borderId="2" xfId="0" applyNumberFormat="1" applyFont="1" applyFill="1" applyBorder="1" applyAlignment="1">
      <alignment horizontal="left" vertical="center" indent="1"/>
    </xf>
    <xf numFmtId="3" fontId="6" fillId="2" borderId="2" xfId="0" applyNumberFormat="1" applyFont="1" applyFill="1" applyBorder="1" applyAlignment="1">
      <alignment horizontal="right" vertical="center" indent="4"/>
    </xf>
    <xf numFmtId="164" fontId="1" fillId="2" borderId="2" xfId="0" applyNumberFormat="1" applyFont="1" applyFill="1" applyBorder="1" applyAlignment="1">
      <alignment horizontal="right" vertical="center" indent="5"/>
    </xf>
    <xf numFmtId="164" fontId="1" fillId="0" borderId="0" xfId="0" applyNumberFormat="1" applyFont="1" applyFill="1" applyBorder="1" applyAlignment="1">
      <alignment horizontal="right" vertical="center" indent="5"/>
    </xf>
    <xf numFmtId="3" fontId="9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left" vertical="center" indent="1"/>
    </xf>
    <xf numFmtId="3" fontId="2" fillId="0" borderId="0" xfId="0" applyNumberFormat="1" applyFont="1" applyAlignment="1">
      <alignment horizontal="right" vertical="top" indent="1"/>
    </xf>
    <xf numFmtId="0" fontId="0" fillId="0" borderId="0" xfId="0" applyFont="1" applyAlignment="1">
      <alignment horizontal="left" vertical="center" wrapText="1" indent="1"/>
    </xf>
    <xf numFmtId="0" fontId="0" fillId="0" borderId="0" xfId="0" applyFont="1" applyAlignment="1">
      <alignment horizontal="left" vertical="center" indent="1"/>
    </xf>
    <xf numFmtId="3" fontId="0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0" xfId="0" applyFont="1" applyFill="1" applyBorder="1" applyAlignment="1">
      <alignment horizontal="left" vertical="center" wrapText="1" indent="1"/>
    </xf>
    <xf numFmtId="3" fontId="5" fillId="0" borderId="0" xfId="0" applyNumberFormat="1" applyFont="1" applyFill="1" applyBorder="1" applyAlignment="1">
      <alignment horizontal="right" vertical="center" wrapText="1" indent="2"/>
    </xf>
    <xf numFmtId="165" fontId="5" fillId="0" borderId="0" xfId="0" applyNumberFormat="1" applyFont="1" applyFill="1" applyBorder="1" applyAlignment="1">
      <alignment horizontal="right" vertical="center" wrapText="1" indent="3"/>
    </xf>
    <xf numFmtId="3" fontId="2" fillId="0" borderId="3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right" vertical="center" wrapText="1" indent="2"/>
    </xf>
    <xf numFmtId="0" fontId="0" fillId="0" borderId="0" xfId="0" applyBorder="1"/>
    <xf numFmtId="3" fontId="6" fillId="2" borderId="0" xfId="0" applyNumberFormat="1" applyFont="1" applyFill="1" applyBorder="1" applyAlignment="1">
      <alignment horizontal="right" vertical="center" indent="6"/>
    </xf>
    <xf numFmtId="3" fontId="6" fillId="0" borderId="0" xfId="0" applyNumberFormat="1" applyFont="1" applyFill="1" applyBorder="1" applyAlignment="1">
      <alignment horizontal="right" vertical="center" indent="6"/>
    </xf>
    <xf numFmtId="3" fontId="6" fillId="0" borderId="2" xfId="0" applyNumberFormat="1" applyFont="1" applyFill="1" applyBorder="1" applyAlignment="1">
      <alignment horizontal="right" vertical="center" indent="6"/>
    </xf>
    <xf numFmtId="0" fontId="5" fillId="0" borderId="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 indent="1"/>
    </xf>
    <xf numFmtId="3" fontId="5" fillId="0" borderId="18" xfId="0" applyNumberFormat="1" applyFont="1" applyBorder="1" applyAlignment="1">
      <alignment horizontal="right" vertical="center" wrapText="1" indent="6"/>
    </xf>
    <xf numFmtId="0" fontId="0" fillId="0" borderId="0" xfId="0" applyBorder="1" applyAlignment="1">
      <alignment horizontal="left" vertical="center" wrapText="1" indent="1"/>
    </xf>
    <xf numFmtId="3" fontId="7" fillId="0" borderId="0" xfId="0" applyNumberFormat="1" applyFont="1" applyAlignment="1">
      <alignment horizontal="right" vertical="top" indent="1"/>
    </xf>
    <xf numFmtId="3" fontId="0" fillId="0" borderId="0" xfId="0" applyNumberFormat="1" applyFont="1" applyAlignment="1">
      <alignment horizontal="right" indent="1"/>
    </xf>
    <xf numFmtId="0" fontId="0" fillId="0" borderId="0" xfId="0" applyAlignment="1">
      <alignment vertical="top"/>
    </xf>
    <xf numFmtId="0" fontId="0" fillId="0" borderId="0" xfId="0" applyFont="1"/>
    <xf numFmtId="3" fontId="9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 indent="1"/>
    </xf>
    <xf numFmtId="0" fontId="13" fillId="0" borderId="0" xfId="0" applyFont="1" applyFill="1" applyAlignment="1">
      <alignment horizontal="left" vertical="top" indent="1"/>
    </xf>
    <xf numFmtId="3" fontId="2" fillId="0" borderId="0" xfId="0" applyNumberFormat="1" applyFont="1" applyFill="1" applyAlignment="1">
      <alignment horizontal="left"/>
    </xf>
    <xf numFmtId="3" fontId="1" fillId="0" borderId="0" xfId="0" applyNumberFormat="1" applyFont="1" applyFill="1" applyAlignment="1">
      <alignment horizontal="left"/>
    </xf>
    <xf numFmtId="3" fontId="2" fillId="0" borderId="0" xfId="0" applyNumberFormat="1" applyFont="1" applyFill="1" applyAlignment="1">
      <alignment horizontal="left" vertical="center"/>
    </xf>
    <xf numFmtId="3" fontId="10" fillId="0" borderId="0" xfId="0" applyNumberFormat="1" applyFont="1" applyFill="1" applyAlignment="1">
      <alignment horizontal="left" vertical="top" wrapText="1"/>
    </xf>
    <xf numFmtId="0" fontId="15" fillId="0" borderId="0" xfId="0" applyFont="1" applyFill="1" applyAlignment="1">
      <alignment horizontal="left" vertical="top" wrapText="1"/>
    </xf>
    <xf numFmtId="0" fontId="15" fillId="0" borderId="0" xfId="0" applyFont="1" applyAlignment="1">
      <alignment horizontal="left" vertical="top" wrapText="1" indent="1"/>
    </xf>
    <xf numFmtId="0" fontId="15" fillId="0" borderId="0" xfId="0" applyFont="1" applyAlignment="1">
      <alignment horizontal="left" vertical="top" wrapText="1"/>
    </xf>
    <xf numFmtId="0" fontId="0" fillId="0" borderId="0" xfId="0" applyAlignment="1">
      <alignment horizontal="left" wrapText="1" indent="1"/>
    </xf>
    <xf numFmtId="0" fontId="1" fillId="0" borderId="0" xfId="0" applyFont="1" applyFill="1" applyAlignment="1">
      <alignment horizontal="left" vertical="center"/>
    </xf>
    <xf numFmtId="0" fontId="13" fillId="0" borderId="0" xfId="1" applyFont="1" applyFill="1" applyAlignment="1">
      <alignment horizontal="left" vertical="top"/>
    </xf>
    <xf numFmtId="0" fontId="13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right" wrapText="1" indent="1"/>
    </xf>
    <xf numFmtId="0" fontId="1" fillId="0" borderId="0" xfId="0" applyFont="1" applyFill="1" applyAlignment="1">
      <alignment horizontal="left" vertical="top" indent="1"/>
    </xf>
    <xf numFmtId="0" fontId="1" fillId="0" borderId="0" xfId="0" applyFont="1" applyFill="1" applyAlignment="1">
      <alignment horizontal="left" vertical="center" indent="1"/>
    </xf>
    <xf numFmtId="0" fontId="7" fillId="0" borderId="0" xfId="0" applyFont="1" applyFill="1" applyAlignment="1">
      <alignment horizontal="right" vertical="top" indent="1"/>
    </xf>
    <xf numFmtId="0" fontId="0" fillId="0" borderId="10" xfId="0" applyBorder="1" applyAlignment="1">
      <alignment horizontal="left" vertical="center" wrapText="1" indent="1"/>
    </xf>
    <xf numFmtId="0" fontId="0" fillId="0" borderId="0" xfId="0" applyBorder="1" applyAlignment="1">
      <alignment horizontal="left" wrapText="1" indent="1"/>
    </xf>
    <xf numFmtId="0" fontId="1" fillId="0" borderId="0" xfId="0" applyFont="1" applyFill="1" applyAlignment="1">
      <alignment horizontal="left" vertical="center" wrapText="1" indent="1"/>
    </xf>
    <xf numFmtId="0" fontId="1" fillId="0" borderId="0" xfId="0" applyFont="1" applyFill="1" applyAlignment="1">
      <alignment horizontal="left" vertical="center" wrapText="1"/>
    </xf>
    <xf numFmtId="0" fontId="0" fillId="0" borderId="0" xfId="0" applyAlignment="1">
      <alignment wrapText="1"/>
    </xf>
    <xf numFmtId="0" fontId="13" fillId="0" borderId="0" xfId="1" applyFont="1" applyBorder="1" applyAlignment="1">
      <alignment horizontal="right" vertical="center" indent="1"/>
    </xf>
    <xf numFmtId="0" fontId="6" fillId="0" borderId="8" xfId="0" applyFont="1" applyFill="1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14" fontId="1" fillId="0" borderId="0" xfId="0" applyNumberFormat="1" applyFont="1" applyBorder="1" applyAlignment="1">
      <alignment horizontal="left" wrapText="1"/>
    </xf>
    <xf numFmtId="0" fontId="0" fillId="0" borderId="0" xfId="0" applyAlignment="1">
      <alignment wrapText="1"/>
    </xf>
    <xf numFmtId="0" fontId="6" fillId="0" borderId="0" xfId="2" applyAlignment="1">
      <alignment vertical="top" wrapText="1"/>
    </xf>
    <xf numFmtId="3" fontId="6" fillId="0" borderId="0" xfId="1" applyNumberFormat="1" applyFont="1" applyFill="1" applyAlignment="1">
      <alignment horizontal="left" vertical="top" wrapText="1"/>
    </xf>
    <xf numFmtId="0" fontId="6" fillId="0" borderId="0" xfId="1" applyFont="1" applyFill="1" applyAlignment="1">
      <alignment horizontal="left" vertical="top" wrapText="1"/>
    </xf>
    <xf numFmtId="3" fontId="6" fillId="0" borderId="0" xfId="1" applyNumberFormat="1" applyFont="1" applyFill="1" applyAlignment="1">
      <alignment horizontal="left" vertical="top" wrapText="1" indent="1"/>
    </xf>
    <xf numFmtId="3" fontId="6" fillId="0" borderId="0" xfId="1" quotePrefix="1" applyNumberFormat="1" applyFont="1" applyFill="1" applyAlignment="1">
      <alignment horizontal="left" vertical="top" wrapText="1"/>
    </xf>
    <xf numFmtId="3" fontId="6" fillId="0" borderId="0" xfId="1" quotePrefix="1" applyNumberFormat="1" applyFont="1" applyFill="1" applyAlignment="1">
      <alignment horizontal="left" vertical="top" wrapText="1" indent="1"/>
    </xf>
    <xf numFmtId="0" fontId="6" fillId="0" borderId="0" xfId="1" applyFont="1" applyFill="1" applyAlignment="1">
      <alignment horizontal="left" vertical="top" wrapText="1" indent="1"/>
    </xf>
    <xf numFmtId="3" fontId="5" fillId="0" borderId="0" xfId="0" applyNumberFormat="1" applyFont="1" applyFill="1" applyAlignment="1">
      <alignment horizontal="left" vertical="center" wrapText="1" indent="1"/>
    </xf>
    <xf numFmtId="0" fontId="14" fillId="0" borderId="0" xfId="0" applyFont="1" applyFill="1" applyAlignment="1">
      <alignment horizontal="left" vertical="center" wrapText="1" indent="1"/>
    </xf>
    <xf numFmtId="3" fontId="10" fillId="0" borderId="0" xfId="0" applyNumberFormat="1" applyFont="1" applyFill="1" applyAlignment="1">
      <alignment horizontal="left" wrapText="1"/>
    </xf>
    <xf numFmtId="0" fontId="15" fillId="0" borderId="0" xfId="0" applyFont="1" applyFill="1" applyAlignment="1">
      <alignment horizontal="left" wrapText="1"/>
    </xf>
    <xf numFmtId="0" fontId="1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6" fillId="0" borderId="0" xfId="1" applyFont="1" applyAlignment="1">
      <alignment horizontal="left" vertical="top" wrapText="1" indent="1"/>
    </xf>
    <xf numFmtId="3" fontId="5" fillId="0" borderId="6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5" fillId="0" borderId="24" xfId="0" applyNumberFormat="1" applyFont="1" applyBorder="1" applyAlignment="1">
      <alignment horizontal="left" vertical="center" wrapText="1" indent="1"/>
    </xf>
    <xf numFmtId="0" fontId="0" fillId="0" borderId="23" xfId="0" applyBorder="1" applyAlignment="1">
      <alignment horizontal="left" vertical="center" wrapText="1" indent="1"/>
    </xf>
    <xf numFmtId="3" fontId="5" fillId="0" borderId="14" xfId="0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3" fontId="6" fillId="0" borderId="0" xfId="0" applyNumberFormat="1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4" fillId="0" borderId="0" xfId="0" applyFont="1" applyBorder="1" applyAlignment="1">
      <alignment horizontal="left" wrapText="1"/>
    </xf>
    <xf numFmtId="0" fontId="6" fillId="0" borderId="0" xfId="2" applyAlignment="1">
      <alignment vertical="top"/>
    </xf>
    <xf numFmtId="3" fontId="5" fillId="0" borderId="0" xfId="0" applyNumberFormat="1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3" fontId="10" fillId="0" borderId="2" xfId="0" applyNumberFormat="1" applyFont="1" applyBorder="1" applyAlignment="1">
      <alignment horizontal="left" vertical="center" wrapText="1" indent="1"/>
    </xf>
    <xf numFmtId="0" fontId="11" fillId="0" borderId="2" xfId="0" applyFont="1" applyBorder="1" applyAlignment="1">
      <alignment horizontal="left" vertical="center" wrapText="1" indent="1"/>
    </xf>
    <xf numFmtId="14" fontId="1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1"/>
    </xf>
    <xf numFmtId="0" fontId="0" fillId="0" borderId="5" xfId="0" applyBorder="1" applyAlignment="1">
      <alignment horizontal="left" vertical="center" wrapText="1" indent="1"/>
    </xf>
    <xf numFmtId="0" fontId="0" fillId="0" borderId="0" xfId="0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left" vertical="center" wrapText="1" indent="1"/>
    </xf>
    <xf numFmtId="0" fontId="0" fillId="0" borderId="23" xfId="0" applyBorder="1" applyAlignment="1">
      <alignment horizontal="left" vertical="center" indent="1"/>
    </xf>
    <xf numFmtId="3" fontId="2" fillId="0" borderId="25" xfId="0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vertical="center"/>
    </xf>
    <xf numFmtId="0" fontId="0" fillId="0" borderId="0" xfId="0" applyBorder="1" applyAlignment="1">
      <alignment vertical="top" wrapText="1"/>
    </xf>
    <xf numFmtId="3" fontId="10" fillId="0" borderId="0" xfId="0" applyNumberFormat="1" applyFont="1" applyBorder="1" applyAlignment="1">
      <alignment horizontal="left" vertical="center" wrapText="1" indent="1"/>
    </xf>
    <xf numFmtId="0" fontId="11" fillId="0" borderId="0" xfId="0" applyFont="1" applyAlignment="1">
      <alignment horizontal="left" vertical="center" wrapText="1" indent="1"/>
    </xf>
    <xf numFmtId="0" fontId="11" fillId="0" borderId="0" xfId="0" applyFont="1" applyBorder="1" applyAlignment="1">
      <alignment horizontal="left" vertical="center" wrapText="1" indent="1"/>
    </xf>
    <xf numFmtId="0" fontId="2" fillId="0" borderId="0" xfId="0" applyFont="1" applyAlignment="1">
      <alignment horizontal="left" indent="1"/>
    </xf>
    <xf numFmtId="0" fontId="0" fillId="0" borderId="0" xfId="0" applyFont="1" applyAlignment="1">
      <alignment horizontal="left" indent="1"/>
    </xf>
    <xf numFmtId="1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vertical="center" wrapText="1" inden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3" fontId="10" fillId="0" borderId="0" xfId="0" applyNumberFormat="1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6" fillId="0" borderId="0" xfId="2" applyFont="1" applyAlignment="1">
      <alignment vertical="top"/>
    </xf>
    <xf numFmtId="0" fontId="6" fillId="0" borderId="0" xfId="1" applyFont="1" applyAlignment="1">
      <alignment vertical="top" wrapText="1"/>
    </xf>
    <xf numFmtId="0" fontId="6" fillId="0" borderId="0" xfId="1" applyFont="1" applyAlignment="1">
      <alignment vertical="top"/>
    </xf>
    <xf numFmtId="0" fontId="6" fillId="0" borderId="0" xfId="2" applyFont="1" applyAlignment="1">
      <alignment vertical="top" wrapText="1"/>
    </xf>
    <xf numFmtId="0" fontId="6" fillId="0" borderId="0" xfId="2" applyFont="1" applyAlignment="1">
      <alignment wrapText="1"/>
    </xf>
  </cellXfs>
  <cellStyles count="3">
    <cellStyle name="Followed Hyperlink" xfId="2" builtinId="9" customBuiltin="1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26B0A"/>
      <color rgb="FFFABF8F"/>
      <color rgb="FFFCD5B4"/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'Quadro 3'!$B$5:$B$10</c:f>
              <c:strCache>
                <c:ptCount val="6"/>
                <c:pt idx="0">
                  <c:v>França</c:v>
                </c:pt>
                <c:pt idx="1">
                  <c:v>Suíça</c:v>
                </c:pt>
                <c:pt idx="2">
                  <c:v>Espanha</c:v>
                </c:pt>
                <c:pt idx="3">
                  <c:v>Reino Unido</c:v>
                </c:pt>
                <c:pt idx="4">
                  <c:v>Alemanha</c:v>
                </c:pt>
                <c:pt idx="5">
                  <c:v>Luxemburgo</c:v>
                </c:pt>
              </c:strCache>
            </c:strRef>
          </c:cat>
          <c:val>
            <c:numRef>
              <c:f>'Quadro 3'!$C$5:$C$10</c:f>
              <c:numCache>
                <c:formatCode>#,##0</c:formatCode>
                <c:ptCount val="6"/>
                <c:pt idx="0">
                  <c:v>617235</c:v>
                </c:pt>
                <c:pt idx="1">
                  <c:v>169458</c:v>
                </c:pt>
                <c:pt idx="2">
                  <c:v>98975</c:v>
                </c:pt>
                <c:pt idx="3">
                  <c:v>92065</c:v>
                </c:pt>
                <c:pt idx="4">
                  <c:v>75110</c:v>
                </c:pt>
                <c:pt idx="5">
                  <c:v>60897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0A-4068-AACD-B4B1417A8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1224192"/>
        <c:axId val="158446080"/>
      </c:barChart>
      <c:catAx>
        <c:axId val="1612241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crossAx val="158446080"/>
        <c:crosses val="autoZero"/>
        <c:auto val="1"/>
        <c:lblAlgn val="ctr"/>
        <c:lblOffset val="100"/>
        <c:noMultiLvlLbl val="0"/>
      </c:catAx>
      <c:valAx>
        <c:axId val="158446080"/>
        <c:scaling>
          <c:orientation val="minMax"/>
        </c:scaling>
        <c:delete val="0"/>
        <c:axPos val="b"/>
        <c:majorGridlines>
          <c:spPr>
            <a:ln w="12700">
              <a:solidFill>
                <a:schemeClr val="bg1"/>
              </a:solidFill>
            </a:ln>
          </c:spPr>
        </c:majorGridlines>
        <c:numFmt formatCode="#,##0;\-#,##0" sourceLinked="0"/>
        <c:majorTickMark val="none"/>
        <c:minorTickMark val="none"/>
        <c:tickLblPos val="nextTo"/>
        <c:spPr>
          <a:ln>
            <a:noFill/>
          </a:ln>
        </c:spPr>
        <c:crossAx val="161224192"/>
        <c:crosses val="max"/>
        <c:crossBetween val="between"/>
      </c:valAx>
      <c:spPr>
        <a:noFill/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('Quadro 4'!$B$6:$B$9,'Quadro 4'!$B$11:$B$13)</c:f>
              <c:strCache>
                <c:ptCount val="7"/>
                <c:pt idx="0">
                  <c:v>Luxemburgo</c:v>
                </c:pt>
                <c:pt idx="1">
                  <c:v>Suíça</c:v>
                </c:pt>
                <c:pt idx="2">
                  <c:v>França</c:v>
                </c:pt>
                <c:pt idx="3">
                  <c:v>Espanha</c:v>
                </c:pt>
                <c:pt idx="4">
                  <c:v>Reino Unido</c:v>
                </c:pt>
                <c:pt idx="5">
                  <c:v>Alemanha</c:v>
                </c:pt>
                <c:pt idx="6">
                  <c:v>Roménia</c:v>
                </c:pt>
              </c:strCache>
            </c:strRef>
          </c:cat>
          <c:val>
            <c:numRef>
              <c:f>('Quadro 4'!$E$6:$E$9,'Quadro 4'!$E$11:$E$13)</c:f>
              <c:numCache>
                <c:formatCode>#\ ##0.0</c:formatCode>
                <c:ptCount val="7"/>
                <c:pt idx="0">
                  <c:v>30.210141979779536</c:v>
                </c:pt>
                <c:pt idx="1">
                  <c:v>9.2616954469807311</c:v>
                </c:pt>
                <c:pt idx="2">
                  <c:v>8.4263738189991386</c:v>
                </c:pt>
                <c:pt idx="3">
                  <c:v>1.7520815649509338</c:v>
                </c:pt>
                <c:pt idx="4">
                  <c:v>1.1528898634226548</c:v>
                </c:pt>
                <c:pt idx="5">
                  <c:v>0.68868767908309458</c:v>
                </c:pt>
                <c:pt idx="6">
                  <c:v>0.67479609999734325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80-472E-8E8D-B8745DB3E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4024320"/>
        <c:axId val="158447808"/>
      </c:barChart>
      <c:catAx>
        <c:axId val="1640243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crossAx val="158447808"/>
        <c:crosses val="autoZero"/>
        <c:auto val="1"/>
        <c:lblAlgn val="ctr"/>
        <c:lblOffset val="100"/>
        <c:noMultiLvlLbl val="0"/>
      </c:catAx>
      <c:valAx>
        <c:axId val="158447808"/>
        <c:scaling>
          <c:orientation val="minMax"/>
        </c:scaling>
        <c:delete val="0"/>
        <c:axPos val="b"/>
        <c:majorGridlines>
          <c:spPr>
            <a:ln w="12700">
              <a:solidFill>
                <a:schemeClr val="bg1"/>
              </a:solidFill>
            </a:ln>
          </c:spPr>
        </c:majorGridlines>
        <c:numFmt formatCode="#,##0;\-#,##0" sourceLinked="0"/>
        <c:majorTickMark val="none"/>
        <c:minorTickMark val="none"/>
        <c:tickLblPos val="nextTo"/>
        <c:spPr>
          <a:ln>
            <a:noFill/>
          </a:ln>
        </c:spPr>
        <c:crossAx val="164024320"/>
        <c:crosses val="max"/>
        <c:crossBetween val="between"/>
      </c:valAx>
      <c:spPr>
        <a:noFill/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'Quadro 5'!$B$5:$B$12</c:f>
              <c:strCache>
                <c:ptCount val="8"/>
                <c:pt idx="0">
                  <c:v>Suíça</c:v>
                </c:pt>
                <c:pt idx="1">
                  <c:v>Reino Unido</c:v>
                </c:pt>
                <c:pt idx="2">
                  <c:v>Espanha</c:v>
                </c:pt>
                <c:pt idx="3">
                  <c:v>França</c:v>
                </c:pt>
                <c:pt idx="4">
                  <c:v>Luxemburgo</c:v>
                </c:pt>
                <c:pt idx="5">
                  <c:v>Alemanha</c:v>
                </c:pt>
                <c:pt idx="6">
                  <c:v>Irlanda</c:v>
                </c:pt>
                <c:pt idx="7">
                  <c:v>Itália</c:v>
                </c:pt>
              </c:strCache>
            </c:strRef>
          </c:cat>
          <c:val>
            <c:numRef>
              <c:f>'Quadro 5'!$C$5:$C$12</c:f>
              <c:numCache>
                <c:formatCode>#,##0</c:formatCode>
                <c:ptCount val="8"/>
                <c:pt idx="0">
                  <c:v>68483</c:v>
                </c:pt>
                <c:pt idx="1">
                  <c:v>55509</c:v>
                </c:pt>
                <c:pt idx="2">
                  <c:v>42616</c:v>
                </c:pt>
                <c:pt idx="3">
                  <c:v>36173</c:v>
                </c:pt>
                <c:pt idx="4">
                  <c:v>19207</c:v>
                </c:pt>
                <c:pt idx="5">
                  <c:v>5010</c:v>
                </c:pt>
                <c:pt idx="6">
                  <c:v>1656</c:v>
                </c:pt>
                <c:pt idx="7">
                  <c:v>1083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4A-449A-8991-5DD6C216D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4027904"/>
        <c:axId val="158416896"/>
      </c:barChart>
      <c:catAx>
        <c:axId val="1640279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crossAx val="158416896"/>
        <c:crosses val="autoZero"/>
        <c:auto val="1"/>
        <c:lblAlgn val="ctr"/>
        <c:lblOffset val="100"/>
        <c:noMultiLvlLbl val="0"/>
      </c:catAx>
      <c:valAx>
        <c:axId val="158416896"/>
        <c:scaling>
          <c:orientation val="minMax"/>
        </c:scaling>
        <c:delete val="0"/>
        <c:axPos val="b"/>
        <c:majorGridlines>
          <c:spPr>
            <a:ln w="12700">
              <a:solidFill>
                <a:schemeClr val="bg1"/>
              </a:solidFill>
            </a:ln>
          </c:spPr>
        </c:majorGridlines>
        <c:numFmt formatCode="#,##0;\-#,##0" sourceLinked="0"/>
        <c:majorTickMark val="none"/>
        <c:minorTickMark val="none"/>
        <c:tickLblPos val="nextTo"/>
        <c:spPr>
          <a:ln>
            <a:noFill/>
          </a:ln>
        </c:spPr>
        <c:crossAx val="164027904"/>
        <c:crosses val="max"/>
        <c:crossBetween val="between"/>
      </c:valAx>
      <c:spPr>
        <a:noFill/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9526</xdr:rowOff>
    </xdr:from>
    <xdr:to>
      <xdr:col>5</xdr:col>
      <xdr:colOff>0</xdr:colOff>
      <xdr:row>21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9526</xdr:rowOff>
    </xdr:from>
    <xdr:to>
      <xdr:col>5</xdr:col>
      <xdr:colOff>0</xdr:colOff>
      <xdr:row>21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9526</xdr:rowOff>
    </xdr:from>
    <xdr:to>
      <xdr:col>5</xdr:col>
      <xdr:colOff>0</xdr:colOff>
      <xdr:row>21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bservatorioemigracao.pt/np4/3878.htm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observatorioemigracao.pt/np4/3878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bservatorioemigracao.pt/np4/3878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observatorioemigracao.pt/np4/3878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observatorioemigracao.pt/np4/3878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observatorioemigracao.pt/np4/3878.htm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observatorioemigracao.pt/np4/3878.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observatorioemigracao.pt/np4/3878.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observatorioemigracao.pt/np4/3878.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observatorioemigracao.pt/np4/3878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tabSelected="1" workbookViewId="0">
      <selection activeCell="B12" sqref="B12:G12"/>
    </sheetView>
  </sheetViews>
  <sheetFormatPr defaultRowHeight="15" customHeight="1" x14ac:dyDescent="0.2"/>
  <cols>
    <col min="1" max="1" width="14.83203125" style="104" customWidth="1"/>
    <col min="2" max="2" width="22.33203125" style="104" customWidth="1"/>
    <col min="3" max="7" width="19.5" style="104" customWidth="1"/>
    <col min="8" max="8" width="10.1640625" style="104" customWidth="1"/>
    <col min="9" max="16384" width="9.33203125" style="104"/>
  </cols>
  <sheetData>
    <row r="1" spans="1:10" ht="30" customHeight="1" x14ac:dyDescent="0.2">
      <c r="A1" s="105" t="s">
        <v>0</v>
      </c>
      <c r="B1" s="141" t="s">
        <v>1</v>
      </c>
      <c r="C1" s="142"/>
      <c r="D1" s="142"/>
      <c r="E1" s="106"/>
      <c r="F1" s="106"/>
      <c r="G1" s="106"/>
      <c r="H1" s="107"/>
      <c r="I1" s="106"/>
      <c r="J1" s="106"/>
    </row>
    <row r="2" spans="1:10" ht="45" customHeight="1" x14ac:dyDescent="0.2">
      <c r="A2" s="108"/>
      <c r="B2" s="143" t="s">
        <v>84</v>
      </c>
      <c r="C2" s="144"/>
      <c r="D2" s="144"/>
      <c r="E2" s="145"/>
      <c r="F2" s="145"/>
      <c r="G2" s="145"/>
      <c r="H2" s="146"/>
      <c r="I2" s="109"/>
      <c r="J2" s="109"/>
    </row>
    <row r="3" spans="1:10" ht="30" customHeight="1" x14ac:dyDescent="0.2">
      <c r="A3" s="110"/>
      <c r="B3" s="111"/>
      <c r="C3" s="112"/>
      <c r="D3" s="112"/>
      <c r="E3" s="113"/>
      <c r="F3" s="114"/>
      <c r="G3" s="114"/>
      <c r="H3" s="115"/>
      <c r="I3" s="109"/>
      <c r="J3" s="109"/>
    </row>
    <row r="4" spans="1:10" ht="30" customHeight="1" x14ac:dyDescent="0.2">
      <c r="A4" s="116"/>
      <c r="B4" s="138" t="str">
        <f>'Quadro 1'!B2</f>
        <v>Quadro 1 Emigrantes nascidos em Portugal residentes em países da União Europeia e da EFTA, 2011</v>
      </c>
      <c r="C4" s="136"/>
      <c r="D4" s="136"/>
      <c r="E4" s="139" t="str">
        <f>'Gráfico 1'!B2</f>
        <v>Gráfico 1 Emigrantes nascidos em Portugal residentes em países da União Europeia e da EFTA, 2011 (principais países)</v>
      </c>
      <c r="F4" s="147"/>
      <c r="G4" s="147"/>
      <c r="H4" s="117"/>
      <c r="I4" s="116"/>
      <c r="J4" s="116"/>
    </row>
    <row r="5" spans="1:10" ht="45" customHeight="1" x14ac:dyDescent="0.2">
      <c r="A5" s="116"/>
      <c r="B5" s="138" t="str">
        <f>'Quadro 2'!B2</f>
        <v>Quadro 2  Emigrantes nascidos em Portugal residentes em países da União Europeia e da EFTA,
variação 2001-2011</v>
      </c>
      <c r="C5" s="136"/>
      <c r="D5" s="136"/>
      <c r="E5" s="139" t="str">
        <f>'Gráfico 2'!B2</f>
        <v>Gráfico 2  Percentagem de emigrantes nascidos em Portugal na população emigrada dos países da União Europeia e da EFTA, 2011 (principais países)</v>
      </c>
      <c r="F5" s="140"/>
      <c r="G5" s="140"/>
      <c r="H5" s="117"/>
      <c r="I5" s="116"/>
      <c r="J5" s="116"/>
    </row>
    <row r="6" spans="1:10" ht="45" customHeight="1" x14ac:dyDescent="0.2">
      <c r="A6" s="116"/>
      <c r="B6" s="138" t="str">
        <f>'Quadro 3'!B2</f>
        <v>Quadro 3 Emigrantes nascidos em Portugal residentes em países da União Europeia e da EFTA, 2011 (quadro ordenado por número de portugueses emigrados)</v>
      </c>
      <c r="C6" s="136"/>
      <c r="D6" s="136"/>
      <c r="E6" s="139" t="str">
        <f>'Gráfico 3'!B2</f>
        <v>Gráfico 3  Variação do número de emigrantes nascidos em Portugal residentes em países da União Europeia e da EFTA, 2001-2011 (principais países)</v>
      </c>
      <c r="F6" s="140"/>
      <c r="G6" s="140"/>
      <c r="H6" s="117"/>
      <c r="I6" s="116"/>
      <c r="J6" s="116"/>
    </row>
    <row r="7" spans="1:10" ht="60" customHeight="1" x14ac:dyDescent="0.2">
      <c r="A7" s="116"/>
      <c r="B7" s="138" t="str">
        <f>'Quadro 4'!B2</f>
        <v>Quadro 4  Emigrantes nascidos em Portugal residentes em países da União Europeia e da EFTA, 2011 (quadro ordenado por percentagem dos emigrantes portugueses na população emigrada total dos países de residência)</v>
      </c>
      <c r="C7" s="136"/>
      <c r="D7" s="136"/>
      <c r="E7" s="137"/>
      <c r="F7" s="137"/>
      <c r="G7" s="137"/>
      <c r="H7" s="118"/>
      <c r="I7" s="116"/>
      <c r="J7" s="116"/>
    </row>
    <row r="8" spans="1:10" ht="45" customHeight="1" x14ac:dyDescent="0.2">
      <c r="A8" s="116"/>
      <c r="B8" s="138" t="str">
        <f>'Quadro 5'!B2</f>
        <v>Quadro 5  Variação do número de emigrantes nascidos em Portugal residentes em países da União Europeia e da EFTA, 2001-2011 (quadro ordenado pelas variações absolutas)</v>
      </c>
      <c r="C8" s="136"/>
      <c r="D8" s="136"/>
      <c r="E8" s="137"/>
      <c r="F8" s="137"/>
      <c r="G8" s="137"/>
      <c r="H8" s="117"/>
      <c r="I8" s="119"/>
      <c r="J8" s="119"/>
    </row>
    <row r="9" spans="1:10" ht="45" customHeight="1" x14ac:dyDescent="0.2">
      <c r="A9" s="116"/>
      <c r="B9" s="135"/>
      <c r="C9" s="136"/>
      <c r="D9" s="136"/>
      <c r="E9" s="137"/>
      <c r="F9" s="137"/>
      <c r="G9" s="137"/>
      <c r="H9" s="117"/>
      <c r="I9" s="119"/>
      <c r="J9" s="119"/>
    </row>
    <row r="10" spans="1:10" ht="15" customHeight="1" x14ac:dyDescent="0.2">
      <c r="A10" s="116"/>
      <c r="B10" s="135" t="str">
        <f>Metainformação!B2</f>
        <v>Metainformação</v>
      </c>
      <c r="C10" s="136"/>
      <c r="D10" s="136"/>
      <c r="E10" s="137"/>
      <c r="F10" s="137"/>
      <c r="G10" s="137"/>
      <c r="H10"/>
      <c r="I10" s="119"/>
      <c r="J10" s="119"/>
    </row>
    <row r="11" spans="1:10" ht="45" customHeight="1" x14ac:dyDescent="0.2">
      <c r="A11" s="120" t="s">
        <v>67</v>
      </c>
      <c r="B11" s="132">
        <f ca="1">TODAY()</f>
        <v>42888</v>
      </c>
      <c r="C11" s="133"/>
      <c r="D11" s="133"/>
      <c r="E11" s="133"/>
      <c r="F11" s="133"/>
      <c r="G11" s="133"/>
      <c r="H11" s="128"/>
      <c r="I11" s="122"/>
      <c r="J11" s="122"/>
    </row>
    <row r="12" spans="1:10" ht="45" customHeight="1" x14ac:dyDescent="0.2">
      <c r="A12" s="123" t="s">
        <v>29</v>
      </c>
      <c r="B12" s="134" t="s">
        <v>70</v>
      </c>
      <c r="C12" s="134"/>
      <c r="D12" s="134"/>
      <c r="E12" s="134"/>
      <c r="F12" s="134"/>
      <c r="G12" s="134"/>
      <c r="H12" s="103"/>
      <c r="I12" s="121"/>
      <c r="J12" s="121"/>
    </row>
    <row r="13" spans="1:10" ht="45" customHeight="1" x14ac:dyDescent="0.2">
      <c r="A13" s="122"/>
      <c r="B13" s="130" t="s">
        <v>83</v>
      </c>
      <c r="C13" s="131"/>
      <c r="D13" s="131"/>
      <c r="E13" s="131"/>
      <c r="F13" s="124"/>
      <c r="G13" s="100"/>
      <c r="H13" s="125"/>
      <c r="I13" s="122"/>
      <c r="J13" s="122"/>
    </row>
    <row r="14" spans="1:10" ht="15" customHeight="1" x14ac:dyDescent="0.2">
      <c r="A14" s="122"/>
      <c r="B14" s="126"/>
      <c r="C14" s="127"/>
      <c r="D14" s="127"/>
      <c r="E14" s="122"/>
      <c r="F14" s="122"/>
      <c r="G14" s="122"/>
      <c r="H14" s="107"/>
      <c r="I14" s="122"/>
      <c r="J14" s="122"/>
    </row>
    <row r="15" spans="1:10" ht="15" customHeight="1" x14ac:dyDescent="0.2">
      <c r="A15" s="122"/>
      <c r="B15" s="126"/>
      <c r="C15" s="127"/>
      <c r="D15" s="127"/>
      <c r="E15" s="122"/>
      <c r="F15" s="122"/>
      <c r="G15" s="122"/>
      <c r="H15" s="107"/>
      <c r="I15" s="122"/>
      <c r="J15" s="122"/>
    </row>
    <row r="16" spans="1:10" ht="15" customHeight="1" x14ac:dyDescent="0.2">
      <c r="A16" s="122"/>
      <c r="B16" s="126"/>
      <c r="C16" s="127"/>
      <c r="D16" s="127"/>
      <c r="E16" s="122"/>
      <c r="F16" s="122"/>
      <c r="G16" s="122"/>
      <c r="H16" s="107"/>
      <c r="I16" s="122"/>
      <c r="J16" s="122"/>
    </row>
    <row r="17" spans="1:10" ht="15" customHeight="1" x14ac:dyDescent="0.2">
      <c r="A17" s="122"/>
      <c r="B17" s="126"/>
      <c r="C17" s="127"/>
      <c r="D17" s="127"/>
      <c r="E17" s="122"/>
      <c r="F17" s="122"/>
      <c r="G17" s="122"/>
      <c r="H17" s="107"/>
      <c r="I17" s="122"/>
      <c r="J17" s="122"/>
    </row>
    <row r="18" spans="1:10" ht="15" customHeight="1" x14ac:dyDescent="0.2">
      <c r="A18" s="122"/>
      <c r="B18" s="126"/>
      <c r="C18" s="127"/>
      <c r="D18" s="127"/>
      <c r="E18" s="122"/>
      <c r="F18" s="122"/>
      <c r="G18" s="122"/>
      <c r="H18" s="107"/>
      <c r="I18" s="122"/>
      <c r="J18" s="122"/>
    </row>
    <row r="19" spans="1:10" ht="15" customHeight="1" x14ac:dyDescent="0.2">
      <c r="A19" s="122"/>
      <c r="B19" s="126"/>
      <c r="C19" s="127"/>
      <c r="D19" s="127"/>
      <c r="E19" s="122"/>
      <c r="F19" s="122"/>
      <c r="G19" s="122"/>
      <c r="H19" s="107"/>
      <c r="I19" s="122"/>
      <c r="J19" s="122"/>
    </row>
    <row r="20" spans="1:10" ht="15" customHeight="1" x14ac:dyDescent="0.2">
      <c r="A20" s="122"/>
      <c r="B20" s="126"/>
      <c r="C20" s="127"/>
      <c r="D20" s="127"/>
      <c r="E20" s="122"/>
      <c r="F20" s="122"/>
      <c r="G20" s="122"/>
      <c r="H20" s="107"/>
      <c r="I20" s="122"/>
      <c r="J20" s="122"/>
    </row>
    <row r="21" spans="1:10" ht="15" customHeight="1" x14ac:dyDescent="0.2">
      <c r="A21" s="122"/>
      <c r="B21" s="126"/>
      <c r="C21" s="127"/>
      <c r="D21" s="127"/>
      <c r="E21" s="122"/>
      <c r="F21" s="122"/>
      <c r="G21" s="122"/>
      <c r="H21" s="107"/>
      <c r="I21" s="122"/>
      <c r="J21" s="122"/>
    </row>
  </sheetData>
  <mergeCells count="19">
    <mergeCell ref="B1:D1"/>
    <mergeCell ref="B2:H2"/>
    <mergeCell ref="B4:D4"/>
    <mergeCell ref="E4:G4"/>
    <mergeCell ref="B5:D5"/>
    <mergeCell ref="E5:G5"/>
    <mergeCell ref="B6:D6"/>
    <mergeCell ref="E6:G6"/>
    <mergeCell ref="B7:D7"/>
    <mergeCell ref="E7:G7"/>
    <mergeCell ref="B8:D8"/>
    <mergeCell ref="E8:G8"/>
    <mergeCell ref="B13:E13"/>
    <mergeCell ref="B11:G11"/>
    <mergeCell ref="B12:G12"/>
    <mergeCell ref="B9:D9"/>
    <mergeCell ref="E9:G9"/>
    <mergeCell ref="B10:D10"/>
    <mergeCell ref="E10:G10"/>
  </mergeCells>
  <hyperlinks>
    <hyperlink ref="B4:D4" location="'Quadro 1'!A1" display="='Quadro 1'!B2"/>
    <hyperlink ref="B6:D6" location="'Quadro 3'!A1" display="'Quadro 3'!A1"/>
    <hyperlink ref="B7:D7" location="'Quadro 4'!A1" display="'Quadro 4'!A1"/>
    <hyperlink ref="B8:D8" location="'Quadro 5'!A1" display="'Quadro 5'!A1"/>
    <hyperlink ref="E4:G4" location="'Gráfico 1'!A1" display="'Gráfico 1'!A1"/>
    <hyperlink ref="E5:G5" location="'Gráfico 2'!A1" display="'Gráfico 2'!A1"/>
    <hyperlink ref="E6:G6" location="'Gráfico 3'!A1" display="'Gráfico 3'!A1"/>
    <hyperlink ref="B10:D10" location="Metainformação!A1" display="Metainformação!A1"/>
    <hyperlink ref="B5:D5" location="'Quadro 2'!A1" display="'Quadro 2'!A1"/>
    <hyperlink ref="B12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showGridLines="0" workbookViewId="0">
      <selection activeCell="B17" sqref="B17:H17"/>
    </sheetView>
  </sheetViews>
  <sheetFormatPr defaultColWidth="10.1640625" defaultRowHeight="15" customHeight="1" x14ac:dyDescent="0.2"/>
  <cols>
    <col min="1" max="1" width="14.83203125" style="83" customWidth="1"/>
    <col min="2" max="2" width="28.83203125" style="83" customWidth="1"/>
    <col min="3" max="9" width="8.83203125" style="83" customWidth="1"/>
    <col min="10" max="16384" width="10.1640625" style="83"/>
  </cols>
  <sheetData>
    <row r="1" spans="1:14" s="84" customFormat="1" ht="30" customHeight="1" x14ac:dyDescent="0.2">
      <c r="A1" s="1" t="s">
        <v>0</v>
      </c>
      <c r="B1" s="163" t="s">
        <v>1</v>
      </c>
      <c r="C1" s="164"/>
      <c r="D1" s="83"/>
      <c r="E1" s="83"/>
      <c r="F1" s="83"/>
      <c r="G1" s="83"/>
      <c r="H1" s="83"/>
      <c r="I1" s="129" t="s">
        <v>85</v>
      </c>
      <c r="J1" s="83"/>
      <c r="K1" s="83"/>
      <c r="L1" s="83"/>
      <c r="M1" s="83"/>
      <c r="N1" s="83"/>
    </row>
    <row r="2" spans="1:14" s="84" customFormat="1" ht="30" customHeight="1" x14ac:dyDescent="0.2">
      <c r="A2" s="80"/>
      <c r="B2" s="194" t="s">
        <v>81</v>
      </c>
      <c r="C2" s="195"/>
      <c r="D2" s="195"/>
      <c r="E2" s="195"/>
      <c r="F2" s="195"/>
      <c r="G2" s="195"/>
      <c r="H2" s="195"/>
      <c r="I2" s="195"/>
      <c r="J2" s="82"/>
      <c r="K2" s="82"/>
      <c r="L2" s="83"/>
      <c r="M2" s="83"/>
      <c r="N2" s="83"/>
    </row>
    <row r="3" spans="1:14" ht="30" customHeight="1" x14ac:dyDescent="0.2">
      <c r="B3" s="186" t="s">
        <v>55</v>
      </c>
      <c r="C3" s="187"/>
      <c r="D3" s="187"/>
      <c r="E3" s="187"/>
      <c r="F3" s="187"/>
      <c r="G3" s="187"/>
      <c r="H3" s="187"/>
      <c r="I3" s="187"/>
    </row>
    <row r="4" spans="1:14" ht="30" customHeight="1" x14ac:dyDescent="0.2">
      <c r="B4" s="190" t="s">
        <v>57</v>
      </c>
      <c r="C4" s="190"/>
      <c r="D4" s="190"/>
      <c r="E4" s="190"/>
      <c r="F4" s="190"/>
      <c r="G4" s="190"/>
      <c r="H4" s="190"/>
      <c r="I4" s="190"/>
    </row>
    <row r="5" spans="1:14" ht="30" customHeight="1" x14ac:dyDescent="0.2">
      <c r="B5" s="186" t="s">
        <v>60</v>
      </c>
      <c r="C5" s="187"/>
      <c r="D5" s="187"/>
      <c r="E5" s="187"/>
      <c r="F5" s="187"/>
      <c r="G5" s="187"/>
      <c r="H5" s="187"/>
      <c r="I5" s="187"/>
    </row>
    <row r="6" spans="1:14" ht="45" customHeight="1" x14ac:dyDescent="0.2">
      <c r="B6" s="190" t="s">
        <v>59</v>
      </c>
      <c r="C6" s="190"/>
      <c r="D6" s="190"/>
      <c r="E6" s="190"/>
      <c r="F6" s="190"/>
      <c r="G6" s="190"/>
      <c r="H6" s="190"/>
      <c r="I6" s="190"/>
    </row>
    <row r="7" spans="1:14" ht="15" customHeight="1" x14ac:dyDescent="0.2">
      <c r="B7" s="190" t="s">
        <v>56</v>
      </c>
      <c r="C7" s="190"/>
      <c r="D7" s="190"/>
      <c r="E7" s="190"/>
      <c r="F7" s="190"/>
      <c r="G7" s="190"/>
      <c r="H7" s="190"/>
      <c r="I7" s="190"/>
      <c r="J7" s="82"/>
      <c r="K7" s="82"/>
    </row>
    <row r="8" spans="1:14" ht="30" customHeight="1" x14ac:dyDescent="0.2">
      <c r="B8" s="186" t="s">
        <v>66</v>
      </c>
      <c r="C8" s="191"/>
      <c r="D8" s="191"/>
      <c r="E8" s="191"/>
      <c r="F8" s="191"/>
      <c r="G8" s="191"/>
      <c r="H8" s="191"/>
      <c r="I8" s="191"/>
    </row>
    <row r="9" spans="1:14" ht="30" customHeight="1" x14ac:dyDescent="0.2">
      <c r="B9" s="190" t="s">
        <v>61</v>
      </c>
      <c r="C9" s="192"/>
      <c r="D9" s="192"/>
      <c r="E9" s="192"/>
      <c r="F9" s="192"/>
      <c r="G9" s="192"/>
      <c r="H9" s="192"/>
      <c r="I9" s="192"/>
    </row>
    <row r="10" spans="1:14" ht="15" customHeight="1" x14ac:dyDescent="0.2">
      <c r="B10" s="190" t="s">
        <v>62</v>
      </c>
      <c r="C10" s="193"/>
      <c r="D10" s="193"/>
      <c r="E10" s="193"/>
      <c r="F10" s="193"/>
      <c r="G10" s="193"/>
      <c r="H10" s="193"/>
      <c r="I10" s="193"/>
    </row>
    <row r="11" spans="1:14" ht="30" customHeight="1" x14ac:dyDescent="0.2">
      <c r="B11" s="186" t="s">
        <v>52</v>
      </c>
      <c r="C11" s="187"/>
      <c r="D11" s="187"/>
      <c r="E11" s="187"/>
      <c r="F11" s="187"/>
      <c r="G11" s="187"/>
      <c r="H11" s="187"/>
      <c r="I11" s="187"/>
    </row>
    <row r="12" spans="1:14" ht="15" customHeight="1" x14ac:dyDescent="0.2">
      <c r="B12" s="190" t="s">
        <v>54</v>
      </c>
      <c r="C12" s="190"/>
      <c r="D12" s="190"/>
      <c r="E12" s="190"/>
      <c r="F12" s="190"/>
      <c r="G12" s="190"/>
      <c r="H12" s="190"/>
      <c r="I12" s="190"/>
    </row>
    <row r="13" spans="1:14" ht="15" customHeight="1" x14ac:dyDescent="0.2">
      <c r="B13" s="190" t="s">
        <v>53</v>
      </c>
      <c r="C13" s="190"/>
      <c r="D13" s="190"/>
      <c r="E13" s="190"/>
      <c r="F13" s="190"/>
      <c r="G13" s="190"/>
      <c r="H13" s="190"/>
      <c r="I13" s="190"/>
    </row>
    <row r="14" spans="1:14" ht="30" customHeight="1" x14ac:dyDescent="0.2">
      <c r="B14" s="190" t="s">
        <v>86</v>
      </c>
      <c r="C14" s="190"/>
      <c r="D14" s="190"/>
      <c r="E14" s="190"/>
      <c r="F14" s="190"/>
      <c r="G14" s="190"/>
      <c r="H14" s="190"/>
      <c r="I14" s="190"/>
    </row>
    <row r="16" spans="1:14" ht="15" customHeight="1" x14ac:dyDescent="0.2">
      <c r="A16" s="102" t="s">
        <v>67</v>
      </c>
      <c r="B16" s="188">
        <f ca="1">TODAY()</f>
        <v>42888</v>
      </c>
      <c r="C16" s="189"/>
      <c r="D16" s="189"/>
      <c r="E16" s="189"/>
      <c r="F16" s="189"/>
      <c r="G16" s="189"/>
      <c r="H16" s="189"/>
    </row>
    <row r="17" spans="1:8" ht="15" customHeight="1" x14ac:dyDescent="0.2">
      <c r="A17" s="101" t="s">
        <v>29</v>
      </c>
      <c r="B17" s="197" t="s">
        <v>87</v>
      </c>
      <c r="C17" s="196"/>
      <c r="D17" s="196"/>
      <c r="E17" s="196"/>
      <c r="F17" s="196"/>
      <c r="G17" s="196"/>
      <c r="H17" s="196"/>
    </row>
  </sheetData>
  <mergeCells count="16">
    <mergeCell ref="B1:C1"/>
    <mergeCell ref="B2:I2"/>
    <mergeCell ref="B3:I3"/>
    <mergeCell ref="B4:I4"/>
    <mergeCell ref="B5:I5"/>
    <mergeCell ref="B16:H16"/>
    <mergeCell ref="B17:H17"/>
    <mergeCell ref="B6:I6"/>
    <mergeCell ref="B7:I7"/>
    <mergeCell ref="B11:I11"/>
    <mergeCell ref="B12:I12"/>
    <mergeCell ref="B13:I13"/>
    <mergeCell ref="B14:I14"/>
    <mergeCell ref="B8:I8"/>
    <mergeCell ref="B9:I9"/>
    <mergeCell ref="B10:I10"/>
  </mergeCells>
  <hyperlinks>
    <hyperlink ref="I1" location="Índice!A1" display="[índice Ç]"/>
    <hyperlink ref="B17" r:id="rId1"/>
  </hyperlinks>
  <pageMargins left="0.51181102362204722" right="0.51181102362204722" top="0.74803149606299213" bottom="0.74803149606299213" header="0.31496062992125984" footer="0.31496062992125984"/>
  <pageSetup paperSize="9" orientation="portrait" horizontalDpi="4294967293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showGridLines="0" topLeftCell="A19" workbookViewId="0">
      <selection activeCell="B42" sqref="B42:H42"/>
    </sheetView>
  </sheetViews>
  <sheetFormatPr defaultColWidth="16.83203125" defaultRowHeight="15" customHeight="1" x14ac:dyDescent="0.2"/>
  <cols>
    <col min="1" max="1" width="14.83203125" style="3" customWidth="1"/>
    <col min="2" max="2" width="16.83203125" style="3" customWidth="1"/>
    <col min="3" max="4" width="16.83203125" style="8"/>
    <col min="5" max="5" width="12.83203125" style="8" customWidth="1"/>
    <col min="6" max="6" width="16.83203125" style="3"/>
    <col min="7" max="8" width="12.83203125" style="3" customWidth="1"/>
    <col min="9" max="9" width="16.83203125" style="3"/>
    <col min="11" max="16384" width="16.83203125" style="3"/>
  </cols>
  <sheetData>
    <row r="1" spans="1:8" ht="30" customHeight="1" x14ac:dyDescent="0.2">
      <c r="A1" s="79" t="s">
        <v>0</v>
      </c>
      <c r="B1" s="163" t="s">
        <v>1</v>
      </c>
      <c r="C1" s="164"/>
      <c r="D1" s="2"/>
      <c r="E1" s="2"/>
      <c r="H1" s="129" t="s">
        <v>85</v>
      </c>
    </row>
    <row r="2" spans="1:8" ht="30" customHeight="1" thickBot="1" x14ac:dyDescent="0.25">
      <c r="B2" s="165" t="s">
        <v>73</v>
      </c>
      <c r="C2" s="166"/>
      <c r="D2" s="166"/>
      <c r="E2" s="166"/>
      <c r="F2" s="166"/>
      <c r="G2" s="166"/>
      <c r="H2" s="166"/>
    </row>
    <row r="3" spans="1:8" ht="30" customHeight="1" x14ac:dyDescent="0.2">
      <c r="B3" s="151" t="s">
        <v>30</v>
      </c>
      <c r="C3" s="153" t="s">
        <v>36</v>
      </c>
      <c r="D3" s="148" t="s">
        <v>31</v>
      </c>
      <c r="E3" s="149"/>
      <c r="F3" s="148" t="s">
        <v>34</v>
      </c>
      <c r="G3" s="150"/>
      <c r="H3" s="150"/>
    </row>
    <row r="4" spans="1:8" ht="60" customHeight="1" x14ac:dyDescent="0.2">
      <c r="B4" s="152"/>
      <c r="C4" s="154"/>
      <c r="D4" s="12" t="s">
        <v>32</v>
      </c>
      <c r="E4" s="13" t="s">
        <v>33</v>
      </c>
      <c r="F4" s="10" t="s">
        <v>32</v>
      </c>
      <c r="G4" s="11" t="s">
        <v>33</v>
      </c>
      <c r="H4" s="11" t="s">
        <v>45</v>
      </c>
    </row>
    <row r="5" spans="1:8" ht="30" customHeight="1" x14ac:dyDescent="0.2">
      <c r="B5" s="56" t="s">
        <v>2</v>
      </c>
      <c r="C5" s="57">
        <f>C6+C33</f>
        <v>488334067</v>
      </c>
      <c r="D5" s="58">
        <f>D6+D33</f>
        <v>49741731</v>
      </c>
      <c r="E5" s="60">
        <f>D5/C5*100</f>
        <v>10.18600469665779</v>
      </c>
      <c r="F5" s="59">
        <f>F6+F33</f>
        <v>1131965</v>
      </c>
      <c r="G5" s="61">
        <f>F5/C5*100</f>
        <v>0.23180135822881265</v>
      </c>
      <c r="H5" s="61">
        <f>F5/D5*100</f>
        <v>2.2756847766315169</v>
      </c>
    </row>
    <row r="6" spans="1:8" ht="30" customHeight="1" x14ac:dyDescent="0.2">
      <c r="B6" s="62" t="s">
        <v>46</v>
      </c>
      <c r="C6" s="63">
        <f>SUM(C7:C32)</f>
        <v>476414851</v>
      </c>
      <c r="D6" s="64">
        <f>SUM(D7:D32)</f>
        <v>47253578</v>
      </c>
      <c r="E6" s="65">
        <f>D6/C6*100</f>
        <v>9.9185778740553996</v>
      </c>
      <c r="F6" s="66">
        <f>SUM(F7:F32)</f>
        <v>960551</v>
      </c>
      <c r="G6" s="67">
        <f>F6/C6*100</f>
        <v>0.20162070892286271</v>
      </c>
      <c r="H6" s="67">
        <f>F6/D6*100</f>
        <v>2.0327582389634071</v>
      </c>
    </row>
    <row r="7" spans="1:8" ht="15" customHeight="1" x14ac:dyDescent="0.2">
      <c r="B7" s="4" t="s">
        <v>3</v>
      </c>
      <c r="C7" s="14">
        <v>79652370</v>
      </c>
      <c r="D7" s="15">
        <v>10906250</v>
      </c>
      <c r="E7" s="20">
        <f>D7/C7*100</f>
        <v>13.692310724715409</v>
      </c>
      <c r="F7" s="16">
        <v>75110</v>
      </c>
      <c r="G7" s="22">
        <f>F7/C7*100</f>
        <v>9.4297256942888208E-2</v>
      </c>
      <c r="H7" s="22">
        <f>F7/D7*100</f>
        <v>0.68868767908309458</v>
      </c>
    </row>
    <row r="8" spans="1:8" ht="15" customHeight="1" x14ac:dyDescent="0.2">
      <c r="B8" s="5" t="s">
        <v>4</v>
      </c>
      <c r="C8" s="17">
        <v>8401940</v>
      </c>
      <c r="D8" s="18">
        <v>1312688</v>
      </c>
      <c r="E8" s="21">
        <f>D8/C8*100</f>
        <v>15.623629780741114</v>
      </c>
      <c r="F8" s="19">
        <v>1634</v>
      </c>
      <c r="G8" s="23">
        <f>F8/C8*100</f>
        <v>1.9447889416015825E-2</v>
      </c>
      <c r="H8" s="23">
        <f>F8/D8*100</f>
        <v>0.12447740818838902</v>
      </c>
    </row>
    <row r="9" spans="1:8" ht="15" customHeight="1" x14ac:dyDescent="0.2">
      <c r="B9" s="4" t="s">
        <v>5</v>
      </c>
      <c r="C9" s="14" t="s">
        <v>63</v>
      </c>
      <c r="D9" s="15" t="s">
        <v>63</v>
      </c>
      <c r="E9" s="20" t="s">
        <v>63</v>
      </c>
      <c r="F9" s="16" t="s">
        <v>63</v>
      </c>
      <c r="G9" s="22" t="s">
        <v>63</v>
      </c>
      <c r="H9" s="22" t="s">
        <v>63</v>
      </c>
    </row>
    <row r="10" spans="1:8" ht="15" customHeight="1" x14ac:dyDescent="0.2">
      <c r="B10" s="5" t="s">
        <v>6</v>
      </c>
      <c r="C10" s="17">
        <v>7364570</v>
      </c>
      <c r="D10" s="18" t="s">
        <v>63</v>
      </c>
      <c r="E10" s="21" t="s">
        <v>63</v>
      </c>
      <c r="F10" s="19" t="s">
        <v>63</v>
      </c>
      <c r="G10" s="23" t="s">
        <v>63</v>
      </c>
      <c r="H10" s="23" t="s">
        <v>63</v>
      </c>
    </row>
    <row r="11" spans="1:8" ht="15" customHeight="1" x14ac:dyDescent="0.2">
      <c r="B11" s="4" t="s">
        <v>7</v>
      </c>
      <c r="C11" s="14">
        <v>840407</v>
      </c>
      <c r="D11" s="15">
        <v>196966</v>
      </c>
      <c r="E11" s="20">
        <f t="shared" ref="E11:E25" si="0">D11/C11*100</f>
        <v>23.436977559682393</v>
      </c>
      <c r="F11" s="16">
        <v>166</v>
      </c>
      <c r="G11" s="22">
        <f t="shared" ref="G11:G23" si="1">F11/C11*100</f>
        <v>1.9752334285649691E-2</v>
      </c>
      <c r="H11" s="22">
        <f t="shared" ref="H11:H23" si="2">F11/D11*100</f>
        <v>8.4278504919630806E-2</v>
      </c>
    </row>
    <row r="12" spans="1:8" ht="15" customHeight="1" x14ac:dyDescent="0.2">
      <c r="B12" s="5" t="s">
        <v>8</v>
      </c>
      <c r="C12" s="17">
        <v>5560628</v>
      </c>
      <c r="D12" s="18">
        <v>501911</v>
      </c>
      <c r="E12" s="21">
        <f t="shared" si="0"/>
        <v>9.026156757833828</v>
      </c>
      <c r="F12" s="19">
        <v>1221</v>
      </c>
      <c r="G12" s="23">
        <f t="shared" si="1"/>
        <v>2.195795151195153E-2</v>
      </c>
      <c r="H12" s="23">
        <f t="shared" si="2"/>
        <v>0.24327022121451813</v>
      </c>
    </row>
    <row r="13" spans="1:8" ht="15" customHeight="1" x14ac:dyDescent="0.2">
      <c r="B13" s="4" t="s">
        <v>9</v>
      </c>
      <c r="C13" s="14">
        <v>5397036</v>
      </c>
      <c r="D13" s="15">
        <v>149662</v>
      </c>
      <c r="E13" s="20">
        <f t="shared" si="0"/>
        <v>2.7730406096976195</v>
      </c>
      <c r="F13" s="16">
        <v>33</v>
      </c>
      <c r="G13" s="22">
        <f t="shared" si="1"/>
        <v>6.114467274259427E-4</v>
      </c>
      <c r="H13" s="22">
        <f t="shared" si="2"/>
        <v>2.2049685290855395E-2</v>
      </c>
    </row>
    <row r="14" spans="1:8" ht="15" customHeight="1" x14ac:dyDescent="0.2">
      <c r="B14" s="5" t="s">
        <v>10</v>
      </c>
      <c r="C14" s="17">
        <v>2050189</v>
      </c>
      <c r="D14" s="18">
        <v>228588</v>
      </c>
      <c r="E14" s="21">
        <f t="shared" si="0"/>
        <v>11.149606207037497</v>
      </c>
      <c r="F14" s="19">
        <v>39</v>
      </c>
      <c r="G14" s="23">
        <f t="shared" si="1"/>
        <v>1.9022636449615132E-3</v>
      </c>
      <c r="H14" s="23">
        <f t="shared" si="2"/>
        <v>1.7061263058428266E-2</v>
      </c>
    </row>
    <row r="15" spans="1:8" ht="15" customHeight="1" x14ac:dyDescent="0.2">
      <c r="B15" s="4" t="s">
        <v>11</v>
      </c>
      <c r="C15" s="14">
        <v>46815910</v>
      </c>
      <c r="D15" s="15">
        <v>5648995</v>
      </c>
      <c r="E15" s="20">
        <f t="shared" si="0"/>
        <v>12.066400076384289</v>
      </c>
      <c r="F15" s="16">
        <v>98975</v>
      </c>
      <c r="G15" s="22">
        <f t="shared" si="1"/>
        <v>0.21141317129155451</v>
      </c>
      <c r="H15" s="22">
        <f t="shared" si="2"/>
        <v>1.7520815649509338</v>
      </c>
    </row>
    <row r="16" spans="1:8" ht="15" customHeight="1" x14ac:dyDescent="0.2">
      <c r="B16" s="5" t="s">
        <v>12</v>
      </c>
      <c r="C16" s="17">
        <v>1294455</v>
      </c>
      <c r="D16" s="18">
        <v>197356</v>
      </c>
      <c r="E16" s="21">
        <f t="shared" si="0"/>
        <v>15.246261940353275</v>
      </c>
      <c r="F16" s="19">
        <v>39</v>
      </c>
      <c r="G16" s="23">
        <f t="shared" si="1"/>
        <v>3.0128509681680705E-3</v>
      </c>
      <c r="H16" s="23">
        <f t="shared" si="2"/>
        <v>1.9761243640933138E-2</v>
      </c>
    </row>
    <row r="17" spans="2:8" ht="15" customHeight="1" x14ac:dyDescent="0.2">
      <c r="B17" s="4" t="s">
        <v>13</v>
      </c>
      <c r="C17" s="14">
        <v>5375276</v>
      </c>
      <c r="D17" s="15">
        <v>186973</v>
      </c>
      <c r="E17" s="20">
        <f t="shared" si="0"/>
        <v>3.4783888306386497</v>
      </c>
      <c r="F17" s="16">
        <v>355</v>
      </c>
      <c r="G17" s="22">
        <f t="shared" si="1"/>
        <v>6.6043120390469256E-3</v>
      </c>
      <c r="H17" s="22">
        <f t="shared" si="2"/>
        <v>0.1898669861423842</v>
      </c>
    </row>
    <row r="18" spans="2:8" ht="15" customHeight="1" x14ac:dyDescent="0.2">
      <c r="B18" s="5" t="s">
        <v>14</v>
      </c>
      <c r="C18" s="17">
        <v>64932339</v>
      </c>
      <c r="D18" s="18">
        <v>7325037</v>
      </c>
      <c r="E18" s="21">
        <f t="shared" si="0"/>
        <v>11.281030550893908</v>
      </c>
      <c r="F18" s="19">
        <v>617235</v>
      </c>
      <c r="G18" s="23">
        <f t="shared" si="1"/>
        <v>0.9505818048538186</v>
      </c>
      <c r="H18" s="23">
        <f t="shared" si="2"/>
        <v>8.4263738189991386</v>
      </c>
    </row>
    <row r="19" spans="2:8" ht="15" customHeight="1" x14ac:dyDescent="0.2">
      <c r="B19" s="4" t="s">
        <v>15</v>
      </c>
      <c r="C19" s="14">
        <v>10816286</v>
      </c>
      <c r="D19" s="15">
        <v>1286067</v>
      </c>
      <c r="E19" s="20">
        <f t="shared" si="0"/>
        <v>11.89009795044251</v>
      </c>
      <c r="F19" s="16">
        <v>336</v>
      </c>
      <c r="G19" s="22">
        <f t="shared" si="1"/>
        <v>3.1064267346481039E-3</v>
      </c>
      <c r="H19" s="22">
        <f t="shared" si="2"/>
        <v>2.6126166055112216E-2</v>
      </c>
    </row>
    <row r="20" spans="2:8" ht="15" customHeight="1" x14ac:dyDescent="0.2">
      <c r="B20" s="5" t="s">
        <v>16</v>
      </c>
      <c r="C20" s="17">
        <v>9937628</v>
      </c>
      <c r="D20" s="18">
        <v>383142</v>
      </c>
      <c r="E20" s="21">
        <f t="shared" si="0"/>
        <v>3.8554673207731263</v>
      </c>
      <c r="F20" s="19">
        <v>290</v>
      </c>
      <c r="G20" s="23">
        <f t="shared" si="1"/>
        <v>2.9182014058083076E-3</v>
      </c>
      <c r="H20" s="23">
        <f t="shared" si="2"/>
        <v>7.5689953072229102E-2</v>
      </c>
    </row>
    <row r="21" spans="2:8" ht="15" customHeight="1" x14ac:dyDescent="0.2">
      <c r="B21" s="4" t="s">
        <v>17</v>
      </c>
      <c r="C21" s="14">
        <v>4574888</v>
      </c>
      <c r="D21" s="15">
        <v>766640</v>
      </c>
      <c r="E21" s="20">
        <f t="shared" si="0"/>
        <v>16.757568709878797</v>
      </c>
      <c r="F21" s="16">
        <v>2246</v>
      </c>
      <c r="G21" s="22">
        <f t="shared" si="1"/>
        <v>4.9094098041307238E-2</v>
      </c>
      <c r="H21" s="22">
        <f t="shared" si="2"/>
        <v>0.29296671188563078</v>
      </c>
    </row>
    <row r="22" spans="2:8" ht="15" customHeight="1" x14ac:dyDescent="0.2">
      <c r="B22" s="5" t="s">
        <v>18</v>
      </c>
      <c r="C22" s="17">
        <v>59433744</v>
      </c>
      <c r="D22" s="18">
        <v>4803567</v>
      </c>
      <c r="E22" s="21">
        <f t="shared" si="0"/>
        <v>8.0822217762353983</v>
      </c>
      <c r="F22" s="19">
        <v>5241</v>
      </c>
      <c r="G22" s="23">
        <f t="shared" si="1"/>
        <v>8.818222860064142E-3</v>
      </c>
      <c r="H22" s="23">
        <f t="shared" si="2"/>
        <v>0.10910642029142094</v>
      </c>
    </row>
    <row r="23" spans="2:8" ht="15" customHeight="1" x14ac:dyDescent="0.2">
      <c r="B23" s="4" t="s">
        <v>19</v>
      </c>
      <c r="C23" s="14">
        <v>2070371</v>
      </c>
      <c r="D23" s="15">
        <v>302050</v>
      </c>
      <c r="E23" s="20">
        <f t="shared" si="0"/>
        <v>14.589172665188993</v>
      </c>
      <c r="F23" s="16">
        <v>32</v>
      </c>
      <c r="G23" s="22">
        <f t="shared" si="1"/>
        <v>1.5456167034797147E-3</v>
      </c>
      <c r="H23" s="22">
        <f t="shared" si="2"/>
        <v>1.0594272471445124E-2</v>
      </c>
    </row>
    <row r="24" spans="2:8" ht="15" customHeight="1" x14ac:dyDescent="0.2">
      <c r="B24" s="5" t="s">
        <v>20</v>
      </c>
      <c r="C24" s="17">
        <v>3043429</v>
      </c>
      <c r="D24" s="18">
        <v>179563</v>
      </c>
      <c r="E24" s="21">
        <f t="shared" si="0"/>
        <v>5.9000226389378563</v>
      </c>
      <c r="F24" s="19" t="s">
        <v>63</v>
      </c>
      <c r="G24" s="23" t="s">
        <v>63</v>
      </c>
      <c r="H24" s="23" t="s">
        <v>63</v>
      </c>
    </row>
    <row r="25" spans="2:8" ht="15" customHeight="1" x14ac:dyDescent="0.2">
      <c r="B25" s="4" t="s">
        <v>21</v>
      </c>
      <c r="C25" s="14">
        <v>512353</v>
      </c>
      <c r="D25" s="15">
        <v>201578</v>
      </c>
      <c r="E25" s="20">
        <f t="shared" si="0"/>
        <v>39.343577572493963</v>
      </c>
      <c r="F25" s="16">
        <v>60897</v>
      </c>
      <c r="G25" s="22">
        <f>F25/C25*100</f>
        <v>11.885750644575127</v>
      </c>
      <c r="H25" s="22">
        <f>F25/D25*100</f>
        <v>30.210141979779536</v>
      </c>
    </row>
    <row r="26" spans="2:8" ht="15" customHeight="1" x14ac:dyDescent="0.2">
      <c r="B26" s="5" t="s">
        <v>22</v>
      </c>
      <c r="C26" s="17">
        <v>417432</v>
      </c>
      <c r="D26" s="18" t="s">
        <v>63</v>
      </c>
      <c r="E26" s="21" t="s">
        <v>63</v>
      </c>
      <c r="F26" s="19">
        <v>57</v>
      </c>
      <c r="G26" s="23">
        <f>F26/C26*100</f>
        <v>1.3654918645432071E-2</v>
      </c>
      <c r="H26" s="23" t="s">
        <v>63</v>
      </c>
    </row>
    <row r="27" spans="2:8" ht="15" customHeight="1" x14ac:dyDescent="0.2">
      <c r="B27" s="4" t="s">
        <v>35</v>
      </c>
      <c r="C27" s="14">
        <v>16655799</v>
      </c>
      <c r="D27" s="15">
        <v>1868655</v>
      </c>
      <c r="E27" s="20">
        <f t="shared" ref="E27:E28" si="3">D27/C27*100</f>
        <v>11.219245621299825</v>
      </c>
      <c r="F27" s="16" t="s">
        <v>63</v>
      </c>
      <c r="G27" s="22" t="s">
        <v>63</v>
      </c>
      <c r="H27" s="22" t="s">
        <v>63</v>
      </c>
    </row>
    <row r="28" spans="2:8" ht="15" customHeight="1" x14ac:dyDescent="0.2">
      <c r="B28" s="5" t="s">
        <v>23</v>
      </c>
      <c r="C28" s="17">
        <v>38044565</v>
      </c>
      <c r="D28" s="18">
        <v>639772</v>
      </c>
      <c r="E28" s="21">
        <f t="shared" si="3"/>
        <v>1.6816383627989964</v>
      </c>
      <c r="F28" s="19">
        <v>222</v>
      </c>
      <c r="G28" s="23">
        <f t="shared" ref="G28:G33" si="4">F28/C28*100</f>
        <v>5.8352618830048394E-4</v>
      </c>
      <c r="H28" s="23">
        <f t="shared" ref="H28:H33" si="5">F28/D28*100</f>
        <v>3.4699861825775433E-2</v>
      </c>
    </row>
    <row r="29" spans="2:8" ht="15" customHeight="1" x14ac:dyDescent="0.2">
      <c r="B29" s="4" t="s">
        <v>24</v>
      </c>
      <c r="C29" s="14">
        <v>63182180</v>
      </c>
      <c r="D29" s="15">
        <v>7985585</v>
      </c>
      <c r="E29" s="20">
        <f t="shared" ref="E29:E37" si="6">D29/C29*100</f>
        <v>12.638983017046895</v>
      </c>
      <c r="F29" s="16">
        <v>92065</v>
      </c>
      <c r="G29" s="22">
        <f t="shared" si="4"/>
        <v>0.14571355404324446</v>
      </c>
      <c r="H29" s="22">
        <f t="shared" si="5"/>
        <v>1.1528898634226548</v>
      </c>
    </row>
    <row r="30" spans="2:8" ht="15" customHeight="1" x14ac:dyDescent="0.2">
      <c r="B30" s="5" t="s">
        <v>25</v>
      </c>
      <c r="C30" s="17">
        <v>10436560</v>
      </c>
      <c r="D30" s="18">
        <v>693959</v>
      </c>
      <c r="E30" s="21">
        <f t="shared" si="6"/>
        <v>6.6493078179016845</v>
      </c>
      <c r="F30" s="19">
        <v>368</v>
      </c>
      <c r="G30" s="23">
        <f t="shared" si="4"/>
        <v>3.5260660600810998E-3</v>
      </c>
      <c r="H30" s="23">
        <f t="shared" si="5"/>
        <v>5.3029069440701834E-2</v>
      </c>
    </row>
    <row r="31" spans="2:8" ht="15" customHeight="1" x14ac:dyDescent="0.2">
      <c r="B31" s="4" t="s">
        <v>26</v>
      </c>
      <c r="C31" s="14">
        <v>20121641</v>
      </c>
      <c r="D31" s="15">
        <v>150564</v>
      </c>
      <c r="E31" s="20">
        <f t="shared" si="6"/>
        <v>0.74826899058580754</v>
      </c>
      <c r="F31" s="16">
        <v>1016</v>
      </c>
      <c r="G31" s="22">
        <f t="shared" si="4"/>
        <v>5.0492899659625176E-3</v>
      </c>
      <c r="H31" s="22">
        <f t="shared" si="5"/>
        <v>0.67479609999734325</v>
      </c>
    </row>
    <row r="32" spans="2:8" ht="15" customHeight="1" x14ac:dyDescent="0.2">
      <c r="B32" s="5" t="s">
        <v>27</v>
      </c>
      <c r="C32" s="17">
        <v>9482855</v>
      </c>
      <c r="D32" s="18">
        <v>1338010</v>
      </c>
      <c r="E32" s="21">
        <f t="shared" si="6"/>
        <v>14.10978022968821</v>
      </c>
      <c r="F32" s="19">
        <v>2974</v>
      </c>
      <c r="G32" s="23">
        <f t="shared" si="4"/>
        <v>3.1361863067609914E-2</v>
      </c>
      <c r="H32" s="23">
        <f t="shared" si="5"/>
        <v>0.22227038661893411</v>
      </c>
    </row>
    <row r="33" spans="1:10" ht="30" customHeight="1" x14ac:dyDescent="0.2">
      <c r="B33" s="62" t="s">
        <v>47</v>
      </c>
      <c r="C33" s="63">
        <f>SUM(C34:C37)</f>
        <v>11919216</v>
      </c>
      <c r="D33" s="64">
        <f>SUM(D34:D37)</f>
        <v>2488153</v>
      </c>
      <c r="E33" s="65">
        <f t="shared" si="6"/>
        <v>20.875139774293881</v>
      </c>
      <c r="F33" s="66">
        <f>SUM(F34:F37)</f>
        <v>171414</v>
      </c>
      <c r="G33" s="67">
        <f t="shared" si="4"/>
        <v>1.4381315012665263</v>
      </c>
      <c r="H33" s="67">
        <f t="shared" si="5"/>
        <v>6.8892065721038858</v>
      </c>
    </row>
    <row r="34" spans="1:10" ht="15" customHeight="1" x14ac:dyDescent="0.2">
      <c r="B34" s="4" t="s">
        <v>49</v>
      </c>
      <c r="C34" s="14">
        <v>315556</v>
      </c>
      <c r="D34" s="15">
        <v>32490</v>
      </c>
      <c r="E34" s="20">
        <f t="shared" si="6"/>
        <v>10.296112258996819</v>
      </c>
      <c r="F34" s="16">
        <v>416</v>
      </c>
      <c r="G34" s="22">
        <f t="shared" ref="G34:G37" si="7">F34/C34*100</f>
        <v>0.13183080023830954</v>
      </c>
      <c r="H34" s="22">
        <f t="shared" ref="H34:H37" si="8">F34/D34*100</f>
        <v>1.2803939673745768</v>
      </c>
    </row>
    <row r="35" spans="1:10" ht="15" customHeight="1" x14ac:dyDescent="0.2">
      <c r="B35" s="5" t="s">
        <v>48</v>
      </c>
      <c r="C35" s="17">
        <v>36149</v>
      </c>
      <c r="D35" s="18">
        <v>14649</v>
      </c>
      <c r="E35" s="21">
        <f t="shared" si="6"/>
        <v>40.523942571025479</v>
      </c>
      <c r="F35" s="19" t="s">
        <v>63</v>
      </c>
      <c r="G35" s="23" t="s">
        <v>63</v>
      </c>
      <c r="H35" s="23" t="s">
        <v>63</v>
      </c>
    </row>
    <row r="36" spans="1:10" ht="15" customHeight="1" x14ac:dyDescent="0.2">
      <c r="B36" s="4" t="s">
        <v>50</v>
      </c>
      <c r="C36" s="14">
        <v>4979955</v>
      </c>
      <c r="D36" s="15">
        <v>611349</v>
      </c>
      <c r="E36" s="20">
        <f t="shared" si="6"/>
        <v>12.276195266824701</v>
      </c>
      <c r="F36" s="16">
        <v>1540</v>
      </c>
      <c r="G36" s="22">
        <f t="shared" si="7"/>
        <v>3.0923974212618385E-2</v>
      </c>
      <c r="H36" s="22">
        <f t="shared" si="8"/>
        <v>0.25190194144424871</v>
      </c>
    </row>
    <row r="37" spans="1:10" ht="15" customHeight="1" thickBot="1" x14ac:dyDescent="0.25">
      <c r="B37" s="25" t="s">
        <v>51</v>
      </c>
      <c r="C37" s="26">
        <v>6587556</v>
      </c>
      <c r="D37" s="27">
        <v>1829665</v>
      </c>
      <c r="E37" s="28">
        <f t="shared" si="6"/>
        <v>27.774564648862189</v>
      </c>
      <c r="F37" s="29">
        <v>169458</v>
      </c>
      <c r="G37" s="30">
        <f t="shared" si="7"/>
        <v>2.5723955895023893</v>
      </c>
      <c r="H37" s="30">
        <f t="shared" si="8"/>
        <v>9.2616954469807311</v>
      </c>
    </row>
    <row r="38" spans="1:10" ht="15" customHeight="1" x14ac:dyDescent="0.2">
      <c r="B38" s="5"/>
      <c r="C38" s="19"/>
      <c r="D38" s="19"/>
      <c r="E38" s="23"/>
      <c r="F38" s="19"/>
      <c r="G38" s="23"/>
      <c r="H38" s="23"/>
    </row>
    <row r="39" spans="1:10" ht="45" customHeight="1" x14ac:dyDescent="0.2">
      <c r="A39" s="24" t="s">
        <v>37</v>
      </c>
      <c r="B39" s="158" t="s">
        <v>72</v>
      </c>
      <c r="C39" s="159"/>
      <c r="D39" s="159"/>
      <c r="E39" s="159"/>
      <c r="F39" s="159"/>
      <c r="G39" s="159"/>
      <c r="H39" s="160"/>
      <c r="I39"/>
      <c r="J39" s="3"/>
    </row>
    <row r="40" spans="1:10" ht="15" customHeight="1" x14ac:dyDescent="0.2">
      <c r="A40" s="7" t="s">
        <v>28</v>
      </c>
      <c r="B40" s="155" t="s">
        <v>71</v>
      </c>
      <c r="C40" s="156"/>
      <c r="D40" s="156"/>
      <c r="E40" s="157"/>
      <c r="F40" s="157"/>
      <c r="G40" s="157"/>
      <c r="H40" s="157"/>
      <c r="I40"/>
      <c r="J40" s="3"/>
    </row>
    <row r="41" spans="1:10" ht="15" customHeight="1" x14ac:dyDescent="0.2">
      <c r="A41" s="102" t="s">
        <v>67</v>
      </c>
      <c r="B41" s="132">
        <f ca="1">TODAY()</f>
        <v>42888</v>
      </c>
      <c r="C41" s="161"/>
      <c r="D41" s="161"/>
      <c r="E41" s="133"/>
      <c r="F41" s="133"/>
      <c r="G41" s="133"/>
      <c r="H41" s="133"/>
      <c r="I41"/>
      <c r="J41" s="3"/>
    </row>
    <row r="42" spans="1:10" ht="15" customHeight="1" x14ac:dyDescent="0.2">
      <c r="A42" s="101" t="s">
        <v>29</v>
      </c>
      <c r="B42" s="162" t="s">
        <v>70</v>
      </c>
      <c r="C42" s="162"/>
      <c r="D42" s="162"/>
      <c r="E42" s="162"/>
      <c r="F42" s="162"/>
      <c r="G42" s="162"/>
      <c r="H42" s="162"/>
      <c r="I42"/>
      <c r="J42" s="3"/>
    </row>
  </sheetData>
  <sortState ref="A6:G31">
    <sortCondition ref="A6:A31"/>
  </sortState>
  <mergeCells count="10">
    <mergeCell ref="B41:H41"/>
    <mergeCell ref="B42:H42"/>
    <mergeCell ref="B1:C1"/>
    <mergeCell ref="B2:H2"/>
    <mergeCell ref="D3:E3"/>
    <mergeCell ref="F3:H3"/>
    <mergeCell ref="B3:B4"/>
    <mergeCell ref="C3:C4"/>
    <mergeCell ref="B40:H40"/>
    <mergeCell ref="B39:H39"/>
  </mergeCells>
  <hyperlinks>
    <hyperlink ref="H1" location="Índice!A1" display="[índice Ç]"/>
    <hyperlink ref="B42" r:id="rId1"/>
  </hyperlinks>
  <pageMargins left="0.51181102362204722" right="0.51181102362204722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&amp;C&amp;"Arial,Negrito"&amp;P/&amp;N</oddFooter>
  </headerFooter>
  <ignoredErrors>
    <ignoredError sqref="E5:E6 E3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showGridLines="0" workbookViewId="0">
      <selection activeCell="B42" sqref="B42:F42"/>
    </sheetView>
  </sheetViews>
  <sheetFormatPr defaultColWidth="16.83203125" defaultRowHeight="15" customHeight="1" x14ac:dyDescent="0.2"/>
  <cols>
    <col min="1" max="1" width="14.83203125" style="3" customWidth="1"/>
    <col min="2" max="2" width="24.83203125" style="3" customWidth="1"/>
    <col min="3" max="6" width="18.83203125" style="8" customWidth="1"/>
    <col min="7" max="7" width="16.83203125" style="3"/>
    <col min="8" max="8" width="12.83203125" style="3" customWidth="1"/>
    <col min="9" max="9" width="12.83203125" customWidth="1"/>
    <col min="17" max="16384" width="16.83203125" style="3"/>
  </cols>
  <sheetData>
    <row r="1" spans="1:8" ht="30" customHeight="1" x14ac:dyDescent="0.2">
      <c r="A1" s="79" t="s">
        <v>0</v>
      </c>
      <c r="B1" s="163" t="s">
        <v>1</v>
      </c>
      <c r="C1" s="164"/>
      <c r="D1" s="2"/>
      <c r="E1" s="2"/>
      <c r="F1" s="129" t="s">
        <v>85</v>
      </c>
    </row>
    <row r="2" spans="1:8" ht="45" customHeight="1" thickBot="1" x14ac:dyDescent="0.25">
      <c r="B2" s="165" t="s">
        <v>74</v>
      </c>
      <c r="C2" s="166"/>
      <c r="D2" s="166"/>
      <c r="E2" s="166"/>
      <c r="F2" s="166"/>
      <c r="G2" s="34"/>
      <c r="H2" s="35"/>
    </row>
    <row r="3" spans="1:8" ht="30" customHeight="1" x14ac:dyDescent="0.2">
      <c r="B3" s="172" t="s">
        <v>30</v>
      </c>
      <c r="C3" s="153" t="s">
        <v>41</v>
      </c>
      <c r="D3" s="171" t="s">
        <v>42</v>
      </c>
      <c r="E3" s="169" t="s">
        <v>40</v>
      </c>
      <c r="F3" s="170"/>
      <c r="G3" s="34"/>
      <c r="H3" s="35"/>
    </row>
    <row r="4" spans="1:8" ht="30" customHeight="1" x14ac:dyDescent="0.2">
      <c r="B4" s="173"/>
      <c r="C4" s="154"/>
      <c r="D4" s="154"/>
      <c r="E4" s="11" t="s">
        <v>43</v>
      </c>
      <c r="F4" s="11" t="s">
        <v>44</v>
      </c>
      <c r="G4" s="8"/>
      <c r="H4" s="8"/>
    </row>
    <row r="5" spans="1:8" ht="30" customHeight="1" x14ac:dyDescent="0.2">
      <c r="B5" s="68" t="s">
        <v>2</v>
      </c>
      <c r="C5" s="72">
        <f>C6+C33</f>
        <v>1131965</v>
      </c>
      <c r="D5" s="72">
        <f>D6+D33</f>
        <v>929113</v>
      </c>
      <c r="E5" s="73">
        <f>C5-D5</f>
        <v>202852</v>
      </c>
      <c r="F5" s="74">
        <f>C5/D5*100</f>
        <v>121.8328664005347</v>
      </c>
      <c r="G5" s="8"/>
      <c r="H5" s="8"/>
    </row>
    <row r="6" spans="1:8" ht="30" customHeight="1" x14ac:dyDescent="0.2">
      <c r="B6" s="6" t="s">
        <v>46</v>
      </c>
      <c r="C6" s="36">
        <f>SUM(C7:C32)</f>
        <v>960551</v>
      </c>
      <c r="D6" s="36">
        <f>SUM(D7:D32)</f>
        <v>826990</v>
      </c>
      <c r="E6" s="37">
        <f>C6-D6</f>
        <v>133561</v>
      </c>
      <c r="F6" s="44">
        <f>C6/D6*100</f>
        <v>116.15025574674422</v>
      </c>
    </row>
    <row r="7" spans="1:8" ht="15" customHeight="1" x14ac:dyDescent="0.2">
      <c r="B7" s="4" t="s">
        <v>3</v>
      </c>
      <c r="C7" s="38">
        <v>75110</v>
      </c>
      <c r="D7" s="38">
        <v>70100</v>
      </c>
      <c r="E7" s="39">
        <f>C7-D7</f>
        <v>5010</v>
      </c>
      <c r="F7" s="45">
        <f t="shared" ref="F7:F37" si="0">C7/D7*100</f>
        <v>107.14693295292439</v>
      </c>
    </row>
    <row r="8" spans="1:8" ht="15" customHeight="1" x14ac:dyDescent="0.2">
      <c r="B8" s="5" t="s">
        <v>4</v>
      </c>
      <c r="C8" s="40">
        <v>1634</v>
      </c>
      <c r="D8" s="40">
        <v>950</v>
      </c>
      <c r="E8" s="41">
        <f t="shared" ref="E8:E37" si="1">C8-D8</f>
        <v>684</v>
      </c>
      <c r="F8" s="46">
        <f t="shared" si="0"/>
        <v>172</v>
      </c>
    </row>
    <row r="9" spans="1:8" ht="15" customHeight="1" x14ac:dyDescent="0.2">
      <c r="B9" s="4" t="s">
        <v>5</v>
      </c>
      <c r="C9" s="38" t="s">
        <v>63</v>
      </c>
      <c r="D9" s="38">
        <v>21370</v>
      </c>
      <c r="E9" s="39" t="s">
        <v>63</v>
      </c>
      <c r="F9" s="45" t="s">
        <v>63</v>
      </c>
    </row>
    <row r="10" spans="1:8" ht="15" customHeight="1" x14ac:dyDescent="0.2">
      <c r="B10" s="5" t="s">
        <v>6</v>
      </c>
      <c r="C10" s="40" t="s">
        <v>63</v>
      </c>
      <c r="D10" s="40">
        <v>13</v>
      </c>
      <c r="E10" s="41" t="s">
        <v>63</v>
      </c>
      <c r="F10" s="46" t="s">
        <v>63</v>
      </c>
    </row>
    <row r="11" spans="1:8" ht="15" customHeight="1" x14ac:dyDescent="0.2">
      <c r="B11" s="4" t="s">
        <v>7</v>
      </c>
      <c r="C11" s="38">
        <v>166</v>
      </c>
      <c r="D11" s="38">
        <v>33</v>
      </c>
      <c r="E11" s="39">
        <f t="shared" si="1"/>
        <v>133</v>
      </c>
      <c r="F11" s="45">
        <f t="shared" si="0"/>
        <v>503.030303030303</v>
      </c>
    </row>
    <row r="12" spans="1:8" ht="15" customHeight="1" x14ac:dyDescent="0.2">
      <c r="B12" s="5" t="s">
        <v>8</v>
      </c>
      <c r="C12" s="40">
        <v>1221</v>
      </c>
      <c r="D12" s="40">
        <v>683</v>
      </c>
      <c r="E12" s="41">
        <f t="shared" si="1"/>
        <v>538</v>
      </c>
      <c r="F12" s="46">
        <f t="shared" si="0"/>
        <v>178.77013177159591</v>
      </c>
    </row>
    <row r="13" spans="1:8" ht="15" customHeight="1" x14ac:dyDescent="0.2">
      <c r="B13" s="4" t="s">
        <v>9</v>
      </c>
      <c r="C13" s="38">
        <v>33</v>
      </c>
      <c r="D13" s="38">
        <v>4</v>
      </c>
      <c r="E13" s="39" t="s">
        <v>58</v>
      </c>
      <c r="F13" s="45" t="s">
        <v>58</v>
      </c>
    </row>
    <row r="14" spans="1:8" ht="15" customHeight="1" x14ac:dyDescent="0.2">
      <c r="B14" s="5" t="s">
        <v>10</v>
      </c>
      <c r="C14" s="40">
        <v>39</v>
      </c>
      <c r="D14" s="40">
        <v>10</v>
      </c>
      <c r="E14" s="41">
        <f t="shared" si="1"/>
        <v>29</v>
      </c>
      <c r="F14" s="46">
        <f t="shared" si="0"/>
        <v>390</v>
      </c>
    </row>
    <row r="15" spans="1:8" ht="15" customHeight="1" x14ac:dyDescent="0.2">
      <c r="B15" s="4" t="s">
        <v>11</v>
      </c>
      <c r="C15" s="38">
        <v>98975</v>
      </c>
      <c r="D15" s="38">
        <v>56359</v>
      </c>
      <c r="E15" s="39">
        <f t="shared" si="1"/>
        <v>42616</v>
      </c>
      <c r="F15" s="45">
        <f t="shared" si="0"/>
        <v>175.61525222236023</v>
      </c>
    </row>
    <row r="16" spans="1:8" ht="15" customHeight="1" x14ac:dyDescent="0.2">
      <c r="B16" s="5" t="s">
        <v>12</v>
      </c>
      <c r="C16" s="40">
        <v>39</v>
      </c>
      <c r="D16" s="40">
        <v>0</v>
      </c>
      <c r="E16" s="41" t="s">
        <v>58</v>
      </c>
      <c r="F16" s="46" t="s">
        <v>58</v>
      </c>
    </row>
    <row r="17" spans="2:6" ht="15" customHeight="1" x14ac:dyDescent="0.2">
      <c r="B17" s="4" t="s">
        <v>13</v>
      </c>
      <c r="C17" s="38">
        <v>355</v>
      </c>
      <c r="D17" s="38">
        <v>141</v>
      </c>
      <c r="E17" s="39">
        <f t="shared" si="1"/>
        <v>214</v>
      </c>
      <c r="F17" s="45">
        <f t="shared" si="0"/>
        <v>251.7730496453901</v>
      </c>
    </row>
    <row r="18" spans="2:6" ht="15" customHeight="1" x14ac:dyDescent="0.2">
      <c r="B18" s="5" t="s">
        <v>14</v>
      </c>
      <c r="C18" s="40">
        <v>617235</v>
      </c>
      <c r="D18" s="40">
        <v>581062</v>
      </c>
      <c r="E18" s="41">
        <f t="shared" si="1"/>
        <v>36173</v>
      </c>
      <c r="F18" s="46">
        <f t="shared" si="0"/>
        <v>106.22532535254415</v>
      </c>
    </row>
    <row r="19" spans="2:6" ht="15" customHeight="1" x14ac:dyDescent="0.2">
      <c r="B19" s="4" t="s">
        <v>15</v>
      </c>
      <c r="C19" s="38">
        <v>336</v>
      </c>
      <c r="D19" s="38">
        <v>292</v>
      </c>
      <c r="E19" s="39">
        <f t="shared" si="1"/>
        <v>44</v>
      </c>
      <c r="F19" s="45">
        <f t="shared" si="0"/>
        <v>115.06849315068493</v>
      </c>
    </row>
    <row r="20" spans="2:6" ht="15" customHeight="1" x14ac:dyDescent="0.2">
      <c r="B20" s="5" t="s">
        <v>16</v>
      </c>
      <c r="C20" s="40">
        <v>290</v>
      </c>
      <c r="D20" s="40">
        <v>28</v>
      </c>
      <c r="E20" s="41">
        <f t="shared" si="1"/>
        <v>262</v>
      </c>
      <c r="F20" s="46">
        <f t="shared" si="0"/>
        <v>1035.7142857142858</v>
      </c>
    </row>
    <row r="21" spans="2:6" ht="15" customHeight="1" x14ac:dyDescent="0.2">
      <c r="B21" s="4" t="s">
        <v>17</v>
      </c>
      <c r="C21" s="38">
        <v>2246</v>
      </c>
      <c r="D21" s="38">
        <v>590</v>
      </c>
      <c r="E21" s="39">
        <f t="shared" si="1"/>
        <v>1656</v>
      </c>
      <c r="F21" s="45">
        <f t="shared" si="0"/>
        <v>380.67796610169495</v>
      </c>
    </row>
    <row r="22" spans="2:6" ht="15" customHeight="1" x14ac:dyDescent="0.2">
      <c r="B22" s="5" t="s">
        <v>18</v>
      </c>
      <c r="C22" s="40">
        <v>5241</v>
      </c>
      <c r="D22" s="40">
        <v>4158</v>
      </c>
      <c r="E22" s="41">
        <f t="shared" si="1"/>
        <v>1083</v>
      </c>
      <c r="F22" s="46">
        <f t="shared" si="0"/>
        <v>126.04617604617604</v>
      </c>
    </row>
    <row r="23" spans="2:6" ht="15" customHeight="1" x14ac:dyDescent="0.2">
      <c r="B23" s="4" t="s">
        <v>19</v>
      </c>
      <c r="C23" s="38">
        <v>32</v>
      </c>
      <c r="D23" s="38">
        <v>1</v>
      </c>
      <c r="E23" s="39" t="s">
        <v>58</v>
      </c>
      <c r="F23" s="45" t="s">
        <v>58</v>
      </c>
    </row>
    <row r="24" spans="2:6" ht="15" customHeight="1" x14ac:dyDescent="0.2">
      <c r="B24" s="5" t="s">
        <v>20</v>
      </c>
      <c r="C24" s="40" t="s">
        <v>63</v>
      </c>
      <c r="D24" s="40">
        <v>3</v>
      </c>
      <c r="E24" s="41" t="s">
        <v>63</v>
      </c>
      <c r="F24" s="46" t="s">
        <v>63</v>
      </c>
    </row>
    <row r="25" spans="2:6" ht="15" customHeight="1" x14ac:dyDescent="0.2">
      <c r="B25" s="4" t="s">
        <v>21</v>
      </c>
      <c r="C25" s="38">
        <v>60897</v>
      </c>
      <c r="D25" s="38">
        <v>41690</v>
      </c>
      <c r="E25" s="39">
        <f t="shared" si="1"/>
        <v>19207</v>
      </c>
      <c r="F25" s="45">
        <f t="shared" si="0"/>
        <v>146.07100023986567</v>
      </c>
    </row>
    <row r="26" spans="2:6" ht="15" customHeight="1" x14ac:dyDescent="0.2">
      <c r="B26" s="5" t="s">
        <v>22</v>
      </c>
      <c r="C26" s="40">
        <v>57</v>
      </c>
      <c r="D26" s="40" t="s">
        <v>63</v>
      </c>
      <c r="E26" s="41" t="s">
        <v>63</v>
      </c>
      <c r="F26" s="46" t="s">
        <v>63</v>
      </c>
    </row>
    <row r="27" spans="2:6" ht="15" customHeight="1" x14ac:dyDescent="0.2">
      <c r="B27" s="4" t="s">
        <v>35</v>
      </c>
      <c r="C27" s="38" t="s">
        <v>63</v>
      </c>
      <c r="D27" s="38">
        <v>10218</v>
      </c>
      <c r="E27" s="39" t="s">
        <v>63</v>
      </c>
      <c r="F27" s="45" t="s">
        <v>63</v>
      </c>
    </row>
    <row r="28" spans="2:6" ht="15" customHeight="1" x14ac:dyDescent="0.2">
      <c r="B28" s="5" t="s">
        <v>23</v>
      </c>
      <c r="C28" s="40">
        <v>222</v>
      </c>
      <c r="D28" s="40">
        <v>60</v>
      </c>
      <c r="E28" s="41">
        <f t="shared" si="1"/>
        <v>162</v>
      </c>
      <c r="F28" s="46">
        <v>370</v>
      </c>
    </row>
    <row r="29" spans="2:6" ht="15" customHeight="1" x14ac:dyDescent="0.2">
      <c r="B29" s="4" t="s">
        <v>24</v>
      </c>
      <c r="C29" s="38">
        <v>92065</v>
      </c>
      <c r="D29" s="38">
        <v>36556</v>
      </c>
      <c r="E29" s="39">
        <f t="shared" si="1"/>
        <v>55509</v>
      </c>
      <c r="F29" s="45">
        <v>251.84648210963999</v>
      </c>
    </row>
    <row r="30" spans="2:6" ht="15" customHeight="1" x14ac:dyDescent="0.2">
      <c r="B30" s="5" t="s">
        <v>25</v>
      </c>
      <c r="C30" s="40">
        <v>368</v>
      </c>
      <c r="D30" s="40">
        <v>39</v>
      </c>
      <c r="E30" s="41">
        <f t="shared" si="1"/>
        <v>329</v>
      </c>
      <c r="F30" s="46">
        <v>943.58974358974365</v>
      </c>
    </row>
    <row r="31" spans="2:6" ht="15" customHeight="1" x14ac:dyDescent="0.2">
      <c r="B31" s="4" t="s">
        <v>26</v>
      </c>
      <c r="C31" s="38">
        <v>1016</v>
      </c>
      <c r="D31" s="38">
        <v>116</v>
      </c>
      <c r="E31" s="39">
        <f t="shared" si="1"/>
        <v>900</v>
      </c>
      <c r="F31" s="45">
        <v>875.86206896551721</v>
      </c>
    </row>
    <row r="32" spans="2:6" ht="15" customHeight="1" x14ac:dyDescent="0.2">
      <c r="B32" s="5" t="s">
        <v>27</v>
      </c>
      <c r="C32" s="40">
        <v>2974</v>
      </c>
      <c r="D32" s="40">
        <v>2514</v>
      </c>
      <c r="E32" s="41">
        <f t="shared" si="1"/>
        <v>460</v>
      </c>
      <c r="F32" s="46">
        <v>118.2975338106603</v>
      </c>
    </row>
    <row r="33" spans="1:16" ht="30" customHeight="1" x14ac:dyDescent="0.2">
      <c r="B33" s="62" t="s">
        <v>47</v>
      </c>
      <c r="C33" s="69">
        <f>SUM(C34:C37)</f>
        <v>171414</v>
      </c>
      <c r="D33" s="69">
        <f>SUM(D34:D37)</f>
        <v>102123</v>
      </c>
      <c r="E33" s="70">
        <f t="shared" si="1"/>
        <v>69291</v>
      </c>
      <c r="F33" s="71">
        <f t="shared" si="0"/>
        <v>167.85053318057638</v>
      </c>
    </row>
    <row r="34" spans="1:16" ht="15" customHeight="1" x14ac:dyDescent="0.2">
      <c r="B34" s="4" t="s">
        <v>49</v>
      </c>
      <c r="C34" s="38">
        <v>416</v>
      </c>
      <c r="D34" s="38">
        <v>104</v>
      </c>
      <c r="E34" s="39">
        <f t="shared" si="1"/>
        <v>312</v>
      </c>
      <c r="F34" s="45">
        <f t="shared" si="0"/>
        <v>400</v>
      </c>
    </row>
    <row r="35" spans="1:16" ht="15" customHeight="1" x14ac:dyDescent="0.2">
      <c r="B35" s="5" t="s">
        <v>48</v>
      </c>
      <c r="C35" s="40" t="s">
        <v>63</v>
      </c>
      <c r="D35" s="40">
        <v>331</v>
      </c>
      <c r="E35" s="41" t="s">
        <v>63</v>
      </c>
      <c r="F35" s="46" t="s">
        <v>63</v>
      </c>
    </row>
    <row r="36" spans="1:16" ht="15" customHeight="1" x14ac:dyDescent="0.2">
      <c r="B36" s="4" t="s">
        <v>50</v>
      </c>
      <c r="C36" s="38">
        <v>1540</v>
      </c>
      <c r="D36" s="38">
        <v>713</v>
      </c>
      <c r="E36" s="39">
        <f t="shared" si="1"/>
        <v>827</v>
      </c>
      <c r="F36" s="45">
        <f t="shared" si="0"/>
        <v>215.98877980364657</v>
      </c>
    </row>
    <row r="37" spans="1:16" ht="15" customHeight="1" thickBot="1" x14ac:dyDescent="0.25">
      <c r="B37" s="25" t="s">
        <v>51</v>
      </c>
      <c r="C37" s="42">
        <v>169458</v>
      </c>
      <c r="D37" s="42">
        <v>100975</v>
      </c>
      <c r="E37" s="43">
        <f t="shared" si="1"/>
        <v>68483</v>
      </c>
      <c r="F37" s="47">
        <f t="shared" si="0"/>
        <v>167.82173805397375</v>
      </c>
    </row>
    <row r="38" spans="1:16" ht="15" customHeight="1" x14ac:dyDescent="0.2">
      <c r="C38" s="3"/>
      <c r="D38" s="3"/>
      <c r="E38" s="3"/>
      <c r="F38" s="3"/>
    </row>
    <row r="39" spans="1:16" ht="30" customHeight="1" x14ac:dyDescent="0.2">
      <c r="A39" s="24" t="s">
        <v>37</v>
      </c>
      <c r="B39" s="158" t="s">
        <v>68</v>
      </c>
      <c r="C39" s="174"/>
      <c r="D39" s="174"/>
      <c r="E39" s="174"/>
      <c r="F39" s="174"/>
      <c r="G39" s="33"/>
      <c r="H39"/>
      <c r="P39" s="3"/>
    </row>
    <row r="40" spans="1:16" ht="30" customHeight="1" x14ac:dyDescent="0.2">
      <c r="A40" s="81" t="s">
        <v>28</v>
      </c>
      <c r="B40" s="175" t="s">
        <v>69</v>
      </c>
      <c r="C40" s="176"/>
      <c r="D40" s="176"/>
      <c r="E40" s="176"/>
      <c r="F40" s="174"/>
      <c r="H40"/>
      <c r="P40" s="3"/>
    </row>
    <row r="41" spans="1:16" ht="15" customHeight="1" x14ac:dyDescent="0.2">
      <c r="A41" s="102" t="s">
        <v>67</v>
      </c>
      <c r="B41" s="167">
        <f ca="1">TODAY()</f>
        <v>42888</v>
      </c>
      <c r="C41" s="168"/>
      <c r="D41" s="168"/>
      <c r="E41" s="168"/>
      <c r="F41" s="3"/>
      <c r="H41"/>
      <c r="P41" s="3"/>
    </row>
    <row r="42" spans="1:16" ht="15" customHeight="1" x14ac:dyDescent="0.2">
      <c r="A42" s="101" t="s">
        <v>29</v>
      </c>
      <c r="B42" s="162" t="s">
        <v>70</v>
      </c>
      <c r="C42" s="162"/>
      <c r="D42" s="162"/>
      <c r="E42" s="162"/>
      <c r="F42" s="162"/>
      <c r="H42"/>
      <c r="P42" s="3"/>
    </row>
  </sheetData>
  <sortState ref="I6:L31">
    <sortCondition ref="I6:I31"/>
  </sortState>
  <mergeCells count="10">
    <mergeCell ref="B42:F42"/>
    <mergeCell ref="B1:C1"/>
    <mergeCell ref="B41:E41"/>
    <mergeCell ref="B2:F2"/>
    <mergeCell ref="E3:F3"/>
    <mergeCell ref="D3:D4"/>
    <mergeCell ref="B3:B4"/>
    <mergeCell ref="C3:C4"/>
    <mergeCell ref="B39:F39"/>
    <mergeCell ref="B40:F40"/>
  </mergeCells>
  <hyperlinks>
    <hyperlink ref="F1" location="Índice!A1" display="[índice Ç]"/>
    <hyperlink ref="B42" r:id="rId1"/>
  </hyperlinks>
  <pageMargins left="0.51181102362204722" right="0.51181102362204722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topLeftCell="A19" workbookViewId="0">
      <selection activeCell="B33" sqref="B33:E33"/>
    </sheetView>
  </sheetViews>
  <sheetFormatPr defaultColWidth="16.83203125" defaultRowHeight="15" customHeight="1" x14ac:dyDescent="0.2"/>
  <cols>
    <col min="1" max="1" width="14.83203125" style="3" customWidth="1"/>
    <col min="2" max="2" width="24.83203125" style="3" customWidth="1"/>
    <col min="3" max="7" width="18.83203125" style="3" customWidth="1"/>
    <col min="8" max="16384" width="16.83203125" style="3"/>
  </cols>
  <sheetData>
    <row r="1" spans="1:7" ht="30" customHeight="1" x14ac:dyDescent="0.2">
      <c r="A1" s="79" t="s">
        <v>0</v>
      </c>
      <c r="B1" s="163" t="s">
        <v>1</v>
      </c>
      <c r="C1" s="164"/>
      <c r="E1" s="129" t="s">
        <v>85</v>
      </c>
    </row>
    <row r="2" spans="1:7" ht="60" customHeight="1" thickBot="1" x14ac:dyDescent="0.25">
      <c r="B2" s="165" t="s">
        <v>75</v>
      </c>
      <c r="C2" s="166"/>
      <c r="D2" s="166"/>
      <c r="E2" s="166"/>
      <c r="F2" s="85"/>
      <c r="G2" s="32"/>
    </row>
    <row r="3" spans="1:7" ht="30" customHeight="1" x14ac:dyDescent="0.2">
      <c r="B3" s="87" t="s">
        <v>30</v>
      </c>
      <c r="C3" s="48" t="s">
        <v>32</v>
      </c>
      <c r="D3" s="48" t="s">
        <v>38</v>
      </c>
      <c r="E3" s="48" t="s">
        <v>39</v>
      </c>
    </row>
    <row r="4" spans="1:7" ht="30" customHeight="1" x14ac:dyDescent="0.2">
      <c r="B4" s="9" t="s">
        <v>2</v>
      </c>
      <c r="C4" s="49">
        <f>SUM(C5:C29)</f>
        <v>1131965</v>
      </c>
      <c r="D4" s="52">
        <f t="shared" ref="D4:D29" si="0">C4/C$4*100</f>
        <v>100</v>
      </c>
      <c r="E4" s="52" t="s">
        <v>63</v>
      </c>
    </row>
    <row r="5" spans="1:7" ht="30" customHeight="1" x14ac:dyDescent="0.2">
      <c r="B5" s="4" t="s">
        <v>14</v>
      </c>
      <c r="C5" s="50">
        <v>617235</v>
      </c>
      <c r="D5" s="53">
        <f t="shared" si="0"/>
        <v>54.527745999213764</v>
      </c>
      <c r="E5" s="53">
        <f>D5</f>
        <v>54.527745999213764</v>
      </c>
      <c r="F5"/>
      <c r="G5"/>
    </row>
    <row r="6" spans="1:7" ht="15" customHeight="1" x14ac:dyDescent="0.2">
      <c r="B6" s="5" t="s">
        <v>51</v>
      </c>
      <c r="C6" s="51">
        <v>169458</v>
      </c>
      <c r="D6" s="78">
        <f t="shared" si="0"/>
        <v>14.970250846978484</v>
      </c>
      <c r="E6" s="78">
        <f>D6+E5</f>
        <v>69.497996846192251</v>
      </c>
      <c r="F6"/>
      <c r="G6"/>
    </row>
    <row r="7" spans="1:7" ht="15" customHeight="1" x14ac:dyDescent="0.2">
      <c r="B7" s="4" t="s">
        <v>11</v>
      </c>
      <c r="C7" s="50">
        <v>98975</v>
      </c>
      <c r="D7" s="53">
        <f t="shared" si="0"/>
        <v>8.7436449006815575</v>
      </c>
      <c r="E7" s="53">
        <f t="shared" ref="E7:E16" si="1">D7+E6</f>
        <v>78.24164174687381</v>
      </c>
      <c r="F7"/>
      <c r="G7"/>
    </row>
    <row r="8" spans="1:7" ht="15" customHeight="1" x14ac:dyDescent="0.2">
      <c r="B8" s="5" t="s">
        <v>24</v>
      </c>
      <c r="C8" s="51">
        <v>92065</v>
      </c>
      <c r="D8" s="78">
        <f t="shared" si="0"/>
        <v>8.1332019982950001</v>
      </c>
      <c r="E8" s="78">
        <f t="shared" si="1"/>
        <v>86.374843745168818</v>
      </c>
      <c r="F8"/>
      <c r="G8"/>
    </row>
    <row r="9" spans="1:7" ht="15" customHeight="1" x14ac:dyDescent="0.2">
      <c r="B9" s="4" t="s">
        <v>3</v>
      </c>
      <c r="C9" s="50">
        <v>75110</v>
      </c>
      <c r="D9" s="53">
        <f t="shared" si="0"/>
        <v>6.6353641676200237</v>
      </c>
      <c r="E9" s="53">
        <f t="shared" si="1"/>
        <v>93.010207912788843</v>
      </c>
      <c r="F9"/>
      <c r="G9"/>
    </row>
    <row r="10" spans="1:7" ht="15" customHeight="1" x14ac:dyDescent="0.2">
      <c r="B10" s="5" t="s">
        <v>21</v>
      </c>
      <c r="C10" s="51">
        <v>60897</v>
      </c>
      <c r="D10" s="78">
        <f t="shared" si="0"/>
        <v>5.3797599749108853</v>
      </c>
      <c r="E10" s="78">
        <f t="shared" si="1"/>
        <v>98.389967887699726</v>
      </c>
      <c r="F10"/>
      <c r="G10"/>
    </row>
    <row r="11" spans="1:7" ht="15" customHeight="1" x14ac:dyDescent="0.2">
      <c r="B11" s="4" t="s">
        <v>18</v>
      </c>
      <c r="C11" s="50">
        <v>5241</v>
      </c>
      <c r="D11" s="53">
        <f t="shared" si="0"/>
        <v>0.46300018110100577</v>
      </c>
      <c r="E11" s="53">
        <f t="shared" si="1"/>
        <v>98.852968068800735</v>
      </c>
      <c r="F11"/>
      <c r="G11"/>
    </row>
    <row r="12" spans="1:7" ht="15" customHeight="1" x14ac:dyDescent="0.2">
      <c r="B12" s="5" t="s">
        <v>27</v>
      </c>
      <c r="C12" s="51">
        <v>2974</v>
      </c>
      <c r="D12" s="78">
        <f t="shared" si="0"/>
        <v>0.2627289713021162</v>
      </c>
      <c r="E12" s="78">
        <f t="shared" si="1"/>
        <v>99.115697040102845</v>
      </c>
      <c r="F12"/>
      <c r="G12"/>
    </row>
    <row r="13" spans="1:7" ht="15" customHeight="1" x14ac:dyDescent="0.2">
      <c r="B13" s="4" t="s">
        <v>17</v>
      </c>
      <c r="C13" s="50">
        <v>2246</v>
      </c>
      <c r="D13" s="53">
        <f t="shared" si="0"/>
        <v>0.19841602876414025</v>
      </c>
      <c r="E13" s="53">
        <f t="shared" si="1"/>
        <v>99.314113068866988</v>
      </c>
      <c r="F13"/>
      <c r="G13"/>
    </row>
    <row r="14" spans="1:7" ht="15" customHeight="1" x14ac:dyDescent="0.2">
      <c r="B14" s="5" t="s">
        <v>4</v>
      </c>
      <c r="C14" s="51">
        <v>1634</v>
      </c>
      <c r="D14" s="78">
        <f t="shared" si="0"/>
        <v>0.14435075289430327</v>
      </c>
      <c r="E14" s="78">
        <f t="shared" si="1"/>
        <v>99.458463821761285</v>
      </c>
      <c r="F14"/>
      <c r="G14"/>
    </row>
    <row r="15" spans="1:7" ht="15" customHeight="1" x14ac:dyDescent="0.2">
      <c r="B15" s="4" t="s">
        <v>50</v>
      </c>
      <c r="C15" s="50">
        <v>1540</v>
      </c>
      <c r="D15" s="53">
        <f t="shared" si="0"/>
        <v>0.13604660921494924</v>
      </c>
      <c r="E15" s="53">
        <f t="shared" si="1"/>
        <v>99.594510430976229</v>
      </c>
      <c r="F15"/>
      <c r="G15"/>
    </row>
    <row r="16" spans="1:7" ht="15" customHeight="1" x14ac:dyDescent="0.2">
      <c r="B16" s="5" t="s">
        <v>8</v>
      </c>
      <c r="C16" s="51">
        <v>1221</v>
      </c>
      <c r="D16" s="78">
        <f t="shared" si="0"/>
        <v>0.10786552587756688</v>
      </c>
      <c r="E16" s="78">
        <f t="shared" si="1"/>
        <v>99.7023759568538</v>
      </c>
      <c r="F16"/>
      <c r="G16"/>
    </row>
    <row r="17" spans="1:7" ht="15" customHeight="1" x14ac:dyDescent="0.2">
      <c r="B17" s="4" t="s">
        <v>26</v>
      </c>
      <c r="C17" s="50">
        <v>1016</v>
      </c>
      <c r="D17" s="53">
        <f t="shared" si="0"/>
        <v>8.9755425300252226E-2</v>
      </c>
      <c r="E17" s="53">
        <f>D17+E16</f>
        <v>99.792131382154054</v>
      </c>
      <c r="F17"/>
      <c r="G17"/>
    </row>
    <row r="18" spans="1:7" ht="15" customHeight="1" x14ac:dyDescent="0.2">
      <c r="B18" s="5" t="s">
        <v>49</v>
      </c>
      <c r="C18" s="51">
        <v>416</v>
      </c>
      <c r="D18" s="78">
        <f t="shared" si="0"/>
        <v>3.6750252878843426E-2</v>
      </c>
      <c r="E18" s="78">
        <f t="shared" ref="E18:E29" si="2">D18+E17</f>
        <v>99.8288816350329</v>
      </c>
      <c r="F18"/>
      <c r="G18"/>
    </row>
    <row r="19" spans="1:7" ht="15" customHeight="1" x14ac:dyDescent="0.2">
      <c r="B19" s="4" t="s">
        <v>25</v>
      </c>
      <c r="C19" s="50">
        <v>368</v>
      </c>
      <c r="D19" s="53">
        <f t="shared" si="0"/>
        <v>3.2509839085130721E-2</v>
      </c>
      <c r="E19" s="53">
        <f t="shared" si="2"/>
        <v>99.861391474118037</v>
      </c>
      <c r="F19"/>
      <c r="G19"/>
    </row>
    <row r="20" spans="1:7" ht="15" customHeight="1" x14ac:dyDescent="0.2">
      <c r="B20" s="5" t="s">
        <v>13</v>
      </c>
      <c r="C20" s="51">
        <v>355</v>
      </c>
      <c r="D20" s="78">
        <f t="shared" si="0"/>
        <v>3.1361393682666869E-2</v>
      </c>
      <c r="E20" s="78">
        <f t="shared" si="2"/>
        <v>99.892752867800709</v>
      </c>
      <c r="F20"/>
      <c r="G20"/>
    </row>
    <row r="21" spans="1:7" ht="15" customHeight="1" x14ac:dyDescent="0.2">
      <c r="B21" s="4" t="s">
        <v>15</v>
      </c>
      <c r="C21" s="50">
        <v>336</v>
      </c>
      <c r="D21" s="53">
        <f t="shared" si="0"/>
        <v>2.9682896555988922E-2</v>
      </c>
      <c r="E21" s="53">
        <f t="shared" si="2"/>
        <v>99.922435764356692</v>
      </c>
      <c r="F21"/>
      <c r="G21"/>
    </row>
    <row r="22" spans="1:7" ht="15" customHeight="1" x14ac:dyDescent="0.2">
      <c r="B22" s="5" t="s">
        <v>16</v>
      </c>
      <c r="C22" s="51">
        <v>290</v>
      </c>
      <c r="D22" s="78">
        <f t="shared" si="0"/>
        <v>2.5619166670347582E-2</v>
      </c>
      <c r="E22" s="78">
        <f t="shared" si="2"/>
        <v>99.948054931027045</v>
      </c>
      <c r="F22"/>
      <c r="G22"/>
    </row>
    <row r="23" spans="1:7" ht="15" customHeight="1" x14ac:dyDescent="0.2">
      <c r="B23" s="4" t="s">
        <v>23</v>
      </c>
      <c r="C23" s="50">
        <v>222</v>
      </c>
      <c r="D23" s="53">
        <f t="shared" si="0"/>
        <v>1.9611913795921251E-2</v>
      </c>
      <c r="E23" s="53">
        <f t="shared" si="2"/>
        <v>99.967666844822972</v>
      </c>
      <c r="F23"/>
      <c r="G23"/>
    </row>
    <row r="24" spans="1:7" ht="15" customHeight="1" x14ac:dyDescent="0.2">
      <c r="B24" s="5" t="s">
        <v>7</v>
      </c>
      <c r="C24" s="51">
        <v>166</v>
      </c>
      <c r="D24" s="78">
        <f t="shared" si="0"/>
        <v>1.4664764369923098E-2</v>
      </c>
      <c r="E24" s="78">
        <f t="shared" si="2"/>
        <v>99.982331609192897</v>
      </c>
      <c r="F24"/>
      <c r="G24"/>
    </row>
    <row r="25" spans="1:7" ht="15" customHeight="1" x14ac:dyDescent="0.2">
      <c r="B25" s="4" t="s">
        <v>22</v>
      </c>
      <c r="C25" s="50">
        <v>57</v>
      </c>
      <c r="D25" s="53">
        <f t="shared" si="0"/>
        <v>5.0354913800338347E-3</v>
      </c>
      <c r="E25" s="53">
        <f t="shared" si="2"/>
        <v>99.987367100572925</v>
      </c>
      <c r="F25"/>
      <c r="G25"/>
    </row>
    <row r="26" spans="1:7" ht="15" customHeight="1" x14ac:dyDescent="0.2">
      <c r="B26" s="5" t="s">
        <v>10</v>
      </c>
      <c r="C26" s="51">
        <v>39</v>
      </c>
      <c r="D26" s="78">
        <f t="shared" si="0"/>
        <v>3.4453362073915716E-3</v>
      </c>
      <c r="E26" s="78">
        <f t="shared" si="2"/>
        <v>99.990812436780317</v>
      </c>
      <c r="F26"/>
      <c r="G26"/>
    </row>
    <row r="27" spans="1:7" ht="15" customHeight="1" x14ac:dyDescent="0.2">
      <c r="B27" s="4" t="s">
        <v>12</v>
      </c>
      <c r="C27" s="50">
        <v>39</v>
      </c>
      <c r="D27" s="53">
        <f t="shared" si="0"/>
        <v>3.4453362073915716E-3</v>
      </c>
      <c r="E27" s="53">
        <f t="shared" si="2"/>
        <v>99.994257772987709</v>
      </c>
      <c r="F27"/>
      <c r="G27"/>
    </row>
    <row r="28" spans="1:7" ht="15" customHeight="1" x14ac:dyDescent="0.2">
      <c r="B28" s="5" t="s">
        <v>9</v>
      </c>
      <c r="C28" s="51">
        <v>33</v>
      </c>
      <c r="D28" s="78">
        <f t="shared" si="0"/>
        <v>2.9152844831774835E-3</v>
      </c>
      <c r="E28" s="78">
        <f t="shared" si="2"/>
        <v>99.997173057470889</v>
      </c>
      <c r="F28"/>
      <c r="G28"/>
    </row>
    <row r="29" spans="1:7" ht="15" customHeight="1" thickBot="1" x14ac:dyDescent="0.25">
      <c r="B29" s="75" t="s">
        <v>19</v>
      </c>
      <c r="C29" s="76">
        <v>32</v>
      </c>
      <c r="D29" s="77">
        <f t="shared" si="0"/>
        <v>2.8269425291418022E-3</v>
      </c>
      <c r="E29" s="77">
        <f t="shared" si="2"/>
        <v>100.00000000000003</v>
      </c>
      <c r="F29"/>
      <c r="G29"/>
    </row>
    <row r="30" spans="1:7" ht="15" customHeight="1" x14ac:dyDescent="0.2">
      <c r="B30" s="5"/>
      <c r="C30" s="51"/>
      <c r="D30" s="78"/>
      <c r="E30" s="78"/>
      <c r="F30"/>
      <c r="G30"/>
    </row>
    <row r="31" spans="1:7" ht="30" customHeight="1" x14ac:dyDescent="0.2">
      <c r="A31" s="81" t="s">
        <v>28</v>
      </c>
      <c r="B31" s="175" t="s">
        <v>71</v>
      </c>
      <c r="C31" s="160"/>
      <c r="D31" s="160"/>
      <c r="E31" s="160"/>
      <c r="F31" s="31"/>
    </row>
    <row r="32" spans="1:7" ht="15" customHeight="1" x14ac:dyDescent="0.2">
      <c r="A32" s="102" t="s">
        <v>67</v>
      </c>
      <c r="B32" s="132">
        <f ca="1">TODAY()</f>
        <v>42888</v>
      </c>
      <c r="C32" s="161"/>
      <c r="D32" s="133"/>
      <c r="E32" s="133"/>
    </row>
    <row r="33" spans="1:5" ht="15" customHeight="1" x14ac:dyDescent="0.2">
      <c r="A33" s="101" t="s">
        <v>29</v>
      </c>
      <c r="B33" s="197" t="s">
        <v>88</v>
      </c>
      <c r="C33" s="200"/>
      <c r="D33" s="200"/>
      <c r="E33" s="200"/>
    </row>
  </sheetData>
  <sortState ref="A25:C49">
    <sortCondition descending="1" ref="B25:B49"/>
  </sortState>
  <mergeCells count="5">
    <mergeCell ref="B33:E33"/>
    <mergeCell ref="B31:E31"/>
    <mergeCell ref="B1:C1"/>
    <mergeCell ref="B2:E2"/>
    <mergeCell ref="B32:E32"/>
  </mergeCells>
  <hyperlinks>
    <hyperlink ref="E1" location="Índice!A1" display="[índice Ç]"/>
    <hyperlink ref="B33" r:id="rId1"/>
  </hyperlinks>
  <pageMargins left="0.51181102362204722" right="0.51181102362204722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showGridLines="0" topLeftCell="A19" workbookViewId="0">
      <selection activeCell="B39" sqref="B39:E39"/>
    </sheetView>
  </sheetViews>
  <sheetFormatPr defaultColWidth="16.83203125" defaultRowHeight="15" customHeight="1" x14ac:dyDescent="0.2"/>
  <cols>
    <col min="1" max="1" width="14.83203125" style="3" customWidth="1"/>
    <col min="2" max="2" width="24.83203125" style="3" customWidth="1"/>
    <col min="3" max="7" width="18.83203125" style="3" customWidth="1"/>
    <col min="8" max="16384" width="16.83203125" style="3"/>
  </cols>
  <sheetData>
    <row r="1" spans="1:7" ht="30" customHeight="1" x14ac:dyDescent="0.2">
      <c r="A1" s="79" t="s">
        <v>0</v>
      </c>
      <c r="B1" s="163" t="s">
        <v>1</v>
      </c>
      <c r="C1" s="164"/>
      <c r="E1" s="129" t="s">
        <v>85</v>
      </c>
    </row>
    <row r="2" spans="1:7" ht="60" customHeight="1" thickBot="1" x14ac:dyDescent="0.25">
      <c r="B2" s="165" t="s">
        <v>76</v>
      </c>
      <c r="C2" s="166"/>
      <c r="D2" s="166"/>
      <c r="E2" s="166"/>
      <c r="F2" s="85"/>
      <c r="G2" s="85"/>
    </row>
    <row r="3" spans="1:7" ht="30" customHeight="1" x14ac:dyDescent="0.2">
      <c r="B3" s="178" t="s">
        <v>30</v>
      </c>
      <c r="C3" s="180" t="s">
        <v>31</v>
      </c>
      <c r="D3" s="177" t="s">
        <v>34</v>
      </c>
      <c r="E3" s="177"/>
      <c r="F3" s="85"/>
      <c r="G3" s="85"/>
    </row>
    <row r="4" spans="1:7" ht="45" customHeight="1" x14ac:dyDescent="0.2">
      <c r="B4" s="179"/>
      <c r="C4" s="181"/>
      <c r="D4" s="91" t="s">
        <v>32</v>
      </c>
      <c r="E4" s="91" t="s">
        <v>45</v>
      </c>
    </row>
    <row r="5" spans="1:7" ht="30" customHeight="1" x14ac:dyDescent="0.2">
      <c r="B5" s="88" t="s">
        <v>2</v>
      </c>
      <c r="C5" s="92">
        <f>SUM(C6:C29)</f>
        <v>47678864</v>
      </c>
      <c r="D5" s="89">
        <f>SUM(D6:D29)</f>
        <v>1131908</v>
      </c>
      <c r="E5" s="90">
        <f t="shared" ref="E5:E29" si="0">D5/C5*100</f>
        <v>2.374024683138424</v>
      </c>
    </row>
    <row r="6" spans="1:7" ht="15" customHeight="1" x14ac:dyDescent="0.2">
      <c r="B6" s="4" t="s">
        <v>21</v>
      </c>
      <c r="C6" s="14">
        <v>201578</v>
      </c>
      <c r="D6" s="16">
        <v>60897</v>
      </c>
      <c r="E6" s="22">
        <f t="shared" si="0"/>
        <v>30.210141979779536</v>
      </c>
      <c r="F6"/>
      <c r="G6"/>
    </row>
    <row r="7" spans="1:7" ht="15" customHeight="1" x14ac:dyDescent="0.2">
      <c r="B7" s="5" t="s">
        <v>51</v>
      </c>
      <c r="C7" s="17">
        <v>1829665</v>
      </c>
      <c r="D7" s="19">
        <v>169458</v>
      </c>
      <c r="E7" s="23">
        <f t="shared" si="0"/>
        <v>9.2616954469807311</v>
      </c>
      <c r="F7"/>
      <c r="G7"/>
    </row>
    <row r="8" spans="1:7" ht="15" customHeight="1" x14ac:dyDescent="0.2">
      <c r="B8" s="4" t="s">
        <v>14</v>
      </c>
      <c r="C8" s="14">
        <v>7325037</v>
      </c>
      <c r="D8" s="16">
        <v>617235</v>
      </c>
      <c r="E8" s="22">
        <f t="shared" si="0"/>
        <v>8.4263738189991386</v>
      </c>
      <c r="F8"/>
      <c r="G8"/>
    </row>
    <row r="9" spans="1:7" ht="15" customHeight="1" x14ac:dyDescent="0.2">
      <c r="B9" s="5" t="s">
        <v>11</v>
      </c>
      <c r="C9" s="17">
        <v>5648995</v>
      </c>
      <c r="D9" s="19">
        <v>98975</v>
      </c>
      <c r="E9" s="23">
        <f t="shared" si="0"/>
        <v>1.7520815649509338</v>
      </c>
      <c r="F9"/>
      <c r="G9"/>
    </row>
    <row r="10" spans="1:7" ht="15" customHeight="1" x14ac:dyDescent="0.2">
      <c r="B10" s="4" t="s">
        <v>49</v>
      </c>
      <c r="C10" s="14">
        <v>32490</v>
      </c>
      <c r="D10" s="16">
        <v>416</v>
      </c>
      <c r="E10" s="22">
        <f t="shared" si="0"/>
        <v>1.2803939673745768</v>
      </c>
      <c r="F10"/>
      <c r="G10"/>
    </row>
    <row r="11" spans="1:7" ht="15" customHeight="1" x14ac:dyDescent="0.2">
      <c r="B11" s="5" t="s">
        <v>24</v>
      </c>
      <c r="C11" s="17">
        <v>7985585</v>
      </c>
      <c r="D11" s="19">
        <v>92065</v>
      </c>
      <c r="E11" s="23">
        <f t="shared" si="0"/>
        <v>1.1528898634226548</v>
      </c>
      <c r="F11"/>
      <c r="G11"/>
    </row>
    <row r="12" spans="1:7" ht="15" customHeight="1" x14ac:dyDescent="0.2">
      <c r="B12" s="4" t="s">
        <v>3</v>
      </c>
      <c r="C12" s="14">
        <v>10906250</v>
      </c>
      <c r="D12" s="16">
        <v>75110</v>
      </c>
      <c r="E12" s="22">
        <f t="shared" si="0"/>
        <v>0.68868767908309458</v>
      </c>
      <c r="F12"/>
      <c r="G12"/>
    </row>
    <row r="13" spans="1:7" ht="15" customHeight="1" x14ac:dyDescent="0.2">
      <c r="B13" s="5" t="s">
        <v>26</v>
      </c>
      <c r="C13" s="17">
        <v>150564</v>
      </c>
      <c r="D13" s="19">
        <v>1016</v>
      </c>
      <c r="E13" s="23">
        <f t="shared" si="0"/>
        <v>0.67479609999734325</v>
      </c>
      <c r="F13"/>
      <c r="G13"/>
    </row>
    <row r="14" spans="1:7" ht="15" customHeight="1" x14ac:dyDescent="0.2">
      <c r="B14" s="4" t="s">
        <v>17</v>
      </c>
      <c r="C14" s="14">
        <v>766640</v>
      </c>
      <c r="D14" s="16">
        <v>2246</v>
      </c>
      <c r="E14" s="22">
        <f t="shared" si="0"/>
        <v>0.29296671188563078</v>
      </c>
      <c r="F14"/>
      <c r="G14"/>
    </row>
    <row r="15" spans="1:7" ht="15" customHeight="1" x14ac:dyDescent="0.2">
      <c r="B15" s="5" t="s">
        <v>50</v>
      </c>
      <c r="C15" s="17">
        <v>611349</v>
      </c>
      <c r="D15" s="19">
        <v>1540</v>
      </c>
      <c r="E15" s="23">
        <f t="shared" si="0"/>
        <v>0.25190194144424871</v>
      </c>
      <c r="F15"/>
      <c r="G15"/>
    </row>
    <row r="16" spans="1:7" ht="15" customHeight="1" x14ac:dyDescent="0.2">
      <c r="B16" s="4" t="s">
        <v>8</v>
      </c>
      <c r="C16" s="14">
        <v>501911</v>
      </c>
      <c r="D16" s="16">
        <v>1221</v>
      </c>
      <c r="E16" s="22">
        <f t="shared" si="0"/>
        <v>0.24327022121451813</v>
      </c>
      <c r="F16"/>
      <c r="G16"/>
    </row>
    <row r="17" spans="2:7" ht="15" customHeight="1" x14ac:dyDescent="0.2">
      <c r="B17" s="5" t="s">
        <v>27</v>
      </c>
      <c r="C17" s="17">
        <v>1338010</v>
      </c>
      <c r="D17" s="19">
        <v>2974</v>
      </c>
      <c r="E17" s="23">
        <f t="shared" si="0"/>
        <v>0.22227038661893411</v>
      </c>
      <c r="F17"/>
      <c r="G17"/>
    </row>
    <row r="18" spans="2:7" ht="15" customHeight="1" x14ac:dyDescent="0.2">
      <c r="B18" s="4" t="s">
        <v>13</v>
      </c>
      <c r="C18" s="14">
        <v>186973</v>
      </c>
      <c r="D18" s="16">
        <v>355</v>
      </c>
      <c r="E18" s="22">
        <f t="shared" si="0"/>
        <v>0.1898669861423842</v>
      </c>
      <c r="F18"/>
      <c r="G18"/>
    </row>
    <row r="19" spans="2:7" ht="15" customHeight="1" x14ac:dyDescent="0.2">
      <c r="B19" s="5" t="s">
        <v>4</v>
      </c>
      <c r="C19" s="17">
        <v>1312688</v>
      </c>
      <c r="D19" s="19">
        <v>1634</v>
      </c>
      <c r="E19" s="23">
        <f t="shared" si="0"/>
        <v>0.12447740818838902</v>
      </c>
      <c r="F19"/>
      <c r="G19"/>
    </row>
    <row r="20" spans="2:7" ht="15" customHeight="1" x14ac:dyDescent="0.2">
      <c r="B20" s="4" t="s">
        <v>18</v>
      </c>
      <c r="C20" s="14">
        <v>4803567</v>
      </c>
      <c r="D20" s="16">
        <v>5241</v>
      </c>
      <c r="E20" s="22">
        <f t="shared" si="0"/>
        <v>0.10910642029142094</v>
      </c>
      <c r="F20"/>
      <c r="G20"/>
    </row>
    <row r="21" spans="2:7" ht="15" customHeight="1" x14ac:dyDescent="0.2">
      <c r="B21" s="5" t="s">
        <v>7</v>
      </c>
      <c r="C21" s="17">
        <v>196966</v>
      </c>
      <c r="D21" s="19">
        <v>166</v>
      </c>
      <c r="E21" s="23">
        <f t="shared" si="0"/>
        <v>8.4278504919630806E-2</v>
      </c>
      <c r="F21"/>
      <c r="G21"/>
    </row>
    <row r="22" spans="2:7" ht="15" customHeight="1" x14ac:dyDescent="0.2">
      <c r="B22" s="4" t="s">
        <v>16</v>
      </c>
      <c r="C22" s="14">
        <v>383142</v>
      </c>
      <c r="D22" s="16">
        <v>290</v>
      </c>
      <c r="E22" s="22">
        <f t="shared" si="0"/>
        <v>7.5689953072229102E-2</v>
      </c>
      <c r="F22"/>
      <c r="G22"/>
    </row>
    <row r="23" spans="2:7" ht="15" customHeight="1" x14ac:dyDescent="0.2">
      <c r="B23" s="5" t="s">
        <v>25</v>
      </c>
      <c r="C23" s="17">
        <v>693959</v>
      </c>
      <c r="D23" s="19">
        <v>368</v>
      </c>
      <c r="E23" s="23">
        <f t="shared" si="0"/>
        <v>5.3029069440701834E-2</v>
      </c>
      <c r="F23"/>
      <c r="G23"/>
    </row>
    <row r="24" spans="2:7" ht="15" customHeight="1" x14ac:dyDescent="0.2">
      <c r="B24" s="4" t="s">
        <v>23</v>
      </c>
      <c r="C24" s="14">
        <v>639772</v>
      </c>
      <c r="D24" s="16">
        <v>222</v>
      </c>
      <c r="E24" s="22">
        <f t="shared" si="0"/>
        <v>3.4699861825775433E-2</v>
      </c>
      <c r="F24"/>
      <c r="G24"/>
    </row>
    <row r="25" spans="2:7" ht="15" customHeight="1" x14ac:dyDescent="0.2">
      <c r="B25" s="5" t="s">
        <v>15</v>
      </c>
      <c r="C25" s="17">
        <v>1286067</v>
      </c>
      <c r="D25" s="19">
        <v>336</v>
      </c>
      <c r="E25" s="23">
        <f t="shared" si="0"/>
        <v>2.6126166055112216E-2</v>
      </c>
      <c r="F25"/>
      <c r="G25"/>
    </row>
    <row r="26" spans="2:7" ht="15" customHeight="1" x14ac:dyDescent="0.2">
      <c r="B26" s="4" t="s">
        <v>9</v>
      </c>
      <c r="C26" s="14">
        <v>149662</v>
      </c>
      <c r="D26" s="16">
        <v>33</v>
      </c>
      <c r="E26" s="22">
        <f t="shared" si="0"/>
        <v>2.2049685290855395E-2</v>
      </c>
      <c r="F26"/>
      <c r="G26"/>
    </row>
    <row r="27" spans="2:7" ht="15" customHeight="1" x14ac:dyDescent="0.2">
      <c r="B27" s="5" t="s">
        <v>12</v>
      </c>
      <c r="C27" s="17">
        <v>197356</v>
      </c>
      <c r="D27" s="19">
        <v>39</v>
      </c>
      <c r="E27" s="23">
        <f t="shared" si="0"/>
        <v>1.9761243640933138E-2</v>
      </c>
      <c r="F27"/>
      <c r="G27"/>
    </row>
    <row r="28" spans="2:7" ht="15" customHeight="1" x14ac:dyDescent="0.2">
      <c r="B28" s="4" t="s">
        <v>10</v>
      </c>
      <c r="C28" s="14">
        <v>228588</v>
      </c>
      <c r="D28" s="16">
        <v>39</v>
      </c>
      <c r="E28" s="22">
        <f t="shared" si="0"/>
        <v>1.7061263058428266E-2</v>
      </c>
      <c r="F28"/>
      <c r="G28"/>
    </row>
    <row r="29" spans="2:7" ht="15" customHeight="1" x14ac:dyDescent="0.2">
      <c r="B29" s="5" t="s">
        <v>19</v>
      </c>
      <c r="C29" s="17">
        <v>302050</v>
      </c>
      <c r="D29" s="19">
        <v>32</v>
      </c>
      <c r="E29" s="23">
        <f t="shared" si="0"/>
        <v>1.0594272471445124E-2</v>
      </c>
      <c r="F29"/>
      <c r="G29"/>
    </row>
    <row r="30" spans="2:7" ht="15" customHeight="1" x14ac:dyDescent="0.2">
      <c r="B30" s="4" t="s">
        <v>22</v>
      </c>
      <c r="C30" s="14" t="s">
        <v>63</v>
      </c>
      <c r="D30" s="16">
        <v>57</v>
      </c>
      <c r="E30" s="22" t="s">
        <v>63</v>
      </c>
      <c r="F30"/>
      <c r="G30"/>
    </row>
    <row r="31" spans="2:7" ht="15" customHeight="1" x14ac:dyDescent="0.2">
      <c r="B31" s="5" t="s">
        <v>35</v>
      </c>
      <c r="C31" s="17">
        <v>1868655</v>
      </c>
      <c r="D31" s="19" t="s">
        <v>63</v>
      </c>
      <c r="E31" s="23" t="s">
        <v>63</v>
      </c>
      <c r="F31"/>
      <c r="G31"/>
    </row>
    <row r="32" spans="2:7" ht="15" customHeight="1" x14ac:dyDescent="0.2">
      <c r="B32" s="4" t="s">
        <v>20</v>
      </c>
      <c r="C32" s="14">
        <v>179563</v>
      </c>
      <c r="D32" s="16" t="s">
        <v>63</v>
      </c>
      <c r="E32" s="22" t="s">
        <v>63</v>
      </c>
      <c r="F32"/>
      <c r="G32"/>
    </row>
    <row r="33" spans="1:7" ht="15" customHeight="1" x14ac:dyDescent="0.2">
      <c r="B33" s="5" t="s">
        <v>48</v>
      </c>
      <c r="C33" s="17">
        <v>14649</v>
      </c>
      <c r="D33" s="19" t="s">
        <v>63</v>
      </c>
      <c r="E33" s="23" t="s">
        <v>63</v>
      </c>
      <c r="F33"/>
      <c r="G33"/>
    </row>
    <row r="34" spans="1:7" ht="15" customHeight="1" x14ac:dyDescent="0.2">
      <c r="B34" s="4" t="s">
        <v>5</v>
      </c>
      <c r="C34" s="14" t="s">
        <v>63</v>
      </c>
      <c r="D34" s="16" t="s">
        <v>63</v>
      </c>
      <c r="E34" s="22" t="s">
        <v>63</v>
      </c>
      <c r="F34"/>
      <c r="G34"/>
    </row>
    <row r="35" spans="1:7" ht="15" customHeight="1" thickBot="1" x14ac:dyDescent="0.25">
      <c r="B35" s="25" t="s">
        <v>6</v>
      </c>
      <c r="C35" s="26" t="s">
        <v>63</v>
      </c>
      <c r="D35" s="29" t="s">
        <v>63</v>
      </c>
      <c r="E35" s="30" t="s">
        <v>63</v>
      </c>
      <c r="F35"/>
      <c r="G35"/>
    </row>
    <row r="36" spans="1:7" ht="15" customHeight="1" x14ac:dyDescent="0.2">
      <c r="B36" s="5"/>
      <c r="C36" s="19"/>
      <c r="D36" s="19"/>
      <c r="E36" s="23"/>
      <c r="F36"/>
      <c r="G36"/>
    </row>
    <row r="37" spans="1:7" ht="30" customHeight="1" x14ac:dyDescent="0.2">
      <c r="A37" s="81" t="s">
        <v>28</v>
      </c>
      <c r="B37" s="175" t="s">
        <v>71</v>
      </c>
      <c r="C37" s="160"/>
      <c r="D37" s="160"/>
      <c r="E37" s="160"/>
      <c r="F37" s="86"/>
    </row>
    <row r="38" spans="1:7" ht="15" customHeight="1" x14ac:dyDescent="0.2">
      <c r="A38" s="102" t="s">
        <v>67</v>
      </c>
      <c r="B38" s="132">
        <f ca="1">TODAY()</f>
        <v>42888</v>
      </c>
      <c r="C38" s="161"/>
      <c r="D38" s="133"/>
      <c r="E38" s="133"/>
    </row>
    <row r="39" spans="1:7" ht="15" customHeight="1" x14ac:dyDescent="0.2">
      <c r="A39" s="101" t="s">
        <v>29</v>
      </c>
      <c r="B39" s="197" t="s">
        <v>88</v>
      </c>
      <c r="C39" s="200"/>
      <c r="D39" s="200"/>
      <c r="E39" s="200"/>
    </row>
  </sheetData>
  <sortState ref="A30:B32">
    <sortCondition descending="1" ref="B30:B32"/>
  </sortState>
  <mergeCells count="8">
    <mergeCell ref="B39:E39"/>
    <mergeCell ref="B1:C1"/>
    <mergeCell ref="B37:E37"/>
    <mergeCell ref="D3:E3"/>
    <mergeCell ref="B3:B4"/>
    <mergeCell ref="C3:C4"/>
    <mergeCell ref="B2:E2"/>
    <mergeCell ref="B38:E38"/>
  </mergeCells>
  <hyperlinks>
    <hyperlink ref="E1" location="Índice!A1" display="[índice Ç]"/>
    <hyperlink ref="B39" r:id="rId1"/>
  </hyperlinks>
  <pageMargins left="0.51181102362204722" right="0.51181102362204722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&amp;C&amp;"Arial,Negrito"&amp;P/&amp;N</oddFooter>
  </headerFooter>
  <ignoredErrors>
    <ignoredError sqref="D5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16" workbookViewId="0">
      <selection activeCell="B38" sqref="B38:D38"/>
    </sheetView>
  </sheetViews>
  <sheetFormatPr defaultColWidth="16.83203125" defaultRowHeight="15" customHeight="1" x14ac:dyDescent="0.2"/>
  <cols>
    <col min="1" max="1" width="14.83203125" style="3" customWidth="1"/>
    <col min="2" max="4" width="24.83203125" style="3" customWidth="1"/>
    <col min="5" max="7" width="18.83203125" style="3" customWidth="1"/>
    <col min="8" max="16384" width="16.83203125" style="3"/>
  </cols>
  <sheetData>
    <row r="1" spans="1:7" ht="30" customHeight="1" x14ac:dyDescent="0.2">
      <c r="A1" s="79" t="s">
        <v>0</v>
      </c>
      <c r="B1" s="163" t="s">
        <v>1</v>
      </c>
      <c r="C1" s="164"/>
      <c r="D1" s="129" t="s">
        <v>85</v>
      </c>
    </row>
    <row r="2" spans="1:7" ht="60" customHeight="1" thickBot="1" x14ac:dyDescent="0.25">
      <c r="B2" s="165" t="s">
        <v>77</v>
      </c>
      <c r="C2" s="166"/>
      <c r="D2" s="166"/>
      <c r="E2" s="85"/>
      <c r="F2" s="85"/>
      <c r="G2" s="85"/>
    </row>
    <row r="3" spans="1:7" ht="30" customHeight="1" x14ac:dyDescent="0.2">
      <c r="B3" s="87" t="s">
        <v>30</v>
      </c>
      <c r="C3" s="97" t="s">
        <v>65</v>
      </c>
      <c r="D3" s="97" t="s">
        <v>64</v>
      </c>
      <c r="E3" s="93"/>
    </row>
    <row r="4" spans="1:7" ht="30" customHeight="1" x14ac:dyDescent="0.2">
      <c r="B4" s="98" t="s">
        <v>2</v>
      </c>
      <c r="C4" s="99">
        <v>202852</v>
      </c>
      <c r="D4" s="99">
        <v>121.8328664005347</v>
      </c>
      <c r="E4"/>
      <c r="F4"/>
      <c r="G4"/>
    </row>
    <row r="5" spans="1:7" ht="30" customHeight="1" x14ac:dyDescent="0.2">
      <c r="B5" s="4" t="s">
        <v>51</v>
      </c>
      <c r="C5" s="94">
        <v>68483</v>
      </c>
      <c r="D5" s="94">
        <v>167.82173805397375</v>
      </c>
      <c r="E5"/>
      <c r="F5"/>
      <c r="G5"/>
    </row>
    <row r="6" spans="1:7" ht="15" customHeight="1" x14ac:dyDescent="0.2">
      <c r="B6" s="5" t="s">
        <v>24</v>
      </c>
      <c r="C6" s="95">
        <v>55509</v>
      </c>
      <c r="D6" s="95">
        <v>251.84648210963999</v>
      </c>
      <c r="E6"/>
      <c r="F6"/>
      <c r="G6"/>
    </row>
    <row r="7" spans="1:7" ht="15" customHeight="1" x14ac:dyDescent="0.2">
      <c r="B7" s="4" t="s">
        <v>11</v>
      </c>
      <c r="C7" s="94">
        <v>42616</v>
      </c>
      <c r="D7" s="94">
        <v>175.61525222236023</v>
      </c>
      <c r="E7"/>
      <c r="F7"/>
      <c r="G7"/>
    </row>
    <row r="8" spans="1:7" ht="15" customHeight="1" x14ac:dyDescent="0.2">
      <c r="B8" s="5" t="s">
        <v>14</v>
      </c>
      <c r="C8" s="95">
        <v>36173</v>
      </c>
      <c r="D8" s="95">
        <v>106.22532535254415</v>
      </c>
      <c r="E8"/>
      <c r="F8"/>
      <c r="G8"/>
    </row>
    <row r="9" spans="1:7" ht="15" customHeight="1" x14ac:dyDescent="0.2">
      <c r="B9" s="4" t="s">
        <v>21</v>
      </c>
      <c r="C9" s="94">
        <v>19207</v>
      </c>
      <c r="D9" s="94">
        <v>146.07100023986567</v>
      </c>
      <c r="E9"/>
      <c r="F9"/>
      <c r="G9"/>
    </row>
    <row r="10" spans="1:7" ht="15" customHeight="1" x14ac:dyDescent="0.2">
      <c r="B10" s="5" t="s">
        <v>3</v>
      </c>
      <c r="C10" s="95">
        <v>5010</v>
      </c>
      <c r="D10" s="95">
        <v>107.14693295292439</v>
      </c>
      <c r="E10"/>
      <c r="F10"/>
      <c r="G10"/>
    </row>
    <row r="11" spans="1:7" ht="15" customHeight="1" x14ac:dyDescent="0.2">
      <c r="B11" s="4" t="s">
        <v>17</v>
      </c>
      <c r="C11" s="94">
        <v>1656</v>
      </c>
      <c r="D11" s="94">
        <v>380.67796610169495</v>
      </c>
      <c r="E11"/>
      <c r="F11"/>
      <c r="G11"/>
    </row>
    <row r="12" spans="1:7" ht="15" customHeight="1" x14ac:dyDescent="0.2">
      <c r="B12" s="5" t="s">
        <v>18</v>
      </c>
      <c r="C12" s="95">
        <v>1083</v>
      </c>
      <c r="D12" s="95">
        <v>126.04617604617604</v>
      </c>
      <c r="E12"/>
      <c r="F12"/>
      <c r="G12"/>
    </row>
    <row r="13" spans="1:7" ht="15" customHeight="1" x14ac:dyDescent="0.2">
      <c r="B13" s="4" t="s">
        <v>26</v>
      </c>
      <c r="C13" s="94">
        <v>900</v>
      </c>
      <c r="D13" s="94">
        <v>875.86206896551721</v>
      </c>
      <c r="E13"/>
      <c r="F13"/>
      <c r="G13"/>
    </row>
    <row r="14" spans="1:7" ht="15" customHeight="1" x14ac:dyDescent="0.2">
      <c r="B14" s="5" t="s">
        <v>50</v>
      </c>
      <c r="C14" s="95">
        <v>827</v>
      </c>
      <c r="D14" s="95">
        <v>215.98877980364657</v>
      </c>
      <c r="E14"/>
      <c r="F14"/>
      <c r="G14"/>
    </row>
    <row r="15" spans="1:7" ht="15" customHeight="1" x14ac:dyDescent="0.2">
      <c r="B15" s="4" t="s">
        <v>4</v>
      </c>
      <c r="C15" s="94">
        <v>684</v>
      </c>
      <c r="D15" s="94">
        <v>172</v>
      </c>
      <c r="E15"/>
      <c r="F15"/>
      <c r="G15"/>
    </row>
    <row r="16" spans="1:7" ht="15" customHeight="1" x14ac:dyDescent="0.2">
      <c r="B16" s="5" t="s">
        <v>8</v>
      </c>
      <c r="C16" s="95">
        <v>538</v>
      </c>
      <c r="D16" s="95">
        <v>178.77013177159591</v>
      </c>
      <c r="E16"/>
      <c r="F16"/>
      <c r="G16"/>
    </row>
    <row r="17" spans="2:7" ht="15" customHeight="1" x14ac:dyDescent="0.2">
      <c r="B17" s="4" t="s">
        <v>27</v>
      </c>
      <c r="C17" s="94">
        <v>460</v>
      </c>
      <c r="D17" s="94">
        <v>118.2975338106603</v>
      </c>
      <c r="E17"/>
      <c r="F17"/>
      <c r="G17"/>
    </row>
    <row r="18" spans="2:7" ht="15" customHeight="1" x14ac:dyDescent="0.2">
      <c r="B18" s="5" t="s">
        <v>25</v>
      </c>
      <c r="C18" s="95">
        <v>329</v>
      </c>
      <c r="D18" s="95">
        <v>943.58974358974365</v>
      </c>
      <c r="E18"/>
      <c r="F18"/>
      <c r="G18"/>
    </row>
    <row r="19" spans="2:7" ht="15" customHeight="1" x14ac:dyDescent="0.2">
      <c r="B19" s="4" t="s">
        <v>49</v>
      </c>
      <c r="C19" s="94">
        <v>312</v>
      </c>
      <c r="D19" s="94">
        <v>400</v>
      </c>
      <c r="E19"/>
      <c r="F19"/>
      <c r="G19"/>
    </row>
    <row r="20" spans="2:7" ht="15" customHeight="1" x14ac:dyDescent="0.2">
      <c r="B20" s="5" t="s">
        <v>16</v>
      </c>
      <c r="C20" s="95">
        <v>262</v>
      </c>
      <c r="D20" s="95">
        <v>1035.7142857142858</v>
      </c>
      <c r="E20"/>
      <c r="F20"/>
      <c r="G20"/>
    </row>
    <row r="21" spans="2:7" ht="15" customHeight="1" x14ac:dyDescent="0.2">
      <c r="B21" s="4" t="s">
        <v>13</v>
      </c>
      <c r="C21" s="94">
        <v>214</v>
      </c>
      <c r="D21" s="94">
        <v>251.7730496453901</v>
      </c>
      <c r="E21"/>
      <c r="F21"/>
      <c r="G21"/>
    </row>
    <row r="22" spans="2:7" ht="15" customHeight="1" x14ac:dyDescent="0.2">
      <c r="B22" s="5" t="s">
        <v>23</v>
      </c>
      <c r="C22" s="95">
        <v>162</v>
      </c>
      <c r="D22" s="95">
        <v>370</v>
      </c>
      <c r="E22"/>
      <c r="F22"/>
      <c r="G22"/>
    </row>
    <row r="23" spans="2:7" ht="15" customHeight="1" x14ac:dyDescent="0.2">
      <c r="B23" s="4" t="s">
        <v>7</v>
      </c>
      <c r="C23" s="94">
        <v>133</v>
      </c>
      <c r="D23" s="94">
        <v>503.030303030303</v>
      </c>
      <c r="E23"/>
      <c r="F23"/>
      <c r="G23"/>
    </row>
    <row r="24" spans="2:7" ht="15" customHeight="1" x14ac:dyDescent="0.2">
      <c r="B24" s="5" t="s">
        <v>15</v>
      </c>
      <c r="C24" s="95">
        <v>44</v>
      </c>
      <c r="D24" s="95">
        <v>115.06849315068493</v>
      </c>
      <c r="E24"/>
      <c r="F24"/>
      <c r="G24"/>
    </row>
    <row r="25" spans="2:7" ht="15" customHeight="1" x14ac:dyDescent="0.2">
      <c r="B25" s="4" t="s">
        <v>10</v>
      </c>
      <c r="C25" s="94">
        <v>29</v>
      </c>
      <c r="D25" s="94">
        <v>390</v>
      </c>
      <c r="E25"/>
      <c r="F25"/>
      <c r="G25"/>
    </row>
    <row r="26" spans="2:7" ht="15" customHeight="1" x14ac:dyDescent="0.2">
      <c r="B26" s="5" t="s">
        <v>9</v>
      </c>
      <c r="C26" s="95" t="s">
        <v>58</v>
      </c>
      <c r="D26" s="95" t="s">
        <v>58</v>
      </c>
      <c r="E26"/>
      <c r="F26"/>
      <c r="G26"/>
    </row>
    <row r="27" spans="2:7" ht="15" customHeight="1" x14ac:dyDescent="0.2">
      <c r="B27" s="4" t="s">
        <v>12</v>
      </c>
      <c r="C27" s="94" t="s">
        <v>58</v>
      </c>
      <c r="D27" s="94" t="s">
        <v>58</v>
      </c>
      <c r="E27"/>
      <c r="F27"/>
      <c r="G27"/>
    </row>
    <row r="28" spans="2:7" ht="15" customHeight="1" x14ac:dyDescent="0.2">
      <c r="B28" s="5" t="s">
        <v>19</v>
      </c>
      <c r="C28" s="95" t="s">
        <v>58</v>
      </c>
      <c r="D28" s="95" t="s">
        <v>58</v>
      </c>
      <c r="E28"/>
      <c r="F28"/>
      <c r="G28"/>
    </row>
    <row r="29" spans="2:7" ht="15" customHeight="1" x14ac:dyDescent="0.2">
      <c r="B29" s="4" t="s">
        <v>5</v>
      </c>
      <c r="C29" s="94" t="s">
        <v>63</v>
      </c>
      <c r="D29" s="94" t="s">
        <v>63</v>
      </c>
      <c r="E29"/>
      <c r="F29"/>
      <c r="G29"/>
    </row>
    <row r="30" spans="2:7" ht="15" customHeight="1" x14ac:dyDescent="0.2">
      <c r="B30" s="5" t="s">
        <v>6</v>
      </c>
      <c r="C30" s="95" t="s">
        <v>63</v>
      </c>
      <c r="D30" s="95" t="s">
        <v>63</v>
      </c>
      <c r="E30"/>
      <c r="F30"/>
      <c r="G30"/>
    </row>
    <row r="31" spans="2:7" ht="15" customHeight="1" x14ac:dyDescent="0.2">
      <c r="B31" s="4" t="s">
        <v>20</v>
      </c>
      <c r="C31" s="94" t="s">
        <v>63</v>
      </c>
      <c r="D31" s="94" t="s">
        <v>63</v>
      </c>
      <c r="E31"/>
      <c r="F31"/>
      <c r="G31"/>
    </row>
    <row r="32" spans="2:7" ht="15" customHeight="1" x14ac:dyDescent="0.2">
      <c r="B32" s="5" t="s">
        <v>22</v>
      </c>
      <c r="C32" s="95" t="s">
        <v>63</v>
      </c>
      <c r="D32" s="95" t="s">
        <v>63</v>
      </c>
      <c r="E32"/>
      <c r="F32"/>
      <c r="G32"/>
    </row>
    <row r="33" spans="1:7" ht="15" customHeight="1" x14ac:dyDescent="0.2">
      <c r="B33" s="4" t="s">
        <v>35</v>
      </c>
      <c r="C33" s="94" t="s">
        <v>63</v>
      </c>
      <c r="D33" s="94" t="s">
        <v>63</v>
      </c>
      <c r="E33"/>
      <c r="F33"/>
      <c r="G33"/>
    </row>
    <row r="34" spans="1:7" ht="15" customHeight="1" thickBot="1" x14ac:dyDescent="0.25">
      <c r="B34" s="25" t="s">
        <v>48</v>
      </c>
      <c r="C34" s="96" t="s">
        <v>63</v>
      </c>
      <c r="D34" s="96" t="s">
        <v>63</v>
      </c>
      <c r="E34"/>
      <c r="F34"/>
      <c r="G34"/>
    </row>
    <row r="35" spans="1:7" ht="15" customHeight="1" x14ac:dyDescent="0.2">
      <c r="B35" s="5"/>
      <c r="C35" s="95"/>
      <c r="D35" s="95"/>
      <c r="E35"/>
      <c r="F35"/>
      <c r="G35"/>
    </row>
    <row r="36" spans="1:7" ht="30" customHeight="1" x14ac:dyDescent="0.2">
      <c r="A36" s="81" t="s">
        <v>28</v>
      </c>
      <c r="B36" s="175" t="s">
        <v>71</v>
      </c>
      <c r="C36" s="182"/>
      <c r="D36" s="160"/>
    </row>
    <row r="37" spans="1:7" ht="15" customHeight="1" x14ac:dyDescent="0.2">
      <c r="A37" s="102" t="s">
        <v>67</v>
      </c>
      <c r="B37" s="132">
        <f ca="1">TODAY()</f>
        <v>42888</v>
      </c>
      <c r="C37" s="161"/>
      <c r="D37" s="133"/>
    </row>
    <row r="38" spans="1:7" ht="15" customHeight="1" x14ac:dyDescent="0.2">
      <c r="A38" s="101" t="s">
        <v>29</v>
      </c>
      <c r="B38" s="197" t="s">
        <v>88</v>
      </c>
      <c r="C38" s="199"/>
      <c r="D38" s="199"/>
    </row>
  </sheetData>
  <sortState ref="A4:C33">
    <sortCondition descending="1" ref="B4:B33"/>
  </sortState>
  <mergeCells count="5">
    <mergeCell ref="B38:D38"/>
    <mergeCell ref="B1:C1"/>
    <mergeCell ref="B2:D2"/>
    <mergeCell ref="B36:D36"/>
    <mergeCell ref="B37:D37"/>
  </mergeCells>
  <hyperlinks>
    <hyperlink ref="D1" location="Índice!A1" display="[índice Ç]"/>
    <hyperlink ref="B38" r:id="rId1"/>
  </hyperlinks>
  <pageMargins left="0.51181102362204722" right="0.51181102362204722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showGridLines="0" workbookViewId="0">
      <selection activeCell="B25" sqref="B25:D25"/>
    </sheetView>
  </sheetViews>
  <sheetFormatPr defaultColWidth="16.83203125" defaultRowHeight="15" customHeight="1" x14ac:dyDescent="0.2"/>
  <cols>
    <col min="1" max="1" width="14.83203125" style="3" customWidth="1"/>
    <col min="2" max="2" width="24.83203125" style="3" customWidth="1"/>
    <col min="3" max="6" width="18.83203125" style="3" customWidth="1"/>
    <col min="7" max="16384" width="16.83203125" style="3"/>
  </cols>
  <sheetData>
    <row r="1" spans="1:8" ht="30" customHeight="1" x14ac:dyDescent="0.2">
      <c r="A1" s="79" t="s">
        <v>0</v>
      </c>
      <c r="B1" s="163" t="s">
        <v>1</v>
      </c>
      <c r="C1" s="164"/>
      <c r="E1" s="129" t="s">
        <v>85</v>
      </c>
    </row>
    <row r="2" spans="1:8" ht="45" customHeight="1" x14ac:dyDescent="0.2">
      <c r="B2" s="183" t="s">
        <v>78</v>
      </c>
      <c r="C2" s="184"/>
      <c r="D2" s="184"/>
      <c r="E2" s="184"/>
      <c r="F2" s="54"/>
    </row>
    <row r="3" spans="1:8" ht="30" customHeight="1" x14ac:dyDescent="0.2">
      <c r="G3" s="55"/>
      <c r="H3" s="55"/>
    </row>
    <row r="4" spans="1:8" s="8" customFormat="1" ht="30" customHeight="1" x14ac:dyDescent="0.2"/>
    <row r="5" spans="1:8" s="8" customFormat="1" ht="30" customHeight="1" x14ac:dyDescent="0.2"/>
    <row r="23" spans="1:5" ht="30" customHeight="1" x14ac:dyDescent="0.2">
      <c r="A23" s="81" t="s">
        <v>28</v>
      </c>
      <c r="B23" s="175" t="s">
        <v>82</v>
      </c>
      <c r="C23" s="160"/>
      <c r="D23" s="160"/>
      <c r="E23" s="55"/>
    </row>
    <row r="24" spans="1:5" ht="15" customHeight="1" x14ac:dyDescent="0.2">
      <c r="A24" s="102" t="s">
        <v>67</v>
      </c>
      <c r="B24" s="167">
        <f ca="1">TODAY()</f>
        <v>42888</v>
      </c>
      <c r="C24" s="168"/>
    </row>
    <row r="25" spans="1:5" ht="15" customHeight="1" x14ac:dyDescent="0.2">
      <c r="A25" s="101" t="s">
        <v>29</v>
      </c>
      <c r="B25" s="198" t="s">
        <v>88</v>
      </c>
      <c r="C25" s="196"/>
      <c r="D25" s="196"/>
    </row>
  </sheetData>
  <mergeCells count="5">
    <mergeCell ref="B2:E2"/>
    <mergeCell ref="B23:D23"/>
    <mergeCell ref="B24:C24"/>
    <mergeCell ref="B25:D25"/>
    <mergeCell ref="B1:C1"/>
  </mergeCells>
  <hyperlinks>
    <hyperlink ref="E1" location="Índice!A1" display="[índice Ç]"/>
    <hyperlink ref="B25" r:id="rId1"/>
  </hyperlinks>
  <pageMargins left="0.51181102362204722" right="0.51181102362204722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&amp;C&amp;"Arial,Negrito"&amp;P/&amp;N</oddFooter>
  </headerFooter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showGridLines="0" workbookViewId="0">
      <selection activeCell="B25" sqref="B25:D25"/>
    </sheetView>
  </sheetViews>
  <sheetFormatPr defaultColWidth="16.83203125" defaultRowHeight="15" customHeight="1" x14ac:dyDescent="0.2"/>
  <cols>
    <col min="1" max="1" width="14.83203125" style="3" customWidth="1"/>
    <col min="2" max="2" width="24.83203125" style="3" customWidth="1"/>
    <col min="3" max="7" width="18.83203125" style="3" customWidth="1"/>
    <col min="8" max="16384" width="16.83203125" style="3"/>
  </cols>
  <sheetData>
    <row r="1" spans="1:15" ht="30" customHeight="1" x14ac:dyDescent="0.2">
      <c r="A1" s="79" t="s">
        <v>0</v>
      </c>
      <c r="B1" s="163" t="s">
        <v>1</v>
      </c>
      <c r="C1" s="164"/>
      <c r="E1" s="129" t="s">
        <v>85</v>
      </c>
    </row>
    <row r="2" spans="1:15" ht="45" customHeight="1" x14ac:dyDescent="0.2">
      <c r="B2" s="183" t="s">
        <v>79</v>
      </c>
      <c r="C2" s="185"/>
      <c r="D2" s="185"/>
      <c r="E2" s="185"/>
      <c r="F2" s="85"/>
      <c r="G2" s="85"/>
    </row>
    <row r="3" spans="1:15" ht="30" customHeight="1" x14ac:dyDescent="0.2">
      <c r="H3" s="86"/>
      <c r="I3" s="86"/>
    </row>
    <row r="4" spans="1:15" s="8" customFormat="1" ht="30" customHeight="1" x14ac:dyDescent="0.2"/>
    <row r="5" spans="1:15" s="8" customFormat="1" ht="30" customHeight="1" x14ac:dyDescent="0.2"/>
    <row r="12" spans="1:15" ht="15" customHeight="1" x14ac:dyDescent="0.2">
      <c r="H12"/>
      <c r="I12"/>
      <c r="J12"/>
      <c r="K12"/>
      <c r="L12"/>
      <c r="M12"/>
      <c r="N12"/>
      <c r="O12"/>
    </row>
    <row r="13" spans="1:15" ht="15" customHeight="1" x14ac:dyDescent="0.2">
      <c r="H13"/>
      <c r="I13"/>
      <c r="J13"/>
      <c r="K13"/>
      <c r="L13"/>
      <c r="M13"/>
      <c r="N13"/>
      <c r="O13"/>
    </row>
    <row r="14" spans="1:15" ht="15" customHeight="1" x14ac:dyDescent="0.2">
      <c r="H14"/>
      <c r="I14"/>
      <c r="J14"/>
      <c r="K14"/>
      <c r="L14"/>
      <c r="M14"/>
      <c r="N14"/>
      <c r="O14"/>
    </row>
    <row r="15" spans="1:15" ht="15" customHeight="1" x14ac:dyDescent="0.2">
      <c r="H15"/>
      <c r="I15"/>
      <c r="J15"/>
      <c r="K15"/>
      <c r="L15"/>
      <c r="M15"/>
      <c r="N15"/>
      <c r="O15"/>
    </row>
    <row r="16" spans="1:15" ht="15" customHeight="1" x14ac:dyDescent="0.2">
      <c r="H16"/>
      <c r="I16"/>
      <c r="J16"/>
      <c r="K16"/>
      <c r="L16"/>
      <c r="M16"/>
      <c r="N16"/>
      <c r="O16"/>
    </row>
    <row r="17" spans="1:15" ht="15" customHeight="1" x14ac:dyDescent="0.2">
      <c r="H17"/>
      <c r="I17"/>
      <c r="J17"/>
      <c r="K17"/>
      <c r="L17"/>
      <c r="M17"/>
      <c r="N17"/>
      <c r="O17"/>
    </row>
    <row r="18" spans="1:15" ht="15" customHeight="1" x14ac:dyDescent="0.2">
      <c r="H18"/>
      <c r="I18"/>
      <c r="J18"/>
      <c r="K18"/>
      <c r="L18"/>
      <c r="M18"/>
      <c r="N18"/>
      <c r="O18"/>
    </row>
    <row r="19" spans="1:15" ht="15" customHeight="1" x14ac:dyDescent="0.2">
      <c r="H19"/>
      <c r="I19"/>
      <c r="J19"/>
      <c r="K19"/>
      <c r="L19"/>
      <c r="M19"/>
      <c r="N19"/>
      <c r="O19"/>
    </row>
    <row r="20" spans="1:15" ht="15" customHeight="1" x14ac:dyDescent="0.2">
      <c r="H20"/>
      <c r="I20"/>
      <c r="J20"/>
      <c r="K20"/>
      <c r="L20"/>
      <c r="M20"/>
      <c r="N20"/>
      <c r="O20"/>
    </row>
    <row r="23" spans="1:15" ht="30" customHeight="1" x14ac:dyDescent="0.2">
      <c r="A23" s="81" t="s">
        <v>28</v>
      </c>
      <c r="B23" s="175" t="s">
        <v>82</v>
      </c>
      <c r="C23" s="160"/>
      <c r="D23" s="160"/>
      <c r="E23" s="160"/>
      <c r="F23" s="86"/>
    </row>
    <row r="24" spans="1:15" ht="15" customHeight="1" x14ac:dyDescent="0.2">
      <c r="A24" s="102" t="s">
        <v>67</v>
      </c>
      <c r="B24" s="167">
        <f ca="1">TODAY()</f>
        <v>42888</v>
      </c>
      <c r="C24" s="168"/>
    </row>
    <row r="25" spans="1:15" ht="15" customHeight="1" x14ac:dyDescent="0.2">
      <c r="A25" s="101" t="s">
        <v>29</v>
      </c>
      <c r="B25" s="198" t="s">
        <v>88</v>
      </c>
      <c r="C25" s="196"/>
      <c r="D25" s="196"/>
    </row>
  </sheetData>
  <mergeCells count="5">
    <mergeCell ref="B1:C1"/>
    <mergeCell ref="B23:E23"/>
    <mergeCell ref="B24:C24"/>
    <mergeCell ref="B25:D25"/>
    <mergeCell ref="B2:E2"/>
  </mergeCells>
  <hyperlinks>
    <hyperlink ref="E1" location="Índice!A1" display="[índice Ç]"/>
    <hyperlink ref="B25" r:id="rId1"/>
  </hyperlinks>
  <pageMargins left="0.51181102362204722" right="0.51181102362204722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&amp;C&amp;"Arial,Negrito"&amp;P/&amp;N</oddFooter>
  </headerFooter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workbookViewId="0">
      <selection activeCell="B25" sqref="B25:D25"/>
    </sheetView>
  </sheetViews>
  <sheetFormatPr defaultColWidth="16.83203125" defaultRowHeight="15" customHeight="1" x14ac:dyDescent="0.2"/>
  <cols>
    <col min="1" max="1" width="14.83203125" style="3" customWidth="1"/>
    <col min="2" max="2" width="24.83203125" style="3" customWidth="1"/>
    <col min="3" max="7" width="18.83203125" style="3" customWidth="1"/>
    <col min="8" max="16384" width="16.83203125" style="3"/>
  </cols>
  <sheetData>
    <row r="1" spans="1:9" ht="30" customHeight="1" x14ac:dyDescent="0.2">
      <c r="A1" s="79" t="s">
        <v>0</v>
      </c>
      <c r="B1" s="163" t="s">
        <v>1</v>
      </c>
      <c r="C1" s="164"/>
      <c r="E1" s="129" t="s">
        <v>85</v>
      </c>
    </row>
    <row r="2" spans="1:9" ht="45" customHeight="1" x14ac:dyDescent="0.2">
      <c r="B2" s="183" t="s">
        <v>80</v>
      </c>
      <c r="C2" s="184"/>
      <c r="D2" s="184"/>
      <c r="E2" s="184"/>
      <c r="F2" s="85"/>
      <c r="G2" s="85"/>
    </row>
    <row r="3" spans="1:9" ht="30" customHeight="1" x14ac:dyDescent="0.2">
      <c r="H3" s="86"/>
      <c r="I3" s="86"/>
    </row>
    <row r="4" spans="1:9" s="8" customFormat="1" ht="30" customHeight="1" x14ac:dyDescent="0.2"/>
    <row r="5" spans="1:9" s="8" customFormat="1" ht="30" customHeight="1" x14ac:dyDescent="0.2"/>
    <row r="23" spans="1:14" ht="30" customHeight="1" x14ac:dyDescent="0.2">
      <c r="A23" s="81" t="s">
        <v>28</v>
      </c>
      <c r="B23" s="175" t="s">
        <v>82</v>
      </c>
      <c r="C23" s="160"/>
      <c r="D23" s="160"/>
      <c r="E23" s="160"/>
      <c r="F23" s="86"/>
    </row>
    <row r="24" spans="1:14" ht="15" customHeight="1" x14ac:dyDescent="0.2">
      <c r="A24" s="102" t="s">
        <v>67</v>
      </c>
      <c r="B24" s="167">
        <f ca="1">TODAY()</f>
        <v>42888</v>
      </c>
      <c r="C24" s="168"/>
    </row>
    <row r="25" spans="1:14" ht="15" customHeight="1" x14ac:dyDescent="0.2">
      <c r="A25" s="101" t="s">
        <v>29</v>
      </c>
      <c r="B25" s="198" t="s">
        <v>88</v>
      </c>
      <c r="C25" s="196"/>
      <c r="D25" s="196"/>
    </row>
    <row r="28" spans="1:14" ht="15" customHeight="1" x14ac:dyDescent="0.2">
      <c r="I28"/>
      <c r="J28"/>
      <c r="K28"/>
      <c r="L28"/>
      <c r="M28"/>
      <c r="N28"/>
    </row>
    <row r="29" spans="1:14" ht="15" customHeight="1" x14ac:dyDescent="0.2">
      <c r="I29"/>
      <c r="J29"/>
      <c r="K29"/>
      <c r="L29"/>
      <c r="M29"/>
      <c r="N29"/>
    </row>
    <row r="30" spans="1:14" ht="15" customHeight="1" x14ac:dyDescent="0.2">
      <c r="I30"/>
      <c r="J30"/>
      <c r="K30"/>
      <c r="L30"/>
      <c r="M30"/>
      <c r="N30"/>
    </row>
    <row r="31" spans="1:14" ht="15" customHeight="1" x14ac:dyDescent="0.2">
      <c r="I31"/>
      <c r="J31"/>
      <c r="K31"/>
      <c r="L31"/>
      <c r="M31"/>
      <c r="N31"/>
    </row>
    <row r="32" spans="1:14" ht="15" customHeight="1" x14ac:dyDescent="0.2">
      <c r="I32"/>
      <c r="J32"/>
      <c r="K32"/>
      <c r="L32"/>
      <c r="M32"/>
      <c r="N32"/>
    </row>
    <row r="33" spans="9:14" ht="15" customHeight="1" x14ac:dyDescent="0.2">
      <c r="I33"/>
      <c r="J33"/>
      <c r="K33"/>
      <c r="L33"/>
      <c r="M33"/>
      <c r="N33"/>
    </row>
  </sheetData>
  <mergeCells count="5">
    <mergeCell ref="B2:E2"/>
    <mergeCell ref="B1:C1"/>
    <mergeCell ref="B23:E23"/>
    <mergeCell ref="B24:C24"/>
    <mergeCell ref="B25:D25"/>
  </mergeCells>
  <hyperlinks>
    <hyperlink ref="E1" location="Índice!A1" display="[índice Ç]"/>
    <hyperlink ref="B25" r:id="rId1"/>
  </hyperlinks>
  <pageMargins left="0.51181102362204722" right="0.51181102362204722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&amp;C&amp;"Arial,Negrito"&amp;P/&amp;N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Índice</vt:lpstr>
      <vt:lpstr>Quadro 1</vt:lpstr>
      <vt:lpstr>Quadro 2</vt:lpstr>
      <vt:lpstr>Quadro 3</vt:lpstr>
      <vt:lpstr>Quadro 4</vt:lpstr>
      <vt:lpstr>Quadro 5</vt:lpstr>
      <vt:lpstr>Gráfico 1</vt:lpstr>
      <vt:lpstr>Gráfico 2</vt:lpstr>
      <vt:lpstr>Gráfico 3</vt:lpstr>
      <vt:lpstr>Metainformação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CIES</cp:lastModifiedBy>
  <cp:lastPrinted>2014-05-18T14:11:03Z</cp:lastPrinted>
  <dcterms:created xsi:type="dcterms:W3CDTF">2014-05-11T18:01:46Z</dcterms:created>
  <dcterms:modified xsi:type="dcterms:W3CDTF">2017-06-02T10:33:10Z</dcterms:modified>
</cp:coreProperties>
</file>